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547FB4E0-8F03-4CBB-B737-A025E06B4E8D}" xr6:coauthVersionLast="47" xr6:coauthVersionMax="47" xr10:uidLastSave="{00000000-0000-0000-0000-000000000000}"/>
  <bookViews>
    <workbookView xWindow="-26670" yWindow="1230" windowWidth="25530" windowHeight="12135" tabRatio="914" firstSheet="1" activeTab="16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ExterneDaten_1" localSheetId="3" hidden="1">PROBE_GESAMT!$A$1:$C$4</definedName>
    <definedName name="ExterneDaten_1" localSheetId="6" hidden="1">Probe_Kombiniert!$A$1:$AK$5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Untersuchung_Kombiniert!$A$1:$AP$4</definedName>
    <definedName name="ExterneDaten_3" localSheetId="1" hidden="1">DATENSATZ!$A$1:$DF$5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9" l="1"/>
  <c r="Y3" i="9"/>
  <c r="Y4" i="9"/>
  <c r="X2" i="9" a="1"/>
  <c r="X2" i="9" s="1"/>
  <c r="X3" i="9" a="1"/>
  <c r="X3" i="9" s="1"/>
  <c r="X4" i="9" a="1"/>
  <c r="X4" i="9" s="1"/>
  <c r="I2" i="10" l="1" a="1"/>
  <c r="I2" i="10" s="1"/>
  <c r="I3" i="10" a="1"/>
  <c r="I3" i="10" s="1"/>
  <c r="A5" i="11" l="1"/>
  <c r="A4" i="11"/>
  <c r="J5" i="11" a="1"/>
  <c r="J4" i="11" a="1"/>
  <c r="J2" i="11" a="1"/>
  <c r="L4" i="9" a="1"/>
  <c r="L2" i="9" a="1"/>
  <c r="J5" i="11" l="1"/>
  <c r="I5" i="11" s="1"/>
  <c r="J4" i="11"/>
  <c r="I4" i="11" s="1"/>
  <c r="J2" i="11"/>
  <c r="L4" i="9"/>
  <c r="K4" i="9" s="1"/>
  <c r="L2" i="9"/>
  <c r="A3" i="11"/>
  <c r="A2" i="11"/>
  <c r="F2" i="18"/>
  <c r="G2" i="18" s="1"/>
  <c r="H2" i="18" s="1"/>
  <c r="I2" i="18" s="1"/>
  <c r="J3" i="11" a="1"/>
  <c r="L3" i="9" a="1"/>
  <c r="J3" i="11" l="1"/>
  <c r="L3" i="9"/>
  <c r="K3" i="9" s="1"/>
  <c r="K2" i="9"/>
  <c r="I3" i="11" l="1"/>
  <c r="I2" i="11"/>
  <c r="B2" i="18" l="1"/>
  <c r="B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<sst xmlns="http://schemas.openxmlformats.org/spreadsheetml/2006/main" count="600" uniqueCount="368">
  <si>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</si>
  <si>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</si>
  <si>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</si>
  <si>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</si>
  <si>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</si>
  <si>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</si>
  <si>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</si>
  <si>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</si>
  <si>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</si>
  <si>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</si>
  <si>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</si>
  <si>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</si>
  <si>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</si>
  <si>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</si>
  <si>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</si>
  <si>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</si>
  <si>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</si>
  <si>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</si>
  <si>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</si>
  <si>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</si>
  <si>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</si>
  <si>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</si>
  <si>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</si>
  <si>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</si>
  <si>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</si>
  <si>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</si>
  <si>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</si>
  <si>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</si>
  <si>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</si>
  <si>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</si>
  <si>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</si>
  <si>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</si>
  <si>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</si>
  <si>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</si>
  <si>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</si>
  <si>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</si>
  <si>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</si>
  <si>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</si>
  <si>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</si>
  <si>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</si>
  <si>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</si>
  <si>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</si>
  <si>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</si>
  <si>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</si>
  <si>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</si>
  <si>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</si>
  <si>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</si>
  <si>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</si>
  <si>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</si>
  <si>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</si>
  <si>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</si>
  <si>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</si>
  <si>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</si>
  <si>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</si>
  <si>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</si>
  <si>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</si>
  <si>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</si>
  <si>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</si>
  <si>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</si>
  <si>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</si>
  <si>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</si>
  <si>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</si>
  <si>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</si>
  <si>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</si>
  <si>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</si>
  <si>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</si>
  <si>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</si>
  <si>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</si>
  <si>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</si>
  <si>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</si>
  <si>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</si>
  <si>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</si>
  <si>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</si>
  <si>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</si>
  <si>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</si>
  <si>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</si>
  <si>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</si>
  <si>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</si>
  <si>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</si>
  <si>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</si>
  <si>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</si>
  <si>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</si>
  <si>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</si>
  <si>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</si>
  <si>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</si>
  <si>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</si>
  <si>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</si>
  <si>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</si>
  <si>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</si>
  <si>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</si>
  <si>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</si>
  <si>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</si>
  <si>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</si>
  <si>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</si>
  <si>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</si>
  <si>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</si>
  <si>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</si>
  <si>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</si>
  <si>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</si>
  <si>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</si>
  <si>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</si>
  <si>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</si>
  <si>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</si>
  <si>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</si>
  <si>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</si>
  <si>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</si>
  <si>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</si>
  <si>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</si>
  <si>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</si>
  <si>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</si>
  <si>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</si>
  <si>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</si>
  <si>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</si>
  <si>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</si>
  <si>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</si>
  <si>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</si>
  <si>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</si>
  <si>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</si>
  <si>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</si>
  <si>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PROBE.GEBÄUDE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</si>
  <si>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</si>
  <si>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</si>
  <si>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</si>
  <si>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</si>
  <si>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</si>
  <si>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</si>
  <si>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</si>
  <si>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</si>
  <si>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</si>
  <si>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</si>
  <si>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</si>
  <si>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</si>
  <si>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</si>
  <si>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</si>
  <si>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</si>
  <si>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</si>
  <si>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</si>
  <si>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</si>
  <si>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</si>
  <si>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</si>
  <si>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</si>
  <si>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</si>
  <si>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</si>
  <si>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</si>
  <si>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</si>
  <si>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</si>
  <si>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</si>
  <si>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</si>
  <si>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</si>
  <si>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</si>
  <si>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</si>
  <si>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</si>
  <si>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ABFALLSCHLÜSSEL_GEMISCH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</si>
  <si>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</si>
  <si>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</si>
  <si>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</si>
  <si>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</si>
  <si>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</si>
  <si>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</si>
  <si>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</si>
  <si>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</si>
  <si>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</si>
  <si>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</si>
  <si>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</si>
  <si>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</si>
  <si>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</si>
  <si>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</si>
  <si>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</si>
  <si>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</si>
  <si>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</si>
  <si>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</si>
  <si>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</si>
  <si>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</si>
  <si>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</si>
  <si>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</si>
  <si>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</si>
  <si>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</si>
  <si>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</si>
  <si>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</si>
  <si>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</si>
  <si>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</si>
  <si>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</si>
  <si>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</si>
  <si>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</si>
  <si>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</si>
  <si>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</si>
  <si>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</si>
  <si>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</si>
  <si>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</si>
  <si>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</si>
  <si>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</si>
  <si>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</si>
  <si>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</si>
  <si>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</si>
  <si>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</si>
  <si>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</si>
  <si>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</si>
  <si>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</si>
  <si>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</si>
  <si>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</si>
  <si>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</si>
  <si>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</si>
  <si>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</si>
  <si>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</si>
  <si>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SAMPLE.ABFALLSCHLÜSSEL_GEMISCH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</si>
  <si>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</si>
  <si>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</si>
  <si>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</si>
  <si>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</si>
  <si>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</si>
  <si>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</si>
  <si>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</si>
  <si>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</si>
  <si>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</si>
  <si>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</si>
  <si>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</si>
  <si>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</si>
  <si>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</si>
  <si>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</si>
  <si>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</si>
  <si>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</si>
  <si>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</si>
  <si>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</si>
  <si>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</si>
  <si>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</si>
  <si>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</si>
  <si>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</si>
  <si>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Phenole</t>
  </si>
  <si>
    <t>ICP_SCREENING</t>
  </si>
  <si>
    <t>SULFAT</t>
  </si>
  <si>
    <t>KMF</t>
  </si>
  <si>
    <t>ALTHOLZ_VERORDNUNG</t>
  </si>
  <si>
    <t>PARAMETER.CHEMISTRY.EOX</t>
  </si>
  <si>
    <t>PARAMETER.CHEMISTRY.Phenole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</si>
  <si>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</si>
  <si>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</si>
  <si>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</si>
  <si>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</si>
  <si>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</si>
  <si>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</si>
  <si>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</si>
  <si>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</si>
  <si>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</si>
  <si>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</si>
  <si>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</si>
  <si>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</si>
  <si>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</si>
  <si>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</si>
  <si>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</si>
  <si>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</si>
  <si>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</si>
  <si>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</si>
  <si>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</si>
  <si>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</si>
  <si>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</si>
  <si>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</si>
  <si>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</si>
  <si>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</si>
  <si>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</si>
  <si>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</si>
  <si>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</si>
  <si>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</si>
  <si>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</si>
  <si>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</si>
  <si>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</si>
  <si>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</si>
  <si>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</si>
  <si>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</si>
  <si>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</si>
  <si>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</si>
  <si>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</si>
  <si>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</si>
  <si>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AUSWAHL_JA_NEIN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</si>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</sst>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</cellXfs>
  <cellStyles count="1">
    <cellStyle name="Standard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0.0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25">
    <queryTableFields count="110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165" name="PROBE.GEBÄUDE" tableColumnId="150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236" name="SAMPLE.ABFALLSCHLÜSSEL_GEMISCH" tableColumnId="18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2" name="PARAMETER.CHEMISTRY.Phenole" tableColumnId="210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08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75" name="PROBE.GEBÄUDE" tableColumnId="75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0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79" name="SAMPLE.ABFALLSCHLÜSSEL_GEMISCH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F5" tableType="queryTable" totalsRowShown="0">
  <autoFilter ref="A1:DF5" xr:uid="{E80860B2-9C07-4581-9E0E-DC4E29064FC0}"/>
  <tableColumns count="110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50" xr3:uid="{DCACE920-2989-466C-82C7-1AF02C760792}" uniqueName="150" name="PROBE.GEBÄUDE" queryTableFieldId="16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86" xr3:uid="{F9E91316-D1E0-4DF1-B08E-EF190C7B5DF3}" uniqueName="186" name="SAMPLE.ABFALLSCHLÜSSEL_GEMISCH" queryTableFieldId="236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0" xr3:uid="{5F11F18E-22EF-4F90-9D34-9D57A78A8689}" uniqueName="210" name="PARAMETER.CHEMISTRY.Phenole" queryTableFieldId="312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5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4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3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4" tableType="queryTable" totalsRowShown="0">
  <autoFilter ref="A1:AP4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75" xr3:uid="{C0150A5C-42D5-4BB5-AEC2-9ACA163F4F81}" uniqueName="75" name="PROBE.GEBÄUDE" queryTableFieldId="75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5" tableType="queryTable" totalsRowShown="0">
  <autoFilter ref="A1:AK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75" xr3:uid="{84F50292-C4DF-4A07-A9C6-F41927DCC6C4}" uniqueName="75" name="SAMPLE.ABFALLSCHLÜSSEL_GEMISCH" queryTableFieldId="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2" totalsRowShown="0">
  <autoFilter ref="A1:AH2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4" totalsRowShown="0" headerRowDxfId="62" dataDxfId="60" headerRowBorderDxfId="61" tableBorderDxfId="59" totalsRowBorderDxfId="58">
  <autoFilter ref="A1:AD4" xr:uid="{686754EA-51DA-43DE-88B3-FBD64291D8EA}"/>
  <tableColumns count="30">
    <tableColumn id="1" xr3:uid="{91C060AF-C243-44E1-B59F-75CF712912AD}" name="ID" dataDxfId="57"/>
    <tableColumn id="2" xr3:uid="{C1AB7AD2-4809-47B7-8FC9-45DB5AD896D3}" name="PROBE.ID" dataDxfId="56"/>
    <tableColumn id="3" xr3:uid="{15945C43-2B60-4D8F-ACAB-9ACD21399FCF}" name="CHEMISTRY.ID" dataDxfId="55"/>
    <tableColumn id="6" xr3:uid="{2E2003D6-DC6D-427B-AA28-5FF0F0AAC9CA}" name="RUK.ID" dataDxfId="54"/>
    <tableColumn id="4" xr3:uid="{818129A5-0350-4DD1-8519-3FB375782718}" name="NUMMER" dataDxfId="53"/>
    <tableColumn id="5" xr3:uid="{B8D76753-9945-45ED-8996-E2B7195D17C7}" name="AUFSCHLUSS" dataDxfId="52"/>
    <tableColumn id="7" xr3:uid="{C8B25736-B173-4636-8273-A63E6CE9DE59}" name="ART" dataDxfId="51"/>
    <tableColumn id="8" xr3:uid="{5B928228-798C-4090-AE3C-FC5384C6F7B4}" name="KOERNUNG" dataDxfId="50"/>
    <tableColumn id="9" xr3:uid="{9B7DEAA8-7982-476D-A4B8-64EA894AECE5}" name="BODENKLASSE" dataDxfId="49"/>
    <tableColumn id="10" xr3:uid="{C061F8C2-A081-45C0-93AD-15541AD44FBC}" name="DICKE" dataDxfId="48"/>
    <tableColumn id="11" xr3:uid="{82DF48D2-7631-4282-B880-1113EE32B247}" name="TIEFE_START" dataDxfId="47">
      <calculatedColumnFormula>SAMPLE_ERKUNDUNGSSTELLE[[#This Row],[TIEFE_ENDE]]-SAMPLE_ERKUNDUNGSSTELLE[[#This Row],[DICKE]]</calculatedColumnFormula>
    </tableColumn>
    <tableColumn id="12" xr3:uid="{E8695974-0841-431D-8CEE-D5CE0B176A5A}" name="TIEFE_ENDE" dataDxfId="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6"/>
    <tableColumn id="14" xr3:uid="{0F050F60-3949-4328-9110-0655E9849EA7}" name="PAK" dataDxfId="45"/>
    <tableColumn id="15" xr3:uid="{99E311E3-5163-46E8-B93E-6F5FC5259D10}" name="RUNDUNGSGRAD_GESTUFTHEIT" dataDxfId="44"/>
    <tableColumn id="16" xr3:uid="{A285488D-B971-4C15-9449-E201188EB5A0}" name="FARBE" dataDxfId="43"/>
    <tableColumn id="17" xr3:uid="{249D57F6-5F41-44F1-9CCB-04120DD90F33}" name="BODENART" dataDxfId="42"/>
    <tableColumn id="18" xr3:uid="{962449DE-E035-48F1-87F4-7DEE52D490BD}" name="KONSISTENZ" dataDxfId="41"/>
    <tableColumn id="19" xr3:uid="{16FB7DBB-591F-4FC6-A65E-2DC7456CCCB0}" name="FEUCHTIGKEIT" dataDxfId="40"/>
    <tableColumn id="20" xr3:uid="{DD3E896D-5346-4DD2-B67B-707A5F8408B2}" name="WASSERGEHALT" dataDxfId="39"/>
    <tableColumn id="21" xr3:uid="{599B39F0-E5BE-474C-80B4-D61D25AB5240}" name="WASSERPROCTOR" dataDxfId="38"/>
    <tableColumn id="22" xr3:uid="{01691A17-D32C-4971-8CA9-4F4C45A5B3E8}" name="NOTIZ" dataDxfId="37"/>
    <tableColumn id="23" xr3:uid="{A82813FC-D25D-48BA-9D51-572FBA76D81D}" name="BEHAELTNIS" dataDxfId="36"/>
    <tableColumn id="24" xr3:uid="{12C181C0-EE5B-45AE-9E49-C30630519D23}" name="ABFALLART" dataDxfId="1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0">
      <calculatedColumnFormula>IF(SAMPLE_ERKUNDUNGSSTELLE[[#This Row],[PECH]]="ja","aufällig","neutral")</calculatedColumnFormula>
    </tableColumn>
    <tableColumn id="26" xr3:uid="{16A743AA-F638-4AEE-9BF9-4F1F81CBD1BF}" name="KORNGROESSENVERTEILUNG" dataDxfId="35"/>
    <tableColumn id="30" xr3:uid="{932C683F-5FBC-4118-A19E-789EE0DB27EF}" name="DRUCKFESTIGKEIT" dataDxfId="34"/>
    <tableColumn id="31" xr3:uid="{378F218B-DDAE-42CB-B447-8A70E953F1CF}" name="FROSTEMPFINDLICHKEITSKLASSE" dataDxfId="33"/>
    <tableColumn id="33" xr3:uid="{B3408F05-F99B-459D-B135-5652B7DCF447}" name="VERDICHTUNGSFAEHIGKEIT" dataDxfId="32"/>
    <tableColumn id="34" xr3:uid="{AC3E2064-5120-45EE-BC83-7C422B63A83A}" name="HOMOGENBEREICH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/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3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6"/>
    <tableColumn id="12" xr3:uid="{04AD4050-39A1-4BBD-B7B4-F9B17763573F}" name="SCHADSTOFFVERDACHT" dataDxfId="15"/>
    <tableColumn id="13" xr3:uid="{85B651DE-D92F-468E-BECC-500BFDF1C539}" name="ABFALLSCHLUESSEL_MATERIAL" dataDxfId="14"/>
    <tableColumn id="14" xr3:uid="{B7E0A481-8497-47AC-B1AD-91DAF0069CDD}" name="ABFALLSCHLÜSSEL_GEMISCH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2" totalsRowShown="0">
  <autoFilter ref="A1:V2" xr:uid="{5055F3DA-5118-49AB-94C1-988D940BAC5E}"/>
  <tableColumns count="22">
    <tableColumn id="1" xr3:uid="{D9C24FA3-7E99-4350-AD3C-35054EA6B038}" name="ID"/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/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/>
    <tableColumn id="2" xr3:uid="{51F153C6-5FF1-44FD-B39F-464F5777D26F}" name="NUMMER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IFERROR(AVERAGE(PARAMETER_LP[[#This Row],[WERT_1]:[WERT_3]]),"")</calculatedColumnFormula>
    </tableColumn>
    <tableColumn id="7" xr3:uid="{E52EA34C-9206-4F8E-ADA8-4882EB8536D2}" name="EV" dataDxfId="8">
      <calculatedColumnFormula>IFERROR(22.5/PARAMETER_LP[[#This Row],[MITTELWERT]],"")</calculatedColumnFormula>
    </tableColumn>
    <tableColumn id="8" xr3:uid="{F82604BB-DC28-42BD-A51D-F8A987DCA29B}" name="EV85" dataDxfId="7">
      <calculatedColumnFormula>IFERROR(PARAMETER_LP[[#This Row],[EV]]*0.85,"")</calculatedColumnFormula>
    </tableColumn>
    <tableColumn id="9" xr3:uid="{DAF46846-3846-48E2-BAD5-98185ED0BC6A}" name="EV2" dataDxfId="6">
      <calculatedColumnFormula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calculatedColumnFormula>
    </tableColumn>
    <tableColumn id="10" xr3:uid="{AA071D99-1780-47A0-A0AA-A95524C364E0}" name="EV2_SO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F5"/>
  <sheetViews>
    <sheetView topLeftCell="BX1" workbookViewId="0">
      <selection activeCell="H21" sqref="H2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8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36.85546875" bestFit="1" customWidth="1"/>
    <col min="80" max="80" width="27.5703125" bestFit="1" customWidth="1"/>
    <col min="81" max="81" width="31.42578125" bestFit="1" customWidth="1"/>
    <col min="82" max="82" width="43.5703125" bestFit="1" customWidth="1"/>
    <col min="83" max="83" width="28.7109375" bestFit="1" customWidth="1"/>
    <col min="84" max="84" width="34.42578125" bestFit="1" customWidth="1"/>
    <col min="85" max="85" width="34.1406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3.28515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21" bestFit="1" customWidth="1"/>
    <col min="108" max="108" width="28" bestFit="1" customWidth="1"/>
    <col min="109" max="109" width="30.140625" bestFit="1" customWidth="1"/>
    <col min="110" max="110" width="24.42578125" bestFit="1" customWidth="1"/>
    <col min="111" max="111" width="24.42578125" customWidth="1"/>
    <col min="112" max="112" width="30" bestFit="1" customWidth="1"/>
    <col min="113" max="113" width="32.140625" bestFit="1" customWidth="1"/>
    <col min="114" max="114" width="24.5703125" bestFit="1" customWidth="1"/>
    <col min="115" max="115" width="30.5703125" bestFit="1" customWidth="1"/>
    <col min="116" max="116" width="29.85546875" bestFit="1" customWidth="1"/>
    <col min="117" max="117" width="24" bestFit="1" customWidth="1"/>
    <col min="118" max="118" width="22.85546875" bestFit="1" customWidth="1"/>
    <col min="119" max="119" width="48.42578125" bestFit="1" customWidth="1"/>
    <col min="120" max="120" width="25" bestFit="1" customWidth="1"/>
    <col min="121" max="121" width="29.28515625" bestFit="1" customWidth="1"/>
    <col min="122" max="122" width="30.5703125" bestFit="1" customWidth="1"/>
    <col min="123" max="123" width="32.140625" bestFit="1" customWidth="1"/>
    <col min="124" max="124" width="34" bestFit="1" customWidth="1"/>
    <col min="125" max="125" width="35.5703125" bestFit="1" customWidth="1"/>
    <col min="126" max="126" width="24.85546875" bestFit="1" customWidth="1"/>
    <col min="127" max="127" width="30.140625" bestFit="1" customWidth="1"/>
    <col min="128" max="128" width="29.42578125" bestFit="1" customWidth="1"/>
    <col min="129" max="129" width="26.85546875" bestFit="1" customWidth="1"/>
    <col min="130" max="130" width="45.7109375" bestFit="1" customWidth="1"/>
    <col min="131" max="131" width="35.5703125" bestFit="1" customWidth="1"/>
    <col min="132" max="132" width="48.7109375" bestFit="1" customWidth="1"/>
    <col min="133" max="133" width="44.28515625" bestFit="1" customWidth="1"/>
    <col min="134" max="134" width="36.85546875" bestFit="1" customWidth="1"/>
    <col min="135" max="135" width="28.42578125" bestFit="1" customWidth="1"/>
    <col min="136" max="136" width="28.85546875" bestFit="1" customWidth="1"/>
    <col min="137" max="137" width="26.7109375" bestFit="1" customWidth="1"/>
    <col min="138" max="138" width="29.85546875" bestFit="1" customWidth="1"/>
    <col min="139" max="139" width="40.7109375" bestFit="1" customWidth="1"/>
    <col min="140" max="140" width="47" bestFit="1" customWidth="1"/>
    <col min="141" max="141" width="45.28515625" bestFit="1" customWidth="1"/>
    <col min="142" max="142" width="27.5703125" bestFit="1" customWidth="1"/>
    <col min="143" max="143" width="51.7109375" bestFit="1" customWidth="1"/>
    <col min="144" max="144" width="63.85546875" bestFit="1" customWidth="1"/>
    <col min="145" max="145" width="48.85546875" bestFit="1" customWidth="1"/>
    <col min="146" max="146" width="42.42578125" bestFit="1" customWidth="1"/>
    <col min="147" max="147" width="42.140625" bestFit="1" customWidth="1"/>
    <col min="148" max="148" width="62.42578125" bestFit="1" customWidth="1"/>
    <col min="149" max="149" width="44.42578125" bestFit="1" customWidth="1"/>
    <col min="150" max="150" width="38.5703125" bestFit="1" customWidth="1"/>
    <col min="151" max="151" width="54" bestFit="1" customWidth="1"/>
    <col min="152" max="152" width="38.5703125" bestFit="1" customWidth="1"/>
    <col min="153" max="153" width="51.28515625" bestFit="1" customWidth="1"/>
    <col min="154" max="154" width="40.42578125" bestFit="1" customWidth="1"/>
    <col min="155" max="155" width="37.28515625" bestFit="1" customWidth="1"/>
    <col min="156" max="156" width="38.140625" bestFit="1" customWidth="1"/>
    <col min="157" max="157" width="19.28515625" bestFit="1" customWidth="1"/>
    <col min="158" max="158" width="41.5703125" bestFit="1" customWidth="1"/>
    <col min="159" max="161" width="40" bestFit="1" customWidth="1"/>
    <col min="162" max="162" width="44.42578125" bestFit="1" customWidth="1"/>
    <col min="163" max="163" width="21" bestFit="1" customWidth="1"/>
    <col min="164" max="164" width="45.140625" bestFit="1" customWidth="1"/>
    <col min="165" max="165" width="47.140625" bestFit="1" customWidth="1"/>
    <col min="166" max="166" width="41.42578125" bestFit="1" customWidth="1"/>
    <col min="167" max="167" width="48.7109375" bestFit="1" customWidth="1"/>
    <col min="168" max="168" width="44.28515625" bestFit="1" customWidth="1"/>
    <col min="169" max="169" width="36.85546875" bestFit="1" customWidth="1"/>
    <col min="170" max="170" width="28.42578125" bestFit="1" customWidth="1"/>
    <col min="171" max="171" width="28.85546875" bestFit="1" customWidth="1"/>
    <col min="172" max="172" width="26.7109375" bestFit="1" customWidth="1"/>
    <col min="173" max="173" width="29.85546875" bestFit="1" customWidth="1"/>
    <col min="174" max="174" width="40.7109375" bestFit="1" customWidth="1"/>
    <col min="175" max="175" width="47" bestFit="1" customWidth="1"/>
    <col min="176" max="176" width="45.28515625" bestFit="1" customWidth="1"/>
    <col min="177" max="177" width="27.5703125" bestFit="1" customWidth="1"/>
    <col min="178" max="178" width="51.7109375" bestFit="1" customWidth="1"/>
    <col min="179" max="179" width="63.85546875" bestFit="1" customWidth="1"/>
    <col min="180" max="180" width="48.85546875" bestFit="1" customWidth="1"/>
    <col min="181" max="181" width="42.42578125" bestFit="1" customWidth="1"/>
    <col min="182" max="182" width="42.140625" bestFit="1" customWidth="1"/>
    <col min="183" max="183" width="62.42578125" bestFit="1" customWidth="1"/>
    <col min="184" max="184" width="44.42578125" bestFit="1" customWidth="1"/>
    <col min="185" max="185" width="38.5703125" bestFit="1" customWidth="1"/>
    <col min="186" max="186" width="54" bestFit="1" customWidth="1"/>
    <col min="187" max="187" width="38.5703125" bestFit="1" customWidth="1"/>
    <col min="188" max="188" width="51.28515625" bestFit="1" customWidth="1"/>
    <col min="189" max="189" width="40.42578125" bestFit="1" customWidth="1"/>
    <col min="190" max="190" width="37.28515625" bestFit="1" customWidth="1"/>
    <col min="191" max="191" width="38.140625" bestFit="1" customWidth="1"/>
    <col min="192" max="192" width="19.28515625" bestFit="1" customWidth="1"/>
    <col min="193" max="193" width="41.5703125" bestFit="1" customWidth="1"/>
    <col min="194" max="196" width="40" customWidth="1"/>
    <col min="197" max="197" width="44.42578125" bestFit="1" customWidth="1"/>
    <col min="198" max="198" width="21" bestFit="1" customWidth="1"/>
    <col min="199" max="199" width="45.140625" bestFit="1" customWidth="1"/>
    <col min="200" max="200" width="47.140625" bestFit="1" customWidth="1"/>
    <col min="201" max="201" width="41.42578125" bestFit="1" customWidth="1"/>
    <col min="202" max="203" width="40" customWidth="1"/>
    <col min="204" max="204" width="44.42578125" bestFit="1" customWidth="1"/>
    <col min="205" max="205" width="33.140625" bestFit="1" customWidth="1"/>
    <col min="206" max="206" width="45.140625" bestFit="1" customWidth="1"/>
    <col min="207" max="207" width="47.140625" bestFit="1" customWidth="1"/>
    <col min="208" max="208" width="41.42578125" bestFit="1" customWidth="1"/>
    <col min="209" max="210" width="40" bestFit="1" customWidth="1"/>
    <col min="211" max="211" width="44.42578125" bestFit="1" customWidth="1"/>
    <col min="212" max="212" width="33.140625" bestFit="1" customWidth="1"/>
    <col min="213" max="213" width="45.140625" bestFit="1" customWidth="1"/>
    <col min="214" max="214" width="47.140625" bestFit="1" customWidth="1"/>
    <col min="215" max="215" width="41.42578125" bestFit="1" customWidth="1"/>
  </cols>
  <sheetData>
    <row r="1" spans="1:110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44</v>
      </c>
      <c r="AR1" t="s">
        <v>45</v>
      </c>
      <c r="AS1" t="s">
        <v>46</v>
      </c>
      <c r="AT1" t="s">
        <v>50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51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232</v>
      </c>
      <c r="CQ1" t="s">
        <v>233</v>
      </c>
      <c r="CR1" t="s">
        <v>234</v>
      </c>
      <c r="CS1" t="s">
        <v>235</v>
      </c>
      <c r="CT1" t="s">
        <v>236</v>
      </c>
      <c r="CU1" t="s">
        <v>237</v>
      </c>
      <c r="CV1" t="s">
        <v>238</v>
      </c>
      <c r="CW1" t="s">
        <v>52</v>
      </c>
      <c r="CX1" t="s">
        <v>218</v>
      </c>
      <c r="CY1" t="s">
        <v>219</v>
      </c>
      <c r="CZ1" t="s">
        <v>220</v>
      </c>
      <c r="DA1" t="s">
        <v>221</v>
      </c>
      <c r="DB1" t="s">
        <v>222</v>
      </c>
      <c r="DC1" t="s">
        <v>53</v>
      </c>
      <c r="DD1" t="s">
        <v>223</v>
      </c>
      <c r="DE1" t="s">
        <v>224</v>
      </c>
      <c r="DF1" t="s">
        <v>225</v>
      </c>
    </row>
    <row r="2" spans="1:110" x14ac:dyDescent="0.25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CW2" t="s">
        <v>24</v>
      </c>
      <c r="CX2">
        <v>1</v>
      </c>
      <c r="CY2">
        <v>0.42299999999999999</v>
      </c>
      <c r="CZ2">
        <v>0.23499999999999999</v>
      </c>
      <c r="DA2">
        <v>0.21</v>
      </c>
      <c r="DC2" t="s">
        <v>25</v>
      </c>
      <c r="DD2">
        <v>1</v>
      </c>
      <c r="DE2" t="s">
        <v>29</v>
      </c>
      <c r="DF2">
        <v>77</v>
      </c>
    </row>
    <row r="3" spans="1:110" x14ac:dyDescent="0.25">
      <c r="A3" t="s">
        <v>3</v>
      </c>
      <c r="B3">
        <v>1</v>
      </c>
      <c r="AQ3">
        <v>1</v>
      </c>
      <c r="AR3" t="s">
        <v>3</v>
      </c>
      <c r="AS3" t="s">
        <v>5</v>
      </c>
      <c r="AU3">
        <v>1</v>
      </c>
      <c r="CB3" t="s">
        <v>5</v>
      </c>
      <c r="CC3" t="s">
        <v>27</v>
      </c>
      <c r="CE3" t="s">
        <v>28</v>
      </c>
    </row>
    <row r="4" spans="1:110" x14ac:dyDescent="0.25">
      <c r="A4" t="s">
        <v>3</v>
      </c>
      <c r="B4">
        <v>1</v>
      </c>
      <c r="AQ4">
        <v>2</v>
      </c>
      <c r="AR4" t="s">
        <v>3</v>
      </c>
      <c r="AU4">
        <v>2</v>
      </c>
    </row>
    <row r="5" spans="1:110" x14ac:dyDescent="0.25">
      <c r="A5" t="s">
        <v>4</v>
      </c>
      <c r="B5">
        <v>1</v>
      </c>
      <c r="AQ5">
        <v>1</v>
      </c>
      <c r="AR5" t="s">
        <v>4</v>
      </c>
      <c r="AS5" t="s">
        <v>5</v>
      </c>
      <c r="CB5" t="s">
        <v>5</v>
      </c>
      <c r="CC5" t="s">
        <v>27</v>
      </c>
      <c r="CE5" t="s">
        <v>28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5703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5703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5703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5703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8.42578125" bestFit="1" customWidth="1"/>
    <col min="40" max="41" width="15.42578125" bestFit="1" customWidth="1"/>
    <col min="42" max="42" width="20.140625" bestFit="1" customWidth="1"/>
    <col min="43" max="43" width="34.7109375" bestFit="1" customWidth="1"/>
    <col min="44" max="44" width="30.140625" bestFit="1" customWidth="1"/>
    <col min="45" max="45" width="20.28515625" bestFit="1" customWidth="1"/>
    <col min="46" max="46" width="32" bestFit="1" customWidth="1"/>
    <col min="47" max="47" width="33" bestFit="1" customWidth="1"/>
    <col min="48" max="48" width="39.7109375" bestFit="1" customWidth="1"/>
    <col min="49" max="49" width="27.42578125" bestFit="1" customWidth="1"/>
    <col min="50" max="50" width="35" bestFit="1" customWidth="1"/>
    <col min="51" max="51" width="41.28515625" bestFit="1" customWidth="1"/>
    <col min="52" max="52" width="33.28515625" bestFit="1" customWidth="1"/>
    <col min="53" max="53" width="39.7109375" bestFit="1" customWidth="1"/>
    <col min="54" max="54" width="35" bestFit="1" customWidth="1"/>
    <col min="55" max="55" width="30.85546875" bestFit="1" customWidth="1"/>
    <col min="56" max="56" width="36" bestFit="1" customWidth="1"/>
    <col min="57" max="57" width="28" bestFit="1" customWidth="1"/>
    <col min="58" max="58" width="37.42578125" bestFit="1" customWidth="1"/>
    <col min="59" max="59" width="24.85546875" bestFit="1" customWidth="1"/>
    <col min="60" max="60" width="43.140625" bestFit="1" customWidth="1"/>
    <col min="61" max="61" width="37.5703125" bestFit="1" customWidth="1"/>
    <col min="62" max="62" width="42" bestFit="1" customWidth="1"/>
    <col min="63" max="63" width="32.85546875" bestFit="1" customWidth="1"/>
    <col min="64" max="64" width="28.85546875" bestFit="1" customWidth="1"/>
    <col min="65" max="65" width="36" bestFit="1" customWidth="1"/>
    <col min="66" max="66" width="40.28515625" bestFit="1" customWidth="1"/>
    <col min="67" max="67" width="52.28515625" bestFit="1" customWidth="1"/>
    <col min="68" max="70" width="38.42578125" bestFit="1" customWidth="1"/>
    <col min="71" max="71" width="17" bestFit="1" customWidth="1"/>
    <col min="72" max="72" width="34.85546875" bestFit="1" customWidth="1"/>
    <col min="73" max="73" width="24.28515625" bestFit="1" customWidth="1"/>
    <col min="74" max="74" width="33" bestFit="1" customWidth="1"/>
    <col min="75" max="75" width="25.42578125" bestFit="1" customWidth="1"/>
    <col min="76" max="77" width="22.42578125" bestFit="1" customWidth="1"/>
    <col min="78" max="78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 spans="1:42" x14ac:dyDescent="0.25">
      <c r="A2" t="s">
        <v>2</v>
      </c>
      <c r="B2">
        <v>1</v>
      </c>
      <c r="C2" t="s">
        <v>24</v>
      </c>
    </row>
    <row r="3" spans="1:42" x14ac:dyDescent="0.25">
      <c r="A3" t="s">
        <v>3</v>
      </c>
      <c r="B3">
        <v>1</v>
      </c>
    </row>
    <row r="4" spans="1:42" x14ac:dyDescent="0.25">
      <c r="A4" t="s">
        <v>4</v>
      </c>
      <c r="B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6.85546875" bestFit="1" customWidth="1"/>
    <col min="38" max="38" width="17.5703125" bestFit="1" customWidth="1"/>
    <col min="39" max="39" width="28.140625" bestFit="1" customWidth="1"/>
    <col min="40" max="40" width="31" bestFit="1" customWidth="1"/>
    <col min="41" max="41" width="22.7109375" bestFit="1" customWidth="1"/>
    <col min="42" max="42" width="30" bestFit="1" customWidth="1"/>
    <col min="43" max="43" width="32.140625" bestFit="1" customWidth="1"/>
    <col min="44" max="44" width="24.5703125" bestFit="1" customWidth="1"/>
    <col min="45" max="45" width="30.5703125" bestFit="1" customWidth="1"/>
    <col min="46" max="46" width="29.85546875" bestFit="1" customWidth="1"/>
    <col min="47" max="47" width="24" bestFit="1" customWidth="1"/>
    <col min="48" max="48" width="22.85546875" bestFit="1" customWidth="1"/>
    <col min="49" max="49" width="48.42578125" bestFit="1" customWidth="1"/>
    <col min="50" max="50" width="25" bestFit="1" customWidth="1"/>
    <col min="51" max="51" width="29.28515625" bestFit="1" customWidth="1"/>
    <col min="52" max="52" width="30.5703125" bestFit="1" customWidth="1"/>
    <col min="53" max="53" width="32.140625" bestFit="1" customWidth="1"/>
    <col min="54" max="54" width="34" bestFit="1" customWidth="1"/>
    <col min="55" max="55" width="35.5703125" bestFit="1" customWidth="1"/>
    <col min="56" max="56" width="24.85546875" bestFit="1" customWidth="1"/>
    <col min="57" max="57" width="30.140625" bestFit="1" customWidth="1"/>
    <col min="58" max="58" width="29.42578125" bestFit="1" customWidth="1"/>
    <col min="59" max="59" width="26.85546875" bestFit="1" customWidth="1"/>
    <col min="60" max="60" width="45.7109375" bestFit="1" customWidth="1"/>
    <col min="61" max="61" width="35.5703125" bestFit="1" customWidth="1"/>
    <col min="62" max="62" width="48.7109375" bestFit="1" customWidth="1"/>
    <col min="63" max="63" width="44.28515625" bestFit="1" customWidth="1"/>
    <col min="64" max="64" width="36.85546875" bestFit="1" customWidth="1"/>
    <col min="65" max="65" width="28.42578125" bestFit="1" customWidth="1"/>
    <col min="66" max="66" width="28.85546875" bestFit="1" customWidth="1"/>
    <col min="67" max="67" width="26.7109375" bestFit="1" customWidth="1"/>
    <col min="68" max="68" width="29.85546875" bestFit="1" customWidth="1"/>
    <col min="69" max="69" width="40.7109375" bestFit="1" customWidth="1"/>
    <col min="70" max="70" width="47" bestFit="1" customWidth="1"/>
    <col min="71" max="71" width="45.28515625" bestFit="1" customWidth="1"/>
    <col min="72" max="72" width="29.85546875" bestFit="1" customWidth="1"/>
    <col min="73" max="73" width="40.7109375" bestFit="1" customWidth="1"/>
    <col min="74" max="74" width="47" bestFit="1" customWidth="1"/>
    <col min="75" max="75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25">
      <c r="A2">
        <v>1</v>
      </c>
      <c r="B2" t="s">
        <v>2</v>
      </c>
      <c r="D2" t="s">
        <v>25</v>
      </c>
    </row>
    <row r="3" spans="1:37" x14ac:dyDescent="0.25">
      <c r="A3">
        <v>1</v>
      </c>
      <c r="B3" t="s">
        <v>3</v>
      </c>
      <c r="C3" t="s">
        <v>5</v>
      </c>
      <c r="E3">
        <v>1</v>
      </c>
    </row>
    <row r="4" spans="1:37" x14ac:dyDescent="0.25">
      <c r="A4">
        <v>2</v>
      </c>
      <c r="B4" t="s">
        <v>3</v>
      </c>
      <c r="E4">
        <v>2</v>
      </c>
    </row>
    <row r="5" spans="1:37" x14ac:dyDescent="0.25">
      <c r="A5">
        <v>1</v>
      </c>
      <c r="B5" t="s">
        <v>4</v>
      </c>
      <c r="C5" t="s">
        <v>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2"/>
  <sheetViews>
    <sheetView topLeftCell="T1" workbookViewId="0">
      <selection activeCell="C22" sqref="C22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5703125" customWidth="1"/>
    <col min="12" max="12" width="34.42578125" customWidth="1"/>
    <col min="13" max="13" width="21.5703125" customWidth="1"/>
    <col min="14" max="14" width="28.5703125" customWidth="1"/>
    <col min="15" max="15" width="34.28515625" customWidth="1"/>
    <col min="16" max="16" width="26.5703125" customWidth="1"/>
    <col min="17" max="17" width="33.140625" customWidth="1"/>
    <col min="18" max="18" width="28.5703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</row>
  </sheetData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4"/>
  <sheetViews>
    <sheetView topLeftCell="W1" workbookViewId="0">
      <selection activeCell="H14" sqref="H14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5703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5703125" customWidth="1"/>
    <col min="20" max="20" width="26.140625" customWidth="1"/>
    <col min="21" max="21" width="27.5703125" customWidth="1"/>
    <col min="22" max="22" width="17.42578125" customWidth="1"/>
    <col min="23" max="23" width="22.7109375" customWidth="1"/>
    <col min="24" max="24" width="21.140625" customWidth="1"/>
    <col min="25" max="25" width="18.5703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5703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123</v>
      </c>
      <c r="G1" s="7" t="s">
        <v>124</v>
      </c>
      <c r="H1" s="7" t="s">
        <v>125</v>
      </c>
      <c r="I1" s="8" t="s">
        <v>126</v>
      </c>
      <c r="J1" s="7" t="s">
        <v>127</v>
      </c>
      <c r="K1" s="7" t="s">
        <v>128</v>
      </c>
      <c r="L1" s="7" t="s">
        <v>129</v>
      </c>
      <c r="M1" s="7" t="s">
        <v>130</v>
      </c>
      <c r="N1" s="7" t="s">
        <v>131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9" t="s">
        <v>137</v>
      </c>
      <c r="U1" s="7" t="s">
        <v>138</v>
      </c>
      <c r="V1" s="7" t="s">
        <v>139</v>
      </c>
      <c r="W1" s="7" t="s">
        <v>140</v>
      </c>
      <c r="X1" s="7" t="s">
        <v>141</v>
      </c>
      <c r="Y1" s="7" t="s">
        <v>83</v>
      </c>
      <c r="Z1" s="7" t="s">
        <v>142</v>
      </c>
      <c r="AA1" s="7" t="s">
        <v>143</v>
      </c>
      <c r="AB1" s="7" t="s">
        <v>144</v>
      </c>
      <c r="AC1" s="7" t="s">
        <v>145</v>
      </c>
      <c r="AD1" s="7" t="s">
        <v>146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249</v>
      </c>
      <c r="G2" s="6" t="s">
        <v>247</v>
      </c>
      <c r="H2" s="6"/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neutral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/>
      <c r="E3" s="3">
        <v>2</v>
      </c>
      <c r="F3" s="3" t="s">
        <v>249</v>
      </c>
      <c r="G3" s="3" t="s">
        <v>247</v>
      </c>
      <c r="H3" s="3"/>
      <c r="I3" s="3"/>
      <c r="J3" s="3">
        <v>3</v>
      </c>
      <c r="K3" s="3">
        <f ca="1">SAMPLE_ERKUNDUNGSSTELLE[[#This Row],[TIEFE_ENDE]]-SAMPLE_ERKUNDUNGSSTELLE[[#This Row],[DICKE]]</f>
        <v>5</v>
      </c>
      <c r="L3" s="3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250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3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244</v>
      </c>
      <c r="C4" s="3"/>
      <c r="D4" s="3"/>
      <c r="E4" s="3">
        <v>1</v>
      </c>
      <c r="F4" s="3" t="s">
        <v>249</v>
      </c>
      <c r="G4" s="3" t="s">
        <v>248</v>
      </c>
      <c r="H4" s="3"/>
      <c r="I4" s="3"/>
      <c r="J4" s="3">
        <v>3</v>
      </c>
      <c r="K4" s="3">
        <f ca="1">SAMPLE_ERKUNDUNGSSTELLE[[#This Row],[TIEFE_ENDE]]-SAMPLE_ERKUNDUNGSSTELLE[[#This Row],[DICKE]]</f>
        <v>0</v>
      </c>
      <c r="L4" s="17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13.5703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5703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F14" sqref="F14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5703125" customWidth="1"/>
    <col min="9" max="9" width="18.5703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123</v>
      </c>
      <c r="F1" t="s">
        <v>124</v>
      </c>
      <c r="G1" t="s">
        <v>147</v>
      </c>
      <c r="H1" t="s">
        <v>148</v>
      </c>
      <c r="I1" t="s">
        <v>149</v>
      </c>
      <c r="J1" t="s">
        <v>140</v>
      </c>
      <c r="K1" t="s">
        <v>133</v>
      </c>
      <c r="L1" t="s">
        <v>83</v>
      </c>
      <c r="M1" t="s">
        <v>125</v>
      </c>
      <c r="N1" t="s">
        <v>126</v>
      </c>
      <c r="O1" t="s">
        <v>130</v>
      </c>
      <c r="P1" t="s">
        <v>131</v>
      </c>
      <c r="Q1" t="s">
        <v>132</v>
      </c>
      <c r="R1" t="s">
        <v>134</v>
      </c>
      <c r="S1" t="s">
        <v>139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H8" sqref="H8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367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F1" workbookViewId="0">
      <selection activeCell="N9" sqref="N9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5703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5703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123</v>
      </c>
      <c r="F1" s="2" t="s">
        <v>147</v>
      </c>
      <c r="G1" s="2" t="s">
        <v>133</v>
      </c>
      <c r="H1" s="2" t="s">
        <v>127</v>
      </c>
      <c r="I1" s="2" t="s">
        <v>128</v>
      </c>
      <c r="J1" s="2" t="s">
        <v>129</v>
      </c>
      <c r="K1" s="2" t="s">
        <v>87</v>
      </c>
      <c r="L1" s="2" t="s">
        <v>150</v>
      </c>
      <c r="M1" s="2" t="s">
        <v>151</v>
      </c>
      <c r="N1" s="2" t="s">
        <v>152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245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7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246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7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2"/>
  <sheetViews>
    <sheetView topLeftCell="H1" workbookViewId="0">
      <selection activeCell="I12" sqref="I12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5703125" customWidth="1"/>
    <col min="15" max="15" width="10.5703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239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131</v>
      </c>
      <c r="V1" t="s">
        <v>231</v>
      </c>
    </row>
    <row r="2" spans="1:22" x14ac:dyDescent="0.25">
      <c r="A2" t="s">
        <v>5</v>
      </c>
      <c r="B2" t="s">
        <v>27</v>
      </c>
      <c r="D2" t="s">
        <v>28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2"/>
  <sheetViews>
    <sheetView workbookViewId="0">
      <selection activeCell="D6" sqref="D6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3" customWidth="1"/>
  </cols>
  <sheetData>
    <row r="1" spans="1:4" x14ac:dyDescent="0.25">
      <c r="A1" t="s">
        <v>31</v>
      </c>
      <c r="B1" t="s">
        <v>32</v>
      </c>
      <c r="C1" t="s">
        <v>166</v>
      </c>
      <c r="D1" s="13" t="s">
        <v>167</v>
      </c>
    </row>
    <row r="2" spans="1:4" x14ac:dyDescent="0.25">
      <c r="A2" t="s">
        <v>25</v>
      </c>
      <c r="B2">
        <f>ROW()-1</f>
        <v>1</v>
      </c>
      <c r="C2" t="s">
        <v>29</v>
      </c>
      <c r="D2" s="13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2"/>
  <sheetViews>
    <sheetView topLeftCell="B1" zoomScaleNormal="100" workbookViewId="0">
      <selection activeCell="G13" sqref="G13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4" customWidth="1"/>
    <col min="7" max="7" width="11.42578125" style="13"/>
    <col min="8" max="9" width="11.42578125" style="15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168</v>
      </c>
      <c r="D1" t="s">
        <v>169</v>
      </c>
      <c r="E1" t="s">
        <v>170</v>
      </c>
      <c r="F1" s="14" t="s">
        <v>171</v>
      </c>
      <c r="G1" s="10" t="s">
        <v>240</v>
      </c>
      <c r="H1" s="11" t="s">
        <v>241</v>
      </c>
      <c r="I1" s="11" t="s">
        <v>242</v>
      </c>
      <c r="J1" t="s">
        <v>243</v>
      </c>
    </row>
    <row r="2" spans="1:10" x14ac:dyDescent="0.25">
      <c r="A2" t="s">
        <v>24</v>
      </c>
      <c r="B2">
        <f>ROW()-1</f>
        <v>1</v>
      </c>
      <c r="C2" s="12">
        <v>0.42</v>
      </c>
      <c r="D2" s="12">
        <v>0.39</v>
      </c>
      <c r="E2" s="12">
        <v>0.39</v>
      </c>
      <c r="F2" s="14">
        <f>IFERROR(AVERAGE(PARAMETER_LP[[#This Row],[WERT_1]:[WERT_3]]),"")</f>
        <v>0.40000000000000008</v>
      </c>
      <c r="G2" s="13">
        <f>IFERROR(22.5/PARAMETER_LP[[#This Row],[MITTELWERT]],"")</f>
        <v>56.249999999999986</v>
      </c>
      <c r="H2" s="15">
        <f>IFERROR(PARAMETER_LP[[#This Row],[EV]]*0.85,"")</f>
        <v>47.812499999999986</v>
      </c>
      <c r="I2" s="15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86.373435546874987</v>
      </c>
      <c r="J2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B11"/>
  <sheetViews>
    <sheetView tabSelected="1" workbookViewId="0">
      <selection activeCell="F17" sqref="F17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51.14062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18" customFormat="1" x14ac:dyDescent="0.25">
      <c r="A1" s="18" t="s">
        <v>251</v>
      </c>
      <c r="B1" s="18" t="s">
        <v>252</v>
      </c>
      <c r="C1" s="18" t="s">
        <v>253</v>
      </c>
      <c r="D1" s="18" t="s">
        <v>254</v>
      </c>
      <c r="E1" s="18" t="s">
        <v>255</v>
      </c>
      <c r="F1" s="18" t="s">
        <v>256</v>
      </c>
      <c r="G1" s="18" t="s">
        <v>257</v>
      </c>
      <c r="H1" s="18" t="s">
        <v>258</v>
      </c>
      <c r="I1" s="18" t="s">
        <v>259</v>
      </c>
      <c r="J1" s="18" t="s">
        <v>260</v>
      </c>
      <c r="K1" s="18" t="s">
        <v>261</v>
      </c>
      <c r="L1" s="18" t="s">
        <v>262</v>
      </c>
      <c r="M1" s="18" t="s">
        <v>263</v>
      </c>
      <c r="N1" s="18" t="s">
        <v>264</v>
      </c>
      <c r="O1" s="18" t="s">
        <v>265</v>
      </c>
      <c r="P1" s="18" t="s">
        <v>266</v>
      </c>
      <c r="Q1" s="18" t="s">
        <v>267</v>
      </c>
      <c r="R1" s="18" t="s">
        <v>268</v>
      </c>
      <c r="S1" s="18" t="s">
        <v>269</v>
      </c>
      <c r="T1" s="18" t="s">
        <v>270</v>
      </c>
      <c r="U1" s="18" t="s">
        <v>271</v>
      </c>
      <c r="V1" s="18" t="s">
        <v>272</v>
      </c>
      <c r="W1" s="18" t="s">
        <v>273</v>
      </c>
      <c r="X1" s="18" t="s">
        <v>274</v>
      </c>
      <c r="AB1" s="18" t="s">
        <v>275</v>
      </c>
    </row>
    <row r="2" spans="1:28" x14ac:dyDescent="0.25">
      <c r="A2" t="s">
        <v>249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 t="s">
        <v>27</v>
      </c>
      <c r="I2" t="s">
        <v>282</v>
      </c>
      <c r="J2" t="s">
        <v>282</v>
      </c>
      <c r="K2" t="s">
        <v>28</v>
      </c>
      <c r="L2" t="s">
        <v>283</v>
      </c>
      <c r="M2" t="s">
        <v>284</v>
      </c>
      <c r="N2" t="s">
        <v>285</v>
      </c>
      <c r="O2" t="s">
        <v>28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281</v>
      </c>
      <c r="W2" t="s">
        <v>292</v>
      </c>
      <c r="X2" t="s">
        <v>293</v>
      </c>
    </row>
    <row r="3" spans="1:28" x14ac:dyDescent="0.25">
      <c r="A3" t="s">
        <v>294</v>
      </c>
      <c r="B3" t="s">
        <v>295</v>
      </c>
      <c r="C3" t="s">
        <v>296</v>
      </c>
      <c r="D3" t="s">
        <v>297</v>
      </c>
      <c r="E3" t="s">
        <v>298</v>
      </c>
      <c r="F3" t="s">
        <v>299</v>
      </c>
      <c r="G3" t="s">
        <v>250</v>
      </c>
      <c r="H3" t="s">
        <v>300</v>
      </c>
      <c r="I3" t="s">
        <v>301</v>
      </c>
      <c r="J3" t="s">
        <v>301</v>
      </c>
      <c r="K3" t="s">
        <v>302</v>
      </c>
      <c r="L3" t="s">
        <v>303</v>
      </c>
      <c r="M3" t="s">
        <v>304</v>
      </c>
      <c r="N3" t="s">
        <v>304</v>
      </c>
      <c r="O3" t="s">
        <v>302</v>
      </c>
      <c r="P3" t="s">
        <v>305</v>
      </c>
      <c r="Q3" t="s">
        <v>306</v>
      </c>
      <c r="R3" t="s">
        <v>307</v>
      </c>
      <c r="S3" t="s">
        <v>308</v>
      </c>
      <c r="T3" t="s">
        <v>309</v>
      </c>
      <c r="U3">
        <v>0.3</v>
      </c>
      <c r="V3" t="s">
        <v>250</v>
      </c>
      <c r="W3" t="s">
        <v>310</v>
      </c>
      <c r="X3" t="s">
        <v>311</v>
      </c>
      <c r="AB3" t="s">
        <v>312</v>
      </c>
    </row>
    <row r="4" spans="1:28" x14ac:dyDescent="0.25">
      <c r="A4" t="s">
        <v>313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I4" t="s">
        <v>319</v>
      </c>
      <c r="J4" t="s">
        <v>319</v>
      </c>
      <c r="L4" t="s">
        <v>320</v>
      </c>
      <c r="M4" t="s">
        <v>321</v>
      </c>
      <c r="N4" t="s">
        <v>321</v>
      </c>
      <c r="Q4" t="s">
        <v>322</v>
      </c>
      <c r="R4" t="s">
        <v>289</v>
      </c>
      <c r="S4" t="s">
        <v>288</v>
      </c>
      <c r="T4" t="s">
        <v>323</v>
      </c>
      <c r="U4" s="13">
        <v>1</v>
      </c>
      <c r="W4" t="s">
        <v>324</v>
      </c>
      <c r="X4" t="s">
        <v>325</v>
      </c>
    </row>
    <row r="5" spans="1:28" x14ac:dyDescent="0.25">
      <c r="A5" t="s">
        <v>326</v>
      </c>
      <c r="B5" t="s">
        <v>327</v>
      </c>
      <c r="C5" t="s">
        <v>328</v>
      </c>
      <c r="D5" t="s">
        <v>329</v>
      </c>
      <c r="E5" t="s">
        <v>330</v>
      </c>
      <c r="F5" t="s">
        <v>331</v>
      </c>
      <c r="I5" t="s">
        <v>332</v>
      </c>
      <c r="J5" t="s">
        <v>332</v>
      </c>
      <c r="L5" t="s">
        <v>333</v>
      </c>
      <c r="M5" t="s">
        <v>334</v>
      </c>
      <c r="Q5" t="s">
        <v>335</v>
      </c>
      <c r="S5" t="s">
        <v>307</v>
      </c>
      <c r="U5">
        <v>1.8</v>
      </c>
      <c r="W5" t="s">
        <v>336</v>
      </c>
      <c r="X5" t="s">
        <v>337</v>
      </c>
    </row>
    <row r="6" spans="1:28" x14ac:dyDescent="0.25">
      <c r="A6" t="s">
        <v>338</v>
      </c>
      <c r="B6" t="s">
        <v>339</v>
      </c>
      <c r="E6" t="s">
        <v>340</v>
      </c>
      <c r="F6" t="s">
        <v>341</v>
      </c>
      <c r="I6" t="s">
        <v>342</v>
      </c>
      <c r="J6" t="s">
        <v>342</v>
      </c>
      <c r="M6" t="s">
        <v>343</v>
      </c>
      <c r="Q6" t="s">
        <v>344</v>
      </c>
      <c r="U6">
        <v>3.2</v>
      </c>
      <c r="W6" t="s">
        <v>345</v>
      </c>
      <c r="X6" t="s">
        <v>346</v>
      </c>
    </row>
    <row r="7" spans="1:28" x14ac:dyDescent="0.25">
      <c r="A7" t="s">
        <v>347</v>
      </c>
      <c r="E7" t="s">
        <v>348</v>
      </c>
      <c r="I7" t="s">
        <v>349</v>
      </c>
      <c r="J7" t="s">
        <v>349</v>
      </c>
      <c r="Q7" t="s">
        <v>350</v>
      </c>
      <c r="U7">
        <v>10</v>
      </c>
      <c r="W7" t="s">
        <v>351</v>
      </c>
      <c r="X7" t="s">
        <v>352</v>
      </c>
    </row>
    <row r="8" spans="1:28" x14ac:dyDescent="0.25">
      <c r="A8" t="s">
        <v>353</v>
      </c>
      <c r="E8" t="s">
        <v>354</v>
      </c>
      <c r="Q8" t="s">
        <v>355</v>
      </c>
      <c r="U8">
        <v>32</v>
      </c>
      <c r="W8" t="s">
        <v>356</v>
      </c>
      <c r="X8" t="s">
        <v>357</v>
      </c>
    </row>
    <row r="9" spans="1:28" x14ac:dyDescent="0.25">
      <c r="A9" t="s">
        <v>358</v>
      </c>
      <c r="E9" t="s">
        <v>359</v>
      </c>
      <c r="Q9" t="s">
        <v>307</v>
      </c>
      <c r="U9">
        <v>100</v>
      </c>
      <c r="W9" t="s">
        <v>360</v>
      </c>
      <c r="X9" t="s">
        <v>361</v>
      </c>
    </row>
    <row r="10" spans="1:28" x14ac:dyDescent="0.25">
      <c r="A10" t="s">
        <v>362</v>
      </c>
      <c r="E10" t="s">
        <v>363</v>
      </c>
      <c r="X10" t="s">
        <v>364</v>
      </c>
    </row>
    <row r="11" spans="1:28" x14ac:dyDescent="0.25">
      <c r="A11" s="16" t="s">
        <v>365</v>
      </c>
      <c r="X11" t="s">
        <v>366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2021-07-29T15:14:41Z</dcterms:modified>
</cp:coreProperties>
</file>