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3FED9A8-3CB1-4607-BDD8-DDC6A4CA0DD0}" xr6:coauthVersionLast="46" xr6:coauthVersionMax="46" xr10:uidLastSave="{00000000-0000-0000-0000-000000000000}"/>
  <bookViews>
    <workbookView xWindow="-28065" yWindow="990" windowWidth="27555" windowHeight="1422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X2" i="3"/>
  <c r="AA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<sst xmlns="http://schemas.openxmlformats.org/spreadsheetml/2006/main" count="372" uniqueCount="185">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</sst>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7">
    <queryTableFields count="92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N2" tableType="queryTable" totalsRowShown="0">
  <autoFilter ref="A1:CN2" xr:uid="{0CECFEBE-37A9-4CD8-9990-A9FA0984ED43}"/>
  <sortState xmlns:xlrd2="http://schemas.microsoft.com/office/spreadsheetml/2017/richdata2" ref="A2:CN2">
    <sortCondition ref="A1:A2"/>
  </sortState>
  <tableColumns count="92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R2" totalsRowShown="0" headerRowDxfId="106" dataDxfId="105">
  <autoFilter ref="A1:AR2" xr:uid="{EABD6AFF-8497-467A-B004-1B882577E6F9}"/>
  <tableColumns count="44">
    <tableColumn id="2" xr3:uid="{93AA098B-2361-43F5-9E76-2D160CDB7805}" name="ERK_ID" dataDxfId="104"/>
    <tableColumn id="3" xr3:uid="{C7D67C36-9E8D-4E91-A068-FD9749EEB31C}" name="ERK_DATUM" dataDxfId="103"/>
    <tableColumn id="4" xr3:uid="{4C4DB56E-0337-458A-9FD9-EEC197038DF7}" name="ERK_PRUEFER" dataDxfId="102"/>
    <tableColumn id="37" xr3:uid="{8DF4EC7B-7EA1-4B4C-8155-36D1F9E00198}" name="ERK_BEREICH" dataDxfId="101"/>
    <tableColumn id="36" xr3:uid="{705BE8EB-3AC0-4F2E-B5FB-92BF22EC87F8}" name="ERK_ANSPRECHPARTNER" dataDxfId="100"/>
    <tableColumn id="5" xr3:uid="{BDBC3F60-973A-4078-97C0-D025104BF716}" name="ERK_KOORDINATEN" dataDxfId="99"/>
    <tableColumn id="6" xr3:uid="{6C459155-A870-4712-91EE-C767729B9194}" name="ERK_ORT" dataDxfId="98"/>
    <tableColumn id="8" xr3:uid="{BD2F345F-DC21-415E-82F4-FEC1593FD0B2}" name="ERK_AUFSCHLUSS_OB" dataDxfId="97"/>
    <tableColumn id="21" xr3:uid="{7D18357C-9E8A-423F-B148-123521A9EBBD}" name="ERK_AUFSCHLUSS_TOB" dataDxfId="96"/>
    <tableColumn id="22" xr3:uid="{9D9604EE-ED81-43EE-B12A-B55BD74D6CDF}" name="ERK_AUFSCHLUSS_UG_OH_BA" dataDxfId="95"/>
    <tableColumn id="9" xr3:uid="{2EB33C76-368D-441A-8F15-EAD519530A32}" name="ERK_OBERKANTE" dataDxfId="94"/>
    <tableColumn id="10" xr3:uid="{9B7A2992-0E4A-4E71-9BB1-020EF67B721F}" name="ERK_BELASTUNGSKLASSE" dataDxfId="93"/>
    <tableColumn id="34" xr3:uid="{E1A84458-A49C-4BAA-9B64-55CAFC0AF952}" name="ERK_BELASTUNGSKLASSE_TAFEL" dataDxfId="92"/>
    <tableColumn id="11" xr3:uid="{9749C4EC-D46C-4E6D-9F3E-9D7D656726DA}" name="ERK_PECH_QUALITATIV" dataDxfId="91"/>
    <tableColumn id="38" xr3:uid="{23BEE711-B7A3-475C-94FC-0A2F1C831404}" name="ERK_PECH_HALBQUANTITATIV" dataDxfId="90"/>
    <tableColumn id="12" xr3:uid="{993B35F6-711A-4D7D-BAD8-DA033DE6F010}" name="ERK_PECH_QUANTITATIV" dataDxfId="89"/>
    <tableColumn id="13" xr3:uid="{00C308EE-84EC-4017-B2AD-9A4E6E8D8F68}" name="ERK_TRAG_PLANUM" dataDxfId="88"/>
    <tableColumn id="14" xr3:uid="{A9F62A87-8180-46AB-A166-30955A661A24}" name="ERK_TRAG_GRABENSOHLE" dataDxfId="87"/>
    <tableColumn id="40" xr3:uid="{2E8D75CB-5CBD-4513-99EE-4E85BD347548}" name="ERK_SOHLE_TIEFE" dataDxfId="86"/>
    <tableColumn id="15" xr3:uid="{8FF01A57-5919-4E8F-9691-7ACCF7DE198D}" name="ERK_VERBUND_UNTERLAGE" dataDxfId="85"/>
    <tableColumn id="23" xr3:uid="{FA4C8E97-D0E2-42FD-A421-83E026C86D6E}" name="ERK_LP" dataDxfId="84"/>
    <tableColumn id="7" xr3:uid="{0DDD1A14-AFBC-4330-B180-397AC76AA79A}" name="ERK_LP1" dataDxfId="83"/>
    <tableColumn id="16" xr3:uid="{60CC28B7-01DF-490C-8070-782320D216C3}" name="ERK_LP2" dataDxfId="82"/>
    <tableColumn id="17" xr3:uid="{3C639476-5D08-4A84-A898-079CB99DC99D}" name="ERK_LP3" dataDxfId="81"/>
    <tableColumn id="1" xr3:uid="{4CEC545C-5229-4C61-BCCC-69D96F1176BE}" name="ERK_LP_MEAN" dataDxfId="80">
      <calculatedColumnFormula>IFERROR(AVERAGE(Erkundungsstellen_Grunddaten[[#This Row],[ERK_LP1]:[ERK_LP3]]),"")</calculatedColumnFormula>
    </tableColumn>
    <tableColumn id="18" xr3:uid="{3DCFA0B9-4D6F-4E47-9B0F-DC7B7189670B}" name="ERK_LP_EV" dataDxfId="79">
      <calculatedColumnFormula>IFERROR(22.5/Erkundungsstellen_Grunddaten[[#This Row],[ERK_LP_MEAN]],"")</calculatedColumnFormula>
    </tableColumn>
    <tableColumn id="19" xr3:uid="{BE1658F9-24F2-4386-A0CC-F570E08AF541}" name="ERK_LP_EV15" dataDxfId="78">
      <calculatedColumnFormula>IFERROR(Erkundungsstellen_Grunddaten[[#This Row],[ERK_LP_EV]]*0.85,"")</calculatedColumnFormula>
    </tableColumn>
    <tableColumn id="20" xr3:uid="{E5E93DAA-1F3D-4B02-B9BA-63F4CD5952D3}" name="ERK_LP_EV2" dataDxfId="77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6"/>
    <tableColumn id="39" xr3:uid="{DD45613F-119E-479F-A618-2C89D1305C8E}" name="ERK_ZIELTIEFE" dataDxfId="75"/>
    <tableColumn id="43" xr3:uid="{DAFCFA57-FF58-4134-9EDC-F7D96AF7F9E4}" name="ERK_HAUFWERK_MATERIAL" dataDxfId="74"/>
    <tableColumn id="44" xr3:uid="{54F38400-D6D2-4C38-B079-84A2752A74BF}" name="ERK_HAUFWERK_VOLUMEN" dataDxfId="73"/>
    <tableColumn id="45" xr3:uid="{50F4114B-A8F2-49DC-B53A-CDD56FC478C1}" name="ERK_HAUFWERK_PROBEN_ANZAHL" dataDxfId="72"/>
    <tableColumn id="24" xr3:uid="{4489F690-773E-244E-9238-B316EF03C446}" name="ERK_LEITFADEN_AUSBAUASPHALT" dataDxfId="71"/>
    <tableColumn id="25" xr3:uid="{DE7AD695-01C2-E840-B2D3-E170A7BC6E8C}" name="ERK_TEILWEISE_VERFESTIGT" dataDxfId="70"/>
    <tableColumn id="26" xr3:uid="{7092BC7D-3A9D-A246-9100-52FC5F36DADF}" name="ERK_UEBERSCHREITUNG_ORIENT" dataDxfId="69"/>
    <tableColumn id="27" xr3:uid="{881D34DE-7B7A-9A47-88B1-EFB3A511398F}" name="ERK_RAMMHINDERNIS" dataDxfId="68"/>
    <tableColumn id="28" xr3:uid="{BADCF6D2-A2A2-8047-8CA6-44823DBA1DA8}" name="ERK_KABELTRASSE" dataDxfId="67"/>
    <tableColumn id="29" xr3:uid="{E5B2336E-30F5-AF4C-9EEC-DAA6A1DA45BA}" name="ERK_FREMDBESTANDTEILE" dataDxfId="66"/>
    <tableColumn id="30" xr3:uid="{9FD432D1-46C3-E246-AFA6-6D0F5F904910}" name="ERK_GUENSTIGE_EINSTUFUNG" dataDxfId="65"/>
    <tableColumn id="31" xr3:uid="{B931E861-AC71-654F-8082-824B21406DA0}" name="ERK_VERNACHLAESSIGUNG_LEITFAEHIGKEIT" dataDxfId="64"/>
    <tableColumn id="32" xr3:uid="{67313BA3-48FE-8549-81C6-B2802B6AEB8E}" name="ERK_VARIABLE_FOOTNOTE1" dataDxfId="63"/>
    <tableColumn id="33" xr3:uid="{B83647AA-E2CF-4858-94FA-81164DEEF8BF}" name="ERK_VARIABLE_FOOTNOTE2" dataDxfId="62"/>
    <tableColumn id="35" xr3:uid="{86614FEA-7B8A-4FC8-A949-D8C3B70EDCD1}" name="ERK_VARIABLE_FOOTNOTE3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60" dataDxfId="59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8">
      <calculatedColumnFormula>ROW()-1</calculatedColumnFormula>
    </tableColumn>
    <tableColumn id="2" xr3:uid="{A1B69DAC-6EA7-479E-AAA3-B3CD902F63A9}" name="ERK_ID" dataDxfId="57"/>
    <tableColumn id="3" xr3:uid="{665A88E0-2D16-472A-B772-9B3A3C24F3DE}" name="CHEMIE_ID" dataDxfId="56"/>
    <tableColumn id="4" xr3:uid="{D406956F-0DC2-4756-BD36-20673880529C}" name="SCHICHT_NR" dataDxfId="55"/>
    <tableColumn id="24" xr3:uid="{82D2F31A-1B28-8F4B-9872-F18C8CF7B25F}" name="SCHICHT_AUFSCHLUSS" dataDxfId="54"/>
    <tableColumn id="5" xr3:uid="{E5A73EB2-CA9F-49AC-8CBD-CAF83F63244F}" name="SCHICHT_ART" dataDxfId="53"/>
    <tableColumn id="7" xr3:uid="{E58D1375-6120-400C-B6C3-BBDF1CA1C2C9}" name="SCHICHT_KOERNUNG" dataDxfId="52"/>
    <tableColumn id="19" xr3:uid="{4C0D5DC3-466A-458E-B887-8FA99976FE24}" name="SCHICHT_BODENKLASSE" dataDxfId="51"/>
    <tableColumn id="6" xr3:uid="{D99CFECD-2E40-47B0-B390-AB86DFBE4281}" name="SCHICHT_DICKE" dataDxfId="50"/>
    <tableColumn id="25" xr3:uid="{A277F515-09B0-4893-855E-068E526AF42C}" name="SCHICHT_TIEFE_START" dataDxfId="49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6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48"/>
    <tableColumn id="31" xr3:uid="{6F91A280-5ECC-4094-9689-E17510FB6759}" name="SCHICHT_PAK" dataDxfId="47"/>
    <tableColumn id="10" xr3:uid="{3CC23D49-DD3B-4C1A-B4C6-961E2B9657F3}" name="SCHICHT_RUNDUNGSGRAD_GESTUFTHEIT" dataDxfId="46"/>
    <tableColumn id="12" xr3:uid="{69F048F5-C70D-4448-B483-C98F33F0C341}" name="SCHICHT_FARBE" dataDxfId="45"/>
    <tableColumn id="28" xr3:uid="{C38B2588-A04E-44F5-8AC6-FA22D1AFAEF4}" name="SCHICHT_BODENART" dataDxfId="44"/>
    <tableColumn id="14" xr3:uid="{4A4220D7-450A-476B-A829-91557B373AE5}" name="SCHICHT_KONSISTENZ" dataDxfId="43"/>
    <tableColumn id="23" xr3:uid="{CDDB4733-B39D-40B0-AD37-5791BDEF9E37}" name="SCHICHT_FEUCHTIGKEIT" dataDxfId="42"/>
    <tableColumn id="11" xr3:uid="{DD0ACE3A-2B58-144D-A3B5-582105070395}" name="SCHICHT_WASSERGEHALT" dataDxfId="41"/>
    <tableColumn id="22" xr3:uid="{2BE39E55-BA15-4E40-8018-E2CE184D2CA8}" name="SCHICHT_WASSERPROCTOR" dataDxfId="40"/>
    <tableColumn id="15" xr3:uid="{0516B484-E8F7-4FBD-B16B-EFECEBB77198}" name="SCHICHT_NOTIZ" dataDxfId="39"/>
    <tableColumn id="16" xr3:uid="{39B2B890-6F22-4621-9C87-CA4609787CD9}" name="SCHICHT_BEHAELTNIS" dataDxfId="38"/>
    <tableColumn id="17" xr3:uid="{0B674B75-D301-48FA-AAF2-B44B0DDA9524}" name="SCHICHT_ABFALLART" dataDxfId="37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6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35"/>
    <tableColumn id="26" xr3:uid="{F20D0F1A-FB88-41E9-AC9B-B0509650A5BC}" name="SCHICHT_RUK_NR" dataDxfId="34"/>
    <tableColumn id="27" xr3:uid="{50F27C45-8935-4532-A504-6177C28BC087}" name="SCHICHT_RUK_PROBE" dataDxfId="33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2"/>
    <tableColumn id="21" xr3:uid="{CA713BB5-9824-4669-8EE3-A0BA4AE7D1D5}" name="SCHICHT_DRUCKFESTIGKEIT" dataDxfId="31"/>
    <tableColumn id="30" xr3:uid="{2FB35323-158C-4E77-8B64-EA598A82318C}" name="SCHICHT_FROSTEMPFINDLICHKEITSKLASSE" dataDxfId="30"/>
    <tableColumn id="32" xr3:uid="{6984A32B-DA92-4686-8A8D-68B7E6078F28}" name="SCHICHT_DIFFERENZ_WN_WOPT" dataDxfId="29"/>
    <tableColumn id="33" xr3:uid="{E00964C2-B51E-4188-9284-1AD2CE54CB92}" name="SCHICHT_VERDICHTUNGSFAEHIGKEIT" dataDxfId="28"/>
    <tableColumn id="29" xr3:uid="{82ED7C1B-5303-4FBE-B982-94ED5151AE24}" name="SCHICHT_HOMOGENBEREICH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T27"/>
  <sheetViews>
    <sheetView tabSelected="1" workbookViewId="0">
      <selection activeCell="H22" sqref="H22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2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3" bestFit="1" customWidth="1"/>
    <col min="15" max="15" width="30.42578125" style="3" bestFit="1" customWidth="1"/>
    <col min="16" max="16" width="25.7109375" style="3" bestFit="1" customWidth="1"/>
    <col min="17" max="17" width="21.5703125" style="3" bestFit="1" customWidth="1"/>
    <col min="18" max="18" width="26.7109375" style="4" bestFit="1" customWidth="1"/>
    <col min="19" max="19" width="18.85546875" style="5" bestFit="1" customWidth="1"/>
    <col min="20" max="20" width="28.140625" style="5" bestFit="1" customWidth="1"/>
    <col min="21" max="21" width="9.5703125" bestFit="1" customWidth="1"/>
    <col min="22" max="23" width="10.5703125" style="35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28.140625" bestFit="1" customWidth="1"/>
    <col min="32" max="32" width="28.42578125" bestFit="1" customWidth="1"/>
    <col min="33" max="33" width="34.85546875" bestFit="1" customWidth="1"/>
    <col min="34" max="34" width="34" bestFit="1" customWidth="1"/>
    <col min="35" max="35" width="28.28515625" bestFit="1" customWidth="1"/>
    <col min="36" max="36" width="32.7109375" bestFit="1" customWidth="1"/>
    <col min="37" max="37" width="23.7109375" bestFit="1" customWidth="1"/>
    <col min="38" max="38" width="19.5703125" bestFit="1" customWidth="1"/>
    <col min="39" max="39" width="26.7109375" bestFit="1" customWidth="1"/>
    <col min="40" max="40" width="31" bestFit="1" customWidth="1"/>
    <col min="41" max="41" width="43" bestFit="1" customWidth="1"/>
    <col min="42" max="42" width="28.140625" bestFit="1" customWidth="1"/>
    <col min="43" max="43" width="28.140625" style="4" bestFit="1" customWidth="1"/>
    <col min="44" max="44" width="28.140625" bestFit="1" customWidth="1"/>
    <col min="45" max="45" width="13.5703125" bestFit="1" customWidth="1"/>
    <col min="46" max="46" width="11" bestFit="1" customWidth="1"/>
    <col min="47" max="47" width="13" bestFit="1" customWidth="1"/>
    <col min="48" max="48" width="14.28515625" bestFit="1" customWidth="1"/>
    <col min="49" max="49" width="23.28515625" bestFit="1" customWidth="1"/>
    <col min="50" max="50" width="15.140625" bestFit="1" customWidth="1"/>
    <col min="51" max="51" width="22.28515625" bestFit="1" customWidth="1"/>
    <col min="52" max="52" width="24.5703125" bestFit="1" customWidth="1"/>
    <col min="53" max="53" width="16.85546875" bestFit="1" customWidth="1"/>
    <col min="54" max="54" width="22.85546875" bestFit="1" customWidth="1"/>
    <col min="55" max="55" width="22.140625" bestFit="1" customWidth="1"/>
    <col min="56" max="56" width="16.28515625" bestFit="1" customWidth="1"/>
    <col min="57" max="57" width="15.28515625" bestFit="1" customWidth="1"/>
    <col min="58" max="58" width="40.85546875" bestFit="1" customWidth="1"/>
    <col min="59" max="59" width="17.28515625" bestFit="1" customWidth="1"/>
    <col min="60" max="60" width="21.5703125" bestFit="1" customWidth="1"/>
    <col min="61" max="61" width="22.85546875" bestFit="1" customWidth="1"/>
    <col min="62" max="62" width="24.5703125" bestFit="1" customWidth="1"/>
    <col min="63" max="63" width="26.28515625" bestFit="1" customWidth="1"/>
    <col min="64" max="64" width="27.85546875" bestFit="1" customWidth="1"/>
    <col min="65" max="65" width="17.140625" bestFit="1" customWidth="1"/>
    <col min="66" max="66" width="22.42578125" bestFit="1" customWidth="1"/>
    <col min="67" max="67" width="21.7109375" bestFit="1" customWidth="1"/>
    <col min="68" max="68" width="19.28515625" bestFit="1" customWidth="1"/>
    <col min="69" max="69" width="38" bestFit="1" customWidth="1"/>
    <col min="70" max="70" width="19.140625" bestFit="1" customWidth="1"/>
    <col min="71" max="71" width="22.42578125" bestFit="1" customWidth="1"/>
    <col min="72" max="72" width="15.42578125" bestFit="1" customWidth="1"/>
    <col min="73" max="73" width="27.85546875" bestFit="1" customWidth="1"/>
    <col min="74" max="74" width="41.140625" bestFit="1" customWidth="1"/>
    <col min="75" max="75" width="32.5703125" bestFit="1" customWidth="1"/>
    <col min="76" max="76" width="36.5703125" bestFit="1" customWidth="1"/>
    <col min="77" max="77" width="29.28515625" bestFit="1" customWidth="1"/>
    <col min="78" max="78" width="14.5703125" bestFit="1" customWidth="1"/>
    <col min="79" max="79" width="16.7109375" bestFit="1" customWidth="1"/>
    <col min="80" max="80" width="14" bestFit="1" customWidth="1"/>
    <col min="81" max="81" width="19.7109375" bestFit="1" customWidth="1"/>
    <col min="82" max="82" width="19.42578125" bestFit="1" customWidth="1"/>
    <col min="83" max="83" width="39.7109375" bestFit="1" customWidth="1"/>
    <col min="84" max="84" width="20.5703125" bestFit="1" customWidth="1"/>
    <col min="85" max="85" width="15.85546875" bestFit="1" customWidth="1"/>
    <col min="86" max="86" width="31.28515625" bestFit="1" customWidth="1"/>
    <col min="87" max="87" width="43.140625" bestFit="1" customWidth="1"/>
    <col min="88" max="88" width="15.85546875" bestFit="1" customWidth="1"/>
    <col min="89" max="89" width="28.42578125" bestFit="1" customWidth="1"/>
    <col min="90" max="90" width="17.5703125" bestFit="1" customWidth="1"/>
    <col min="91" max="91" width="14.5703125" bestFit="1" customWidth="1"/>
    <col min="92" max="92" width="15.42578125" customWidth="1"/>
    <col min="93" max="93" width="14.42578125" bestFit="1" customWidth="1"/>
    <col min="94" max="94" width="15.42578125" bestFit="1" customWidth="1"/>
    <col min="95" max="95" width="17.42578125" bestFit="1" customWidth="1"/>
    <col min="96" max="96" width="14.42578125" bestFit="1" customWidth="1"/>
    <col min="97" max="98" width="15.42578125" customWidth="1"/>
    <col min="99" max="99" width="15.42578125" bestFit="1" customWidth="1"/>
    <col min="100" max="100" width="34.85546875" bestFit="1" customWidth="1"/>
    <col min="101" max="101" width="18.28515625" bestFit="1" customWidth="1"/>
    <col min="102" max="102" width="14.710937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17.42578125" bestFit="1" customWidth="1"/>
    <col min="107" max="107" width="31.28515625" bestFit="1" customWidth="1"/>
    <col min="108" max="108" width="24.85546875" bestFit="1" customWidth="1"/>
    <col min="109" max="109" width="14.140625" bestFit="1" customWidth="1"/>
    <col min="110" max="110" width="24.85546875" bestFit="1" customWidth="1"/>
    <col min="111" max="111" width="14.42578125" bestFit="1" customWidth="1"/>
    <col min="112" max="112" width="14.85546875" bestFit="1" customWidth="1"/>
    <col min="113" max="113" width="16.85546875" bestFit="1" customWidth="1"/>
    <col min="114" max="114" width="34.85546875" bestFit="1" customWidth="1"/>
    <col min="115" max="115" width="18.28515625" bestFit="1" customWidth="1"/>
    <col min="116" max="116" width="14.7109375" bestFit="1" customWidth="1"/>
    <col min="117" max="117" width="15.28515625" bestFit="1" customWidth="1"/>
    <col min="118" max="118" width="13.7109375" bestFit="1" customWidth="1"/>
    <col min="119" max="119" width="16" bestFit="1" customWidth="1"/>
    <col min="120" max="120" width="27.7109375" bestFit="1" customWidth="1"/>
    <col min="121" max="121" width="31.28515625" bestFit="1" customWidth="1"/>
    <col min="122" max="122" width="31.42578125" bestFit="1" customWidth="1"/>
    <col min="123" max="123" width="34.28515625" bestFit="1" customWidth="1"/>
    <col min="124" max="124" width="34.42578125" bestFit="1" customWidth="1"/>
    <col min="125" max="125" width="36.85546875" bestFit="1" customWidth="1"/>
    <col min="126" max="126" width="58.140625" bestFit="1" customWidth="1"/>
    <col min="127" max="127" width="39.140625" bestFit="1" customWidth="1"/>
    <col min="128" max="128" width="34.42578125" bestFit="1" customWidth="1"/>
    <col min="129" max="129" width="35.28515625" bestFit="1" customWidth="1"/>
    <col min="130" max="130" width="33.140625" bestFit="1" customWidth="1"/>
    <col min="131" max="131" width="36.140625" bestFit="1" customWidth="1"/>
    <col min="132" max="132" width="49.85546875" bestFit="1" customWidth="1"/>
    <col min="133" max="133" width="35" bestFit="1" customWidth="1"/>
    <col min="134" max="134" width="34.42578125" bestFit="1" customWidth="1"/>
    <col min="135" max="135" width="35.7109375" bestFit="1" customWidth="1"/>
    <col min="136" max="136" width="36.42578125" bestFit="1" customWidth="1"/>
    <col min="137" max="137" width="38.28515625" bestFit="1" customWidth="1"/>
    <col min="138" max="138" width="37.7109375" bestFit="1" customWidth="1"/>
    <col min="139" max="139" width="35.7109375" bestFit="1" customWidth="1"/>
    <col min="140" max="140" width="43.7109375" bestFit="1" customWidth="1"/>
    <col min="141" max="141" width="45.140625" bestFit="1" customWidth="1"/>
    <col min="142" max="142" width="43" bestFit="1" customWidth="1"/>
    <col min="143" max="143" width="38.7109375" bestFit="1" customWidth="1"/>
    <col min="144" max="144" width="40.7109375" bestFit="1" customWidth="1"/>
    <col min="145" max="145" width="44.42578125" bestFit="1" customWidth="1"/>
    <col min="146" max="146" width="47.42578125" bestFit="1" customWidth="1"/>
    <col min="147" max="147" width="43.85546875" bestFit="1" customWidth="1"/>
    <col min="148" max="148" width="43.140625" bestFit="1" customWidth="1"/>
    <col min="149" max="149" width="37.28515625" bestFit="1" customWidth="1"/>
    <col min="150" max="150" width="36" bestFit="1" customWidth="1"/>
    <col min="151" max="151" width="54" bestFit="1" customWidth="1"/>
    <col min="152" max="152" width="43.28515625" bestFit="1" customWidth="1"/>
    <col min="153" max="153" width="57" bestFit="1" customWidth="1"/>
    <col min="154" max="154" width="56.7109375" bestFit="1" customWidth="1"/>
    <col min="155" max="155" width="56.140625" bestFit="1" customWidth="1"/>
    <col min="156" max="156" width="46.7109375" bestFit="1" customWidth="1"/>
    <col min="157" max="161" width="40.42578125" bestFit="1" customWidth="1"/>
    <col min="162" max="162" width="43.42578125" bestFit="1" customWidth="1"/>
    <col min="163" max="165" width="31.140625" bestFit="1" customWidth="1"/>
    <col min="166" max="166" width="53.42578125" bestFit="1" customWidth="1"/>
    <col min="167" max="167" width="42.7109375" bestFit="1" customWidth="1"/>
    <col min="168" max="168" width="43.28515625" bestFit="1" customWidth="1"/>
    <col min="169" max="169" width="30.85546875" bestFit="1" customWidth="1"/>
    <col min="170" max="170" width="43.28515625" bestFit="1" customWidth="1"/>
  </cols>
  <sheetData>
    <row r="1" spans="1:98">
      <c r="A1" t="s">
        <v>0</v>
      </c>
      <c r="B1" t="s">
        <v>1</v>
      </c>
      <c r="C1" t="s">
        <v>2</v>
      </c>
      <c r="D1" t="s">
        <v>99</v>
      </c>
      <c r="E1" t="s">
        <v>100</v>
      </c>
      <c r="F1" s="2" t="s">
        <v>3</v>
      </c>
      <c r="G1" t="s">
        <v>4</v>
      </c>
      <c r="H1" t="s">
        <v>59</v>
      </c>
      <c r="I1" t="s">
        <v>60</v>
      </c>
      <c r="J1" t="s">
        <v>110</v>
      </c>
      <c r="K1" t="s">
        <v>5</v>
      </c>
      <c r="L1" t="s">
        <v>6</v>
      </c>
      <c r="M1" t="s">
        <v>93</v>
      </c>
      <c r="N1" t="s">
        <v>7</v>
      </c>
      <c r="O1" t="s">
        <v>111</v>
      </c>
      <c r="P1" t="s">
        <v>8</v>
      </c>
      <c r="Q1" t="s">
        <v>9</v>
      </c>
      <c r="R1" t="s">
        <v>10</v>
      </c>
      <c r="S1" t="s">
        <v>112</v>
      </c>
      <c r="T1" t="s">
        <v>11</v>
      </c>
      <c r="U1" t="s">
        <v>61</v>
      </c>
      <c r="V1" s="3" t="s">
        <v>35</v>
      </c>
      <c r="W1" s="3" t="s">
        <v>36</v>
      </c>
      <c r="X1" s="3" t="s">
        <v>37</v>
      </c>
      <c r="Y1" s="3" t="s">
        <v>53</v>
      </c>
      <c r="Z1" s="4" t="s">
        <v>54</v>
      </c>
      <c r="AA1" s="35" t="s">
        <v>55</v>
      </c>
      <c r="AB1" s="35" t="s">
        <v>56</v>
      </c>
      <c r="AC1" t="s">
        <v>113</v>
      </c>
      <c r="AD1" t="s">
        <v>103</v>
      </c>
      <c r="AE1" t="s">
        <v>181</v>
      </c>
      <c r="AF1" t="s">
        <v>182</v>
      </c>
      <c r="AG1" t="s">
        <v>183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97</v>
      </c>
      <c r="AQ1" t="s">
        <v>96</v>
      </c>
      <c r="AR1" t="s">
        <v>98</v>
      </c>
      <c r="AS1" t="s">
        <v>13</v>
      </c>
      <c r="AT1" t="s">
        <v>179</v>
      </c>
      <c r="AU1" t="s">
        <v>14</v>
      </c>
      <c r="AV1" t="s">
        <v>15</v>
      </c>
      <c r="AW1" t="s">
        <v>51</v>
      </c>
      <c r="AX1" t="s">
        <v>16</v>
      </c>
      <c r="AY1" t="s">
        <v>18</v>
      </c>
      <c r="AZ1" t="s">
        <v>104</v>
      </c>
      <c r="BA1" t="s">
        <v>17</v>
      </c>
      <c r="BB1" t="s">
        <v>58</v>
      </c>
      <c r="BC1" t="s">
        <v>57</v>
      </c>
      <c r="BD1" t="s">
        <v>52</v>
      </c>
      <c r="BE1" t="s">
        <v>128</v>
      </c>
      <c r="BF1" t="s">
        <v>78</v>
      </c>
      <c r="BG1" t="s">
        <v>19</v>
      </c>
      <c r="BH1" t="s">
        <v>105</v>
      </c>
      <c r="BI1" t="s">
        <v>21</v>
      </c>
      <c r="BJ1" t="s">
        <v>39</v>
      </c>
      <c r="BK1" t="s">
        <v>50</v>
      </c>
      <c r="BL1" t="s">
        <v>25</v>
      </c>
      <c r="BM1" t="s">
        <v>95</v>
      </c>
      <c r="BN1" t="s">
        <v>22</v>
      </c>
      <c r="BO1" t="s">
        <v>23</v>
      </c>
      <c r="BP1" t="s">
        <v>20</v>
      </c>
      <c r="BQ1" t="s">
        <v>24</v>
      </c>
      <c r="BR1" t="s">
        <v>62</v>
      </c>
      <c r="BS1" t="s">
        <v>76</v>
      </c>
      <c r="BT1" s="4" t="s">
        <v>26</v>
      </c>
      <c r="BU1" t="s">
        <v>79</v>
      </c>
      <c r="BV1" t="s">
        <v>107</v>
      </c>
      <c r="BW1" t="s">
        <v>108</v>
      </c>
      <c r="BX1" t="s">
        <v>27</v>
      </c>
      <c r="BY1" t="s">
        <v>106</v>
      </c>
      <c r="BZ1" t="s">
        <v>180</v>
      </c>
      <c r="CA1" t="s">
        <v>31</v>
      </c>
      <c r="CB1" t="s">
        <v>47</v>
      </c>
      <c r="CC1" t="s">
        <v>45</v>
      </c>
      <c r="CD1" t="s">
        <v>46</v>
      </c>
      <c r="CE1" t="s">
        <v>28</v>
      </c>
      <c r="CF1" t="s">
        <v>29</v>
      </c>
      <c r="CG1" t="s">
        <v>30</v>
      </c>
      <c r="CH1" t="s">
        <v>33</v>
      </c>
      <c r="CI1" t="s">
        <v>165</v>
      </c>
      <c r="CJ1" t="s">
        <v>38</v>
      </c>
      <c r="CK1" t="s">
        <v>109</v>
      </c>
      <c r="CL1" t="s">
        <v>32</v>
      </c>
      <c r="CM1" t="s">
        <v>48</v>
      </c>
      <c r="CN1" t="s">
        <v>49</v>
      </c>
    </row>
    <row r="2" spans="1:98">
      <c r="A2" s="1" t="s">
        <v>12</v>
      </c>
      <c r="B2" s="2">
        <v>44008</v>
      </c>
      <c r="C2" s="1" t="s">
        <v>63</v>
      </c>
      <c r="D2" t="s">
        <v>101</v>
      </c>
      <c r="E2" t="s">
        <v>102</v>
      </c>
      <c r="F2" s="1" t="s">
        <v>64</v>
      </c>
      <c r="G2" s="1" t="s">
        <v>65</v>
      </c>
      <c r="H2" t="s">
        <v>169</v>
      </c>
      <c r="I2" t="s">
        <v>74</v>
      </c>
      <c r="J2" t="s">
        <v>75</v>
      </c>
      <c r="K2" s="1" t="s">
        <v>66</v>
      </c>
      <c r="L2">
        <v>1</v>
      </c>
      <c r="M2" t="s">
        <v>94</v>
      </c>
      <c r="N2" t="s">
        <v>67</v>
      </c>
      <c r="O2"/>
      <c r="P2"/>
      <c r="Q2"/>
      <c r="R2"/>
      <c r="S2"/>
      <c r="T2"/>
      <c r="U2">
        <v>1</v>
      </c>
      <c r="V2" s="3">
        <v>0.42</v>
      </c>
      <c r="W2" s="3">
        <v>0.39</v>
      </c>
      <c r="X2" s="3">
        <v>0.39</v>
      </c>
      <c r="Y2" s="3">
        <v>0.40000000000000008</v>
      </c>
      <c r="Z2" s="4">
        <v>56.249999999999986</v>
      </c>
      <c r="AA2" s="35">
        <v>47.812499999999986</v>
      </c>
      <c r="AB2" s="35">
        <v>86.373435546874987</v>
      </c>
      <c r="AC2">
        <v>120</v>
      </c>
      <c r="AE2" t="s">
        <v>184</v>
      </c>
      <c r="AF2">
        <v>1000</v>
      </c>
      <c r="AG2">
        <v>9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Q2"/>
      <c r="AS2" s="1">
        <v>1</v>
      </c>
      <c r="AT2" t="s">
        <v>12</v>
      </c>
      <c r="AU2" s="1"/>
      <c r="AV2" s="1">
        <v>1</v>
      </c>
      <c r="AW2" t="s">
        <v>124</v>
      </c>
      <c r="AX2" s="1" t="s">
        <v>83</v>
      </c>
      <c r="AY2" s="1" t="s">
        <v>68</v>
      </c>
      <c r="BA2" s="1">
        <v>2.5</v>
      </c>
      <c r="BB2">
        <v>0</v>
      </c>
      <c r="BC2">
        <v>2.5</v>
      </c>
      <c r="BD2" t="s">
        <v>67</v>
      </c>
      <c r="BG2" s="1" t="s">
        <v>69</v>
      </c>
      <c r="BI2" s="1"/>
      <c r="BN2" s="1" t="s">
        <v>115</v>
      </c>
      <c r="BO2" t="s">
        <v>83</v>
      </c>
      <c r="BP2" t="s">
        <v>70</v>
      </c>
      <c r="BR2">
        <v>1</v>
      </c>
      <c r="BS2" t="s">
        <v>77</v>
      </c>
      <c r="BT2" s="4">
        <v>56</v>
      </c>
      <c r="BX2" t="s">
        <v>152</v>
      </c>
      <c r="CA2" s="1"/>
      <c r="CF2" s="1"/>
      <c r="CG2" s="1"/>
      <c r="CR2" s="1"/>
    </row>
    <row r="3" spans="1:98">
      <c r="CT3" s="1"/>
    </row>
    <row r="4" spans="1:98">
      <c r="CT4" s="1"/>
    </row>
    <row r="5" spans="1:98">
      <c r="CT5" s="1"/>
    </row>
    <row r="6" spans="1:98">
      <c r="CT6" s="1"/>
    </row>
    <row r="7" spans="1:98">
      <c r="CT7" s="1"/>
    </row>
    <row r="8" spans="1:98">
      <c r="CT8" s="1"/>
    </row>
    <row r="9" spans="1:98">
      <c r="CT9" s="1"/>
    </row>
    <row r="10" spans="1:98">
      <c r="CT10" s="1"/>
    </row>
    <row r="11" spans="1:98">
      <c r="CT11" s="1"/>
    </row>
    <row r="12" spans="1:98">
      <c r="CT12" s="1"/>
    </row>
    <row r="13" spans="1:98">
      <c r="CT13" s="1"/>
    </row>
    <row r="14" spans="1:98">
      <c r="CT14" s="1"/>
    </row>
    <row r="15" spans="1:98">
      <c r="CT15" s="1"/>
    </row>
    <row r="16" spans="1:98">
      <c r="CT16" s="1"/>
    </row>
    <row r="17" spans="98:98">
      <c r="CT17" s="1"/>
    </row>
    <row r="18" spans="98:98">
      <c r="CT18" s="1"/>
    </row>
    <row r="19" spans="98:98">
      <c r="CT19" s="1"/>
    </row>
    <row r="20" spans="98:98">
      <c r="CT20" s="1"/>
    </row>
    <row r="21" spans="98:98">
      <c r="CT21" s="1"/>
    </row>
    <row r="22" spans="98:98">
      <c r="CT22" s="1"/>
    </row>
    <row r="23" spans="98:98">
      <c r="CT23" s="1"/>
    </row>
    <row r="24" spans="98:98">
      <c r="CT24" s="1"/>
    </row>
    <row r="25" spans="98:98">
      <c r="CT25" s="1"/>
    </row>
    <row r="26" spans="98:98">
      <c r="CT26" s="1"/>
    </row>
    <row r="27" spans="98:98">
      <c r="CT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R24"/>
  <sheetViews>
    <sheetView zoomScale="85" zoomScaleNormal="85" workbookViewId="0">
      <pane xSplit="1" topLeftCell="X1" activePane="topRight" state="frozen"/>
      <selection pane="topRight" activeCell="AI19" sqref="AI19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30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hidden="1" customWidth="1"/>
    <col min="26" max="26" width="20.7109375" style="24" hidden="1" customWidth="1"/>
    <col min="27" max="28" width="20.7109375" style="25" hidden="1" customWidth="1"/>
    <col min="29" max="30" width="20.7109375" style="26" customWidth="1"/>
    <col min="31" max="33" width="29" style="26" hidden="1" customWidth="1"/>
    <col min="34" max="34" width="35.28515625" style="15" customWidth="1"/>
    <col min="35" max="35" width="30.28515625" style="15" customWidth="1"/>
    <col min="36" max="36" width="31.140625" style="15" customWidth="1"/>
    <col min="37" max="37" width="32.28515625" style="15" customWidth="1"/>
    <col min="38" max="38" width="19.42578125" style="15" customWidth="1"/>
    <col min="39" max="41" width="20.7109375" style="15"/>
    <col min="42" max="42" width="32.42578125" style="15" customWidth="1"/>
    <col min="43" max="43" width="30.42578125" style="15" customWidth="1"/>
    <col min="44" max="44" width="32.5703125" style="15" customWidth="1"/>
    <col min="45" max="16384" width="20.7109375" style="15"/>
  </cols>
  <sheetData>
    <row r="1" spans="1:44" s="12" customFormat="1">
      <c r="A1" s="12" t="s">
        <v>0</v>
      </c>
      <c r="B1" s="13" t="s">
        <v>1</v>
      </c>
      <c r="C1" s="12" t="s">
        <v>2</v>
      </c>
      <c r="D1" s="12" t="s">
        <v>99</v>
      </c>
      <c r="E1" s="12" t="s">
        <v>100</v>
      </c>
      <c r="F1" s="12" t="s">
        <v>3</v>
      </c>
      <c r="G1" s="12" t="s">
        <v>4</v>
      </c>
      <c r="H1" s="12" t="s">
        <v>59</v>
      </c>
      <c r="I1" s="12" t="s">
        <v>60</v>
      </c>
      <c r="J1" s="37" t="s">
        <v>110</v>
      </c>
      <c r="K1" s="12" t="s">
        <v>5</v>
      </c>
      <c r="L1" s="12" t="s">
        <v>6</v>
      </c>
      <c r="M1" s="12" t="s">
        <v>93</v>
      </c>
      <c r="N1" s="12" t="s">
        <v>7</v>
      </c>
      <c r="O1" s="37" t="s">
        <v>111</v>
      </c>
      <c r="P1" s="37" t="s">
        <v>8</v>
      </c>
      <c r="Q1" s="37" t="s">
        <v>9</v>
      </c>
      <c r="R1" s="37" t="s">
        <v>10</v>
      </c>
      <c r="S1" s="37" t="s">
        <v>112</v>
      </c>
      <c r="T1" s="37" t="s">
        <v>11</v>
      </c>
      <c r="U1" s="12" t="s">
        <v>61</v>
      </c>
      <c r="V1" s="14" t="s">
        <v>35</v>
      </c>
      <c r="W1" s="14" t="s">
        <v>36</v>
      </c>
      <c r="X1" s="14" t="s">
        <v>37</v>
      </c>
      <c r="Y1" s="14" t="s">
        <v>53</v>
      </c>
      <c r="Z1" s="22" t="s">
        <v>54</v>
      </c>
      <c r="AA1" s="23" t="s">
        <v>55</v>
      </c>
      <c r="AB1" s="23" t="s">
        <v>56</v>
      </c>
      <c r="AC1" s="38" t="s">
        <v>113</v>
      </c>
      <c r="AD1" s="38" t="s">
        <v>103</v>
      </c>
      <c r="AE1" s="38" t="s">
        <v>181</v>
      </c>
      <c r="AF1" s="38" t="s">
        <v>182</v>
      </c>
      <c r="AG1" s="38" t="s">
        <v>183</v>
      </c>
      <c r="AH1" s="12" t="s">
        <v>84</v>
      </c>
      <c r="AI1" s="12" t="s">
        <v>85</v>
      </c>
      <c r="AJ1" s="12" t="s">
        <v>86</v>
      </c>
      <c r="AK1" s="12" t="s">
        <v>87</v>
      </c>
      <c r="AL1" s="12" t="s">
        <v>88</v>
      </c>
      <c r="AM1" s="12" t="s">
        <v>89</v>
      </c>
      <c r="AN1" s="12" t="s">
        <v>90</v>
      </c>
      <c r="AO1" s="12" t="s">
        <v>91</v>
      </c>
      <c r="AP1" s="12" t="s">
        <v>97</v>
      </c>
      <c r="AQ1" s="12" t="s">
        <v>96</v>
      </c>
      <c r="AR1" s="12" t="s">
        <v>98</v>
      </c>
    </row>
    <row r="2" spans="1:44">
      <c r="A2" s="15" t="s">
        <v>12</v>
      </c>
      <c r="B2" s="16">
        <v>44008</v>
      </c>
      <c r="C2" s="15" t="s">
        <v>63</v>
      </c>
      <c r="D2" s="15" t="s">
        <v>101</v>
      </c>
      <c r="E2" s="15" t="s">
        <v>102</v>
      </c>
      <c r="F2" s="15" t="s">
        <v>64</v>
      </c>
      <c r="G2" s="15" t="s">
        <v>65</v>
      </c>
      <c r="H2" s="15" t="s">
        <v>169</v>
      </c>
      <c r="I2" s="15" t="s">
        <v>74</v>
      </c>
      <c r="J2" s="15" t="s">
        <v>75</v>
      </c>
      <c r="K2" s="15" t="s">
        <v>66</v>
      </c>
      <c r="L2" s="15">
        <v>1</v>
      </c>
      <c r="M2" s="15" t="s">
        <v>94</v>
      </c>
      <c r="N2" s="15" t="s">
        <v>67</v>
      </c>
      <c r="U2" s="15">
        <v>1</v>
      </c>
      <c r="V2" s="17">
        <v>0.42</v>
      </c>
      <c r="W2" s="17">
        <v>0.39</v>
      </c>
      <c r="X2" s="17">
        <v>0.39</v>
      </c>
      <c r="Y2" s="30">
        <f>IFERROR(AVERAGE(Erkundungsstellen_Grunddaten[[#This Row],[ERK_LP1]:[ERK_LP3]]),"")</f>
        <v>0.40000000000000008</v>
      </c>
      <c r="Z2" s="31">
        <f>IFERROR(22.5/Erkundungsstellen_Grunddaten[[#This Row],[ERK_LP_MEAN]],"")</f>
        <v>56.249999999999986</v>
      </c>
      <c r="AA2" s="32">
        <f>IFERROR(Erkundungsstellen_Grunddaten[[#This Row],[ERK_LP_EV]]*0.85,"")</f>
        <v>47.812499999999986</v>
      </c>
      <c r="AB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3">
        <v>120</v>
      </c>
      <c r="AD2" s="33"/>
      <c r="AE2" s="33" t="s">
        <v>184</v>
      </c>
      <c r="AF2" s="33">
        <v>1000</v>
      </c>
      <c r="AG2" s="33">
        <v>9</v>
      </c>
      <c r="AH2" s="15" t="s">
        <v>92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</row>
    <row r="3" spans="1:44">
      <c r="B3" s="21"/>
      <c r="V3" s="17"/>
      <c r="W3" s="17"/>
      <c r="X3" s="17"/>
      <c r="Y3" s="17" t="str">
        <f>IFERROR(AVERAGE(Erkundungsstellen_Grunddaten[[#This Row],[ERK_LP1]:[ERK_LP3]]),"")</f>
        <v/>
      </c>
      <c r="Z3" s="24" t="str">
        <f>IFERROR(22.5/Erkundungsstellen_Grunddaten[[#This Row],[ERK_LP_MEAN]],"")</f>
        <v/>
      </c>
      <c r="AA3" s="25" t="str">
        <f>IFERROR(Erkundungsstellen_Grunddaten[[#This Row],[ERK_LP_EV]]*0.85,"")</f>
        <v/>
      </c>
      <c r="AB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4">
      <c r="B4" s="21"/>
      <c r="V4" s="17"/>
      <c r="W4" s="17"/>
      <c r="X4" s="17"/>
      <c r="Y4" s="17" t="str">
        <f>IFERROR(AVERAGE(Erkundungsstellen_Grunddaten[[#This Row],[ERK_LP1]:[ERK_LP3]]),"")</f>
        <v/>
      </c>
      <c r="Z4" s="24" t="str">
        <f>IFERROR(22.5/Erkundungsstellen_Grunddaten[[#This Row],[ERK_LP_MEAN]],"")</f>
        <v/>
      </c>
      <c r="AA4" s="25" t="str">
        <f>IFERROR(Erkundungsstellen_Grunddaten[[#This Row],[ERK_LP_EV]]*0.85,"")</f>
        <v/>
      </c>
      <c r="AB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4">
      <c r="B5" s="21"/>
      <c r="V5" s="17"/>
      <c r="W5" s="17"/>
      <c r="X5" s="17"/>
      <c r="Y5" s="17" t="str">
        <f>IFERROR(AVERAGE(Erkundungsstellen_Grunddaten[[#This Row],[ERK_LP1]:[ERK_LP3]]),"")</f>
        <v/>
      </c>
      <c r="Z5" s="24" t="str">
        <f>IFERROR(22.5/Erkundungsstellen_Grunddaten[[#This Row],[ERK_LP_MEAN]],"")</f>
        <v/>
      </c>
      <c r="AA5" s="25" t="str">
        <f>IFERROR(Erkundungsstellen_Grunddaten[[#This Row],[ERK_LP_EV]]*0.85,"")</f>
        <v/>
      </c>
      <c r="AB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4">
      <c r="B6" s="21"/>
      <c r="V6" s="17"/>
      <c r="W6" s="17"/>
      <c r="X6" s="17"/>
      <c r="Y6" s="17" t="str">
        <f>IFERROR(AVERAGE(Erkundungsstellen_Grunddaten[[#This Row],[ERK_LP1]:[ERK_LP3]]),"")</f>
        <v/>
      </c>
      <c r="Z6" s="24" t="str">
        <f>IFERROR(22.5/Erkundungsstellen_Grunddaten[[#This Row],[ERK_LP_MEAN]],"")</f>
        <v/>
      </c>
      <c r="AA6" s="25" t="str">
        <f>IFERROR(Erkundungsstellen_Grunddaten[[#This Row],[ERK_LP_EV]]*0.85,"")</f>
        <v/>
      </c>
      <c r="AB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4">
      <c r="B7" s="21"/>
      <c r="V7" s="17"/>
      <c r="W7" s="17"/>
      <c r="X7" s="17"/>
      <c r="Y7" s="17" t="str">
        <f>IFERROR(AVERAGE(Erkundungsstellen_Grunddaten[[#This Row],[ERK_LP1]:[ERK_LP3]]),"")</f>
        <v/>
      </c>
      <c r="Z7" s="24" t="str">
        <f>IFERROR(22.5/Erkundungsstellen_Grunddaten[[#This Row],[ERK_LP_MEAN]],"")</f>
        <v/>
      </c>
      <c r="AA7" s="25" t="str">
        <f>IFERROR(Erkundungsstellen_Grunddaten[[#This Row],[ERK_LP_EV]]*0.85,"")</f>
        <v/>
      </c>
      <c r="AB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4">
      <c r="B8" s="21"/>
      <c r="V8" s="17"/>
      <c r="W8" s="17"/>
      <c r="X8" s="17"/>
      <c r="Y8" s="17" t="str">
        <f>IFERROR(AVERAGE(Erkundungsstellen_Grunddaten[[#This Row],[ERK_LP1]:[ERK_LP3]]),"")</f>
        <v/>
      </c>
      <c r="Z8" s="24" t="str">
        <f>IFERROR(22.5/Erkundungsstellen_Grunddaten[[#This Row],[ERK_LP_MEAN]],"")</f>
        <v/>
      </c>
      <c r="AA8" s="25" t="str">
        <f>IFERROR(Erkundungsstellen_Grunddaten[[#This Row],[ERK_LP_EV]]*0.85,"")</f>
        <v/>
      </c>
      <c r="AB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4">
      <c r="B9" s="21"/>
      <c r="N9" s="18"/>
      <c r="O9" s="18"/>
      <c r="P9" s="18"/>
      <c r="Q9" s="18"/>
      <c r="R9" s="18"/>
      <c r="S9" s="18"/>
      <c r="T9" s="18"/>
      <c r="U9" s="18"/>
      <c r="V9" s="19"/>
      <c r="W9" s="19"/>
      <c r="X9" s="19"/>
      <c r="Y9" s="19" t="str">
        <f>IFERROR(AVERAGE(Erkundungsstellen_Grunddaten[[#This Row],[ERK_LP1]:[ERK_LP3]]),"")</f>
        <v/>
      </c>
      <c r="Z9" s="27" t="str">
        <f>IFERROR(22.5/Erkundungsstellen_Grunddaten[[#This Row],[ERK_LP_MEAN]],"")</f>
        <v/>
      </c>
      <c r="AA9" s="28" t="str">
        <f>IFERROR(Erkundungsstellen_Grunddaten[[#This Row],[ERK_LP_EV]]*0.85,"")</f>
        <v/>
      </c>
      <c r="AB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29"/>
      <c r="AD9" s="29"/>
      <c r="AE9" s="29"/>
      <c r="AF9" s="29"/>
      <c r="AG9" s="29"/>
    </row>
    <row r="10" spans="1:44">
      <c r="B10" s="21"/>
      <c r="V10" s="17"/>
      <c r="W10" s="17"/>
      <c r="X10" s="17"/>
      <c r="Y10" s="17" t="str">
        <f>IFERROR(AVERAGE(Erkundungsstellen_Grunddaten[[#This Row],[ERK_LP1]:[ERK_LP3]]),"")</f>
        <v/>
      </c>
      <c r="Z10" s="24" t="str">
        <f>IFERROR(22.5/Erkundungsstellen_Grunddaten[[#This Row],[ERK_LP_MEAN]],"")</f>
        <v/>
      </c>
      <c r="AA10" s="25" t="str">
        <f>IFERROR(Erkundungsstellen_Grunddaten[[#This Row],[ERK_LP_EV]]*0.85,"")</f>
        <v/>
      </c>
      <c r="AB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4">
      <c r="B11" s="21"/>
      <c r="V11" s="17"/>
      <c r="W11" s="17"/>
      <c r="X11" s="17"/>
      <c r="Y11" s="17" t="str">
        <f>IFERROR(AVERAGE(Erkundungsstellen_Grunddaten[[#This Row],[ERK_LP1]:[ERK_LP3]]),"")</f>
        <v/>
      </c>
      <c r="Z11" s="24" t="str">
        <f>IFERROR(22.5/Erkundungsstellen_Grunddaten[[#This Row],[ERK_LP_MEAN]],"")</f>
        <v/>
      </c>
      <c r="AA11" s="25" t="str">
        <f>IFERROR(Erkundungsstellen_Grunddaten[[#This Row],[ERK_LP_EV]]*0.85,"")</f>
        <v/>
      </c>
      <c r="AB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4">
      <c r="B12" s="21"/>
      <c r="V12" s="17"/>
      <c r="W12" s="17"/>
      <c r="X12" s="17"/>
      <c r="Y12" s="17" t="str">
        <f>IFERROR(AVERAGE(Erkundungsstellen_Grunddaten[[#This Row],[ERK_LP1]:[ERK_LP3]]),"")</f>
        <v/>
      </c>
      <c r="Z12" s="24" t="str">
        <f>IFERROR(22.5/Erkundungsstellen_Grunddaten[[#This Row],[ERK_LP_MEAN]],"")</f>
        <v/>
      </c>
      <c r="AA12" s="25" t="str">
        <f>IFERROR(Erkundungsstellen_Grunddaten[[#This Row],[ERK_LP_EV]]*0.85,"")</f>
        <v/>
      </c>
      <c r="AB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4">
      <c r="B13" s="21"/>
      <c r="V13" s="17"/>
      <c r="W13" s="17"/>
      <c r="X13" s="17"/>
      <c r="Y13" s="17" t="str">
        <f>IFERROR(AVERAGE(Erkundungsstellen_Grunddaten[[#This Row],[ERK_LP1]:[ERK_LP3]]),"")</f>
        <v/>
      </c>
      <c r="Z13" s="24" t="str">
        <f>IFERROR(22.5/Erkundungsstellen_Grunddaten[[#This Row],[ERK_LP_MEAN]],"")</f>
        <v/>
      </c>
      <c r="AA13" s="25" t="str">
        <f>IFERROR(Erkundungsstellen_Grunddaten[[#This Row],[ERK_LP_EV]]*0.85,"")</f>
        <v/>
      </c>
      <c r="AB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4">
      <c r="B14" s="21"/>
      <c r="V14" s="17"/>
      <c r="W14" s="17"/>
      <c r="X14" s="17"/>
      <c r="Y14" s="17" t="str">
        <f>IFERROR(AVERAGE(Erkundungsstellen_Grunddaten[[#This Row],[ERK_LP1]:[ERK_LP3]]),"")</f>
        <v/>
      </c>
      <c r="Z14" s="24" t="str">
        <f>IFERROR(22.5/Erkundungsstellen_Grunddaten[[#This Row],[ERK_LP_MEAN]],"")</f>
        <v/>
      </c>
      <c r="AA14" s="25" t="str">
        <f>IFERROR(Erkundungsstellen_Grunddaten[[#This Row],[ERK_LP_EV]]*0.85,"")</f>
        <v/>
      </c>
      <c r="AB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4">
      <c r="B15" s="21"/>
      <c r="V15" s="17"/>
      <c r="W15" s="17"/>
      <c r="X15" s="17"/>
      <c r="Y15" s="17" t="str">
        <f>IFERROR(AVERAGE(Erkundungsstellen_Grunddaten[[#This Row],[ERK_LP1]:[ERK_LP3]]),"")</f>
        <v/>
      </c>
      <c r="Z15" s="24" t="str">
        <f>IFERROR(22.5/Erkundungsstellen_Grunddaten[[#This Row],[ERK_LP_MEAN]],"")</f>
        <v/>
      </c>
      <c r="AA15" s="25" t="str">
        <f>IFERROR(Erkundungsstellen_Grunddaten[[#This Row],[ERK_LP_EV]]*0.85,"")</f>
        <v/>
      </c>
      <c r="AB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4">
      <c r="B16" s="21"/>
      <c r="V16" s="17"/>
      <c r="W16" s="17"/>
      <c r="X16" s="17"/>
      <c r="Y16" s="17" t="str">
        <f>IFERROR(AVERAGE(Erkundungsstellen_Grunddaten[[#This Row],[ERK_LP1]:[ERK_LP3]]),"")</f>
        <v/>
      </c>
      <c r="Z16" s="24" t="str">
        <f>IFERROR(22.5/Erkundungsstellen_Grunddaten[[#This Row],[ERK_LP_MEAN]],"")</f>
        <v/>
      </c>
      <c r="AA16" s="25" t="str">
        <f>IFERROR(Erkundungsstellen_Grunddaten[[#This Row],[ERK_LP_EV]]*0.85,"")</f>
        <v/>
      </c>
      <c r="AB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1"/>
      <c r="V17" s="17"/>
      <c r="W17" s="17"/>
      <c r="X17" s="17"/>
      <c r="Y17" s="17" t="str">
        <f>IFERROR(AVERAGE(Erkundungsstellen_Grunddaten[[#This Row],[ERK_LP1]:[ERK_LP3]]),"")</f>
        <v/>
      </c>
      <c r="Z17" s="24" t="str">
        <f>IFERROR(22.5/Erkundungsstellen_Grunddaten[[#This Row],[ERK_LP_MEAN]],"")</f>
        <v/>
      </c>
      <c r="AA17" s="25" t="str">
        <f>IFERROR(Erkundungsstellen_Grunddaten[[#This Row],[ERK_LP_EV]]*0.85,"")</f>
        <v/>
      </c>
      <c r="AB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1"/>
      <c r="V18" s="17"/>
      <c r="W18" s="17"/>
      <c r="X18" s="17"/>
      <c r="Y18" s="17" t="str">
        <f>IFERROR(AVERAGE(Erkundungsstellen_Grunddaten[[#This Row],[ERK_LP1]:[ERK_LP3]]),"")</f>
        <v/>
      </c>
      <c r="Z18" s="24" t="str">
        <f>IFERROR(22.5/Erkundungsstellen_Grunddaten[[#This Row],[ERK_LP_MEAN]],"")</f>
        <v/>
      </c>
      <c r="AA18" s="25" t="str">
        <f>IFERROR(Erkundungsstellen_Grunddaten[[#This Row],[ERK_LP_EV]]*0.85,"")</f>
        <v/>
      </c>
      <c r="AB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1"/>
      <c r="V19" s="17"/>
      <c r="W19" s="17"/>
      <c r="X19" s="17"/>
      <c r="Y19" s="17" t="str">
        <f>IFERROR(AVERAGE(Erkundungsstellen_Grunddaten[[#This Row],[ERK_LP1]:[ERK_LP3]]),"")</f>
        <v/>
      </c>
      <c r="Z19" s="24" t="str">
        <f>IFERROR(22.5/Erkundungsstellen_Grunddaten[[#This Row],[ERK_LP_MEAN]],"")</f>
        <v/>
      </c>
      <c r="AA19" s="25" t="str">
        <f>IFERROR(Erkundungsstellen_Grunddaten[[#This Row],[ERK_LP_EV]]*0.85,"")</f>
        <v/>
      </c>
      <c r="AB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1"/>
      <c r="V20" s="17"/>
      <c r="W20" s="17"/>
      <c r="X20" s="17"/>
      <c r="Y20" s="17" t="str">
        <f>IFERROR(AVERAGE(Erkundungsstellen_Grunddaten[[#This Row],[ERK_LP1]:[ERK_LP3]]),"")</f>
        <v/>
      </c>
      <c r="Z20" s="24" t="str">
        <f>IFERROR(22.5/Erkundungsstellen_Grunddaten[[#This Row],[ERK_LP_MEAN]],"")</f>
        <v/>
      </c>
      <c r="AA20" s="25" t="str">
        <f>IFERROR(Erkundungsstellen_Grunddaten[[#This Row],[ERK_LP_EV]]*0.85,"")</f>
        <v/>
      </c>
      <c r="AB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1"/>
      <c r="V21" s="17"/>
      <c r="W21" s="17"/>
      <c r="X21" s="17"/>
      <c r="Y21" s="17" t="str">
        <f>IFERROR(AVERAGE(Erkundungsstellen_Grunddaten[[#This Row],[ERK_LP1]:[ERK_LP3]]),"")</f>
        <v/>
      </c>
      <c r="Z21" s="24" t="str">
        <f>IFERROR(22.5/Erkundungsstellen_Grunddaten[[#This Row],[ERK_LP_MEAN]],"")</f>
        <v/>
      </c>
      <c r="AA21" s="25" t="str">
        <f>IFERROR(Erkundungsstellen_Grunddaten[[#This Row],[ERK_LP_EV]]*0.85,"")</f>
        <v/>
      </c>
      <c r="AB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1"/>
      <c r="V22" s="17"/>
      <c r="W22" s="17"/>
      <c r="X22" s="17"/>
      <c r="Y22" s="17" t="str">
        <f>IFERROR(AVERAGE(Erkundungsstellen_Grunddaten[[#This Row],[ERK_LP1]:[ERK_LP3]]),"")</f>
        <v/>
      </c>
      <c r="Z22" s="24" t="str">
        <f>IFERROR(22.5/Erkundungsstellen_Grunddaten[[#This Row],[ERK_LP_MEAN]],"")</f>
        <v/>
      </c>
      <c r="AA22" s="25" t="str">
        <f>IFERROR(Erkundungsstellen_Grunddaten[[#This Row],[ERK_LP_EV]]*0.85,"")</f>
        <v/>
      </c>
      <c r="AB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1"/>
      <c r="G23"/>
      <c r="V23" s="17"/>
      <c r="W23" s="17"/>
      <c r="X23" s="17"/>
      <c r="Y23" s="17" t="str">
        <f>IFERROR(AVERAGE(Erkundungsstellen_Grunddaten[[#This Row],[ERK_LP1]:[ERK_LP3]]),"")</f>
        <v/>
      </c>
      <c r="Z23" s="24" t="str">
        <f>IFERROR(22.5/Erkundungsstellen_Grunddaten[[#This Row],[ERK_LP_MEAN]],"")</f>
        <v/>
      </c>
      <c r="AA23" s="25" t="str">
        <f>IFERROR(Erkundungsstellen_Grunddaten[[#This Row],[ERK_LP_EV]]*0.85,"")</f>
        <v/>
      </c>
      <c r="AB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1"/>
      <c r="V24" s="17"/>
      <c r="W24" s="17"/>
      <c r="X24" s="17"/>
      <c r="Y24" s="17" t="str">
        <f>IFERROR(AVERAGE(Erkundungsstellen_Grunddaten[[#This Row],[ERK_LP1]:[ERK_LP3]]),"")</f>
        <v/>
      </c>
      <c r="Z24" s="24" t="str">
        <f>IFERROR(22.5/Erkundungsstellen_Grunddaten[[#This Row],[ERK_LP_MEAN]],"")</f>
        <v/>
      </c>
      <c r="AA24" s="25" t="str">
        <f>IFERROR(Erkundungsstellen_Grunddaten[[#This Row],[ERK_LP_EV]]*0.85,"")</f>
        <v/>
      </c>
      <c r="AB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G1" activePane="topRight" state="frozen"/>
      <selection pane="topRight" activeCell="K2" sqref="K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124</v>
      </c>
      <c r="F2" s="6" t="s">
        <v>83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67</v>
      </c>
      <c r="O2" s="6" t="s">
        <v>69</v>
      </c>
      <c r="S2" s="6"/>
      <c r="V2" s="6" t="s">
        <v>115</v>
      </c>
      <c r="W2" s="11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6" t="str">
        <f>IF(Schichten_Grunddaten[[#This Row],[SCHICHT_PECH]]="ja","aufällig","neutral")</f>
        <v>neutral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152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C17" sqref="C17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152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152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67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18D74F4-8B18-4433-A4E9-8BC780928C42}">
  <ds:schemaRefs/>
</ds:datastoreItem>
</file>

<file path=customXml/itemProps2.xml><?xml version="1.0" encoding="utf-8"?>
<ds:datastoreItem xmlns:ds="http://schemas.openxmlformats.org/officeDocument/2006/customXml" ds:itemID="{449316B9-C366-4E4E-A7ED-A01CF846205A}">
  <ds:schemaRefs/>
</ds:datastoreItem>
</file>

<file path=customXml/itemProps3.xml><?xml version="1.0" encoding="utf-8"?>
<ds:datastoreItem xmlns:ds="http://schemas.openxmlformats.org/officeDocument/2006/customXml" ds:itemID="{12FFB191-3A68-40ED-AD00-2D8E93A286C1}">
  <ds:schemaRefs/>
</ds:datastoreItem>
</file>

<file path=customXml/itemProps4.xml><?xml version="1.0" encoding="utf-8"?>
<ds:datastoreItem xmlns:ds="http://schemas.openxmlformats.org/officeDocument/2006/customXml" ds:itemID="{BF698BCC-ABD7-409B-968F-7D317D53A1EB}">
  <ds:schemaRefs/>
</ds:datastoreItem>
</file>

<file path=customXml/itemProps5.xml><?xml version="1.0" encoding="utf-8"?>
<ds:datastoreItem xmlns:ds="http://schemas.openxmlformats.org/officeDocument/2006/customXml" ds:itemID="{6B1DDE13-2862-4F5F-8B38-27613EDDACAB}">
  <ds:schemaRefs/>
</ds:datastoreItem>
</file>

<file path=customXml/itemProps6.xml><?xml version="1.0" encoding="utf-8"?>
<ds:datastoreItem xmlns:ds="http://schemas.openxmlformats.org/officeDocument/2006/customXml" ds:itemID="{51134B2A-1550-44ED-BB68-5AD400A3B174}">
  <ds:schemaRefs/>
</ds:datastoreItem>
</file>

<file path=customXml/itemProps7.xml><?xml version="1.0" encoding="utf-8"?>
<ds:datastoreItem xmlns:ds="http://schemas.openxmlformats.org/officeDocument/2006/customXml" ds:itemID="{353EF7EE-4439-424D-BB79-A2F9E12D96CB}">
  <ds:schemaRefs/>
</ds:datastoreItem>
</file>

<file path=customXml/itemProps8.xml><?xml version="1.0" encoding="utf-8"?>
<ds:datastoreItem xmlns:ds="http://schemas.openxmlformats.org/officeDocument/2006/customXml" ds:itemID="{47F74920-9C25-4043-A0F3-D2E10C5B1F93}">
  <ds:schemaRefs/>
</ds:datastoreItem>
</file>

<file path=customXml/itemProps9.xml><?xml version="1.0" encoding="utf-8"?>
<ds:datastoreItem xmlns:ds="http://schemas.openxmlformats.org/officeDocument/2006/customXml" ds:itemID="{0438DD9A-55DA-414C-9669-7F95B74AEB95}">
  <ds:schemaRefs/>
</ds:datastoreItem>
</file>

<file path=customXml/itemProps10.xml><?xml version="1.0" encoding="utf-8"?>
<ds:datastoreItem xmlns:ds="http://schemas.openxmlformats.org/officeDocument/2006/customXml" ds:itemID="{F9538AFA-2D9D-4DA4-A344-9A73111E9F41}">
  <ds:schemaRefs/>
</ds:datastoreItem>
</file>

<file path=customXml/itemProps11.xml><?xml version="1.0" encoding="utf-8"?>
<ds:datastoreItem xmlns:ds="http://schemas.openxmlformats.org/officeDocument/2006/customXml" ds:itemID="{3AD084C6-5864-4594-910C-F02388526355}">
  <ds:schemaRefs/>
</ds:datastoreItem>
</file>

<file path=customXml/itemProps12.xml><?xml version="1.0" encoding="utf-8"?>
<ds:datastoreItem xmlns:ds="http://schemas.openxmlformats.org/officeDocument/2006/customXml" ds:itemID="{2EC3D266-6156-457E-8DF0-CAD8465B0B64}">
  <ds:schemaRefs/>
</ds:datastoreItem>
</file>

<file path=customXml/itemProps13.xml><?xml version="1.0" encoding="utf-8"?>
<ds:datastoreItem xmlns:ds="http://schemas.openxmlformats.org/officeDocument/2006/customXml" ds:itemID="{41226A17-1995-4319-BE82-C87C68FF27B6}">
  <ds:schemaRefs/>
</ds:datastoreItem>
</file>

<file path=customXml/itemProps14.xml><?xml version="1.0" encoding="utf-8"?>
<ds:datastoreItem xmlns:ds="http://schemas.openxmlformats.org/officeDocument/2006/customXml" ds:itemID="{4AF4A950-014C-4DC3-A08C-B6AEC7381B53}">
  <ds:schemaRefs/>
</ds:datastoreItem>
</file>

<file path=customXml/itemProps15.xml><?xml version="1.0" encoding="utf-8"?>
<ds:datastoreItem xmlns:ds="http://schemas.openxmlformats.org/officeDocument/2006/customXml" ds:itemID="{31B98C48-F540-4322-B106-D923F5C36896}">
  <ds:schemaRefs/>
</ds:datastoreItem>
</file>

<file path=customXml/itemProps16.xml><?xml version="1.0" encoding="utf-8"?>
<ds:datastoreItem xmlns:ds="http://schemas.openxmlformats.org/officeDocument/2006/customXml" ds:itemID="{272BD8C7-41B6-49A5-8514-DE0B440877B5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2021-04-25T09:47:20Z</dcterms:modified>
</cp:coreProperties>
</file>