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Kuenzl\Documents\GitHub\sbt-generator\tests-resources\"/>
    </mc:Choice>
  </mc:AlternateContent>
  <xr:revisionPtr revIDLastSave="0" documentId="13_ncr:1_{E2EFA480-1DFC-4E18-9F6A-A44D7A3D833E}" xr6:coauthVersionLast="47" xr6:coauthVersionMax="47" xr10:uidLastSave="{00000000-0000-0000-0000-000000000000}"/>
  <bookViews>
    <workbookView xWindow="-120" yWindow="-120" windowWidth="29040" windowHeight="15840" tabRatio="887" xr2:uid="{00000000-000D-0000-FFFF-FFFF00000000}"/>
  </bookViews>
  <sheets>
    <sheet name="Daten_Abfrage" sheetId="13" r:id="rId1"/>
    <sheet name="Erkundungsstellen_Grunddaten" sheetId="2" r:id="rId2"/>
    <sheet name="Schichten_Grunddaten" sheetId="3" r:id="rId3"/>
    <sheet name="Chemie_Ergebnisse" sheetId="6" r:id="rId4"/>
    <sheet name="Auswahl_Listen" sheetId="30" r:id="rId5"/>
  </sheets>
  <externalReferences>
    <externalReference r:id="rId6"/>
  </externalReferences>
  <definedNames>
    <definedName name="_xlnm._FilterDatabase" localSheetId="2" hidden="1">Schichten_Grunddaten!$B$1:$I$64</definedName>
    <definedName name="AUSWAHL_CHEMIE_ASBEST">OFFSET(Auswahl_Listen!$P$2,0,0,COUNTA(Auswahl_Listen!$P:$P)-1)</definedName>
    <definedName name="AUSWAHL_CHEMIE_DEPV">OFFSET(Auswahl_Listen!$M$2,0,0,COUNTA(Auswahl_Listen!$M:$M)-1)</definedName>
    <definedName name="AUSWAHL_CHEMIE_ENTSCHEIDUNGSHILFE">OFFSET(Auswahl_Listen!$N$2,0,0,COUNTA(Auswahl_Listen!$N:$N)-1)</definedName>
    <definedName name="AUSWAHL_CHEMIE_LAGA_BO">OFFSET(Auswahl_Listen!$I$2,0,0,COUNTA(Auswahl_Listen!$I:$I)-1)</definedName>
    <definedName name="AUSWAHL_CHEMIE_LAGA_RC">OFFSET(Auswahl_Listen!$J$2,0,0,COUNTA(Auswahl_Listen!$J:$J)-1)</definedName>
    <definedName name="AUSWAHL_CHEMIE_LAGARC_ORIENTIERUNGSWERT">OFFSET(Auswahl_Listen!$K$2,0,0,COUNTA(Auswahl_Listen!$K:$K)-1)</definedName>
    <definedName name="AUSWAHL_CHEMIE_MUFV">OFFSET(Auswahl_Listen!$H$2,0,0,COUNTA(Auswahl_Listen!$H:$H)-1)</definedName>
    <definedName name="AUSWAHL_CHEMIE_REKU">OFFSET(Auswahl_Listen!$O$2,0,0,COUNTA(Auswahl_Listen!$O:$O)-1)</definedName>
    <definedName name="AUSWAHL_CHEMIE_TLGESTEIN">OFFSET(Auswahl_Listen!$L$2,0,0,COUNTA(Auswahl_Listen!$L:$L)-1)</definedName>
    <definedName name="AUSWAHL_ERK_AUFSCHLUSS_OB">OFFSET(Auswahl_Listen!$Q$2,0,0,COUNTA(Auswahl_Listen!$Q:$Q)-1)</definedName>
    <definedName name="AUSWAHL_ERK_AUFSCHLUSS_TOB">OFFSET(Auswahl_Listen!$R$2,0,0,COUNTA(Auswahl_Listen!$R:$R)-1)</definedName>
    <definedName name="AUSWAHL_ERK_AUFSCHLUSS_UG_OH_BA">OFFSET(Auswahl_Listen!$S$2,0,0,COUNTA(Auswahl_Listen!$S:$S)-1)</definedName>
    <definedName name="AUSWAHL_ERK_BELASTUNGSKLASSE">OFFSET(Auswahl_Listen!$U$2,0,0,COUNTA(Auswahl_Listen!$U:$U)-1)</definedName>
    <definedName name="AUSWAHL_ERK_OBERKANTE">OFFSET(Auswahl_Listen!$T$2,0,0,COUNTA(Auswahl_Listen!$T:$T)-1)</definedName>
    <definedName name="AUSWAHL_JA_NEIN">OFFSET(Auswahl_Listen!$V$2,0,0,COUNTA(Auswahl_Listen!$V:$V)-1)</definedName>
    <definedName name="AUSWAHL_SCHICHT_AUFSCHLUSS">OFFSET(Auswahl_Listen!$A$2,0,0,COUNTA(Auswahl_Listen!$A:$A)-1)</definedName>
    <definedName name="AUSWAHL_SCHICHT_BEHAELTNIS">OFFSET(Auswahl_Listen!$B$2,0,0,COUNTA(Auswahl_Listen!$B:$B)-1)</definedName>
    <definedName name="AUSWAHL_SCHICHT_BODENART">OFFSET(Auswahl_Listen!$D$2,0,0,COUNTA(Auswahl_Listen!$D:$D)-1)</definedName>
    <definedName name="AUSWAHL_SCHICHT_FEUCHTIGKEIT">OFFSET(Auswahl_Listen!$F$2,0,0,COUNTA(Auswahl_Listen!$F:$F)-1)</definedName>
    <definedName name="AUSWAHL_SCHICHT_KONSISTENZ">OFFSET(Auswahl_Listen!$E$2,0,0,COUNTA(Auswahl_Listen!$E:$E)-1)</definedName>
    <definedName name="AUSWAHL_SCHICHT_RUNDUNGSGRAD">OFFSET(Auswahl_Listen!$C$2,0,0,COUNTA(Auswahl_Listen!$C:$C)-1)</definedName>
    <definedName name="AUSWAHL_SCHICHT_VERDICHTUNGSFAEHIGKEIT">OFFSET(Auswahl_Listen!$G$2,0,0,COUNTA(Auswahl_Listen!$G:$G)-1)</definedName>
    <definedName name="ExterneDaten_1" localSheetId="0" hidden="1">Daten_Abfrage!$A$1:$CO$66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2" i="2" l="1"/>
  <c r="AA2" i="2" s="1"/>
  <c r="AB2" i="2" s="1"/>
  <c r="AC2" i="2" s="1"/>
  <c r="Z3" i="2"/>
  <c r="AA3" i="2" s="1"/>
  <c r="AB3" i="2" s="1"/>
  <c r="AC3" i="2" s="1"/>
  <c r="Z4" i="2"/>
  <c r="AA4" i="2" s="1"/>
  <c r="AB4" i="2" s="1"/>
  <c r="AC4" i="2" s="1"/>
  <c r="Z5" i="2"/>
  <c r="AA5" i="2" s="1"/>
  <c r="AB5" i="2" s="1"/>
  <c r="AC5" i="2" s="1"/>
  <c r="Z6" i="2"/>
  <c r="AA6" i="2" s="1"/>
  <c r="AB6" i="2" s="1"/>
  <c r="AC6" i="2" s="1"/>
  <c r="Z7" i="2"/>
  <c r="AA7" i="2" s="1"/>
  <c r="AB7" i="2" s="1"/>
  <c r="AC7" i="2" s="1"/>
  <c r="Z8" i="2"/>
  <c r="AA8" i="2" s="1"/>
  <c r="AB8" i="2" s="1"/>
  <c r="AC8" i="2" s="1"/>
  <c r="Z9" i="2"/>
  <c r="AA9" i="2" s="1"/>
  <c r="AB9" i="2" s="1"/>
  <c r="AC9" i="2" s="1"/>
  <c r="Z10" i="2"/>
  <c r="AA10" i="2" s="1"/>
  <c r="AB10" i="2" s="1"/>
  <c r="AC10" i="2" s="1"/>
  <c r="Z11" i="2"/>
  <c r="AA11" i="2" s="1"/>
  <c r="AB11" i="2" s="1"/>
  <c r="AC11" i="2" s="1"/>
  <c r="B2" i="2"/>
  <c r="B3" i="2"/>
  <c r="B4" i="2"/>
  <c r="B5" i="2"/>
  <c r="B6" i="2"/>
  <c r="B7" i="2"/>
  <c r="B8" i="2"/>
  <c r="B9" i="2"/>
  <c r="B10" i="2"/>
  <c r="B11" i="2"/>
  <c r="W59" i="3"/>
  <c r="W2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60" i="3"/>
  <c r="W61" i="3"/>
  <c r="W62" i="3"/>
  <c r="W63" i="3"/>
  <c r="W64" i="3"/>
  <c r="A64" i="3" l="1"/>
  <c r="AA64" i="3"/>
  <c r="AA63" i="3"/>
  <c r="A63" i="3"/>
  <c r="AA62" i="3"/>
  <c r="A62" i="3"/>
  <c r="AA61" i="3"/>
  <c r="A61" i="3"/>
  <c r="AA60" i="3"/>
  <c r="A60" i="3"/>
  <c r="AA59" i="3"/>
  <c r="A59" i="3"/>
  <c r="AA58" i="3"/>
  <c r="AA57" i="3"/>
  <c r="A57" i="3"/>
  <c r="AA56" i="3"/>
  <c r="A56" i="3"/>
  <c r="AA55" i="3"/>
  <c r="A55" i="3"/>
  <c r="AA54" i="3"/>
  <c r="A54" i="3"/>
  <c r="AA53" i="3"/>
  <c r="A53" i="3"/>
  <c r="AA52" i="3"/>
  <c r="A52" i="3"/>
  <c r="AA51" i="3"/>
  <c r="A51" i="3"/>
  <c r="AA50" i="3"/>
  <c r="A50" i="3"/>
  <c r="AA49" i="3"/>
  <c r="A49" i="3"/>
  <c r="AA48" i="3"/>
  <c r="A48" i="3"/>
  <c r="AA47" i="3"/>
  <c r="A47" i="3"/>
  <c r="AA46" i="3"/>
  <c r="A46" i="3"/>
  <c r="AA45" i="3"/>
  <c r="A45" i="3"/>
  <c r="AA44" i="3"/>
  <c r="A44" i="3"/>
  <c r="AA43" i="3"/>
  <c r="A43" i="3"/>
  <c r="AA42" i="3"/>
  <c r="A42" i="3"/>
  <c r="AA41" i="3"/>
  <c r="A41" i="3"/>
  <c r="AA40" i="3"/>
  <c r="A40" i="3"/>
  <c r="AA39" i="3"/>
  <c r="A39" i="3"/>
  <c r="AA38" i="3"/>
  <c r="A38" i="3"/>
  <c r="AA37" i="3"/>
  <c r="A37" i="3"/>
  <c r="AA36" i="3"/>
  <c r="A36" i="3"/>
  <c r="AA35" i="3"/>
  <c r="A35" i="3"/>
  <c r="AA34" i="3"/>
  <c r="A34" i="3"/>
  <c r="AA33" i="3"/>
  <c r="A33" i="3"/>
  <c r="AA32" i="3"/>
  <c r="A32" i="3"/>
  <c r="AA31" i="3"/>
  <c r="A31" i="3"/>
  <c r="AA30" i="3"/>
  <c r="A30" i="3"/>
  <c r="AA29" i="3"/>
  <c r="A29" i="3"/>
  <c r="AA28" i="3"/>
  <c r="A28" i="3"/>
  <c r="AA27" i="3"/>
  <c r="A27" i="3"/>
  <c r="AA26" i="3"/>
  <c r="A26" i="3"/>
  <c r="AA25" i="3"/>
  <c r="A25" i="3"/>
  <c r="AA24" i="3"/>
  <c r="A24" i="3"/>
  <c r="AA23" i="3"/>
  <c r="A23" i="3"/>
  <c r="AA22" i="3"/>
  <c r="A22" i="3"/>
  <c r="AA21" i="3"/>
  <c r="A21" i="3"/>
  <c r="AA20" i="3"/>
  <c r="A20" i="3"/>
  <c r="AA19" i="3"/>
  <c r="A19" i="3"/>
  <c r="AA18" i="3"/>
  <c r="A18" i="3"/>
  <c r="AA17" i="3"/>
  <c r="A17" i="3"/>
  <c r="AA16" i="3"/>
  <c r="A16" i="3"/>
  <c r="AA15" i="3"/>
  <c r="A15" i="3"/>
  <c r="AA14" i="3"/>
  <c r="A14" i="3"/>
  <c r="AA13" i="3"/>
  <c r="A13" i="3"/>
  <c r="AA12" i="3"/>
  <c r="A12" i="3"/>
  <c r="AA11" i="3"/>
  <c r="A11" i="3"/>
  <c r="AA10" i="3"/>
  <c r="A10" i="3"/>
  <c r="AA9" i="3"/>
  <c r="A9" i="3"/>
  <c r="AA8" i="3"/>
  <c r="A8" i="3"/>
  <c r="AA7" i="3"/>
  <c r="A7" i="3"/>
  <c r="AA6" i="3"/>
  <c r="A6" i="3"/>
  <c r="AA5" i="3"/>
  <c r="A5" i="3"/>
  <c r="AA4" i="3"/>
  <c r="A4" i="3"/>
  <c r="AA3" i="3"/>
  <c r="A3" i="3"/>
  <c r="AA2" i="3"/>
  <c r="A2" i="3"/>
  <c r="K57" i="3" a="1"/>
  <c r="K14" i="3" a="1"/>
  <c r="K28" i="3" a="1"/>
  <c r="K21" i="3" a="1"/>
  <c r="K41" i="3" a="1"/>
  <c r="K49" i="3" a="1"/>
  <c r="K8" i="3" a="1"/>
  <c r="K35" i="3" a="1"/>
  <c r="K2" i="3" a="1"/>
  <c r="K64" i="3" a="1"/>
  <c r="K28" i="3" l="1"/>
  <c r="J28" i="3" s="1"/>
  <c r="K14" i="3"/>
  <c r="J14" i="3" s="1"/>
  <c r="K2" i="3"/>
  <c r="J2" i="3" s="1"/>
  <c r="K57" i="3"/>
  <c r="J57" i="3" s="1"/>
  <c r="K49" i="3"/>
  <c r="J49" i="3" s="1"/>
  <c r="K35" i="3"/>
  <c r="J35" i="3" s="1"/>
  <c r="K41" i="3"/>
  <c r="J41" i="3" s="1"/>
  <c r="K21" i="3"/>
  <c r="J21" i="3" s="1"/>
  <c r="K64" i="3"/>
  <c r="J64" i="3" s="1"/>
  <c r="K8" i="3"/>
  <c r="J8" i="3" s="1"/>
  <c r="K50" i="3" a="1"/>
  <c r="K22" i="3" a="1"/>
  <c r="K9" i="3" a="1"/>
  <c r="K42" i="3" a="1"/>
  <c r="K3" i="3" a="1"/>
  <c r="K36" i="3" a="1"/>
  <c r="K58" i="3" a="1"/>
  <c r="K29" i="3" a="1"/>
  <c r="K15" i="3" a="1"/>
  <c r="K42" i="3" l="1"/>
  <c r="J42" i="3" s="1"/>
  <c r="K3" i="3"/>
  <c r="J3" i="3" s="1"/>
  <c r="K9" i="3"/>
  <c r="J9" i="3" s="1"/>
  <c r="K36" i="3"/>
  <c r="K15" i="3"/>
  <c r="J15" i="3" s="1"/>
  <c r="K22" i="3"/>
  <c r="K58" i="3"/>
  <c r="K50" i="3"/>
  <c r="K29" i="3"/>
  <c r="J29" i="3" s="1"/>
  <c r="J22" i="3"/>
  <c r="K37" i="3" a="1"/>
  <c r="K30" i="3" a="1"/>
  <c r="K23" i="3" a="1"/>
  <c r="K59" i="3" a="1"/>
  <c r="K4" i="3" a="1"/>
  <c r="K16" i="3" a="1"/>
  <c r="K10" i="3" a="1"/>
  <c r="K51" i="3" a="1"/>
  <c r="K43" i="3" a="1"/>
  <c r="K59" i="3" l="1"/>
  <c r="J59" i="3" s="1"/>
  <c r="K51" i="3"/>
  <c r="J51" i="3" s="1"/>
  <c r="K37" i="3"/>
  <c r="J37" i="3" s="1"/>
  <c r="K10" i="3"/>
  <c r="K23" i="3"/>
  <c r="J23" i="3" s="1"/>
  <c r="K4" i="3"/>
  <c r="J4" i="3" s="1"/>
  <c r="K30" i="3"/>
  <c r="K16" i="3"/>
  <c r="K43" i="3"/>
  <c r="J43" i="3" s="1"/>
  <c r="J58" i="3"/>
  <c r="J36" i="3"/>
  <c r="J50" i="3"/>
  <c r="K5" i="3" a="1"/>
  <c r="K60" i="3" a="1"/>
  <c r="K24" i="3" a="1"/>
  <c r="K17" i="3" a="1"/>
  <c r="K44" i="3" a="1"/>
  <c r="K52" i="3" a="1"/>
  <c r="K38" i="3" a="1"/>
  <c r="K31" i="3" a="1"/>
  <c r="K11" i="3" a="1"/>
  <c r="K17" i="3" l="1"/>
  <c r="J17" i="3" s="1"/>
  <c r="K31" i="3"/>
  <c r="J31" i="3" s="1"/>
  <c r="K38" i="3"/>
  <c r="K5" i="3"/>
  <c r="J5" i="3" s="1"/>
  <c r="K52" i="3"/>
  <c r="K11" i="3"/>
  <c r="K44" i="3"/>
  <c r="K24" i="3"/>
  <c r="K60" i="3"/>
  <c r="J60" i="3" s="1"/>
  <c r="J16" i="3"/>
  <c r="J30" i="3"/>
  <c r="J10" i="3"/>
  <c r="J52" i="3"/>
  <c r="J11" i="3"/>
  <c r="J44" i="3"/>
  <c r="K32" i="3" a="1"/>
  <c r="K61" i="3" a="1"/>
  <c r="K12" i="3" a="1"/>
  <c r="K53" i="3" a="1"/>
  <c r="K39" i="3" a="1"/>
  <c r="K6" i="3" a="1"/>
  <c r="K45" i="3" a="1"/>
  <c r="K25" i="3" a="1"/>
  <c r="K18" i="3" a="1"/>
  <c r="K45" i="3" l="1"/>
  <c r="J45" i="3" s="1"/>
  <c r="K39" i="3"/>
  <c r="K6" i="3"/>
  <c r="J6" i="3" s="1"/>
  <c r="K12" i="3"/>
  <c r="K32" i="3"/>
  <c r="J32" i="3" s="1"/>
  <c r="K25" i="3"/>
  <c r="J25" i="3" s="1"/>
  <c r="K61" i="3"/>
  <c r="K53" i="3"/>
  <c r="J53" i="3" s="1"/>
  <c r="K18" i="3"/>
  <c r="J18" i="3" s="1"/>
  <c r="J38" i="3"/>
  <c r="J24" i="3"/>
  <c r="K7" i="3" a="1"/>
  <c r="K62" i="3" a="1"/>
  <c r="K33" i="3" a="1"/>
  <c r="K54" i="3" a="1"/>
  <c r="K19" i="3" a="1"/>
  <c r="K13" i="3" a="1"/>
  <c r="K40" i="3" a="1"/>
  <c r="K26" i="3" a="1"/>
  <c r="K46" i="3" a="1"/>
  <c r="K54" i="3" l="1"/>
  <c r="K13" i="3"/>
  <c r="K62" i="3"/>
  <c r="J62" i="3" s="1"/>
  <c r="K7" i="3"/>
  <c r="J7" i="3" s="1"/>
  <c r="K26" i="3"/>
  <c r="J26" i="3" s="1"/>
  <c r="K40" i="3"/>
  <c r="J40" i="3" s="1"/>
  <c r="K19" i="3"/>
  <c r="J19" i="3" s="1"/>
  <c r="K33" i="3"/>
  <c r="K46" i="3"/>
  <c r="J46" i="3" s="1"/>
  <c r="J12" i="3"/>
  <c r="J61" i="3"/>
  <c r="J39" i="3"/>
  <c r="J54" i="3"/>
  <c r="J13" i="3"/>
  <c r="K63" i="3" a="1"/>
  <c r="K20" i="3" a="1"/>
  <c r="K47" i="3" a="1"/>
  <c r="K27" i="3" a="1"/>
  <c r="K55" i="3" a="1"/>
  <c r="K34" i="3" a="1"/>
  <c r="K34" i="3" l="1"/>
  <c r="J34" i="3" s="1"/>
  <c r="K20" i="3"/>
  <c r="J20" i="3" s="1"/>
  <c r="K63" i="3"/>
  <c r="J63" i="3" s="1"/>
  <c r="K47" i="3"/>
  <c r="J47" i="3" s="1"/>
  <c r="K27" i="3"/>
  <c r="J27" i="3" s="1"/>
  <c r="K55" i="3"/>
  <c r="J55" i="3" s="1"/>
  <c r="J33" i="3"/>
  <c r="K56" i="3" a="1"/>
  <c r="K48" i="3" a="1"/>
  <c r="K48" i="3" l="1"/>
  <c r="J48" i="3" s="1"/>
  <c r="K56" i="3"/>
  <c r="J56" i="3" s="1"/>
  <c r="Z30" i="2" l="1"/>
  <c r="Z31" i="2"/>
  <c r="Z32" i="2"/>
  <c r="Z33" i="2"/>
  <c r="AA30" i="2"/>
  <c r="AA31" i="2"/>
  <c r="AA32" i="2"/>
  <c r="AA33" i="2"/>
  <c r="AB30" i="2"/>
  <c r="AB31" i="2"/>
  <c r="AB32" i="2"/>
  <c r="AB33" i="2"/>
  <c r="AC30" i="2"/>
  <c r="AC31" i="2"/>
  <c r="AC32" i="2"/>
  <c r="AC33" i="2"/>
  <c r="Z19" i="2"/>
  <c r="Z20" i="2"/>
  <c r="Z21" i="2"/>
  <c r="AA21" i="2" s="1"/>
  <c r="AB21" i="2" s="1"/>
  <c r="AC21" i="2" s="1"/>
  <c r="Z22" i="2"/>
  <c r="AA22" i="2" s="1"/>
  <c r="AB22" i="2" s="1"/>
  <c r="AC22" i="2" s="1"/>
  <c r="Z23" i="2"/>
  <c r="Z24" i="2"/>
  <c r="Z25" i="2"/>
  <c r="Z26" i="2"/>
  <c r="AA26" i="2" s="1"/>
  <c r="AB26" i="2" s="1"/>
  <c r="AC26" i="2" s="1"/>
  <c r="Z27" i="2"/>
  <c r="Z28" i="2"/>
  <c r="AA28" i="2" s="1"/>
  <c r="AB28" i="2" s="1"/>
  <c r="AC28" i="2" s="1"/>
  <c r="Z29" i="2"/>
  <c r="AA19" i="2"/>
  <c r="AB19" i="2" s="1"/>
  <c r="AC19" i="2" s="1"/>
  <c r="AA20" i="2"/>
  <c r="AA23" i="2"/>
  <c r="AB23" i="2" s="1"/>
  <c r="AC23" i="2" s="1"/>
  <c r="AA24" i="2"/>
  <c r="AA25" i="2"/>
  <c r="AB25" i="2" s="1"/>
  <c r="AC25" i="2" s="1"/>
  <c r="AA27" i="2"/>
  <c r="AB27" i="2" s="1"/>
  <c r="AC27" i="2" s="1"/>
  <c r="AA29" i="2"/>
  <c r="AB29" i="2" s="1"/>
  <c r="AC29" i="2" s="1"/>
  <c r="AB20" i="2"/>
  <c r="AC20" i="2" s="1"/>
  <c r="AB24" i="2"/>
  <c r="AC24" i="2" s="1"/>
  <c r="Z18" i="2" l="1"/>
  <c r="AA18" i="2" s="1"/>
  <c r="AB18" i="2" s="1"/>
  <c r="AC18" i="2" s="1"/>
  <c r="Z16" i="2" l="1"/>
  <c r="AA16" i="2" s="1"/>
  <c r="AB16" i="2" s="1"/>
  <c r="AC16" i="2" s="1"/>
  <c r="Z17" i="2"/>
  <c r="AA17" i="2" s="1"/>
  <c r="AB17" i="2" s="1"/>
  <c r="AC17" i="2" s="1"/>
  <c r="Z12" i="2"/>
  <c r="AA12" i="2" s="1"/>
  <c r="AB12" i="2" s="1"/>
  <c r="Z13" i="2"/>
  <c r="AA13" i="2" s="1"/>
  <c r="AB13" i="2" s="1"/>
  <c r="Z14" i="2"/>
  <c r="AA14" i="2" s="1"/>
  <c r="AB14" i="2" s="1"/>
  <c r="Z15" i="2"/>
  <c r="AA15" i="2" s="1"/>
  <c r="AB15" i="2" s="1"/>
  <c r="AC15" i="2" l="1"/>
  <c r="AC13" i="2"/>
  <c r="AC14" i="2"/>
  <c r="AC1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DB2BC-11D6-40C9-92E7-CD12EF6A6BAA}" keepAlive="1" name="Abfrage - Chemie_Ergebnisse" description="Verbindung mit der Abfrage 'Chemie_Ergebnisse' in der Arbeitsmappe." type="5" refreshedVersion="6" background="1">
    <dbPr connection="Provider=Microsoft.Mashup.OleDb.1;Data Source=$Workbook$;Location=Chemie_Ergebnisse;Extended Properties=&quot;&quot;" command="SELECT * FROM [Chemie_Ergebnisse]"/>
  </connection>
  <connection id="2" xr16:uid="{7CB7E101-0919-4970-8750-12E78F656B97}" keepAlive="1" name="Abfrage - Erkundungsstellen_Grunddaten" description="Verbindung mit der Abfrage 'Erkundungsstellen_Grunddaten' in der Arbeitsmappe." type="5" refreshedVersion="7" background="1" saveData="1">
    <dbPr connection="Provider=Microsoft.Mashup.OleDb.1;Data Source=$Workbook$;Location=Erkundungsstellen_Grunddaten;Extended Properties=&quot;&quot;" command="SELECT * FROM [Erkundungsstellen_Grunddaten]"/>
  </connection>
  <connection id="3" xr16:uid="{580B73E6-0B3E-4579-A724-44E922EF010B}" keepAlive="1" name="Abfrage - Schichten_Grunddaten" description="Verbindung mit der Abfrage 'Schichten_Grunddaten' in der Arbeitsmappe." type="5" refreshedVersion="6" background="1">
    <dbPr connection="Provider=Microsoft.Mashup.OleDb.1;Data Source=$Workbook$;Location=Schichten_Grunddaten;Extended Properties=&quot;&quot;" command="SELECT * FROM [Schichten_Grunddat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<sst xmlns="http://schemas.openxmlformats.org/spreadsheetml/2006/main" count="2673" uniqueCount="287">
  <si>
    <t>ERK_ID</t>
  </si>
  <si>
    <t>ERK_DATUM</t>
  </si>
  <si>
    <t>ERK_PRUEFER</t>
  </si>
  <si>
    <t>ERK_KOORDINATEN</t>
  </si>
  <si>
    <t>ERK_ORT</t>
  </si>
  <si>
    <t>ERK_OBERKANTE</t>
  </si>
  <si>
    <t>ERK_BELASTUNGSKLASSE</t>
  </si>
  <si>
    <t>ERK_PECH_QUALITATIV</t>
  </si>
  <si>
    <t>ERK_PECH_QUANTITATIV</t>
  </si>
  <si>
    <t>ERK_TRAG_PLANUM</t>
  </si>
  <si>
    <t>ERK_TRAG_GRABENSOHLE</t>
  </si>
  <si>
    <t>ERK_VERBUND_UNTERLAGE</t>
  </si>
  <si>
    <t>FB1</t>
  </si>
  <si>
    <t>SCHICHT_ID</t>
  </si>
  <si>
    <t>CHEMIE_ID</t>
  </si>
  <si>
    <t>SCHICHT_NR</t>
  </si>
  <si>
    <t>SCHICHT_ART</t>
  </si>
  <si>
    <t>SCHICHT_DICKE</t>
  </si>
  <si>
    <t>SCHICHT_KOERNUNG</t>
  </si>
  <si>
    <t>SCHICHT_FARBE</t>
  </si>
  <si>
    <t>SCHICHT_GERUCH</t>
  </si>
  <si>
    <t>SCHICHT_KONSISTENZ</t>
  </si>
  <si>
    <t>SCHICHT_BEHAELTNIS</t>
  </si>
  <si>
    <t>SCHICHT_ABFALLART</t>
  </si>
  <si>
    <t>SCHICHT_KORNGROESSENVERTEILUNG</t>
  </si>
  <si>
    <t>SCHICHT_WASSERPROCTOR</t>
  </si>
  <si>
    <t>SCHICHT_RUK</t>
  </si>
  <si>
    <t>SCHICHT_VERDICHTUNGSFAEHIGKEIT</t>
  </si>
  <si>
    <t>CHEMIE_LAGARC_ORIENTIERUNGSWERT</t>
  </si>
  <si>
    <t>CHEMIE_TLGESTEIN</t>
  </si>
  <si>
    <t>CHEMIE_DEPV</t>
  </si>
  <si>
    <t>CHEMIE_MUFV</t>
  </si>
  <si>
    <t>CHEMIE_ASBEST</t>
  </si>
  <si>
    <t>CHEMIE_ENTSCHEIDUNGSHILFE</t>
  </si>
  <si>
    <t>C1</t>
  </si>
  <si>
    <t>ERK_LP1</t>
  </si>
  <si>
    <t>ERK_LP2</t>
  </si>
  <si>
    <t>ERK_LP3</t>
  </si>
  <si>
    <t>CHEMIE_REKU</t>
  </si>
  <si>
    <t>SCHICHT_FEUCHTIGKEIT</t>
  </si>
  <si>
    <t>Z1.1</t>
  </si>
  <si>
    <t>RC1</t>
  </si>
  <si>
    <t>DK0</t>
  </si>
  <si>
    <t>nicht gefährlich</t>
  </si>
  <si>
    <t>eingehalten</t>
  </si>
  <si>
    <t>CHEMIE_LAGA_BO</t>
  </si>
  <si>
    <t>CHEMIE_LAGA_RC</t>
  </si>
  <si>
    <t>CHEMIE_LFS</t>
  </si>
  <si>
    <t>CHEMIE_PCB</t>
  </si>
  <si>
    <t>CHEMIE_BTEX</t>
  </si>
  <si>
    <t>SCHICHT_WASSERGEHALT</t>
  </si>
  <si>
    <t>SCHICHT_AUFSCHLUSS</t>
  </si>
  <si>
    <t>SCHICHT_PECH</t>
  </si>
  <si>
    <t>ERK_LP_MEAN</t>
  </si>
  <si>
    <t>ERK_LP_EV</t>
  </si>
  <si>
    <t>ERK_LP_EV15</t>
  </si>
  <si>
    <t>ERK_LP_EV2</t>
  </si>
  <si>
    <t>SCHICHT_TIEFE_ENDE</t>
  </si>
  <si>
    <t>SCHICHT_TIEFE_START</t>
  </si>
  <si>
    <t>ERK_AUFSCHLUSS_OB</t>
  </si>
  <si>
    <t>ERK_AUFSCHLUSS_TOB</t>
  </si>
  <si>
    <t>ERK_LP</t>
  </si>
  <si>
    <t>SCHICHT_RUK_NR</t>
  </si>
  <si>
    <t>Plakolli, Mensur;Meyer, Ronny</t>
  </si>
  <si>
    <t>32U 375643 5556658</t>
  </si>
  <si>
    <t>K 35, NK 5809 018 – NK 5809 016, Stat. 0+100, FS FR Bruttig</t>
  </si>
  <si>
    <t>FOK</t>
  </si>
  <si>
    <t>nein</t>
  </si>
  <si>
    <t>0/8</t>
  </si>
  <si>
    <t>schwarz-grau</t>
  </si>
  <si>
    <t>neutral</t>
  </si>
  <si>
    <t>Z0*</t>
  </si>
  <si>
    <t>nicht eingehalten</t>
  </si>
  <si>
    <t>Bk400</t>
  </si>
  <si>
    <t>Handschurf</t>
  </si>
  <si>
    <t>Kleinrammbohrung</t>
  </si>
  <si>
    <t>SCHICHT_RUK_PROBE</t>
  </si>
  <si>
    <t>Einzelprobe</t>
  </si>
  <si>
    <t>SCHICHT_RUNDUNGSGRAD_GESTUFTHEIT</t>
  </si>
  <si>
    <t>SCHICHT_DRUCKFESTIGKEIT</t>
  </si>
  <si>
    <t>GOB</t>
  </si>
  <si>
    <t>C0</t>
  </si>
  <si>
    <t>gefährlich</t>
  </si>
  <si>
    <t>ERK_LEITFADEN_AUSBAUASPHALT</t>
  </si>
  <si>
    <t>ERK_TEILWEISE_VERFESTIGT</t>
  </si>
  <si>
    <t>ERK_UEBERSCHREITUNG_ORIENT</t>
  </si>
  <si>
    <t>ERK_RAMMHINDERNIS</t>
  </si>
  <si>
    <t>ERK_KABELTRASSE</t>
  </si>
  <si>
    <t>ERK_FREMDBESTANDTEILE</t>
  </si>
  <si>
    <t>ERK_GUENSTIGE_EINSTUFUNG</t>
  </si>
  <si>
    <t>ERK_VERNACHLAESSIGUNG_LEITFAEHIGKEIT</t>
  </si>
  <si>
    <t>#</t>
  </si>
  <si>
    <t>ERK_BELASTUNGSKLASSE_TAFEL</t>
  </si>
  <si>
    <t>Tafel 1, Zeile 1</t>
  </si>
  <si>
    <t>SCHICHT_NOTIZ</t>
  </si>
  <si>
    <t>ERK_VARIABLE_FOOTNOTE2</t>
  </si>
  <si>
    <t>ERK_VARIABLE_FOOTNOTE1</t>
  </si>
  <si>
    <t>ERK_VARIABLE_FOOTNOTE3</t>
  </si>
  <si>
    <t>ERK_BEREICH</t>
  </si>
  <si>
    <t>ERK_ANSPRECHPARTNER</t>
  </si>
  <si>
    <t>LBM</t>
  </si>
  <si>
    <t>ERK_ZIELTIEFE</t>
  </si>
  <si>
    <t>SCHICHT_BODENKLASSE</t>
  </si>
  <si>
    <t>SCHICHT_BODENART</t>
  </si>
  <si>
    <t>SCHICHT_HOMOGENBEREICH</t>
  </si>
  <si>
    <t>SCHICHT_FROSTEMPFINDLICHKEITSKLASSE</t>
  </si>
  <si>
    <t>SCHICHT_DIFFERENZ_WN_WOPT</t>
  </si>
  <si>
    <t>CHEMIE_ABFALLSCHLUESSEL</t>
  </si>
  <si>
    <t>ERK_AUFSCHLUSS_UG_OH_BA</t>
  </si>
  <si>
    <t>ERK_PECH_HALBQUANTITATIV</t>
  </si>
  <si>
    <t>ERK_SOHLE_TIEFE</t>
  </si>
  <si>
    <t>ERK_LP_EV2_SOLL</t>
  </si>
  <si>
    <t>SCHICHT_BEHAELTNISSE</t>
  </si>
  <si>
    <t>PE-Eimer 10 l</t>
  </si>
  <si>
    <t>TMHB</t>
  </si>
  <si>
    <t xml:space="preserve">PE-Eimer  5 l </t>
  </si>
  <si>
    <t>BETON</t>
  </si>
  <si>
    <t>Bohrkiste</t>
  </si>
  <si>
    <t>BESCHICHTUNG</t>
  </si>
  <si>
    <t>PE-Beh. 3 l</t>
  </si>
  <si>
    <t>ABDICHTUNG</t>
  </si>
  <si>
    <t>PE-Dose 1 l</t>
  </si>
  <si>
    <t>TOB</t>
  </si>
  <si>
    <t>FUGE</t>
  </si>
  <si>
    <t>UG</t>
  </si>
  <si>
    <t>OH</t>
  </si>
  <si>
    <t>SCHICHT_PAK</t>
  </si>
  <si>
    <t>SCHICHT_RUNDUNGSGRAD</t>
  </si>
  <si>
    <t>RK, sg</t>
  </si>
  <si>
    <t>RK, ug</t>
  </si>
  <si>
    <t>BK, sg</t>
  </si>
  <si>
    <t>BK, ug</t>
  </si>
  <si>
    <t>Lehme</t>
  </si>
  <si>
    <t>Schluffe</t>
  </si>
  <si>
    <t>Sande</t>
  </si>
  <si>
    <t>Tone</t>
  </si>
  <si>
    <t>breiig</t>
  </si>
  <si>
    <t>breiig-weich</t>
  </si>
  <si>
    <t>weich</t>
  </si>
  <si>
    <t>weich-steif</t>
  </si>
  <si>
    <t>steif</t>
  </si>
  <si>
    <t>steif-halbfest</t>
  </si>
  <si>
    <t>halbfest</t>
  </si>
  <si>
    <t>halbfest-fest</t>
  </si>
  <si>
    <t>fest</t>
  </si>
  <si>
    <t>&lt;</t>
  </si>
  <si>
    <t>≤</t>
  </si>
  <si>
    <t>~</t>
  </si>
  <si>
    <t>&gt;</t>
  </si>
  <si>
    <t>≥</t>
  </si>
  <si>
    <t>ja</t>
  </si>
  <si>
    <t>Z0</t>
  </si>
  <si>
    <t>Z1.2</t>
  </si>
  <si>
    <t>Z2</t>
  </si>
  <si>
    <t>&gt;Z2</t>
  </si>
  <si>
    <t>RC2</t>
  </si>
  <si>
    <t>RC3</t>
  </si>
  <si>
    <t>&gt;RC3</t>
  </si>
  <si>
    <t>DK1</t>
  </si>
  <si>
    <t>DK2</t>
  </si>
  <si>
    <t>DK3</t>
  </si>
  <si>
    <t>&gt;DK3</t>
  </si>
  <si>
    <t>Spalte 5</t>
  </si>
  <si>
    <t>CHEMIE_DEPV_ODER_ENTSCHEIDUNGSHILFE</t>
  </si>
  <si>
    <t>Bk150</t>
  </si>
  <si>
    <t>Bk250</t>
  </si>
  <si>
    <t>Bk300</t>
  </si>
  <si>
    <t>Aufbruch</t>
  </si>
  <si>
    <t>Aufstemmen</t>
  </si>
  <si>
    <t>nachweisbar</t>
  </si>
  <si>
    <t>nicht nachweisbar</t>
  </si>
  <si>
    <t>Baggerschurf</t>
  </si>
  <si>
    <t>GOK</t>
  </si>
  <si>
    <t>GEW</t>
  </si>
  <si>
    <t>keine</t>
  </si>
  <si>
    <t>FOOTNOTES</t>
  </si>
  <si>
    <t>AUSWAHL_JA_NEIN</t>
  </si>
  <si>
    <t>ERK_ID.1</t>
  </si>
  <si>
    <t>CHEMIE_ID.1</t>
  </si>
  <si>
    <t>ERK_HAUFWERK_MATERIAL</t>
  </si>
  <si>
    <t>ERK_HAUFWERK_VOLUMEN</t>
  </si>
  <si>
    <t>ERK_HAUFWERK_PROBEN_ANZAHL</t>
  </si>
  <si>
    <t>Boden</t>
  </si>
  <si>
    <t>Haufwerksbeprobung</t>
  </si>
  <si>
    <t>Herr Ritzo</t>
  </si>
  <si>
    <t>FB2</t>
  </si>
  <si>
    <t>32U 376100 5556931</t>
  </si>
  <si>
    <t>K 35, NK 5809 018 – NK 5809 016, Stat. 0+600, FS FR Treis</t>
  </si>
  <si>
    <t>FB3</t>
  </si>
  <si>
    <t>32U 376448 5557302</t>
  </si>
  <si>
    <t>K 35, NK 5809 018 – NK 5809 016, Stat. 1+100, FS FR Bruttig</t>
  </si>
  <si>
    <t>FB4</t>
  </si>
  <si>
    <t>Plakolli, Mensur;Stockemer, Sebastian</t>
  </si>
  <si>
    <t>32U 376753 5557612</t>
  </si>
  <si>
    <t>K 35, NK 5809 018 – NK 5809 016, Stat. 1+600, FS FR Treis</t>
  </si>
  <si>
    <t>FB5</t>
  </si>
  <si>
    <t>32U 377169 5558036</t>
  </si>
  <si>
    <t>K 35, NK 5809 018 – NK 5809 016, Stat. 2+100, FS FR Bruttig</t>
  </si>
  <si>
    <t>FB6</t>
  </si>
  <si>
    <t>32U 377961 5558594</t>
  </si>
  <si>
    <t>K 35, NK 5809 018 – NK 5809 016, Stat. 3+800, FS FR Treis</t>
  </si>
  <si>
    <t>FB7</t>
  </si>
  <si>
    <t>32U 377867  5558619</t>
  </si>
  <si>
    <t>K 35, NK 5809 018 – NK 5809 016, Stat. 4+000, FS FR Bruttig</t>
  </si>
  <si>
    <t>FB8</t>
  </si>
  <si>
    <t>32U 378053 5558642</t>
  </si>
  <si>
    <t>K 35, NK 5809 018 – NK 5809 016, Stat. 4+200, FS FR Treis</t>
  </si>
  <si>
    <t>FB9</t>
  </si>
  <si>
    <t>Auskratzen</t>
  </si>
  <si>
    <t>FB10</t>
  </si>
  <si>
    <t>Caroline</t>
  </si>
  <si>
    <t>32U 378053 5558643</t>
  </si>
  <si>
    <t>Das ist eine Variable Fußnote1</t>
  </si>
  <si>
    <t>Das ist eine Variable Fußnote2</t>
  </si>
  <si>
    <t>Das ist eine Variable Fußnote3</t>
  </si>
  <si>
    <t>Asphalt</t>
  </si>
  <si>
    <t>0/16</t>
  </si>
  <si>
    <t>0/22</t>
  </si>
  <si>
    <t>0/32</t>
  </si>
  <si>
    <t>Gem. a. G. (NS/LS)</t>
  </si>
  <si>
    <t>0/45</t>
  </si>
  <si>
    <t>braunrot</t>
  </si>
  <si>
    <t>Eimer 10L</t>
  </si>
  <si>
    <t>GT - GT*</t>
  </si>
  <si>
    <t>0/40</t>
  </si>
  <si>
    <t>braun-graubraun</t>
  </si>
  <si>
    <t>F1</t>
  </si>
  <si>
    <t>sehr gering</t>
  </si>
  <si>
    <t>A1</t>
  </si>
  <si>
    <t>Gem. a. G. (LS)</t>
  </si>
  <si>
    <t>rotbraun</t>
  </si>
  <si>
    <t>Gem. a. G. (NS)</t>
  </si>
  <si>
    <t>braun</t>
  </si>
  <si>
    <t>ST* - TL</t>
  </si>
  <si>
    <t>0/20</t>
  </si>
  <si>
    <t>beige</t>
  </si>
  <si>
    <t>F2</t>
  </si>
  <si>
    <t>gering</t>
  </si>
  <si>
    <t>C5</t>
  </si>
  <si>
    <t>[GU]</t>
  </si>
  <si>
    <t>braun-grau-rötlich</t>
  </si>
  <si>
    <t>B1</t>
  </si>
  <si>
    <t>C6</t>
  </si>
  <si>
    <t>TL - ST*</t>
  </si>
  <si>
    <t>mittel</t>
  </si>
  <si>
    <t>B2</t>
  </si>
  <si>
    <t>0/56</t>
  </si>
  <si>
    <t>GT</t>
  </si>
  <si>
    <t>grau-rotbraun</t>
  </si>
  <si>
    <t>Rammhindernis; keine tiefere Entnahme möglich / organoleptisch auffällig (Organik)</t>
  </si>
  <si>
    <t>auffällig</t>
  </si>
  <si>
    <t>hoch</t>
  </si>
  <si>
    <t>GT*</t>
  </si>
  <si>
    <t>grau-braun</t>
  </si>
  <si>
    <t>Rammhindernis; keine tiefere Entnahme möglich / G = verwitterter Schiefer</t>
  </si>
  <si>
    <t>C3</t>
  </si>
  <si>
    <t>braun-grau</t>
  </si>
  <si>
    <t>organoleptisch auffällig / G = verwitterter Schiefer</t>
  </si>
  <si>
    <t>F3</t>
  </si>
  <si>
    <t>C4</t>
  </si>
  <si>
    <t>rotbraun-grau</t>
  </si>
  <si>
    <t>Rammhindernis; keine tiefere Entnahme möglich / organoleptisch auffällig</t>
  </si>
  <si>
    <t>X1</t>
  </si>
  <si>
    <t>C2</t>
  </si>
  <si>
    <t>braungraurot</t>
  </si>
  <si>
    <t>Rammhindernis; keine tiefere Entnahme möglich / organoleptisch auffällig, G = verwitterter Schiefer</t>
  </si>
  <si>
    <t>IA1</t>
  </si>
  <si>
    <t>Fuge</t>
  </si>
  <si>
    <t>0/41</t>
  </si>
  <si>
    <t>0/42</t>
  </si>
  <si>
    <t>0/43</t>
  </si>
  <si>
    <t>0/44</t>
  </si>
  <si>
    <t>0/46</t>
  </si>
  <si>
    <t>12-23-1</t>
  </si>
  <si>
    <t>11-31-2</t>
  </si>
  <si>
    <t>Sammelprobe</t>
  </si>
  <si>
    <t/>
  </si>
  <si>
    <t>Boden (Auffüllung)</t>
  </si>
  <si>
    <t>HW1</t>
  </si>
  <si>
    <t>Material Boden</t>
  </si>
  <si>
    <t>HAUFWERK</t>
  </si>
  <si>
    <t>GT xy</t>
  </si>
  <si>
    <t>0/47</t>
  </si>
  <si>
    <t>ERK_NUMMER</t>
  </si>
  <si>
    <t>FB20</t>
  </si>
  <si>
    <t>JA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</si>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</sst>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6A8759"/>
      <name val="JetBrains Mono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2" fillId="2" borderId="1" xfId="0" applyFont="1" applyFill="1" applyBorder="1" applyProtection="1">
      <protection locked="0"/>
    </xf>
    <xf numFmtId="0" fontId="3" fillId="0" borderId="0" xfId="0" applyFont="1" applyProtection="1">
      <protection locked="0"/>
    </xf>
    <xf numFmtId="0" fontId="0" fillId="0" borderId="0" xfId="0" quotePrefix="1" applyProtection="1">
      <protection locked="0"/>
    </xf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2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Border="1" applyAlignment="1" applyProtection="1">
      <alignment horizontal="right"/>
      <protection locked="0"/>
    </xf>
    <xf numFmtId="165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0" fontId="0" fillId="0" borderId="0" xfId="0" applyNumberFormat="1" applyProtection="1">
      <protection locked="0"/>
    </xf>
    <xf numFmtId="165" fontId="0" fillId="0" borderId="0" xfId="0" applyNumberFormat="1"/>
    <xf numFmtId="0" fontId="4" fillId="0" borderId="0" xfId="0" applyFont="1" applyAlignment="1">
      <alignment vertical="center"/>
    </xf>
    <xf numFmtId="0" fontId="0" fillId="3" borderId="0" xfId="0" applyFill="1" applyAlignment="1" applyProtection="1">
      <alignment horizontal="left"/>
      <protection locked="0"/>
    </xf>
    <xf numFmtId="1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2" xfId="0" applyFill="1" applyBorder="1"/>
    <xf numFmtId="0" fontId="5" fillId="4" borderId="0" xfId="0" applyFont="1" applyFill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4" fontId="0" fillId="5" borderId="4" xfId="0" applyNumberFormat="1" applyFill="1" applyBorder="1" applyAlignment="1" applyProtection="1">
      <alignment horizontal="right"/>
      <protection locked="0"/>
    </xf>
    <xf numFmtId="0" fontId="0" fillId="5" borderId="4" xfId="0" applyFill="1" applyBorder="1" applyAlignment="1" applyProtection="1">
      <alignment horizontal="right"/>
      <protection locked="0"/>
    </xf>
    <xf numFmtId="0" fontId="0" fillId="0" borderId="4" xfId="0" applyBorder="1" applyAlignment="1" applyProtection="1">
      <alignment horizontal="right"/>
      <protection locked="0"/>
    </xf>
    <xf numFmtId="0" fontId="0" fillId="5" borderId="3" xfId="0" applyFill="1" applyBorder="1" applyAlignment="1" applyProtection="1">
      <alignment horizontal="right"/>
      <protection locked="0"/>
    </xf>
    <xf numFmtId="164" fontId="3" fillId="0" borderId="0" xfId="0" applyNumberFormat="1" applyFont="1" applyProtection="1">
      <protection locked="0"/>
    </xf>
    <xf numFmtId="0" fontId="2" fillId="2" borderId="5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NumberFormat="1" applyBorder="1" applyProtection="1">
      <protection locked="0"/>
    </xf>
    <xf numFmtId="164" fontId="0" fillId="0" borderId="0" xfId="0" applyNumberFormat="1" applyBorder="1" applyProtection="1">
      <protection locked="0"/>
    </xf>
  </cellXfs>
  <cellStyles count="1">
    <cellStyle name="Standard" xfId="0" builtinId="0"/>
  </cellStyles>
  <dxfs count="108"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4" formatCode="0.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164" formatCode="0.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color rgb="FF000000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  <alignment horizontal="right" vertical="bottom" textRotation="0" wrapText="0" indent="0" justifyLastLine="0" shrinkToFit="0" readingOrder="0"/>
      <protection locked="0" hidden="0"/>
    </dxf>
    <dxf>
      <numFmt numFmtId="0" formatCode="General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24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7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enbank-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n Abfrage"/>
      <sheetName val="Erkundungsstellen_Grunddaten"/>
      <sheetName val="Schichten_Grunddaten"/>
      <sheetName val="Chemie_Ergebnisse"/>
      <sheetName val="NamensListen"/>
      <sheetName val="Schichten_Bewertung"/>
      <sheetName val="Namensumgebung"/>
      <sheetName val="Datenbank-Test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4DA8471D-9010-450C-A3F4-7C5F06A570BC}" autoFormatId="16" applyNumberFormats="0" applyBorderFormats="0" applyFontFormats="0" applyPatternFormats="0" applyAlignmentFormats="0" applyWidthHeightFormats="0">
  <queryTableRefresh nextId="169">
    <queryTableFields count="93">
      <queryTableField id="1" name="ERK_ID" tableColumnId="1"/>
      <queryTableField id="167" name="ERK_NUMMER" tableColumnId="93"/>
      <queryTableField id="3" name="ERK_DATUM" tableColumnId="3"/>
      <queryTableField id="4" name="ERK_PRUEFER" tableColumnId="4"/>
      <queryTableField id="99" name="ERK_BEREICH" tableColumnId="31"/>
      <queryTableField id="100" name="ERK_ANSPRECHPARTNER" tableColumnId="38"/>
      <queryTableField id="5" name="ERK_KOORDINATEN" tableColumnId="5"/>
      <queryTableField id="6" name="ERK_ORT" tableColumnId="6"/>
      <queryTableField id="83" name="ERK_AUFSCHLUSS_OB" tableColumnId="7"/>
      <queryTableField id="84" name="ERK_AUFSCHLUSS_TOB" tableColumnId="57"/>
      <queryTableField id="101" name="ERK_AUFSCHLUSS_UG_OH_BA" tableColumnId="58"/>
      <queryTableField id="8" name="ERK_OBERKANTE" tableColumnId="8"/>
      <queryTableField id="9" name="ERK_BELASTUNGSKLASSE" tableColumnId="9"/>
      <queryTableField id="102" name="ERK_BELASTUNGSKLASSE_TAFEL" tableColumnId="62"/>
      <queryTableField id="10" name="ERK_PECH_QUALITATIV" tableColumnId="10"/>
      <queryTableField id="103" name="ERK_PECH_HALBQUANTITATIV" tableColumnId="63"/>
      <queryTableField id="11" name="ERK_PECH_QUANTITATIV" tableColumnId="11"/>
      <queryTableField id="12" name="ERK_TRAG_PLANUM" tableColumnId="12"/>
      <queryTableField id="13" name="ERK_TRAG_GRABENSOHLE" tableColumnId="13"/>
      <queryTableField id="104" name="ERK_SOHLE_TIEFE" tableColumnId="64"/>
      <queryTableField id="14" name="ERK_VERBUND_UNTERLAGE" tableColumnId="14"/>
      <queryTableField id="86" name="ERK_LP" tableColumnId="59"/>
      <queryTableField id="15" name="ERK_LP1" tableColumnId="15"/>
      <queryTableField id="16" name="ERK_LP2" tableColumnId="16"/>
      <queryTableField id="17" name="ERK_LP3" tableColumnId="17"/>
      <queryTableField id="51" name="ERK_LP_MEAN" tableColumnId="2"/>
      <queryTableField id="52" name="ERK_LP_EV" tableColumnId="19"/>
      <queryTableField id="53" name="ERK_LP_EV15" tableColumnId="25"/>
      <queryTableField id="54" name="ERK_LP_EV2" tableColumnId="39"/>
      <queryTableField id="105" name="ERK_LP_EV2_SOLL" tableColumnId="65"/>
      <queryTableField id="106" name="ERK_ZIELTIEFE" tableColumnId="66"/>
      <queryTableField id="161" name="ERK_HAUFWERK_MATERIAL" tableColumnId="90"/>
      <queryTableField id="162" name="ERK_HAUFWERK_VOLUMEN" tableColumnId="91"/>
      <queryTableField id="163" name="ERK_HAUFWERK_PROBEN_ANZAHL" tableColumnId="92"/>
      <queryTableField id="107" name="ERK_LEITFADEN_AUSBAUASPHALT" tableColumnId="67"/>
      <queryTableField id="108" name="ERK_TEILWEISE_VERFESTIGT" tableColumnId="68"/>
      <queryTableField id="109" name="ERK_UEBERSCHREITUNG_ORIENT" tableColumnId="69"/>
      <queryTableField id="110" name="ERK_RAMMHINDERNIS" tableColumnId="70"/>
      <queryTableField id="111" name="ERK_KABELTRASSE" tableColumnId="71"/>
      <queryTableField id="112" name="ERK_FREMDBESTANDTEILE" tableColumnId="72"/>
      <queryTableField id="113" name="ERK_GUENSTIGE_EINSTUFUNG" tableColumnId="73"/>
      <queryTableField id="114" name="ERK_VERNACHLAESSIGUNG_LEITFAEHIGKEIT" tableColumnId="74"/>
      <queryTableField id="115" name="ERK_VARIABLE_FOOTNOTE1" tableColumnId="75"/>
      <queryTableField id="116" name="ERK_VARIABLE_FOOTNOTE2" tableColumnId="76"/>
      <queryTableField id="117" name="ERK_VARIABLE_FOOTNOTE3" tableColumnId="77"/>
      <queryTableField id="18" name="SCHICHT_ID" tableColumnId="18"/>
      <queryTableField id="137" name="ERK_ID.1" tableColumnId="78"/>
      <queryTableField id="20" name="CHEMIE_ID" tableColumnId="20"/>
      <queryTableField id="21" name="SCHICHT_NR" tableColumnId="21"/>
      <queryTableField id="55" name="SCHICHT_AUFSCHLUSS" tableColumnId="41"/>
      <queryTableField id="22" name="SCHICHT_ART" tableColumnId="22"/>
      <queryTableField id="23" name="SCHICHT_KOERNUNG" tableColumnId="23"/>
      <queryTableField id="138" name="SCHICHT_BODENKLASSE" tableColumnId="79"/>
      <queryTableField id="24" name="SCHICHT_DICKE" tableColumnId="24"/>
      <queryTableField id="79" name="SCHICHT_TIEFE_START" tableColumnId="43"/>
      <queryTableField id="80" name="SCHICHT_TIEFE_ENDE" tableColumnId="56"/>
      <queryTableField id="57" name="SCHICHT_PECH" tableColumnId="44"/>
      <queryTableField id="139" name="SCHICHT_PAK" tableColumnId="80"/>
      <queryTableField id="95" name="SCHICHT_RUNDUNGSGRAD_GESTUFTHEIT" tableColumnId="26"/>
      <queryTableField id="27" name="SCHICHT_FARBE" tableColumnId="27"/>
      <queryTableField id="140" name="SCHICHT_BODENART" tableColumnId="81"/>
      <queryTableField id="28" name="SCHICHT_KONSISTENZ" tableColumnId="28"/>
      <queryTableField id="29" name="SCHICHT_FEUCHTIGKEIT" tableColumnId="29"/>
      <queryTableField id="58" name="SCHICHT_WASSERGEHALT" tableColumnId="48"/>
      <queryTableField id="30" name="SCHICHT_WASSERPROCTOR" tableColumnId="30"/>
      <queryTableField id="141" name="SCHICHT_NOTIZ" tableColumnId="82"/>
      <queryTableField id="32" name="SCHICHT_BEHAELTNIS" tableColumnId="32"/>
      <queryTableField id="33" name="SCHICHT_ABFALLART" tableColumnId="33"/>
      <queryTableField id="34" name="SCHICHT_GERUCH" tableColumnId="34"/>
      <queryTableField id="35" name="SCHICHT_KORNGROESSENVERTEILUNG" tableColumnId="35"/>
      <queryTableField id="91" name="SCHICHT_RUK_NR" tableColumnId="60"/>
      <queryTableField id="92" name="SCHICHT_RUK_PROBE" tableColumnId="61"/>
      <queryTableField id="37" name="SCHICHT_RUK" tableColumnId="37"/>
      <queryTableField id="96" name="SCHICHT_DRUCKFESTIGKEIT" tableColumnId="36"/>
      <queryTableField id="142" name="SCHICHT_FROSTEMPFINDLICHKEITSKLASSE" tableColumnId="83"/>
      <queryTableField id="143" name="SCHICHT_DIFFERENZ_WN_WOPT" tableColumnId="84"/>
      <queryTableField id="144" name="SCHICHT_VERDICHTUNGSFAEHIGKEIT" tableColumnId="85"/>
      <queryTableField id="145" name="SCHICHT_HOMOGENBEREICH" tableColumnId="86"/>
      <queryTableField id="146" name="CHEMIE_ID.1" tableColumnId="87"/>
      <queryTableField id="40" name="CHEMIE_MUFV" tableColumnId="40"/>
      <queryTableField id="59" name="CHEMIE_LFS" tableColumnId="51"/>
      <queryTableField id="60" name="CHEMIE_LAGA_BO" tableColumnId="52"/>
      <queryTableField id="61" name="CHEMIE_LAGA_RC" tableColumnId="53"/>
      <queryTableField id="45" name="CHEMIE_LAGARC_ORIENTIERUNGSWERT" tableColumnId="45"/>
      <queryTableField id="46" name="CHEMIE_TLGESTEIN" tableColumnId="46"/>
      <queryTableField id="47" name="CHEMIE_DEPV" tableColumnId="47"/>
      <queryTableField id="50" name="CHEMIE_ENTSCHEIDUNGSHILFE" tableColumnId="50"/>
      <queryTableField id="147" name="CHEMIE_DEPV_ODER_ENTSCHEIDUNGSHILFE" tableColumnId="88"/>
      <queryTableField id="42" name="CHEMIE_REKU" tableColumnId="42"/>
      <queryTableField id="148" name="CHEMIE_ABFALLSCHLUESSEL" tableColumnId="89"/>
      <queryTableField id="49" name="CHEMIE_ASBEST" tableColumnId="49"/>
      <queryTableField id="62" name="CHEMIE_PCB" tableColumnId="54"/>
      <queryTableField id="63" name="CHEMIE_BTEX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FAEB6-C4A4-4F7B-86E7-4FC2C3B7D336}" name="Daten_Abfrage" displayName="Daten_Abfrage" ref="A1:CO66" tableType="queryTable" totalsRowShown="0">
  <autoFilter ref="A1:CO66" xr:uid="{0CECFEBE-37A9-4CD8-9990-A9FA0984ED43}"/>
  <sortState xmlns:xlrd2="http://schemas.microsoft.com/office/spreadsheetml/2017/richdata2" ref="A2:CO66">
    <sortCondition ref="A1:A66"/>
  </sortState>
  <tableColumns count="93">
    <tableColumn id="1" xr3:uid="{A59B684D-903E-46D6-893F-094E343F51FE}" uniqueName="1" name="ERK_ID" queryTableFieldId="1" dataDxfId="107"/>
    <tableColumn id="93" xr3:uid="{5B1D7999-1400-4238-9FF8-FFB2323C4DBF}" uniqueName="93" name="ERK_NUMMER" queryTableFieldId="167"/>
    <tableColumn id="3" xr3:uid="{F231BB8E-4E81-4971-95F1-9BDAA9FAF8AA}" uniqueName="3" name="ERK_DATUM" queryTableFieldId="3" dataDxfId="106"/>
    <tableColumn id="4" xr3:uid="{D6EC04D7-D8EA-41FD-A2A7-BB81F2D4DFB7}" uniqueName="4" name="ERK_PRUEFER" queryTableFieldId="4" dataDxfId="105"/>
    <tableColumn id="31" xr3:uid="{7BF6C6C1-CE83-4552-B2FA-75317580F04D}" uniqueName="31" name="ERK_BEREICH" queryTableFieldId="99"/>
    <tableColumn id="38" xr3:uid="{1C5CE0DE-6BB8-4301-B219-D1B9E1512E5F}" uniqueName="38" name="ERK_ANSPRECHPARTNER" queryTableFieldId="100"/>
    <tableColumn id="5" xr3:uid="{34BD3367-593B-4F19-AB91-7C5CCD7FA05A}" uniqueName="5" name="ERK_KOORDINATEN" queryTableFieldId="5" dataDxfId="104"/>
    <tableColumn id="6" xr3:uid="{90437C4C-95B0-435B-BCB7-0D53C2061CAC}" uniqueName="6" name="ERK_ORT" queryTableFieldId="6" dataDxfId="103"/>
    <tableColumn id="7" xr3:uid="{D8049506-6A8F-4241-A446-69BA67E9B9C1}" uniqueName="7" name="ERK_AUFSCHLUSS_OB" queryTableFieldId="83"/>
    <tableColumn id="57" xr3:uid="{1702CE49-3DDE-47FA-B2AE-0F573248932D}" uniqueName="57" name="ERK_AUFSCHLUSS_TOB" queryTableFieldId="84"/>
    <tableColumn id="58" xr3:uid="{6CFBE88B-B35E-43BC-A91F-26440FC7B02A}" uniqueName="58" name="ERK_AUFSCHLUSS_UG_OH_BA" queryTableFieldId="101"/>
    <tableColumn id="8" xr3:uid="{8187B759-D4A8-46FB-B19F-8F6FD8EDF426}" uniqueName="8" name="ERK_OBERKANTE" queryTableFieldId="8" dataDxfId="102"/>
    <tableColumn id="9" xr3:uid="{4A284078-65D5-457B-959F-AC3260BE56C3}" uniqueName="9" name="ERK_BELASTUNGSKLASSE" queryTableFieldId="9"/>
    <tableColumn id="62" xr3:uid="{AB5E7008-2B3D-456D-8CA7-85078CB51B41}" uniqueName="62" name="ERK_BELASTUNGSKLASSE_TAFEL" queryTableFieldId="102"/>
    <tableColumn id="10" xr3:uid="{1CC83BB9-45AC-4814-B3F9-06ABF718E18B}" uniqueName="10" name="ERK_PECH_QUALITATIV" queryTableFieldId="10"/>
    <tableColumn id="63" xr3:uid="{15EBA9C8-477F-4957-BB17-EA55A2ADD462}" uniqueName="63" name="ERK_PECH_HALBQUANTITATIV" queryTableFieldId="103"/>
    <tableColumn id="11" xr3:uid="{867EF7DE-93BD-4B00-B289-E3CB29DF8F27}" uniqueName="11" name="ERK_PECH_QUANTITATIV" queryTableFieldId="11"/>
    <tableColumn id="12" xr3:uid="{0FD88C30-413F-4E41-92B9-A4AFB899693D}" uniqueName="12" name="ERK_TRAG_PLANUM" queryTableFieldId="12"/>
    <tableColumn id="13" xr3:uid="{4B28E552-9FE3-4260-9887-9CFF91BE58A8}" uniqueName="13" name="ERK_TRAG_GRABENSOHLE" queryTableFieldId="13"/>
    <tableColumn id="64" xr3:uid="{5E0ED925-088C-434E-B141-91DEA1C4F094}" uniqueName="64" name="ERK_SOHLE_TIEFE" queryTableFieldId="104"/>
    <tableColumn id="14" xr3:uid="{00F8D46A-E4C7-47CD-9EFE-EE59AB02C19B}" uniqueName="14" name="ERK_VERBUND_UNTERLAGE" queryTableFieldId="14"/>
    <tableColumn id="59" xr3:uid="{770571D0-BEE7-4066-9A7F-AB948696629F}" uniqueName="59" name="ERK_LP" queryTableFieldId="86"/>
    <tableColumn id="15" xr3:uid="{EB33F380-29A4-472C-B7B2-FE7BDC346740}" uniqueName="15" name="ERK_LP1" queryTableFieldId="15" dataDxfId="101"/>
    <tableColumn id="16" xr3:uid="{7C1D5550-00AA-464A-BCCD-9D56E5FE950D}" uniqueName="16" name="ERK_LP2" queryTableFieldId="16" dataDxfId="100"/>
    <tableColumn id="17" xr3:uid="{D708C9B6-0326-46A8-A150-563BB8519092}" uniqueName="17" name="ERK_LP3" queryTableFieldId="17" dataDxfId="99"/>
    <tableColumn id="2" xr3:uid="{140D5E42-A8B8-4C17-9115-D1D56586B3D9}" uniqueName="2" name="ERK_LP_MEAN" queryTableFieldId="51" dataDxfId="98"/>
    <tableColumn id="19" xr3:uid="{CD6B35A4-9E72-49FC-931E-BD80E61CE29A}" uniqueName="19" name="ERK_LP_EV" queryTableFieldId="52" dataDxfId="97"/>
    <tableColumn id="25" xr3:uid="{015F7FBB-9DA5-4EB8-B2C2-7AED00A8C119}" uniqueName="25" name="ERK_LP_EV15" queryTableFieldId="53" dataDxfId="96"/>
    <tableColumn id="39" xr3:uid="{A64FF9A5-5EB9-4CCE-8350-7B593DF09484}" uniqueName="39" name="ERK_LP_EV2" queryTableFieldId="54" dataDxfId="95"/>
    <tableColumn id="65" xr3:uid="{16E26A23-3F8D-4036-B271-14371D7234A0}" uniqueName="65" name="ERK_LP_EV2_SOLL" queryTableFieldId="105"/>
    <tableColumn id="66" xr3:uid="{58D3351C-7967-446E-8A46-3E77D7F59E3F}" uniqueName="66" name="ERK_ZIELTIEFE" queryTableFieldId="106"/>
    <tableColumn id="90" xr3:uid="{2AE0AAF6-202D-4911-B177-CC8BEB70BB39}" uniqueName="90" name="ERK_HAUFWERK_MATERIAL" queryTableFieldId="161"/>
    <tableColumn id="91" xr3:uid="{1212BF49-653C-4C05-B583-22439827C31F}" uniqueName="91" name="ERK_HAUFWERK_VOLUMEN" queryTableFieldId="162"/>
    <tableColumn id="92" xr3:uid="{FA778E9E-C7B4-4533-9CD4-3BBD49D65707}" uniqueName="92" name="ERK_HAUFWERK_PROBEN_ANZAHL" queryTableFieldId="163"/>
    <tableColumn id="67" xr3:uid="{5AE798DB-2594-45CB-BFFB-EBAE091F86A2}" uniqueName="67" name="ERK_LEITFADEN_AUSBAUASPHALT" queryTableFieldId="107"/>
    <tableColumn id="68" xr3:uid="{C760B2B2-B064-41D0-9EB7-BE82D692C1A0}" uniqueName="68" name="ERK_TEILWEISE_VERFESTIGT" queryTableFieldId="108"/>
    <tableColumn id="69" xr3:uid="{1675B71D-B95C-4064-B33F-1168DEDAF429}" uniqueName="69" name="ERK_UEBERSCHREITUNG_ORIENT" queryTableFieldId="109"/>
    <tableColumn id="70" xr3:uid="{37AB3292-7081-4323-B316-A1DEB6C49FE4}" uniqueName="70" name="ERK_RAMMHINDERNIS" queryTableFieldId="110"/>
    <tableColumn id="71" xr3:uid="{E0605F36-6F5A-49B8-A62C-6CDD9CC6F614}" uniqueName="71" name="ERK_KABELTRASSE" queryTableFieldId="111"/>
    <tableColumn id="72" xr3:uid="{97F28307-ABD2-4176-BF39-5FBEBA0C104F}" uniqueName="72" name="ERK_FREMDBESTANDTEILE" queryTableFieldId="112"/>
    <tableColumn id="73" xr3:uid="{520F40E6-2BEE-4222-9998-0AE3E02090B7}" uniqueName="73" name="ERK_GUENSTIGE_EINSTUFUNG" queryTableFieldId="113"/>
    <tableColumn id="74" xr3:uid="{4202DFCF-A16E-4AFF-A483-97431A5C8350}" uniqueName="74" name="ERK_VERNACHLAESSIGUNG_LEITFAEHIGKEIT" queryTableFieldId="114"/>
    <tableColumn id="75" xr3:uid="{ED6A94ED-A556-44B5-BC23-64B2BA8987F2}" uniqueName="75" name="ERK_VARIABLE_FOOTNOTE1" queryTableFieldId="115"/>
    <tableColumn id="76" xr3:uid="{C704D51F-AC50-4E43-9C61-A8ADD9C21CA2}" uniqueName="76" name="ERK_VARIABLE_FOOTNOTE2" queryTableFieldId="116"/>
    <tableColumn id="77" xr3:uid="{9E59F5A8-F161-4E80-9496-10784BE123E6}" uniqueName="77" name="ERK_VARIABLE_FOOTNOTE3" queryTableFieldId="117"/>
    <tableColumn id="18" xr3:uid="{516560CC-4F67-470A-B153-FB3DE3A3377E}" uniqueName="18" name="SCHICHT_ID" queryTableFieldId="18" dataDxfId="94"/>
    <tableColumn id="78" xr3:uid="{EC743E4D-B457-4FCD-9F60-C51243756C6D}" uniqueName="78" name="ERK_ID.1" queryTableFieldId="137"/>
    <tableColumn id="20" xr3:uid="{E08619AD-9EF6-4715-9CD8-7D64EA7436D5}" uniqueName="20" name="CHEMIE_ID" queryTableFieldId="20" dataDxfId="93"/>
    <tableColumn id="21" xr3:uid="{A5C297BF-586F-4550-8A8C-0A665D6B7DFB}" uniqueName="21" name="SCHICHT_NR" queryTableFieldId="21" dataDxfId="92"/>
    <tableColumn id="41" xr3:uid="{2FFB554F-9162-4242-A209-07F2138E31BC}" uniqueName="41" name="SCHICHT_AUFSCHLUSS" queryTableFieldId="55"/>
    <tableColumn id="22" xr3:uid="{67B1B4CE-3096-4577-A0B9-1703880AE7FA}" uniqueName="22" name="SCHICHT_ART" queryTableFieldId="22" dataDxfId="91"/>
    <tableColumn id="23" xr3:uid="{985A8F65-BC0E-4DF3-A763-5E78DF421E96}" uniqueName="23" name="SCHICHT_KOERNUNG" queryTableFieldId="23" dataDxfId="90"/>
    <tableColumn id="79" xr3:uid="{771DEFFF-D3BC-4106-BE30-F91546E9F9BA}" uniqueName="79" name="SCHICHT_BODENKLASSE" queryTableFieldId="138"/>
    <tableColumn id="24" xr3:uid="{A41155E8-E4D4-4A42-B4A8-A8CC454220DD}" uniqueName="24" name="SCHICHT_DICKE" queryTableFieldId="24" dataDxfId="89"/>
    <tableColumn id="43" xr3:uid="{DEED66F1-451D-405E-80EA-344456AA5D8D}" uniqueName="43" name="SCHICHT_TIEFE_START" queryTableFieldId="79"/>
    <tableColumn id="56" xr3:uid="{4D7F5B82-41F3-4E1A-AD17-B6DE3F14A697}" uniqueName="56" name="SCHICHT_TIEFE_ENDE" queryTableFieldId="80"/>
    <tableColumn id="44" xr3:uid="{B60CC6BD-4ECE-4EF6-A9EF-22FFB121E726}" uniqueName="44" name="SCHICHT_PECH" queryTableFieldId="57"/>
    <tableColumn id="80" xr3:uid="{CB0AF30C-7817-4D27-A85C-71BD1F0AD657}" uniqueName="80" name="SCHICHT_PAK" queryTableFieldId="139"/>
    <tableColumn id="26" xr3:uid="{C99ED46F-CC42-4CEB-9587-05DF7930D4FE}" uniqueName="26" name="SCHICHT_RUNDUNGSGRAD_GESTUFTHEIT" queryTableFieldId="95"/>
    <tableColumn id="27" xr3:uid="{C2B82691-C3C4-4A49-95E7-EE536D06C465}" uniqueName="27" name="SCHICHT_FARBE" queryTableFieldId="27" dataDxfId="88"/>
    <tableColumn id="81" xr3:uid="{35F3E94F-6191-4786-88F3-F1C2C9BB241A}" uniqueName="81" name="SCHICHT_BODENART" queryTableFieldId="140"/>
    <tableColumn id="28" xr3:uid="{66072BE6-8120-4211-8FE5-866F60621C24}" uniqueName="28" name="SCHICHT_KONSISTENZ" queryTableFieldId="28" dataDxfId="87"/>
    <tableColumn id="29" xr3:uid="{FF88B633-BA80-427E-95F7-91D827E19A2A}" uniqueName="29" name="SCHICHT_FEUCHTIGKEIT" queryTableFieldId="29"/>
    <tableColumn id="48" xr3:uid="{A0CEE397-68AE-4F12-9E16-6D490BAE1FED}" uniqueName="48" name="SCHICHT_WASSERGEHALT" queryTableFieldId="58"/>
    <tableColumn id="30" xr3:uid="{835FE98C-FFA7-4FB4-8DD5-4B086BC9D9E1}" uniqueName="30" name="SCHICHT_WASSERPROCTOR" queryTableFieldId="30"/>
    <tableColumn id="82" xr3:uid="{B1503A9E-DB49-4EB7-A030-A2DA9E9BD168}" uniqueName="82" name="SCHICHT_NOTIZ" queryTableFieldId="141"/>
    <tableColumn id="32" xr3:uid="{4FCBAB66-AB0D-48BE-BA02-5F60E73ACCDA}" uniqueName="32" name="SCHICHT_BEHAELTNIS" queryTableFieldId="32" dataDxfId="86"/>
    <tableColumn id="33" xr3:uid="{2DF332E9-7DCA-4F98-8D9C-D063944F0CE4}" uniqueName="33" name="SCHICHT_ABFALLART" queryTableFieldId="33"/>
    <tableColumn id="34" xr3:uid="{D157C496-956D-40EC-9F01-985242FAEE99}" uniqueName="34" name="SCHICHT_GERUCH" queryTableFieldId="34"/>
    <tableColumn id="35" xr3:uid="{DDC6A035-D930-46F9-BD1F-DF3109A39DB7}" uniqueName="35" name="SCHICHT_KORNGROESSENVERTEILUNG" queryTableFieldId="35"/>
    <tableColumn id="60" xr3:uid="{1B15CF38-7B7F-489A-B343-16CB9A8FCDB8}" uniqueName="60" name="SCHICHT_RUK_NR" queryTableFieldId="91"/>
    <tableColumn id="61" xr3:uid="{BAB31A05-6149-4BC1-AA7E-EF508B8AEF3A}" uniqueName="61" name="SCHICHT_RUK_PROBE" queryTableFieldId="92"/>
    <tableColumn id="37" xr3:uid="{23F4F164-2AF1-42A4-8EE3-944461A5C504}" uniqueName="37" name="SCHICHT_RUK" queryTableFieldId="37" dataDxfId="85"/>
    <tableColumn id="36" xr3:uid="{28CF890C-FB5D-4EEA-98DB-AF18598F0DA1}" uniqueName="36" name="SCHICHT_DRUCKFESTIGKEIT" queryTableFieldId="96"/>
    <tableColumn id="83" xr3:uid="{B172155B-AA25-4F4E-A286-A2534D5C7E2D}" uniqueName="83" name="SCHICHT_FROSTEMPFINDLICHKEITSKLASSE" queryTableFieldId="142"/>
    <tableColumn id="84" xr3:uid="{E622ED49-42AF-4309-A562-9628243BEE9A}" uniqueName="84" name="SCHICHT_DIFFERENZ_WN_WOPT" queryTableFieldId="143"/>
    <tableColumn id="85" xr3:uid="{0B3E64DD-06E3-49A4-8F63-C273A158C82C}" uniqueName="85" name="SCHICHT_VERDICHTUNGSFAEHIGKEIT" queryTableFieldId="144"/>
    <tableColumn id="86" xr3:uid="{8B19DF3D-0170-48A8-8166-98C050D5C207}" uniqueName="86" name="SCHICHT_HOMOGENBEREICH" queryTableFieldId="145"/>
    <tableColumn id="87" xr3:uid="{C9312979-33A3-490F-9508-04450264CE45}" uniqueName="87" name="CHEMIE_ID.1" queryTableFieldId="146"/>
    <tableColumn id="40" xr3:uid="{C4ECD2B2-69F0-4861-91CA-55995BC6156A}" uniqueName="40" name="CHEMIE_MUFV" queryTableFieldId="40" dataDxfId="84"/>
    <tableColumn id="51" xr3:uid="{65815511-B0EF-47CC-8D8A-E332BEBC47B1}" uniqueName="51" name="CHEMIE_LFS" queryTableFieldId="59"/>
    <tableColumn id="52" xr3:uid="{B883DAF9-776D-40CF-85C7-9F809B4354F1}" uniqueName="52" name="CHEMIE_LAGA_BO" queryTableFieldId="60"/>
    <tableColumn id="53" xr3:uid="{01779C0E-992D-4DE4-A131-B08D10BCD6F3}" uniqueName="53" name="CHEMIE_LAGA_RC" queryTableFieldId="61"/>
    <tableColumn id="45" xr3:uid="{794B3382-29E2-436A-B38E-4616863CF73B}" uniqueName="45" name="CHEMIE_LAGARC_ORIENTIERUNGSWERT" queryTableFieldId="45"/>
    <tableColumn id="46" xr3:uid="{19B55CB2-9057-4327-9D44-ED8749B4436B}" uniqueName="46" name="CHEMIE_TLGESTEIN" queryTableFieldId="46" dataDxfId="83"/>
    <tableColumn id="47" xr3:uid="{ECCFB56B-AE83-4012-9F15-A136C9567ECD}" uniqueName="47" name="CHEMIE_DEPV" queryTableFieldId="47" dataDxfId="82"/>
    <tableColumn id="50" xr3:uid="{468653EC-CE5F-41C6-BFD1-09DE4BE31DC8}" uniqueName="50" name="CHEMIE_ENTSCHEIDUNGSHILFE" queryTableFieldId="50"/>
    <tableColumn id="88" xr3:uid="{F784F7D2-F31B-4666-9819-1C046DDD196A}" uniqueName="88" name="CHEMIE_DEPV_ODER_ENTSCHEIDUNGSHILFE" queryTableFieldId="147"/>
    <tableColumn id="42" xr3:uid="{3FCB1EAE-6D8E-4398-82C4-389606F075E8}" uniqueName="42" name="CHEMIE_REKU" queryTableFieldId="42"/>
    <tableColumn id="89" xr3:uid="{FB1B3D78-D15E-4E70-B1DF-29984B8A6547}" uniqueName="89" name="CHEMIE_ABFALLSCHLUESSEL" queryTableFieldId="148"/>
    <tableColumn id="49" xr3:uid="{EA4385FD-308E-4DFD-9C61-D0136BC8AA56}" uniqueName="49" name="CHEMIE_ASBEST" queryTableFieldId="49"/>
    <tableColumn id="54" xr3:uid="{03816921-B66C-4EB6-B0B2-2600FF4C284A}" uniqueName="54" name="CHEMIE_PCB" queryTableFieldId="62"/>
    <tableColumn id="55" xr3:uid="{DAF7A561-8984-4E90-9889-BE229A38CA8A}" uniqueName="55" name="CHEMIE_BTEX" queryTableFieldId="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B19C1-AEF2-477C-93FA-E25C96AF5452}" name="Erkundungsstellen_Grunddaten" displayName="Erkundungsstellen_Grunddaten" ref="A1:AS11" totalsRowShown="0" headerRowDxfId="81" dataDxfId="80">
  <autoFilter ref="A1:AS11" xr:uid="{EABD6AFF-8497-467A-B004-1B882577E6F9}"/>
  <tableColumns count="45">
    <tableColumn id="2" xr3:uid="{93AA098B-2361-43F5-9E76-2D160CDB7805}" name="ERK_ID" dataDxfId="79"/>
    <tableColumn id="42" xr3:uid="{8763037E-5C47-48DD-8999-CF897BCA7181}" name="ERK_NUMMER" dataDxfId="78">
      <calculatedColumnFormula>ROW()-1</calculatedColumnFormula>
    </tableColumn>
    <tableColumn id="3" xr3:uid="{C7D67C36-9E8D-4E91-A068-FD9749EEB31C}" name="ERK_DATUM" dataDxfId="77"/>
    <tableColumn id="4" xr3:uid="{4C4DB56E-0337-458A-9FD9-EEC197038DF7}" name="ERK_PRUEFER" dataDxfId="76"/>
    <tableColumn id="37" xr3:uid="{8DF4EC7B-7EA1-4B4C-8155-36D1F9E00198}" name="ERK_BEREICH" dataDxfId="75"/>
    <tableColumn id="36" xr3:uid="{705BE8EB-3AC0-4F2E-B5FB-92BF22EC87F8}" name="ERK_ANSPRECHPARTNER" dataDxfId="74"/>
    <tableColumn id="5" xr3:uid="{BDBC3F60-973A-4078-97C0-D025104BF716}" name="ERK_KOORDINATEN" dataDxfId="73"/>
    <tableColumn id="6" xr3:uid="{6C459155-A870-4712-91EE-C767729B9194}" name="ERK_ORT" dataDxfId="72"/>
    <tableColumn id="8" xr3:uid="{BD2F345F-DC21-415E-82F4-FEC1593FD0B2}" name="ERK_AUFSCHLUSS_OB" dataDxfId="71"/>
    <tableColumn id="21" xr3:uid="{7D18357C-9E8A-423F-B148-123521A9EBBD}" name="ERK_AUFSCHLUSS_TOB" dataDxfId="70"/>
    <tableColumn id="22" xr3:uid="{9D9604EE-ED81-43EE-B12A-B55BD74D6CDF}" name="ERK_AUFSCHLUSS_UG_OH_BA" dataDxfId="69"/>
    <tableColumn id="9" xr3:uid="{2EB33C76-368D-441A-8F15-EAD519530A32}" name="ERK_OBERKANTE" dataDxfId="68"/>
    <tableColumn id="10" xr3:uid="{9B7A2992-0E4A-4E71-9BB1-020EF67B721F}" name="ERK_BELASTUNGSKLASSE" dataDxfId="67"/>
    <tableColumn id="34" xr3:uid="{E1A84458-A49C-4BAA-9B64-55CAFC0AF952}" name="ERK_BELASTUNGSKLASSE_TAFEL" dataDxfId="66"/>
    <tableColumn id="11" xr3:uid="{9749C4EC-D46C-4E6D-9F3E-9D7D656726DA}" name="ERK_PECH_QUALITATIV" dataDxfId="65"/>
    <tableColumn id="38" xr3:uid="{23BEE711-B7A3-475C-94FC-0A2F1C831404}" name="ERK_PECH_HALBQUANTITATIV" dataDxfId="64"/>
    <tableColumn id="12" xr3:uid="{993B35F6-711A-4D7D-BAD8-DA033DE6F010}" name="ERK_PECH_QUANTITATIV" dataDxfId="63"/>
    <tableColumn id="13" xr3:uid="{00C308EE-84EC-4017-B2AD-9A4E6E8D8F68}" name="ERK_TRAG_PLANUM" dataDxfId="62"/>
    <tableColumn id="14" xr3:uid="{A9F62A87-8180-46AB-A166-30955A661A24}" name="ERK_TRAG_GRABENSOHLE" dataDxfId="61"/>
    <tableColumn id="40" xr3:uid="{2E8D75CB-5CBD-4513-99EE-4E85BD347548}" name="ERK_SOHLE_TIEFE" dataDxfId="60"/>
    <tableColumn id="15" xr3:uid="{8FF01A57-5919-4E8F-9691-7ACCF7DE198D}" name="ERK_VERBUND_UNTERLAGE" dataDxfId="59"/>
    <tableColumn id="23" xr3:uid="{FA4C8E97-D0E2-42FD-A421-83E026C86D6E}" name="ERK_LP" dataDxfId="58"/>
    <tableColumn id="7" xr3:uid="{0DDD1A14-AFBC-4330-B180-397AC76AA79A}" name="ERK_LP1" dataDxfId="57"/>
    <tableColumn id="16" xr3:uid="{60CC28B7-01DF-490C-8070-782320D216C3}" name="ERK_LP2" dataDxfId="56"/>
    <tableColumn id="17" xr3:uid="{3C639476-5D08-4A84-A898-079CB99DC99D}" name="ERK_LP3" dataDxfId="55"/>
    <tableColumn id="1" xr3:uid="{4CEC545C-5229-4C61-BCCC-69D96F1176BE}" name="ERK_LP_MEAN" dataDxfId="3">
      <calculatedColumnFormula>IFERROR(AVERAGE(Erkundungsstellen_Grunddaten[[#This Row],[ERK_LP1]:[ERK_LP3]]),"")</calculatedColumnFormula>
    </tableColumn>
    <tableColumn id="18" xr3:uid="{3DCFA0B9-4D6F-4E47-9B0F-DC7B7189670B}" name="ERK_LP_EV" dataDxfId="2">
      <calculatedColumnFormula>IFERROR(22.5/Erkundungsstellen_Grunddaten[[#This Row],[ERK_LP_MEAN]],"")</calculatedColumnFormula>
    </tableColumn>
    <tableColumn id="19" xr3:uid="{BE1658F9-24F2-4386-A0CC-F570E08AF541}" name="ERK_LP_EV15" dataDxfId="1">
      <calculatedColumnFormula>IFERROR(Erkundungsstellen_Grunddaten[[#This Row],[ERK_LP_EV]]*0.85,"")</calculatedColumnFormula>
    </tableColumn>
    <tableColumn id="20" xr3:uid="{E5E93DAA-1F3D-4B02-B9BA-63F4CD5952D3}" name="ERK_LP_EV2" dataDxfId="0">
      <calculatedColumnFormula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calculatedColumnFormula>
    </tableColumn>
    <tableColumn id="41" xr3:uid="{0DAB934A-7AFB-4112-83B4-BA041644832A}" name="ERK_LP_EV2_SOLL" dataDxfId="54"/>
    <tableColumn id="39" xr3:uid="{DD45613F-119E-479F-A618-2C89D1305C8E}" name="ERK_ZIELTIEFE" dataDxfId="53"/>
    <tableColumn id="43" xr3:uid="{DAFCFA57-FF58-4134-9EDC-F7D96AF7F9E4}" name="ERK_HAUFWERK_MATERIAL" dataDxfId="52"/>
    <tableColumn id="44" xr3:uid="{54F38400-D6D2-4C38-B079-84A2752A74BF}" name="ERK_HAUFWERK_VOLUMEN" dataDxfId="51"/>
    <tableColumn id="45" xr3:uid="{50F4114B-A8F2-49DC-B53A-CDD56FC478C1}" name="ERK_HAUFWERK_PROBEN_ANZAHL" dataDxfId="50"/>
    <tableColumn id="24" xr3:uid="{4489F690-773E-244E-9238-B316EF03C446}" name="ERK_LEITFADEN_AUSBAUASPHALT" dataDxfId="49"/>
    <tableColumn id="25" xr3:uid="{DE7AD695-01C2-E840-B2D3-E170A7BC6E8C}" name="ERK_TEILWEISE_VERFESTIGT" dataDxfId="48"/>
    <tableColumn id="26" xr3:uid="{7092BC7D-3A9D-A246-9100-52FC5F36DADF}" name="ERK_UEBERSCHREITUNG_ORIENT" dataDxfId="47"/>
    <tableColumn id="27" xr3:uid="{881D34DE-7B7A-9A47-88B1-EFB3A511398F}" name="ERK_RAMMHINDERNIS" dataDxfId="46"/>
    <tableColumn id="28" xr3:uid="{BADCF6D2-A2A2-8047-8CA6-44823DBA1DA8}" name="ERK_KABELTRASSE" dataDxfId="45"/>
    <tableColumn id="29" xr3:uid="{E5B2336E-30F5-AF4C-9EEC-DAA6A1DA45BA}" name="ERK_FREMDBESTANDTEILE" dataDxfId="44"/>
    <tableColumn id="30" xr3:uid="{9FD432D1-46C3-E246-AFA6-6D0F5F904910}" name="ERK_GUENSTIGE_EINSTUFUNG" dataDxfId="43"/>
    <tableColumn id="31" xr3:uid="{B931E861-AC71-654F-8082-824B21406DA0}" name="ERK_VERNACHLAESSIGUNG_LEITFAEHIGKEIT" dataDxfId="42"/>
    <tableColumn id="32" xr3:uid="{67313BA3-48FE-8549-81C6-B2802B6AEB8E}" name="ERK_VARIABLE_FOOTNOTE1" dataDxfId="41"/>
    <tableColumn id="33" xr3:uid="{B83647AA-E2CF-4858-94FA-81164DEEF8BF}" name="ERK_VARIABLE_FOOTNOTE2" dataDxfId="40"/>
    <tableColumn id="35" xr3:uid="{86614FEA-7B8A-4FC8-A949-D8C3B70EDCD1}" name="ERK_VARIABLE_FOOTNOTE3" dataDxfId="3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878F6-DBA5-4C52-9D5E-D6A7B8A91C23}" name="Schichten_Grunddaten" displayName="Schichten_Grunddaten" ref="A1:AG64" totalsRowShown="0" headerRowDxfId="38" dataDxfId="37">
  <autoFilter ref="A1:AG64" xr:uid="{386E1526-B0C8-4B1A-B01D-92888785EF7D}"/>
  <sortState xmlns:xlrd2="http://schemas.microsoft.com/office/spreadsheetml/2017/richdata2" ref="A2:AC28">
    <sortCondition ref="B1:B28"/>
  </sortState>
  <tableColumns count="33">
    <tableColumn id="1" xr3:uid="{AFEF224F-E1C6-4197-876E-F6AA12F2C6C3}" name="SCHICHT_ID" dataDxfId="36"/>
    <tableColumn id="2" xr3:uid="{A1B69DAC-6EA7-479E-AAA3-B3CD902F63A9}" name="ERK_ID" dataDxfId="35"/>
    <tableColumn id="3" xr3:uid="{665A88E0-2D16-472A-B772-9B3A3C24F3DE}" name="CHEMIE_ID" dataDxfId="34"/>
    <tableColumn id="4" xr3:uid="{D406956F-0DC2-4756-BD36-20673880529C}" name="SCHICHT_NR" dataDxfId="33"/>
    <tableColumn id="24" xr3:uid="{82D2F31A-1B28-8F4B-9872-F18C8CF7B25F}" name="SCHICHT_AUFSCHLUSS" dataDxfId="32"/>
    <tableColumn id="5" xr3:uid="{E5A73EB2-CA9F-49AC-8CBD-CAF83F63244F}" name="SCHICHT_ART" dataDxfId="31"/>
    <tableColumn id="7" xr3:uid="{E58D1375-6120-400C-B6C3-BBDF1CA1C2C9}" name="SCHICHT_KOERNUNG" dataDxfId="30"/>
    <tableColumn id="19" xr3:uid="{4C0D5DC3-466A-458E-B887-8FA99976FE24}" name="SCHICHT_BODENKLASSE" dataDxfId="29"/>
    <tableColumn id="6" xr3:uid="{D99CFECD-2E40-47B0-B390-AB86DFBE4281}" name="SCHICHT_DICKE" dataDxfId="28"/>
    <tableColumn id="25" xr3:uid="{A277F515-09B0-4893-855E-068E526AF42C}" name="SCHICHT_TIEFE_START" dataDxfId="27">
      <calculatedColumnFormula>Schichten_Grunddaten[[#This Row],[SCHICHT_TIEFE_ENDE]]-Schichten_Grunddaten[[#This Row],[SCHICHT_DICKE]]</calculatedColumnFormula>
    </tableColumn>
    <tableColumn id="13" xr3:uid="{E5BD0D7C-4C14-3C4D-88F6-5143AFA28F5A}" name="SCHICHT_TIEFE_ENDE" dataDxfId="26">
      <calculatedColumnFormula array="1">IF(CELL("inhalt",INDIRECT(ADDRESS(ROW()-1,2,4)))=Schichten_Grunddaten[[#This Row],[ERK_ID]],(INDIRECT(ADDRESS(ROW()-1,11))+Schichten_Grunddaten[[#This Row],[SCHICHT_DICKE]]),Schichten_Grunddaten[[#This Row],[SCHICHT_DICKE]])</calculatedColumnFormula>
    </tableColumn>
    <tableColumn id="8" xr3:uid="{C94D762B-76F7-413B-9AEE-D5C2504E4835}" name="SCHICHT_PECH" dataDxfId="25"/>
    <tableColumn id="31" xr3:uid="{6F91A280-5ECC-4094-9689-E17510FB6759}" name="SCHICHT_PAK" dataDxfId="24"/>
    <tableColumn id="10" xr3:uid="{3CC23D49-DD3B-4C1A-B4C6-961E2B9657F3}" name="SCHICHT_RUNDUNGSGRAD_GESTUFTHEIT" dataDxfId="23"/>
    <tableColumn id="12" xr3:uid="{69F048F5-C70D-4448-B483-C98F33F0C341}" name="SCHICHT_FARBE" dataDxfId="22"/>
    <tableColumn id="28" xr3:uid="{C38B2588-A04E-44F5-8AC6-FA22D1AFAEF4}" name="SCHICHT_BODENART" dataDxfId="21"/>
    <tableColumn id="14" xr3:uid="{4A4220D7-450A-476B-A829-91557B373AE5}" name="SCHICHT_KONSISTENZ" dataDxfId="20"/>
    <tableColumn id="23" xr3:uid="{CDDB4733-B39D-40B0-AD37-5791BDEF9E37}" name="SCHICHT_FEUCHTIGKEIT" dataDxfId="19"/>
    <tableColumn id="11" xr3:uid="{DD0ACE3A-2B58-144D-A3B5-582105070395}" name="SCHICHT_WASSERGEHALT" dataDxfId="18"/>
    <tableColumn id="22" xr3:uid="{2BE39E55-BA15-4E40-8018-E2CE184D2CA8}" name="SCHICHT_WASSERPROCTOR" dataDxfId="17"/>
    <tableColumn id="15" xr3:uid="{0516B484-E8F7-4FBD-B16B-EFECEBB77198}" name="SCHICHT_NOTIZ" dataDxfId="16"/>
    <tableColumn id="16" xr3:uid="{39B2B890-6F22-4621-9C87-CA4609787CD9}" name="SCHICHT_BEHAELTNIS" dataDxfId="15"/>
    <tableColumn id="17" xr3:uid="{0B674B75-D301-48FA-AAF2-B44B0DDA9524}" name="SCHICHT_ABFALLART" dataDxfId="14">
      <calculatedColumnFormula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calculatedColumnFormula>
    </tableColumn>
    <tableColumn id="9" xr3:uid="{5A4A4944-6878-4B3A-880C-22FDC93A2D75}" name="SCHICHT_GERUCH" dataDxfId="13"/>
    <tableColumn id="18" xr3:uid="{00632FD1-F752-4215-8F1C-357BE089749C}" name="SCHICHT_KORNGROESSENVERTEILUNG" dataDxfId="12"/>
    <tableColumn id="26" xr3:uid="{F20D0F1A-FB88-41E9-AC9B-B0509650A5BC}" name="SCHICHT_RUK_NR" dataDxfId="11"/>
    <tableColumn id="27" xr3:uid="{50F27C45-8935-4532-A504-6177C28BC087}" name="SCHICHT_RUK_PROBE" dataDxfId="10">
      <calculatedColumnFormula>IF(COUNTIF([1]!Schichten_Grunddaten[SCHICHT_RUK_NR],[1]!Schichten_Grunddaten[[#This Row],[SCHICHT_RUK_NR]])&gt;1,"Sammelprobe",IF(COUNTIF([1]!Schichten_Grunddaten[SCHICHT_RUK_NR],[1]!Schichten_Grunddaten[[#This Row],[SCHICHT_RUK_NR]])=1,"Einzelprobe",""))</calculatedColumnFormula>
    </tableColumn>
    <tableColumn id="20" xr3:uid="{F8D0F2FE-6085-4DB0-9AC8-9CE6038A9412}" name="SCHICHT_RUK" dataDxfId="9"/>
    <tableColumn id="21" xr3:uid="{CA713BB5-9824-4669-8EE3-A0BA4AE7D1D5}" name="SCHICHT_DRUCKFESTIGKEIT" dataDxfId="8"/>
    <tableColumn id="30" xr3:uid="{2FB35323-158C-4E77-8B64-EA598A82318C}" name="SCHICHT_FROSTEMPFINDLICHKEITSKLASSE" dataDxfId="7"/>
    <tableColumn id="32" xr3:uid="{6984A32B-DA92-4686-8A8D-68B7E6078F28}" name="SCHICHT_DIFFERENZ_WN_WOPT" dataDxfId="6"/>
    <tableColumn id="33" xr3:uid="{E00964C2-B51E-4188-9284-1AD2CE54CB92}" name="SCHICHT_VERDICHTUNGSFAEHIGKEIT" dataDxfId="5"/>
    <tableColumn id="29" xr3:uid="{82ED7C1B-5303-4FBE-B982-94ED5151AE24}" name="SCHICHT_HOMOGENBEREICH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42DA20-D982-4974-92E0-09AD39725346}" name="Chemie_Ergebnisse" displayName="Chemie_Ergebnisse" ref="A1:O8" totalsRowShown="0">
  <autoFilter ref="A1:O8" xr:uid="{380DAC55-D38C-45FA-A3A1-5A5013CA22E8}"/>
  <tableColumns count="15">
    <tableColumn id="1" xr3:uid="{1C18CB9C-44C0-480B-BDF6-D327F6C607F6}" name="CHEMIE_ID"/>
    <tableColumn id="12" xr3:uid="{E5327E35-DEAA-41CA-AE10-8DF9C215F10D}" name="CHEMIE_MUFV"/>
    <tableColumn id="2" xr3:uid="{C2F4F3FB-1C1B-4762-A33E-E700E8A25C13}" name="CHEMIE_LFS"/>
    <tableColumn id="3" xr3:uid="{593379E0-E232-41FF-8677-15BBB8E2D2D1}" name="CHEMIE_LAGA_BO"/>
    <tableColumn id="4" xr3:uid="{52B7140E-12C3-4592-8450-631DB96F3CEA}" name="CHEMIE_LAGA_RC"/>
    <tableColumn id="5" xr3:uid="{D92DEE71-C734-46C3-B3F3-BC5E2E2AFA58}" name="CHEMIE_LAGARC_ORIENTIERUNGSWERT"/>
    <tableColumn id="6" xr3:uid="{93506CE6-88A2-4369-A4E5-324E5EBFDA14}" name="CHEMIE_TLGESTEIN"/>
    <tableColumn id="7" xr3:uid="{75B016D7-ACBF-4727-B957-748E54E42FE3}" name="CHEMIE_DEPV"/>
    <tableColumn id="9" xr3:uid="{1DF09765-53BF-4333-8398-1A20688FBE8D}" name="CHEMIE_ENTSCHEIDUNGSHILFE"/>
    <tableColumn id="16" xr3:uid="{4D8DAF4A-7A7A-49CF-AE92-6D5A7C81E3F6}" name="CHEMIE_DEPV_ODER_ENTSCHEIDUNGSHILFE"/>
    <tableColumn id="8" xr3:uid="{113D0F9B-9A9D-1C4C-8168-411C1617B88D}" name="CHEMIE_REKU"/>
    <tableColumn id="14" xr3:uid="{CAEBB61D-6F09-4E39-BA84-A70D553792F2}" name="CHEMIE_ABFALLSCHLUESSEL"/>
    <tableColumn id="10" xr3:uid="{2DEC5C52-2EF3-4F81-920D-998015F1961C}" name="CHEMIE_ASBEST"/>
    <tableColumn id="13" xr3:uid="{13A4AC81-F989-4A41-9B4F-FA01FC5598CC}" name="CHEMIE_PCB"/>
    <tableColumn id="11" xr3:uid="{7C237C52-20EF-4ED3-8A92-921B76E74929}" name="CHEMIE_BT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2AC8-D6FC-4C7A-9566-A03B28E7CA0F}">
  <sheetPr codeName="Tabelle4"/>
  <dimension ref="A1:CU66"/>
  <sheetViews>
    <sheetView tabSelected="1" workbookViewId="0">
      <selection activeCell="B26" sqref="B26"/>
    </sheetView>
  </sheetViews>
  <sheetFormatPr baseColWidth="10" defaultRowHeight="15"/>
  <cols>
    <col min="1" max="1" width="9.42578125" bestFit="1" customWidth="1"/>
    <col min="2" max="2" width="16.28515625" bestFit="1" customWidth="1"/>
    <col min="3" max="3" width="14.42578125" bestFit="1" customWidth="1"/>
    <col min="4" max="4" width="35.42578125" bestFit="1" customWidth="1"/>
    <col min="5" max="5" width="14.85546875" style="2" bestFit="1" customWidth="1"/>
    <col min="6" max="6" width="25.42578125" bestFit="1" customWidth="1"/>
    <col min="7" max="7" width="20.85546875" bestFit="1" customWidth="1"/>
    <col min="8" max="8" width="51.7109375" bestFit="1" customWidth="1"/>
    <col min="9" max="9" width="22.7109375" bestFit="1" customWidth="1"/>
    <col min="10" max="10" width="23.85546875" bestFit="1" customWidth="1"/>
    <col min="11" max="11" width="30.42578125" bestFit="1" customWidth="1"/>
    <col min="12" max="12" width="18.140625" bestFit="1" customWidth="1"/>
    <col min="13" max="13" width="25.7109375" bestFit="1" customWidth="1"/>
    <col min="14" max="14" width="32" style="3" bestFit="1" customWidth="1"/>
    <col min="15" max="15" width="24.140625" style="3" bestFit="1" customWidth="1"/>
    <col min="16" max="16" width="30.42578125" style="3" bestFit="1" customWidth="1"/>
    <col min="17" max="17" width="25.7109375" style="3" bestFit="1" customWidth="1"/>
    <col min="18" max="18" width="21.5703125" style="4" bestFit="1" customWidth="1"/>
    <col min="19" max="19" width="26.7109375" style="5" bestFit="1" customWidth="1"/>
    <col min="20" max="20" width="18.85546875" style="5" bestFit="1" customWidth="1"/>
    <col min="21" max="21" width="28.140625" bestFit="1" customWidth="1"/>
    <col min="22" max="22" width="9.5703125" style="30" bestFit="1" customWidth="1"/>
    <col min="23" max="23" width="10.5703125" style="30" bestFit="1" customWidth="1"/>
    <col min="24" max="25" width="10.5703125" bestFit="1" customWidth="1"/>
    <col min="26" max="26" width="16.140625" bestFit="1" customWidth="1"/>
    <col min="27" max="27" width="12.85546875" bestFit="1" customWidth="1"/>
    <col min="28" max="28" width="14.85546875" bestFit="1" customWidth="1"/>
    <col min="29" max="29" width="13.85546875" bestFit="1" customWidth="1"/>
    <col min="30" max="30" width="19.140625" bestFit="1" customWidth="1"/>
    <col min="31" max="31" width="15.5703125" bestFit="1" customWidth="1"/>
    <col min="32" max="32" width="28.140625" bestFit="1" customWidth="1"/>
    <col min="33" max="33" width="28.42578125" bestFit="1" customWidth="1"/>
    <col min="34" max="34" width="34.85546875" bestFit="1" customWidth="1"/>
    <col min="35" max="35" width="34" bestFit="1" customWidth="1"/>
    <col min="36" max="36" width="28.28515625" bestFit="1" customWidth="1"/>
    <col min="37" max="37" width="32.7109375" bestFit="1" customWidth="1"/>
    <col min="38" max="38" width="23.7109375" bestFit="1" customWidth="1"/>
    <col min="39" max="39" width="19.5703125" bestFit="1" customWidth="1"/>
    <col min="40" max="40" width="26.7109375" bestFit="1" customWidth="1"/>
    <col min="41" max="41" width="31" bestFit="1" customWidth="1"/>
    <col min="42" max="42" width="43" bestFit="1" customWidth="1"/>
    <col min="43" max="43" width="28.28515625" style="4" bestFit="1" customWidth="1"/>
    <col min="44" max="45" width="28.28515625" bestFit="1" customWidth="1"/>
    <col min="46" max="46" width="13.5703125" bestFit="1" customWidth="1"/>
    <col min="47" max="47" width="11" bestFit="1" customWidth="1"/>
    <col min="48" max="48" width="13" bestFit="1" customWidth="1"/>
    <col min="49" max="49" width="14.28515625" bestFit="1" customWidth="1"/>
    <col min="50" max="50" width="23.28515625" bestFit="1" customWidth="1"/>
    <col min="51" max="51" width="17.140625" bestFit="1" customWidth="1"/>
    <col min="52" max="52" width="22.28515625" bestFit="1" customWidth="1"/>
    <col min="53" max="53" width="24.5703125" bestFit="1" customWidth="1"/>
    <col min="54" max="54" width="16.85546875" bestFit="1" customWidth="1"/>
    <col min="55" max="55" width="22.85546875" bestFit="1" customWidth="1"/>
    <col min="56" max="56" width="22.140625" bestFit="1" customWidth="1"/>
    <col min="57" max="57" width="16.28515625" bestFit="1" customWidth="1"/>
    <col min="58" max="58" width="15.28515625" bestFit="1" customWidth="1"/>
    <col min="59" max="59" width="40.85546875" bestFit="1" customWidth="1"/>
    <col min="60" max="60" width="17.28515625" bestFit="1" customWidth="1"/>
    <col min="61" max="61" width="21.5703125" bestFit="1" customWidth="1"/>
    <col min="62" max="62" width="22.85546875" bestFit="1" customWidth="1"/>
    <col min="63" max="63" width="24.5703125" bestFit="1" customWidth="1"/>
    <col min="64" max="64" width="26.28515625" bestFit="1" customWidth="1"/>
    <col min="65" max="65" width="27.85546875" bestFit="1" customWidth="1"/>
    <col min="66" max="66" width="81.140625" bestFit="1" customWidth="1"/>
    <col min="67" max="67" width="22.42578125" bestFit="1" customWidth="1"/>
    <col min="68" max="68" width="21.7109375" bestFit="1" customWidth="1"/>
    <col min="69" max="69" width="19.28515625" bestFit="1" customWidth="1"/>
    <col min="70" max="70" width="38" bestFit="1" customWidth="1"/>
    <col min="71" max="71" width="19.140625" bestFit="1" customWidth="1"/>
    <col min="72" max="72" width="22.42578125" bestFit="1" customWidth="1"/>
    <col min="73" max="73" width="15.42578125" bestFit="1" customWidth="1"/>
    <col min="74" max="74" width="27.85546875" bestFit="1" customWidth="1"/>
    <col min="75" max="75" width="41.140625" bestFit="1" customWidth="1"/>
    <col min="76" max="76" width="32.5703125" bestFit="1" customWidth="1"/>
    <col min="77" max="77" width="36.5703125" bestFit="1" customWidth="1"/>
    <col min="78" max="78" width="29.28515625" bestFit="1" customWidth="1"/>
    <col min="79" max="79" width="14.5703125" bestFit="1" customWidth="1"/>
    <col min="80" max="80" width="16.7109375" bestFit="1" customWidth="1"/>
    <col min="81" max="81" width="14" bestFit="1" customWidth="1"/>
    <col min="82" max="82" width="19.7109375" bestFit="1" customWidth="1"/>
    <col min="83" max="83" width="19.42578125" bestFit="1" customWidth="1"/>
    <col min="84" max="84" width="39.7109375" bestFit="1" customWidth="1"/>
    <col min="85" max="85" width="20.5703125" bestFit="1" customWidth="1"/>
    <col min="86" max="86" width="15.85546875" bestFit="1" customWidth="1"/>
    <col min="87" max="87" width="31.28515625" bestFit="1" customWidth="1"/>
    <col min="88" max="88" width="43.140625" bestFit="1" customWidth="1"/>
    <col min="89" max="89" width="16.7109375" bestFit="1" customWidth="1"/>
    <col min="90" max="90" width="28.42578125" bestFit="1" customWidth="1"/>
    <col min="91" max="91" width="17.5703125" bestFit="1" customWidth="1"/>
    <col min="92" max="92" width="14.5703125" bestFit="1" customWidth="1"/>
    <col min="93" max="93" width="15.42578125" customWidth="1"/>
    <col min="94" max="94" width="14.42578125" bestFit="1" customWidth="1"/>
    <col min="95" max="95" width="15.42578125" bestFit="1" customWidth="1"/>
    <col min="96" max="96" width="17.42578125" bestFit="1" customWidth="1"/>
    <col min="97" max="97" width="14.42578125" bestFit="1" customWidth="1"/>
    <col min="98" max="99" width="15.42578125" customWidth="1"/>
    <col min="100" max="100" width="15.42578125" bestFit="1" customWidth="1"/>
    <col min="101" max="101" width="34.85546875" bestFit="1" customWidth="1"/>
    <col min="102" max="102" width="18.28515625" bestFit="1" customWidth="1"/>
    <col min="103" max="103" width="14.7109375" bestFit="1" customWidth="1"/>
    <col min="104" max="104" width="13.7109375" bestFit="1" customWidth="1"/>
    <col min="105" max="105" width="16" bestFit="1" customWidth="1"/>
    <col min="106" max="106" width="27.7109375" bestFit="1" customWidth="1"/>
    <col min="107" max="107" width="17.42578125" bestFit="1" customWidth="1"/>
    <col min="108" max="108" width="31.28515625" bestFit="1" customWidth="1"/>
    <col min="109" max="109" width="24.85546875" bestFit="1" customWidth="1"/>
    <col min="110" max="110" width="14.140625" bestFit="1" customWidth="1"/>
    <col min="111" max="111" width="24.85546875" bestFit="1" customWidth="1"/>
    <col min="112" max="112" width="14.42578125" bestFit="1" customWidth="1"/>
    <col min="113" max="113" width="14.85546875" bestFit="1" customWidth="1"/>
    <col min="114" max="114" width="16.85546875" bestFit="1" customWidth="1"/>
    <col min="115" max="115" width="34.85546875" bestFit="1" customWidth="1"/>
    <col min="116" max="116" width="18.28515625" bestFit="1" customWidth="1"/>
    <col min="117" max="117" width="14.7109375" bestFit="1" customWidth="1"/>
    <col min="118" max="118" width="15.28515625" bestFit="1" customWidth="1"/>
    <col min="119" max="119" width="13.7109375" bestFit="1" customWidth="1"/>
    <col min="120" max="120" width="16" bestFit="1" customWidth="1"/>
    <col min="121" max="121" width="27.7109375" bestFit="1" customWidth="1"/>
    <col min="122" max="122" width="31.28515625" bestFit="1" customWidth="1"/>
    <col min="123" max="123" width="31.42578125" bestFit="1" customWidth="1"/>
    <col min="124" max="124" width="34.28515625" bestFit="1" customWidth="1"/>
    <col min="125" max="125" width="34.42578125" bestFit="1" customWidth="1"/>
    <col min="126" max="126" width="36.85546875" bestFit="1" customWidth="1"/>
    <col min="127" max="127" width="58.140625" bestFit="1" customWidth="1"/>
    <col min="128" max="128" width="39.140625" bestFit="1" customWidth="1"/>
    <col min="129" max="129" width="34.42578125" bestFit="1" customWidth="1"/>
    <col min="130" max="130" width="35.28515625" bestFit="1" customWidth="1"/>
    <col min="131" max="131" width="33.140625" bestFit="1" customWidth="1"/>
    <col min="132" max="132" width="36.140625" bestFit="1" customWidth="1"/>
    <col min="133" max="133" width="49.85546875" bestFit="1" customWidth="1"/>
    <col min="134" max="134" width="35" bestFit="1" customWidth="1"/>
    <col min="135" max="135" width="34.42578125" bestFit="1" customWidth="1"/>
    <col min="136" max="136" width="35.7109375" bestFit="1" customWidth="1"/>
    <col min="137" max="137" width="36.42578125" bestFit="1" customWidth="1"/>
    <col min="138" max="138" width="38.28515625" bestFit="1" customWidth="1"/>
    <col min="139" max="139" width="37.7109375" bestFit="1" customWidth="1"/>
    <col min="140" max="140" width="35.7109375" bestFit="1" customWidth="1"/>
    <col min="141" max="141" width="43.7109375" bestFit="1" customWidth="1"/>
    <col min="142" max="142" width="45.140625" bestFit="1" customWidth="1"/>
    <col min="143" max="143" width="43" bestFit="1" customWidth="1"/>
    <col min="144" max="144" width="38.7109375" bestFit="1" customWidth="1"/>
    <col min="145" max="145" width="40.7109375" bestFit="1" customWidth="1"/>
    <col min="146" max="146" width="44.42578125" bestFit="1" customWidth="1"/>
    <col min="147" max="147" width="47.42578125" bestFit="1" customWidth="1"/>
    <col min="148" max="148" width="43.85546875" bestFit="1" customWidth="1"/>
    <col min="149" max="149" width="43.140625" bestFit="1" customWidth="1"/>
    <col min="150" max="150" width="37.28515625" bestFit="1" customWidth="1"/>
    <col min="151" max="151" width="36" bestFit="1" customWidth="1"/>
    <col min="152" max="152" width="54" bestFit="1" customWidth="1"/>
    <col min="153" max="153" width="43.28515625" bestFit="1" customWidth="1"/>
    <col min="154" max="154" width="57" bestFit="1" customWidth="1"/>
    <col min="155" max="155" width="56.7109375" bestFit="1" customWidth="1"/>
    <col min="156" max="156" width="56.140625" bestFit="1" customWidth="1"/>
    <col min="157" max="157" width="46.7109375" bestFit="1" customWidth="1"/>
    <col min="158" max="162" width="40.42578125" bestFit="1" customWidth="1"/>
    <col min="163" max="163" width="43.42578125" bestFit="1" customWidth="1"/>
    <col min="164" max="166" width="31.140625" bestFit="1" customWidth="1"/>
    <col min="167" max="167" width="53.42578125" bestFit="1" customWidth="1"/>
    <col min="168" max="168" width="42.7109375" bestFit="1" customWidth="1"/>
    <col min="169" max="169" width="43.28515625" bestFit="1" customWidth="1"/>
    <col min="170" max="170" width="30.85546875" bestFit="1" customWidth="1"/>
    <col min="171" max="171" width="43.28515625" bestFit="1" customWidth="1"/>
  </cols>
  <sheetData>
    <row r="1" spans="1:99">
      <c r="A1" t="s">
        <v>0</v>
      </c>
      <c r="B1" t="s">
        <v>283</v>
      </c>
      <c r="C1" t="s">
        <v>1</v>
      </c>
      <c r="D1" t="s">
        <v>2</v>
      </c>
      <c r="E1" t="s">
        <v>98</v>
      </c>
      <c r="F1" t="s">
        <v>99</v>
      </c>
      <c r="G1" s="2" t="s">
        <v>3</v>
      </c>
      <c r="H1" t="s">
        <v>4</v>
      </c>
      <c r="I1" t="s">
        <v>59</v>
      </c>
      <c r="J1" t="s">
        <v>60</v>
      </c>
      <c r="K1" t="s">
        <v>108</v>
      </c>
      <c r="L1" t="s">
        <v>5</v>
      </c>
      <c r="M1" t="s">
        <v>6</v>
      </c>
      <c r="N1" t="s">
        <v>92</v>
      </c>
      <c r="O1" t="s">
        <v>7</v>
      </c>
      <c r="P1" t="s">
        <v>109</v>
      </c>
      <c r="Q1" t="s">
        <v>8</v>
      </c>
      <c r="R1" t="s">
        <v>9</v>
      </c>
      <c r="S1" t="s">
        <v>10</v>
      </c>
      <c r="T1" t="s">
        <v>110</v>
      </c>
      <c r="U1" t="s">
        <v>11</v>
      </c>
      <c r="V1" t="s">
        <v>61</v>
      </c>
      <c r="W1" s="3" t="s">
        <v>35</v>
      </c>
      <c r="X1" s="3" t="s">
        <v>36</v>
      </c>
      <c r="Y1" s="3" t="s">
        <v>37</v>
      </c>
      <c r="Z1" s="3" t="s">
        <v>53</v>
      </c>
      <c r="AA1" s="4" t="s">
        <v>54</v>
      </c>
      <c r="AB1" s="30" t="s">
        <v>55</v>
      </c>
      <c r="AC1" s="30" t="s">
        <v>56</v>
      </c>
      <c r="AD1" t="s">
        <v>111</v>
      </c>
      <c r="AE1" t="s">
        <v>101</v>
      </c>
      <c r="AF1" t="s">
        <v>179</v>
      </c>
      <c r="AG1" t="s">
        <v>180</v>
      </c>
      <c r="AH1" t="s">
        <v>181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96</v>
      </c>
      <c r="AR1" t="s">
        <v>95</v>
      </c>
      <c r="AS1" t="s">
        <v>97</v>
      </c>
      <c r="AT1" t="s">
        <v>13</v>
      </c>
      <c r="AU1" t="s">
        <v>177</v>
      </c>
      <c r="AV1" t="s">
        <v>14</v>
      </c>
      <c r="AW1" t="s">
        <v>15</v>
      </c>
      <c r="AX1" t="s">
        <v>51</v>
      </c>
      <c r="AY1" t="s">
        <v>16</v>
      </c>
      <c r="AZ1" t="s">
        <v>18</v>
      </c>
      <c r="BA1" t="s">
        <v>102</v>
      </c>
      <c r="BB1" t="s">
        <v>17</v>
      </c>
      <c r="BC1" t="s">
        <v>58</v>
      </c>
      <c r="BD1" t="s">
        <v>57</v>
      </c>
      <c r="BE1" t="s">
        <v>52</v>
      </c>
      <c r="BF1" t="s">
        <v>126</v>
      </c>
      <c r="BG1" t="s">
        <v>78</v>
      </c>
      <c r="BH1" t="s">
        <v>19</v>
      </c>
      <c r="BI1" t="s">
        <v>103</v>
      </c>
      <c r="BJ1" t="s">
        <v>21</v>
      </c>
      <c r="BK1" t="s">
        <v>39</v>
      </c>
      <c r="BL1" t="s">
        <v>50</v>
      </c>
      <c r="BM1" t="s">
        <v>25</v>
      </c>
      <c r="BN1" t="s">
        <v>94</v>
      </c>
      <c r="BO1" t="s">
        <v>22</v>
      </c>
      <c r="BP1" t="s">
        <v>23</v>
      </c>
      <c r="BQ1" t="s">
        <v>20</v>
      </c>
      <c r="BR1" t="s">
        <v>24</v>
      </c>
      <c r="BS1" t="s">
        <v>62</v>
      </c>
      <c r="BT1" t="s">
        <v>76</v>
      </c>
      <c r="BU1" s="4" t="s">
        <v>26</v>
      </c>
      <c r="BV1" t="s">
        <v>79</v>
      </c>
      <c r="BW1" t="s">
        <v>105</v>
      </c>
      <c r="BX1" t="s">
        <v>106</v>
      </c>
      <c r="BY1" t="s">
        <v>27</v>
      </c>
      <c r="BZ1" t="s">
        <v>104</v>
      </c>
      <c r="CA1" t="s">
        <v>178</v>
      </c>
      <c r="CB1" t="s">
        <v>31</v>
      </c>
      <c r="CC1" t="s">
        <v>47</v>
      </c>
      <c r="CD1" t="s">
        <v>45</v>
      </c>
      <c r="CE1" t="s">
        <v>46</v>
      </c>
      <c r="CF1" t="s">
        <v>28</v>
      </c>
      <c r="CG1" t="s">
        <v>29</v>
      </c>
      <c r="CH1" t="s">
        <v>30</v>
      </c>
      <c r="CI1" t="s">
        <v>33</v>
      </c>
      <c r="CJ1" t="s">
        <v>163</v>
      </c>
      <c r="CK1" t="s">
        <v>38</v>
      </c>
      <c r="CL1" t="s">
        <v>107</v>
      </c>
      <c r="CM1" t="s">
        <v>32</v>
      </c>
      <c r="CN1" t="s">
        <v>48</v>
      </c>
      <c r="CO1" t="s">
        <v>49</v>
      </c>
    </row>
    <row r="2" spans="1:99">
      <c r="A2" s="1" t="s">
        <v>12</v>
      </c>
      <c r="B2">
        <v>1</v>
      </c>
      <c r="C2" s="2">
        <v>44008</v>
      </c>
      <c r="D2" s="1" t="s">
        <v>63</v>
      </c>
      <c r="E2" t="s">
        <v>100</v>
      </c>
      <c r="F2" t="s">
        <v>184</v>
      </c>
      <c r="G2" s="1" t="s">
        <v>64</v>
      </c>
      <c r="H2" s="1" t="s">
        <v>65</v>
      </c>
      <c r="I2" t="s">
        <v>73</v>
      </c>
      <c r="J2" t="s">
        <v>74</v>
      </c>
      <c r="K2" t="s">
        <v>75</v>
      </c>
      <c r="L2" s="1" t="s">
        <v>66</v>
      </c>
      <c r="M2">
        <v>1</v>
      </c>
      <c r="N2" t="s">
        <v>93</v>
      </c>
      <c r="O2"/>
      <c r="P2"/>
      <c r="Q2"/>
      <c r="R2" t="s">
        <v>150</v>
      </c>
      <c r="S2" t="s">
        <v>150</v>
      </c>
      <c r="T2">
        <v>200</v>
      </c>
      <c r="V2">
        <v>1</v>
      </c>
      <c r="W2" s="3">
        <v>0.42</v>
      </c>
      <c r="X2" s="3">
        <v>0.39</v>
      </c>
      <c r="Y2" s="3">
        <v>0.23</v>
      </c>
      <c r="Z2" s="3" t="s">
        <v>276</v>
      </c>
      <c r="AA2" s="4" t="s">
        <v>276</v>
      </c>
      <c r="AB2" s="30" t="s">
        <v>276</v>
      </c>
      <c r="AC2" s="30" t="s">
        <v>276</v>
      </c>
      <c r="AD2">
        <v>120</v>
      </c>
      <c r="AE2">
        <v>300</v>
      </c>
      <c r="AI2" t="s">
        <v>91</v>
      </c>
      <c r="AJ2" t="s">
        <v>91</v>
      </c>
      <c r="AK2" t="s">
        <v>91</v>
      </c>
      <c r="AL2" t="s">
        <v>91</v>
      </c>
      <c r="AM2" t="s">
        <v>91</v>
      </c>
      <c r="AN2" t="s">
        <v>91</v>
      </c>
      <c r="AO2" t="s">
        <v>91</v>
      </c>
      <c r="AP2" t="s">
        <v>91</v>
      </c>
      <c r="AQ2" t="s">
        <v>212</v>
      </c>
      <c r="AR2" t="s">
        <v>213</v>
      </c>
      <c r="AS2" t="s">
        <v>214</v>
      </c>
      <c r="AT2" s="1">
        <v>1</v>
      </c>
      <c r="AU2" t="s">
        <v>12</v>
      </c>
      <c r="AV2" s="1"/>
      <c r="AW2" s="1">
        <v>1</v>
      </c>
      <c r="AX2" t="s">
        <v>80</v>
      </c>
      <c r="AY2" s="1" t="s">
        <v>215</v>
      </c>
      <c r="AZ2" s="1" t="s">
        <v>68</v>
      </c>
      <c r="BB2" s="1">
        <v>2.5</v>
      </c>
      <c r="BC2">
        <v>0</v>
      </c>
      <c r="BD2">
        <v>2.5</v>
      </c>
      <c r="BE2" t="s">
        <v>67</v>
      </c>
      <c r="BH2" s="1" t="s">
        <v>69</v>
      </c>
      <c r="BJ2" s="1"/>
      <c r="BO2" s="1"/>
      <c r="BP2" t="s">
        <v>215</v>
      </c>
      <c r="BQ2" t="s">
        <v>70</v>
      </c>
      <c r="BS2">
        <v>1</v>
      </c>
      <c r="BT2" t="s">
        <v>275</v>
      </c>
      <c r="BU2" s="4">
        <v>56</v>
      </c>
      <c r="CB2" s="1"/>
      <c r="CG2" s="1"/>
      <c r="CH2" s="1"/>
      <c r="CS2" s="1"/>
    </row>
    <row r="3" spans="1:99">
      <c r="A3" s="1" t="s">
        <v>12</v>
      </c>
      <c r="B3">
        <v>1</v>
      </c>
      <c r="C3" s="2">
        <v>44008</v>
      </c>
      <c r="D3" s="1" t="s">
        <v>63</v>
      </c>
      <c r="E3" t="s">
        <v>100</v>
      </c>
      <c r="F3" t="s">
        <v>184</v>
      </c>
      <c r="G3" s="1" t="s">
        <v>64</v>
      </c>
      <c r="H3" s="1" t="s">
        <v>65</v>
      </c>
      <c r="I3" t="s">
        <v>73</v>
      </c>
      <c r="J3" t="s">
        <v>74</v>
      </c>
      <c r="K3" t="s">
        <v>75</v>
      </c>
      <c r="L3" s="1" t="s">
        <v>66</v>
      </c>
      <c r="M3">
        <v>1</v>
      </c>
      <c r="N3" t="s">
        <v>93</v>
      </c>
      <c r="O3"/>
      <c r="P3"/>
      <c r="Q3"/>
      <c r="R3" t="s">
        <v>150</v>
      </c>
      <c r="S3" t="s">
        <v>150</v>
      </c>
      <c r="T3">
        <v>200</v>
      </c>
      <c r="V3">
        <v>1</v>
      </c>
      <c r="W3" s="3">
        <v>0.42</v>
      </c>
      <c r="X3" s="3">
        <v>0.39</v>
      </c>
      <c r="Y3" s="3">
        <v>0.23</v>
      </c>
      <c r="Z3" s="3" t="s">
        <v>276</v>
      </c>
      <c r="AA3" s="4" t="s">
        <v>276</v>
      </c>
      <c r="AB3" s="30" t="s">
        <v>276</v>
      </c>
      <c r="AC3" s="30" t="s">
        <v>276</v>
      </c>
      <c r="AD3">
        <v>120</v>
      </c>
      <c r="AE3">
        <v>300</v>
      </c>
      <c r="AI3" t="s">
        <v>91</v>
      </c>
      <c r="AJ3" t="s">
        <v>91</v>
      </c>
      <c r="AK3" t="s">
        <v>91</v>
      </c>
      <c r="AL3" t="s">
        <v>91</v>
      </c>
      <c r="AM3" t="s">
        <v>91</v>
      </c>
      <c r="AN3" t="s">
        <v>91</v>
      </c>
      <c r="AO3" t="s">
        <v>91</v>
      </c>
      <c r="AP3" t="s">
        <v>91</v>
      </c>
      <c r="AQ3" t="s">
        <v>212</v>
      </c>
      <c r="AR3" t="s">
        <v>213</v>
      </c>
      <c r="AS3" t="s">
        <v>214</v>
      </c>
      <c r="AT3" s="1">
        <v>3</v>
      </c>
      <c r="AU3" t="s">
        <v>12</v>
      </c>
      <c r="AV3" s="1"/>
      <c r="AW3" s="1">
        <v>3</v>
      </c>
      <c r="AX3" t="s">
        <v>80</v>
      </c>
      <c r="AY3" s="1" t="s">
        <v>215</v>
      </c>
      <c r="AZ3" s="1" t="s">
        <v>217</v>
      </c>
      <c r="BB3" s="1">
        <v>7</v>
      </c>
      <c r="BC3">
        <v>6</v>
      </c>
      <c r="BD3">
        <v>13</v>
      </c>
      <c r="BE3" t="s">
        <v>150</v>
      </c>
      <c r="BH3" s="1" t="s">
        <v>69</v>
      </c>
      <c r="BJ3" s="1"/>
      <c r="BO3" s="1"/>
      <c r="BP3" t="s">
        <v>215</v>
      </c>
      <c r="BQ3" t="s">
        <v>70</v>
      </c>
      <c r="BS3">
        <v>3</v>
      </c>
      <c r="BT3" t="s">
        <v>275</v>
      </c>
      <c r="BU3" s="4">
        <v>70</v>
      </c>
      <c r="CB3" s="1"/>
      <c r="CG3" s="1"/>
      <c r="CH3" s="1"/>
      <c r="CU3" s="1"/>
    </row>
    <row r="4" spans="1:99">
      <c r="A4" s="1" t="s">
        <v>12</v>
      </c>
      <c r="B4">
        <v>1</v>
      </c>
      <c r="C4" s="2">
        <v>44008</v>
      </c>
      <c r="D4" s="1" t="s">
        <v>63</v>
      </c>
      <c r="E4" t="s">
        <v>100</v>
      </c>
      <c r="F4" t="s">
        <v>184</v>
      </c>
      <c r="G4" s="1" t="s">
        <v>64</v>
      </c>
      <c r="H4" s="1" t="s">
        <v>65</v>
      </c>
      <c r="I4" t="s">
        <v>73</v>
      </c>
      <c r="J4" t="s">
        <v>74</v>
      </c>
      <c r="K4" t="s">
        <v>75</v>
      </c>
      <c r="L4" s="1" t="s">
        <v>66</v>
      </c>
      <c r="M4">
        <v>1</v>
      </c>
      <c r="N4" t="s">
        <v>93</v>
      </c>
      <c r="O4"/>
      <c r="P4"/>
      <c r="Q4"/>
      <c r="R4" t="s">
        <v>150</v>
      </c>
      <c r="S4" t="s">
        <v>150</v>
      </c>
      <c r="T4">
        <v>200</v>
      </c>
      <c r="V4">
        <v>1</v>
      </c>
      <c r="W4" s="3">
        <v>0.42</v>
      </c>
      <c r="X4" s="3">
        <v>0.39</v>
      </c>
      <c r="Y4" s="3">
        <v>0.23</v>
      </c>
      <c r="Z4" s="3" t="s">
        <v>276</v>
      </c>
      <c r="AA4" s="4" t="s">
        <v>276</v>
      </c>
      <c r="AB4" s="30" t="s">
        <v>276</v>
      </c>
      <c r="AC4" s="30" t="s">
        <v>276</v>
      </c>
      <c r="AD4">
        <v>120</v>
      </c>
      <c r="AE4">
        <v>300</v>
      </c>
      <c r="AI4" t="s">
        <v>91</v>
      </c>
      <c r="AJ4" t="s">
        <v>91</v>
      </c>
      <c r="AK4" t="s">
        <v>91</v>
      </c>
      <c r="AL4" t="s">
        <v>91</v>
      </c>
      <c r="AM4" t="s">
        <v>91</v>
      </c>
      <c r="AN4" t="s">
        <v>91</v>
      </c>
      <c r="AO4" t="s">
        <v>91</v>
      </c>
      <c r="AP4" t="s">
        <v>91</v>
      </c>
      <c r="AQ4" t="s">
        <v>212</v>
      </c>
      <c r="AR4" t="s">
        <v>213</v>
      </c>
      <c r="AS4" t="s">
        <v>214</v>
      </c>
      <c r="AT4" s="1">
        <v>4</v>
      </c>
      <c r="AU4" t="s">
        <v>12</v>
      </c>
      <c r="AV4" s="1"/>
      <c r="AW4" s="1">
        <v>4</v>
      </c>
      <c r="AX4" t="s">
        <v>80</v>
      </c>
      <c r="AY4" s="1" t="s">
        <v>215</v>
      </c>
      <c r="AZ4" s="1" t="s">
        <v>218</v>
      </c>
      <c r="BB4" s="1">
        <v>6</v>
      </c>
      <c r="BC4">
        <v>13</v>
      </c>
      <c r="BD4">
        <v>19</v>
      </c>
      <c r="BE4" t="s">
        <v>67</v>
      </c>
      <c r="BH4" s="1" t="s">
        <v>69</v>
      </c>
      <c r="BJ4" s="1"/>
      <c r="BO4" s="1"/>
      <c r="BP4" t="s">
        <v>215</v>
      </c>
      <c r="BQ4" t="s">
        <v>70</v>
      </c>
      <c r="BT4" t="s">
        <v>276</v>
      </c>
      <c r="BU4" s="4"/>
      <c r="CB4" s="1"/>
      <c r="CG4" s="1"/>
      <c r="CH4" s="1"/>
      <c r="CU4" s="1"/>
    </row>
    <row r="5" spans="1:99">
      <c r="A5" s="1" t="s">
        <v>12</v>
      </c>
      <c r="B5">
        <v>1</v>
      </c>
      <c r="C5" s="2">
        <v>44008</v>
      </c>
      <c r="D5" s="1" t="s">
        <v>63</v>
      </c>
      <c r="E5" t="s">
        <v>100</v>
      </c>
      <c r="F5" t="s">
        <v>184</v>
      </c>
      <c r="G5" s="1" t="s">
        <v>64</v>
      </c>
      <c r="H5" s="1" t="s">
        <v>65</v>
      </c>
      <c r="I5" t="s">
        <v>73</v>
      </c>
      <c r="J5" t="s">
        <v>74</v>
      </c>
      <c r="K5" t="s">
        <v>75</v>
      </c>
      <c r="L5" s="1" t="s">
        <v>66</v>
      </c>
      <c r="M5">
        <v>1</v>
      </c>
      <c r="N5" t="s">
        <v>93</v>
      </c>
      <c r="O5"/>
      <c r="P5"/>
      <c r="Q5"/>
      <c r="R5" t="s">
        <v>150</v>
      </c>
      <c r="S5" t="s">
        <v>150</v>
      </c>
      <c r="T5">
        <v>200</v>
      </c>
      <c r="V5">
        <v>1</v>
      </c>
      <c r="W5" s="3">
        <v>0.42</v>
      </c>
      <c r="X5" s="3">
        <v>0.39</v>
      </c>
      <c r="Y5" s="3">
        <v>0.23</v>
      </c>
      <c r="Z5" s="3" t="s">
        <v>276</v>
      </c>
      <c r="AA5" s="4" t="s">
        <v>276</v>
      </c>
      <c r="AB5" s="30" t="s">
        <v>276</v>
      </c>
      <c r="AC5" s="30" t="s">
        <v>276</v>
      </c>
      <c r="AD5">
        <v>120</v>
      </c>
      <c r="AE5">
        <v>300</v>
      </c>
      <c r="AI5" t="s">
        <v>91</v>
      </c>
      <c r="AJ5" t="s">
        <v>91</v>
      </c>
      <c r="AK5" t="s">
        <v>91</v>
      </c>
      <c r="AL5" t="s">
        <v>91</v>
      </c>
      <c r="AM5" t="s">
        <v>91</v>
      </c>
      <c r="AN5" t="s">
        <v>91</v>
      </c>
      <c r="AO5" t="s">
        <v>91</v>
      </c>
      <c r="AP5" t="s">
        <v>91</v>
      </c>
      <c r="AQ5" t="s">
        <v>212</v>
      </c>
      <c r="AR5" t="s">
        <v>213</v>
      </c>
      <c r="AS5" t="s">
        <v>214</v>
      </c>
      <c r="AT5" s="1">
        <v>5</v>
      </c>
      <c r="AU5" t="s">
        <v>12</v>
      </c>
      <c r="AV5" s="1"/>
      <c r="AW5" s="1">
        <v>5</v>
      </c>
      <c r="AX5" t="s">
        <v>122</v>
      </c>
      <c r="AY5" s="1" t="s">
        <v>219</v>
      </c>
      <c r="AZ5" s="1" t="s">
        <v>220</v>
      </c>
      <c r="BB5" s="1">
        <v>39</v>
      </c>
      <c r="BC5">
        <v>19</v>
      </c>
      <c r="BD5">
        <v>58</v>
      </c>
      <c r="BG5" t="s">
        <v>130</v>
      </c>
      <c r="BH5" s="1" t="s">
        <v>221</v>
      </c>
      <c r="BJ5" s="1"/>
      <c r="BO5" s="1" t="s">
        <v>222</v>
      </c>
      <c r="BP5" t="s">
        <v>219</v>
      </c>
      <c r="BQ5" t="s">
        <v>70</v>
      </c>
      <c r="BT5" t="s">
        <v>276</v>
      </c>
      <c r="BU5" s="4"/>
      <c r="CB5" s="1"/>
      <c r="CG5" s="1"/>
      <c r="CH5" s="1"/>
      <c r="CU5" s="1"/>
    </row>
    <row r="6" spans="1:99">
      <c r="A6" s="1" t="s">
        <v>12</v>
      </c>
      <c r="B6">
        <v>1</v>
      </c>
      <c r="C6" s="2">
        <v>44008</v>
      </c>
      <c r="D6" s="1" t="s">
        <v>63</v>
      </c>
      <c r="E6" t="s">
        <v>100</v>
      </c>
      <c r="F6" t="s">
        <v>184</v>
      </c>
      <c r="G6" s="1" t="s">
        <v>64</v>
      </c>
      <c r="H6" s="1" t="s">
        <v>65</v>
      </c>
      <c r="I6" t="s">
        <v>73</v>
      </c>
      <c r="J6" t="s">
        <v>74</v>
      </c>
      <c r="K6" t="s">
        <v>75</v>
      </c>
      <c r="L6" s="1" t="s">
        <v>66</v>
      </c>
      <c r="M6">
        <v>1</v>
      </c>
      <c r="N6" t="s">
        <v>93</v>
      </c>
      <c r="O6"/>
      <c r="P6"/>
      <c r="Q6"/>
      <c r="R6" t="s">
        <v>150</v>
      </c>
      <c r="S6" t="s">
        <v>150</v>
      </c>
      <c r="T6">
        <v>200</v>
      </c>
      <c r="V6">
        <v>1</v>
      </c>
      <c r="W6" s="3">
        <v>0.42</v>
      </c>
      <c r="X6" s="3">
        <v>0.39</v>
      </c>
      <c r="Y6" s="3">
        <v>0.23</v>
      </c>
      <c r="Z6" s="3" t="s">
        <v>276</v>
      </c>
      <c r="AA6" s="4" t="s">
        <v>276</v>
      </c>
      <c r="AB6" s="30" t="s">
        <v>276</v>
      </c>
      <c r="AC6" s="30" t="s">
        <v>276</v>
      </c>
      <c r="AD6">
        <v>120</v>
      </c>
      <c r="AE6">
        <v>300</v>
      </c>
      <c r="AI6" t="s">
        <v>91</v>
      </c>
      <c r="AJ6" t="s">
        <v>91</v>
      </c>
      <c r="AK6" t="s">
        <v>91</v>
      </c>
      <c r="AL6" t="s">
        <v>91</v>
      </c>
      <c r="AM6" t="s">
        <v>91</v>
      </c>
      <c r="AN6" t="s">
        <v>91</v>
      </c>
      <c r="AO6" t="s">
        <v>91</v>
      </c>
      <c r="AP6" t="s">
        <v>91</v>
      </c>
      <c r="AQ6" t="s">
        <v>212</v>
      </c>
      <c r="AR6" t="s">
        <v>213</v>
      </c>
      <c r="AS6" t="s">
        <v>214</v>
      </c>
      <c r="AT6" s="1">
        <v>6</v>
      </c>
      <c r="AU6" t="s">
        <v>12</v>
      </c>
      <c r="AV6" s="1"/>
      <c r="AW6" s="1">
        <v>6</v>
      </c>
      <c r="AX6" t="s">
        <v>124</v>
      </c>
      <c r="AY6" s="1" t="s">
        <v>223</v>
      </c>
      <c r="AZ6" s="1" t="s">
        <v>224</v>
      </c>
      <c r="BA6">
        <v>1</v>
      </c>
      <c r="BB6" s="1">
        <v>92</v>
      </c>
      <c r="BC6">
        <v>58</v>
      </c>
      <c r="BD6">
        <v>150</v>
      </c>
      <c r="BH6" s="1" t="s">
        <v>225</v>
      </c>
      <c r="BI6" t="s">
        <v>134</v>
      </c>
      <c r="BJ6" s="1" t="s">
        <v>140</v>
      </c>
      <c r="BK6" t="s">
        <v>146</v>
      </c>
      <c r="BL6">
        <v>6.8</v>
      </c>
      <c r="BM6">
        <v>0.1123</v>
      </c>
      <c r="BO6" s="1" t="s">
        <v>222</v>
      </c>
      <c r="BP6" t="s">
        <v>182</v>
      </c>
      <c r="BQ6" t="s">
        <v>70</v>
      </c>
      <c r="BT6" t="s">
        <v>276</v>
      </c>
      <c r="BU6" s="4"/>
      <c r="BW6" t="s">
        <v>226</v>
      </c>
      <c r="BY6" t="s">
        <v>227</v>
      </c>
      <c r="BZ6" t="s">
        <v>228</v>
      </c>
      <c r="CB6" s="1"/>
      <c r="CG6" s="1"/>
      <c r="CH6" s="1"/>
      <c r="CU6" s="1"/>
    </row>
    <row r="7" spans="1:99">
      <c r="A7" s="1" t="s">
        <v>12</v>
      </c>
      <c r="B7">
        <v>1</v>
      </c>
      <c r="C7" s="2">
        <v>44008</v>
      </c>
      <c r="D7" s="1" t="s">
        <v>63</v>
      </c>
      <c r="E7" t="s">
        <v>100</v>
      </c>
      <c r="F7" t="s">
        <v>184</v>
      </c>
      <c r="G7" s="1" t="s">
        <v>64</v>
      </c>
      <c r="H7" s="1" t="s">
        <v>65</v>
      </c>
      <c r="I7" t="s">
        <v>73</v>
      </c>
      <c r="J7" t="s">
        <v>74</v>
      </c>
      <c r="K7" t="s">
        <v>75</v>
      </c>
      <c r="L7" s="1" t="s">
        <v>66</v>
      </c>
      <c r="M7">
        <v>1</v>
      </c>
      <c r="N7" t="s">
        <v>93</v>
      </c>
      <c r="O7"/>
      <c r="P7"/>
      <c r="Q7"/>
      <c r="R7" t="s">
        <v>150</v>
      </c>
      <c r="S7" t="s">
        <v>150</v>
      </c>
      <c r="T7">
        <v>200</v>
      </c>
      <c r="V7">
        <v>1</v>
      </c>
      <c r="W7" s="3">
        <v>0.42</v>
      </c>
      <c r="X7" s="3">
        <v>0.39</v>
      </c>
      <c r="Y7" s="3">
        <v>0.23</v>
      </c>
      <c r="Z7" s="3" t="s">
        <v>276</v>
      </c>
      <c r="AA7" s="4" t="s">
        <v>276</v>
      </c>
      <c r="AB7" s="30" t="s">
        <v>276</v>
      </c>
      <c r="AC7" s="30" t="s">
        <v>276</v>
      </c>
      <c r="AD7">
        <v>120</v>
      </c>
      <c r="AE7">
        <v>300</v>
      </c>
      <c r="AI7" t="s">
        <v>91</v>
      </c>
      <c r="AJ7" t="s">
        <v>91</v>
      </c>
      <c r="AK7" t="s">
        <v>91</v>
      </c>
      <c r="AL7" t="s">
        <v>91</v>
      </c>
      <c r="AM7" t="s">
        <v>91</v>
      </c>
      <c r="AN7" t="s">
        <v>91</v>
      </c>
      <c r="AO7" t="s">
        <v>91</v>
      </c>
      <c r="AP7" t="s">
        <v>91</v>
      </c>
      <c r="AQ7" t="s">
        <v>212</v>
      </c>
      <c r="AR7" t="s">
        <v>213</v>
      </c>
      <c r="AS7" t="s">
        <v>214</v>
      </c>
      <c r="AT7" s="1">
        <v>2</v>
      </c>
      <c r="AU7" t="s">
        <v>12</v>
      </c>
      <c r="AV7" s="1" t="s">
        <v>34</v>
      </c>
      <c r="AW7" s="1">
        <v>2</v>
      </c>
      <c r="AX7" t="s">
        <v>80</v>
      </c>
      <c r="AY7" s="1" t="s">
        <v>215</v>
      </c>
      <c r="AZ7" s="1" t="s">
        <v>216</v>
      </c>
      <c r="BB7" s="1">
        <v>3.5</v>
      </c>
      <c r="BC7">
        <v>2.5</v>
      </c>
      <c r="BD7">
        <v>6</v>
      </c>
      <c r="BE7" t="s">
        <v>67</v>
      </c>
      <c r="BH7" s="1" t="s">
        <v>69</v>
      </c>
      <c r="BJ7" s="1"/>
      <c r="BO7" s="1"/>
      <c r="BP7" t="s">
        <v>215</v>
      </c>
      <c r="BQ7" t="s">
        <v>70</v>
      </c>
      <c r="BS7">
        <v>2</v>
      </c>
      <c r="BT7" t="s">
        <v>275</v>
      </c>
      <c r="BU7" s="4">
        <v>51</v>
      </c>
      <c r="CA7" t="s">
        <v>34</v>
      </c>
      <c r="CB7" s="1" t="s">
        <v>43</v>
      </c>
      <c r="CD7" t="s">
        <v>71</v>
      </c>
      <c r="CE7" t="s">
        <v>40</v>
      </c>
      <c r="CF7" t="s">
        <v>44</v>
      </c>
      <c r="CG7" s="1" t="s">
        <v>41</v>
      </c>
      <c r="CH7" s="1" t="s">
        <v>42</v>
      </c>
      <c r="CM7" t="s">
        <v>169</v>
      </c>
      <c r="CU7" s="1"/>
    </row>
    <row r="8" spans="1:99">
      <c r="A8" s="1" t="s">
        <v>209</v>
      </c>
      <c r="B8">
        <v>9</v>
      </c>
      <c r="C8" s="2">
        <v>44008</v>
      </c>
      <c r="D8" s="1" t="s">
        <v>63</v>
      </c>
      <c r="E8" t="s">
        <v>100</v>
      </c>
      <c r="F8" t="s">
        <v>184</v>
      </c>
      <c r="G8" s="1" t="s">
        <v>205</v>
      </c>
      <c r="H8" s="1" t="s">
        <v>206</v>
      </c>
      <c r="I8" t="s">
        <v>73</v>
      </c>
      <c r="J8" t="s">
        <v>74</v>
      </c>
      <c r="K8" t="s">
        <v>208</v>
      </c>
      <c r="L8" s="1" t="s">
        <v>66</v>
      </c>
      <c r="M8" t="s">
        <v>174</v>
      </c>
      <c r="N8" t="s">
        <v>93</v>
      </c>
      <c r="O8"/>
      <c r="P8"/>
      <c r="Q8"/>
      <c r="R8" t="s">
        <v>150</v>
      </c>
      <c r="S8" t="s">
        <v>150</v>
      </c>
      <c r="T8">
        <v>-500</v>
      </c>
      <c r="V8"/>
      <c r="W8" s="3"/>
      <c r="X8" s="3"/>
      <c r="Y8" s="3"/>
      <c r="Z8" s="3" t="s">
        <v>276</v>
      </c>
      <c r="AA8" s="4" t="s">
        <v>276</v>
      </c>
      <c r="AB8" s="30" t="s">
        <v>276</v>
      </c>
      <c r="AC8" s="30" t="s">
        <v>276</v>
      </c>
      <c r="AE8">
        <v>300</v>
      </c>
      <c r="AQ8"/>
      <c r="AT8" s="1"/>
      <c r="AV8" s="1"/>
      <c r="AW8" s="1"/>
      <c r="AY8" s="1"/>
      <c r="AZ8" s="1"/>
      <c r="BB8" s="1"/>
      <c r="BH8" s="1"/>
      <c r="BJ8" s="1"/>
      <c r="BO8" s="1"/>
      <c r="BU8" s="4"/>
      <c r="CB8" s="1"/>
      <c r="CG8" s="1"/>
      <c r="CH8" s="1"/>
      <c r="CU8" s="1"/>
    </row>
    <row r="9" spans="1:99">
      <c r="A9" s="1" t="s">
        <v>185</v>
      </c>
      <c r="B9">
        <v>2</v>
      </c>
      <c r="C9" s="2">
        <v>44008</v>
      </c>
      <c r="D9" s="1" t="s">
        <v>63</v>
      </c>
      <c r="E9" t="s">
        <v>100</v>
      </c>
      <c r="F9" t="s">
        <v>184</v>
      </c>
      <c r="G9" s="1" t="s">
        <v>186</v>
      </c>
      <c r="H9" s="1" t="s">
        <v>187</v>
      </c>
      <c r="I9" t="s">
        <v>73</v>
      </c>
      <c r="J9" t="s">
        <v>74</v>
      </c>
      <c r="K9" t="s">
        <v>75</v>
      </c>
      <c r="L9" s="1" t="s">
        <v>66</v>
      </c>
      <c r="M9">
        <v>0.3</v>
      </c>
      <c r="N9" t="s">
        <v>93</v>
      </c>
      <c r="O9"/>
      <c r="P9"/>
      <c r="Q9"/>
      <c r="R9" t="s">
        <v>67</v>
      </c>
      <c r="S9" t="s">
        <v>67</v>
      </c>
      <c r="T9">
        <v>100</v>
      </c>
      <c r="V9">
        <v>2</v>
      </c>
      <c r="W9" s="3">
        <v>0.59</v>
      </c>
      <c r="X9" s="3">
        <v>0.55000000000000004</v>
      </c>
      <c r="Y9" s="3">
        <v>0.48</v>
      </c>
      <c r="Z9" s="3" t="s">
        <v>276</v>
      </c>
      <c r="AA9" s="4" t="s">
        <v>276</v>
      </c>
      <c r="AB9" s="30" t="s">
        <v>276</v>
      </c>
      <c r="AC9" s="30" t="s">
        <v>276</v>
      </c>
      <c r="AD9">
        <v>120</v>
      </c>
      <c r="AE9">
        <v>300</v>
      </c>
      <c r="AQ9"/>
      <c r="AR9" t="s">
        <v>213</v>
      </c>
      <c r="AT9" s="1">
        <v>7</v>
      </c>
      <c r="AU9" t="s">
        <v>185</v>
      </c>
      <c r="AV9" s="1"/>
      <c r="AW9" s="1">
        <v>1</v>
      </c>
      <c r="AX9" t="s">
        <v>80</v>
      </c>
      <c r="AY9" s="1" t="s">
        <v>215</v>
      </c>
      <c r="AZ9" s="1" t="s">
        <v>68</v>
      </c>
      <c r="BB9" s="1">
        <v>4</v>
      </c>
      <c r="BC9">
        <v>0</v>
      </c>
      <c r="BD9">
        <v>4</v>
      </c>
      <c r="BE9" t="s">
        <v>67</v>
      </c>
      <c r="BH9" s="1" t="s">
        <v>69</v>
      </c>
      <c r="BJ9" s="1"/>
      <c r="BO9" s="1"/>
      <c r="BP9" t="s">
        <v>215</v>
      </c>
      <c r="BQ9" t="s">
        <v>70</v>
      </c>
      <c r="BS9">
        <v>1</v>
      </c>
      <c r="BT9" t="s">
        <v>275</v>
      </c>
      <c r="BU9" s="4">
        <v>56</v>
      </c>
      <c r="CB9" s="1"/>
      <c r="CG9" s="1"/>
      <c r="CH9" s="1"/>
      <c r="CU9" s="1"/>
    </row>
    <row r="10" spans="1:99">
      <c r="A10" s="1" t="s">
        <v>185</v>
      </c>
      <c r="B10">
        <v>2</v>
      </c>
      <c r="C10" s="2">
        <v>44008</v>
      </c>
      <c r="D10" s="1" t="s">
        <v>63</v>
      </c>
      <c r="E10" t="s">
        <v>100</v>
      </c>
      <c r="F10" t="s">
        <v>184</v>
      </c>
      <c r="G10" s="1" t="s">
        <v>186</v>
      </c>
      <c r="H10" s="1" t="s">
        <v>187</v>
      </c>
      <c r="I10" t="s">
        <v>73</v>
      </c>
      <c r="J10" t="s">
        <v>74</v>
      </c>
      <c r="K10" t="s">
        <v>75</v>
      </c>
      <c r="L10" s="1" t="s">
        <v>66</v>
      </c>
      <c r="M10">
        <v>0.3</v>
      </c>
      <c r="N10" t="s">
        <v>93</v>
      </c>
      <c r="O10"/>
      <c r="P10"/>
      <c r="Q10"/>
      <c r="R10" t="s">
        <v>67</v>
      </c>
      <c r="S10" t="s">
        <v>67</v>
      </c>
      <c r="T10">
        <v>100</v>
      </c>
      <c r="V10">
        <v>2</v>
      </c>
      <c r="W10" s="3">
        <v>0.59</v>
      </c>
      <c r="X10" s="3">
        <v>0.55000000000000004</v>
      </c>
      <c r="Y10" s="3">
        <v>0.48</v>
      </c>
      <c r="Z10" s="3" t="s">
        <v>276</v>
      </c>
      <c r="AA10" s="4" t="s">
        <v>276</v>
      </c>
      <c r="AB10" s="30" t="s">
        <v>276</v>
      </c>
      <c r="AC10" s="30" t="s">
        <v>276</v>
      </c>
      <c r="AD10">
        <v>120</v>
      </c>
      <c r="AE10">
        <v>300</v>
      </c>
      <c r="AQ10"/>
      <c r="AR10" t="s">
        <v>213</v>
      </c>
      <c r="AT10" s="1">
        <v>8</v>
      </c>
      <c r="AU10" t="s">
        <v>185</v>
      </c>
      <c r="AV10" s="1"/>
      <c r="AW10" s="1">
        <v>2</v>
      </c>
      <c r="AX10" t="s">
        <v>80</v>
      </c>
      <c r="AY10" s="1" t="s">
        <v>215</v>
      </c>
      <c r="AZ10" s="1" t="s">
        <v>216</v>
      </c>
      <c r="BB10" s="1">
        <v>3.5</v>
      </c>
      <c r="BC10">
        <v>4</v>
      </c>
      <c r="BD10">
        <v>7.5</v>
      </c>
      <c r="BE10" t="s">
        <v>150</v>
      </c>
      <c r="BH10" s="1" t="s">
        <v>69</v>
      </c>
      <c r="BJ10" s="1"/>
      <c r="BO10" s="1"/>
      <c r="BP10" t="s">
        <v>215</v>
      </c>
      <c r="BQ10" t="s">
        <v>70</v>
      </c>
      <c r="BS10">
        <v>2</v>
      </c>
      <c r="BT10" t="s">
        <v>275</v>
      </c>
      <c r="BU10" s="4">
        <v>51</v>
      </c>
      <c r="CB10" s="1"/>
      <c r="CG10" s="1"/>
      <c r="CH10" s="1"/>
      <c r="CU10" s="1"/>
    </row>
    <row r="11" spans="1:99">
      <c r="A11" s="1" t="s">
        <v>185</v>
      </c>
      <c r="B11">
        <v>2</v>
      </c>
      <c r="C11" s="2">
        <v>44008</v>
      </c>
      <c r="D11" s="1" t="s">
        <v>63</v>
      </c>
      <c r="E11" t="s">
        <v>100</v>
      </c>
      <c r="F11" t="s">
        <v>184</v>
      </c>
      <c r="G11" s="1" t="s">
        <v>186</v>
      </c>
      <c r="H11" s="1" t="s">
        <v>187</v>
      </c>
      <c r="I11" t="s">
        <v>73</v>
      </c>
      <c r="J11" t="s">
        <v>74</v>
      </c>
      <c r="K11" t="s">
        <v>75</v>
      </c>
      <c r="L11" s="1" t="s">
        <v>66</v>
      </c>
      <c r="M11">
        <v>0.3</v>
      </c>
      <c r="N11" t="s">
        <v>93</v>
      </c>
      <c r="O11"/>
      <c r="P11"/>
      <c r="Q11"/>
      <c r="R11" t="s">
        <v>67</v>
      </c>
      <c r="S11" t="s">
        <v>67</v>
      </c>
      <c r="T11">
        <v>100</v>
      </c>
      <c r="V11">
        <v>2</v>
      </c>
      <c r="W11" s="3">
        <v>0.59</v>
      </c>
      <c r="X11" s="3">
        <v>0.55000000000000004</v>
      </c>
      <c r="Y11" s="3">
        <v>0.48</v>
      </c>
      <c r="Z11" s="3" t="s">
        <v>276</v>
      </c>
      <c r="AA11" s="4" t="s">
        <v>276</v>
      </c>
      <c r="AB11" s="30" t="s">
        <v>276</v>
      </c>
      <c r="AC11" s="30" t="s">
        <v>276</v>
      </c>
      <c r="AD11">
        <v>120</v>
      </c>
      <c r="AE11">
        <v>300</v>
      </c>
      <c r="AQ11"/>
      <c r="AR11" t="s">
        <v>213</v>
      </c>
      <c r="AT11" s="1">
        <v>9</v>
      </c>
      <c r="AU11" t="s">
        <v>185</v>
      </c>
      <c r="AV11" s="1"/>
      <c r="AW11" s="1">
        <v>3</v>
      </c>
      <c r="AX11" t="s">
        <v>80</v>
      </c>
      <c r="AY11" s="1" t="s">
        <v>215</v>
      </c>
      <c r="AZ11" s="1" t="s">
        <v>217</v>
      </c>
      <c r="BB11" s="1">
        <v>9.5</v>
      </c>
      <c r="BC11">
        <v>7.5</v>
      </c>
      <c r="BD11">
        <v>17</v>
      </c>
      <c r="BE11" t="s">
        <v>67</v>
      </c>
      <c r="BH11" s="1" t="s">
        <v>69</v>
      </c>
      <c r="BJ11" s="1"/>
      <c r="BO11" s="1"/>
      <c r="BP11" t="s">
        <v>215</v>
      </c>
      <c r="BQ11" t="s">
        <v>70</v>
      </c>
      <c r="BS11">
        <v>3</v>
      </c>
      <c r="BT11" t="s">
        <v>275</v>
      </c>
      <c r="BU11" s="4">
        <v>70</v>
      </c>
      <c r="CB11" s="1"/>
      <c r="CG11" s="1"/>
      <c r="CH11" s="1"/>
      <c r="CU11" s="1"/>
    </row>
    <row r="12" spans="1:99">
      <c r="A12" s="1" t="s">
        <v>185</v>
      </c>
      <c r="B12">
        <v>2</v>
      </c>
      <c r="C12" s="2">
        <v>44008</v>
      </c>
      <c r="D12" s="1" t="s">
        <v>63</v>
      </c>
      <c r="E12" t="s">
        <v>100</v>
      </c>
      <c r="F12" t="s">
        <v>184</v>
      </c>
      <c r="G12" s="1" t="s">
        <v>186</v>
      </c>
      <c r="H12" s="1" t="s">
        <v>187</v>
      </c>
      <c r="I12" t="s">
        <v>73</v>
      </c>
      <c r="J12" t="s">
        <v>74</v>
      </c>
      <c r="K12" t="s">
        <v>75</v>
      </c>
      <c r="L12" s="1" t="s">
        <v>66</v>
      </c>
      <c r="M12">
        <v>0.3</v>
      </c>
      <c r="N12" t="s">
        <v>93</v>
      </c>
      <c r="O12"/>
      <c r="P12"/>
      <c r="Q12"/>
      <c r="R12" t="s">
        <v>67</v>
      </c>
      <c r="S12" t="s">
        <v>67</v>
      </c>
      <c r="T12">
        <v>100</v>
      </c>
      <c r="V12">
        <v>2</v>
      </c>
      <c r="W12" s="3">
        <v>0.59</v>
      </c>
      <c r="X12" s="3">
        <v>0.55000000000000004</v>
      </c>
      <c r="Y12" s="3">
        <v>0.48</v>
      </c>
      <c r="Z12" s="3" t="s">
        <v>276</v>
      </c>
      <c r="AA12" s="4" t="s">
        <v>276</v>
      </c>
      <c r="AB12" s="30" t="s">
        <v>276</v>
      </c>
      <c r="AC12" s="30" t="s">
        <v>276</v>
      </c>
      <c r="AD12">
        <v>120</v>
      </c>
      <c r="AE12">
        <v>300</v>
      </c>
      <c r="AQ12"/>
      <c r="AR12" t="s">
        <v>213</v>
      </c>
      <c r="AT12" s="1">
        <v>10</v>
      </c>
      <c r="AU12" t="s">
        <v>185</v>
      </c>
      <c r="AV12" s="1"/>
      <c r="AW12" s="1">
        <v>4</v>
      </c>
      <c r="AX12" t="s">
        <v>122</v>
      </c>
      <c r="AY12" s="1" t="s">
        <v>229</v>
      </c>
      <c r="AZ12" s="1" t="s">
        <v>218</v>
      </c>
      <c r="BB12" s="1">
        <v>11</v>
      </c>
      <c r="BC12">
        <v>17</v>
      </c>
      <c r="BD12">
        <v>28</v>
      </c>
      <c r="BG12" t="s">
        <v>130</v>
      </c>
      <c r="BH12" s="1" t="s">
        <v>230</v>
      </c>
      <c r="BJ12" s="1"/>
      <c r="BO12" s="1" t="s">
        <v>222</v>
      </c>
      <c r="BP12" t="s">
        <v>229</v>
      </c>
      <c r="BQ12" t="s">
        <v>70</v>
      </c>
      <c r="BT12" t="s">
        <v>276</v>
      </c>
      <c r="BU12" s="4"/>
      <c r="CB12" s="1"/>
      <c r="CG12" s="1"/>
      <c r="CH12" s="1"/>
      <c r="CU12" s="1"/>
    </row>
    <row r="13" spans="1:99">
      <c r="A13" s="1" t="s">
        <v>185</v>
      </c>
      <c r="B13">
        <v>2</v>
      </c>
      <c r="C13" s="2">
        <v>44008</v>
      </c>
      <c r="D13" s="1" t="s">
        <v>63</v>
      </c>
      <c r="E13" t="s">
        <v>100</v>
      </c>
      <c r="F13" t="s">
        <v>184</v>
      </c>
      <c r="G13" s="1" t="s">
        <v>186</v>
      </c>
      <c r="H13" s="1" t="s">
        <v>187</v>
      </c>
      <c r="I13" t="s">
        <v>73</v>
      </c>
      <c r="J13" t="s">
        <v>74</v>
      </c>
      <c r="K13" t="s">
        <v>75</v>
      </c>
      <c r="L13" s="1" t="s">
        <v>66</v>
      </c>
      <c r="M13">
        <v>0.3</v>
      </c>
      <c r="N13" t="s">
        <v>93</v>
      </c>
      <c r="O13"/>
      <c r="P13"/>
      <c r="Q13"/>
      <c r="R13" t="s">
        <v>67</v>
      </c>
      <c r="S13" t="s">
        <v>67</v>
      </c>
      <c r="T13">
        <v>100</v>
      </c>
      <c r="V13">
        <v>2</v>
      </c>
      <c r="W13" s="3">
        <v>0.59</v>
      </c>
      <c r="X13" s="3">
        <v>0.55000000000000004</v>
      </c>
      <c r="Y13" s="3">
        <v>0.48</v>
      </c>
      <c r="Z13" s="3" t="s">
        <v>276</v>
      </c>
      <c r="AA13" s="4" t="s">
        <v>276</v>
      </c>
      <c r="AB13" s="30" t="s">
        <v>276</v>
      </c>
      <c r="AC13" s="30" t="s">
        <v>276</v>
      </c>
      <c r="AD13">
        <v>120</v>
      </c>
      <c r="AE13">
        <v>300</v>
      </c>
      <c r="AQ13"/>
      <c r="AR13" t="s">
        <v>213</v>
      </c>
      <c r="AT13" s="1">
        <v>11</v>
      </c>
      <c r="AU13" t="s">
        <v>185</v>
      </c>
      <c r="AV13" s="1"/>
      <c r="AW13" s="1">
        <v>5</v>
      </c>
      <c r="AX13" t="s">
        <v>122</v>
      </c>
      <c r="AY13" s="1" t="s">
        <v>231</v>
      </c>
      <c r="AZ13" s="1" t="s">
        <v>220</v>
      </c>
      <c r="BB13" s="1">
        <v>20</v>
      </c>
      <c r="BC13">
        <v>28</v>
      </c>
      <c r="BD13">
        <v>48</v>
      </c>
      <c r="BG13" t="s">
        <v>130</v>
      </c>
      <c r="BH13" s="1" t="s">
        <v>232</v>
      </c>
      <c r="BJ13" s="1"/>
      <c r="BO13" s="1" t="s">
        <v>222</v>
      </c>
      <c r="BP13" t="s">
        <v>231</v>
      </c>
      <c r="BQ13" t="s">
        <v>70</v>
      </c>
      <c r="BT13" t="s">
        <v>276</v>
      </c>
      <c r="BU13" s="4"/>
      <c r="CB13" s="1"/>
      <c r="CG13" s="1"/>
      <c r="CH13" s="1"/>
      <c r="CU13" s="1"/>
    </row>
    <row r="14" spans="1:99">
      <c r="A14" s="1" t="s">
        <v>185</v>
      </c>
      <c r="B14">
        <v>2</v>
      </c>
      <c r="C14" s="2">
        <v>44008</v>
      </c>
      <c r="D14" s="1" t="s">
        <v>63</v>
      </c>
      <c r="E14" t="s">
        <v>100</v>
      </c>
      <c r="F14" t="s">
        <v>184</v>
      </c>
      <c r="G14" s="1" t="s">
        <v>186</v>
      </c>
      <c r="H14" s="1" t="s">
        <v>187</v>
      </c>
      <c r="I14" t="s">
        <v>73</v>
      </c>
      <c r="J14" t="s">
        <v>74</v>
      </c>
      <c r="K14" t="s">
        <v>75</v>
      </c>
      <c r="L14" s="1" t="s">
        <v>66</v>
      </c>
      <c r="M14">
        <v>0.3</v>
      </c>
      <c r="N14" t="s">
        <v>93</v>
      </c>
      <c r="O14"/>
      <c r="P14"/>
      <c r="Q14"/>
      <c r="R14" t="s">
        <v>67</v>
      </c>
      <c r="S14" t="s">
        <v>67</v>
      </c>
      <c r="T14">
        <v>100</v>
      </c>
      <c r="V14">
        <v>2</v>
      </c>
      <c r="W14" s="3">
        <v>0.59</v>
      </c>
      <c r="X14" s="3">
        <v>0.55000000000000004</v>
      </c>
      <c r="Y14" s="3">
        <v>0.48</v>
      </c>
      <c r="Z14" s="3" t="s">
        <v>276</v>
      </c>
      <c r="AA14" s="4" t="s">
        <v>276</v>
      </c>
      <c r="AB14" s="30" t="s">
        <v>276</v>
      </c>
      <c r="AC14" s="30" t="s">
        <v>276</v>
      </c>
      <c r="AD14">
        <v>120</v>
      </c>
      <c r="AE14">
        <v>300</v>
      </c>
      <c r="AQ14"/>
      <c r="AR14" t="s">
        <v>213</v>
      </c>
      <c r="AT14" s="1">
        <v>12</v>
      </c>
      <c r="AU14" t="s">
        <v>185</v>
      </c>
      <c r="AV14" s="1"/>
      <c r="AW14" s="1">
        <v>6</v>
      </c>
      <c r="AX14" t="s">
        <v>124</v>
      </c>
      <c r="AY14" s="1" t="s">
        <v>233</v>
      </c>
      <c r="AZ14" s="1" t="s">
        <v>234</v>
      </c>
      <c r="BA14">
        <v>2</v>
      </c>
      <c r="BB14" s="1">
        <v>102</v>
      </c>
      <c r="BC14">
        <v>48</v>
      </c>
      <c r="BD14">
        <v>150</v>
      </c>
      <c r="BH14" s="1" t="s">
        <v>235</v>
      </c>
      <c r="BI14" t="s">
        <v>135</v>
      </c>
      <c r="BJ14" s="1" t="s">
        <v>141</v>
      </c>
      <c r="BK14" t="s">
        <v>147</v>
      </c>
      <c r="BL14">
        <v>13.6</v>
      </c>
      <c r="BM14">
        <v>0.23100000000000001</v>
      </c>
      <c r="BO14" s="1" t="s">
        <v>222</v>
      </c>
      <c r="BP14" t="s">
        <v>182</v>
      </c>
      <c r="BQ14" t="s">
        <v>70</v>
      </c>
      <c r="BT14" t="s">
        <v>276</v>
      </c>
      <c r="BU14" s="4"/>
      <c r="BW14" t="s">
        <v>236</v>
      </c>
      <c r="BY14" t="s">
        <v>237</v>
      </c>
      <c r="BZ14" t="s">
        <v>228</v>
      </c>
      <c r="CB14" s="1"/>
      <c r="CG14" s="1"/>
      <c r="CH14" s="1"/>
      <c r="CU14" s="1"/>
    </row>
    <row r="15" spans="1:99">
      <c r="A15" s="1" t="s">
        <v>284</v>
      </c>
      <c r="B15">
        <v>8</v>
      </c>
      <c r="C15" s="2">
        <v>44008</v>
      </c>
      <c r="D15" s="1" t="s">
        <v>63</v>
      </c>
      <c r="E15" t="s">
        <v>100</v>
      </c>
      <c r="F15" t="s">
        <v>184</v>
      </c>
      <c r="G15" s="1" t="s">
        <v>205</v>
      </c>
      <c r="H15" s="1" t="s">
        <v>206</v>
      </c>
      <c r="I15" t="s">
        <v>73</v>
      </c>
      <c r="J15" t="s">
        <v>74</v>
      </c>
      <c r="K15" t="s">
        <v>75</v>
      </c>
      <c r="L15" s="1" t="s">
        <v>66</v>
      </c>
      <c r="M15">
        <v>1</v>
      </c>
      <c r="N15" t="s">
        <v>93</v>
      </c>
      <c r="O15"/>
      <c r="P15"/>
      <c r="Q15"/>
      <c r="R15" t="s">
        <v>150</v>
      </c>
      <c r="S15" t="s">
        <v>150</v>
      </c>
      <c r="T15">
        <v>-500</v>
      </c>
      <c r="V15"/>
      <c r="W15" s="3"/>
      <c r="X15" s="3"/>
      <c r="Y15" s="3"/>
      <c r="Z15" s="3" t="s">
        <v>276</v>
      </c>
      <c r="AA15" s="4" t="s">
        <v>276</v>
      </c>
      <c r="AB15" s="30" t="s">
        <v>276</v>
      </c>
      <c r="AC15" s="30" t="s">
        <v>276</v>
      </c>
      <c r="AE15">
        <v>300</v>
      </c>
      <c r="AQ15"/>
      <c r="AT15" s="1"/>
      <c r="AV15" s="1"/>
      <c r="AW15" s="1"/>
      <c r="AY15" s="1"/>
      <c r="AZ15" s="1"/>
      <c r="BB15" s="1"/>
      <c r="BH15" s="1"/>
      <c r="BJ15" s="1"/>
      <c r="BO15" s="1"/>
      <c r="BU15" s="4"/>
      <c r="CB15" s="1"/>
      <c r="CG15" s="1"/>
      <c r="CH15" s="1"/>
      <c r="CU15" s="1"/>
    </row>
    <row r="16" spans="1:99">
      <c r="A16" s="1" t="s">
        <v>188</v>
      </c>
      <c r="B16">
        <v>3</v>
      </c>
      <c r="C16" s="2">
        <v>44008</v>
      </c>
      <c r="D16" s="1" t="s">
        <v>63</v>
      </c>
      <c r="E16" t="s">
        <v>100</v>
      </c>
      <c r="F16" t="s">
        <v>184</v>
      </c>
      <c r="G16" s="1" t="s">
        <v>189</v>
      </c>
      <c r="H16" s="1" t="s">
        <v>190</v>
      </c>
      <c r="I16" t="s">
        <v>73</v>
      </c>
      <c r="J16" t="s">
        <v>74</v>
      </c>
      <c r="K16" t="s">
        <v>75</v>
      </c>
      <c r="L16" s="1" t="s">
        <v>66</v>
      </c>
      <c r="M16">
        <v>0.3</v>
      </c>
      <c r="N16" t="s">
        <v>93</v>
      </c>
      <c r="O16"/>
      <c r="P16"/>
      <c r="Q16"/>
      <c r="R16" t="s">
        <v>67</v>
      </c>
      <c r="S16" t="s">
        <v>67</v>
      </c>
      <c r="T16">
        <v>0</v>
      </c>
      <c r="V16"/>
      <c r="W16" s="3"/>
      <c r="X16" s="3"/>
      <c r="Y16" s="3"/>
      <c r="Z16" s="3" t="s">
        <v>276</v>
      </c>
      <c r="AA16" s="4" t="s">
        <v>276</v>
      </c>
      <c r="AB16" s="30" t="s">
        <v>276</v>
      </c>
      <c r="AC16" s="30" t="s">
        <v>276</v>
      </c>
      <c r="AE16">
        <v>300</v>
      </c>
      <c r="AQ16"/>
      <c r="AS16" t="s">
        <v>214</v>
      </c>
      <c r="AT16" s="1">
        <v>13</v>
      </c>
      <c r="AU16" t="s">
        <v>188</v>
      </c>
      <c r="AV16" s="1"/>
      <c r="AW16" s="1">
        <v>1</v>
      </c>
      <c r="AX16" t="s">
        <v>80</v>
      </c>
      <c r="AY16" s="1" t="s">
        <v>215</v>
      </c>
      <c r="AZ16" s="1" t="s">
        <v>68</v>
      </c>
      <c r="BB16" s="1">
        <v>2.5</v>
      </c>
      <c r="BC16">
        <v>0</v>
      </c>
      <c r="BD16">
        <v>2.5</v>
      </c>
      <c r="BE16" t="s">
        <v>67</v>
      </c>
      <c r="BH16" s="1" t="s">
        <v>69</v>
      </c>
      <c r="BJ16" s="1"/>
      <c r="BO16" s="1"/>
      <c r="BP16" t="s">
        <v>215</v>
      </c>
      <c r="BQ16" t="s">
        <v>70</v>
      </c>
      <c r="BS16">
        <v>1</v>
      </c>
      <c r="BT16" t="s">
        <v>275</v>
      </c>
      <c r="BU16" s="4">
        <v>56</v>
      </c>
      <c r="CB16" s="1"/>
      <c r="CG16" s="1"/>
      <c r="CH16" s="1"/>
      <c r="CU16" s="1"/>
    </row>
    <row r="17" spans="1:99">
      <c r="A17" s="1" t="s">
        <v>188</v>
      </c>
      <c r="B17">
        <v>3</v>
      </c>
      <c r="C17" s="2">
        <v>44008</v>
      </c>
      <c r="D17" s="1" t="s">
        <v>63</v>
      </c>
      <c r="E17" t="s">
        <v>100</v>
      </c>
      <c r="F17" t="s">
        <v>184</v>
      </c>
      <c r="G17" s="1" t="s">
        <v>189</v>
      </c>
      <c r="H17" s="1" t="s">
        <v>190</v>
      </c>
      <c r="I17" t="s">
        <v>73</v>
      </c>
      <c r="J17" t="s">
        <v>74</v>
      </c>
      <c r="K17" t="s">
        <v>75</v>
      </c>
      <c r="L17" s="1" t="s">
        <v>66</v>
      </c>
      <c r="M17">
        <v>0.3</v>
      </c>
      <c r="N17" t="s">
        <v>93</v>
      </c>
      <c r="O17"/>
      <c r="P17"/>
      <c r="Q17"/>
      <c r="R17" t="s">
        <v>67</v>
      </c>
      <c r="S17" t="s">
        <v>67</v>
      </c>
      <c r="T17">
        <v>0</v>
      </c>
      <c r="V17"/>
      <c r="W17" s="3"/>
      <c r="X17" s="3"/>
      <c r="Y17" s="3"/>
      <c r="Z17" s="3" t="s">
        <v>276</v>
      </c>
      <c r="AA17" s="4" t="s">
        <v>276</v>
      </c>
      <c r="AB17" s="30" t="s">
        <v>276</v>
      </c>
      <c r="AC17" s="30" t="s">
        <v>276</v>
      </c>
      <c r="AE17">
        <v>300</v>
      </c>
      <c r="AQ17"/>
      <c r="AS17" t="s">
        <v>214</v>
      </c>
      <c r="AT17" s="1">
        <v>14</v>
      </c>
      <c r="AU17" t="s">
        <v>188</v>
      </c>
      <c r="AV17" s="1"/>
      <c r="AW17" s="1">
        <v>2</v>
      </c>
      <c r="AX17" t="s">
        <v>80</v>
      </c>
      <c r="AY17" s="1" t="s">
        <v>215</v>
      </c>
      <c r="AZ17" s="1" t="s">
        <v>216</v>
      </c>
      <c r="BB17" s="1">
        <v>4</v>
      </c>
      <c r="BC17">
        <v>2.5</v>
      </c>
      <c r="BD17">
        <v>6.5</v>
      </c>
      <c r="BE17" t="s">
        <v>67</v>
      </c>
      <c r="BH17" s="1" t="s">
        <v>69</v>
      </c>
      <c r="BJ17" s="1"/>
      <c r="BO17" s="1"/>
      <c r="BP17" t="s">
        <v>215</v>
      </c>
      <c r="BQ17" t="s">
        <v>70</v>
      </c>
      <c r="BS17">
        <v>2</v>
      </c>
      <c r="BT17" t="s">
        <v>275</v>
      </c>
      <c r="BU17" s="4">
        <v>51</v>
      </c>
      <c r="CB17" s="1"/>
      <c r="CG17" s="1"/>
      <c r="CH17" s="1"/>
      <c r="CU17" s="1"/>
    </row>
    <row r="18" spans="1:99">
      <c r="A18" s="1" t="s">
        <v>188</v>
      </c>
      <c r="B18">
        <v>3</v>
      </c>
      <c r="C18" s="2">
        <v>44008</v>
      </c>
      <c r="D18" s="1" t="s">
        <v>63</v>
      </c>
      <c r="E18" t="s">
        <v>100</v>
      </c>
      <c r="F18" t="s">
        <v>184</v>
      </c>
      <c r="G18" s="1" t="s">
        <v>189</v>
      </c>
      <c r="H18" s="1" t="s">
        <v>190</v>
      </c>
      <c r="I18" t="s">
        <v>73</v>
      </c>
      <c r="J18" t="s">
        <v>74</v>
      </c>
      <c r="K18" t="s">
        <v>75</v>
      </c>
      <c r="L18" s="1" t="s">
        <v>66</v>
      </c>
      <c r="M18">
        <v>0.3</v>
      </c>
      <c r="N18" t="s">
        <v>93</v>
      </c>
      <c r="O18"/>
      <c r="P18"/>
      <c r="Q18"/>
      <c r="R18" t="s">
        <v>67</v>
      </c>
      <c r="S18" t="s">
        <v>67</v>
      </c>
      <c r="T18">
        <v>0</v>
      </c>
      <c r="V18"/>
      <c r="W18" s="3"/>
      <c r="X18" s="3"/>
      <c r="Y18" s="3"/>
      <c r="Z18" s="3" t="s">
        <v>276</v>
      </c>
      <c r="AA18" s="4" t="s">
        <v>276</v>
      </c>
      <c r="AB18" s="30" t="s">
        <v>276</v>
      </c>
      <c r="AC18" s="30" t="s">
        <v>276</v>
      </c>
      <c r="AE18">
        <v>300</v>
      </c>
      <c r="AQ18"/>
      <c r="AS18" t="s">
        <v>214</v>
      </c>
      <c r="AT18" s="1">
        <v>15</v>
      </c>
      <c r="AU18" t="s">
        <v>188</v>
      </c>
      <c r="AV18" s="1"/>
      <c r="AW18" s="1">
        <v>3</v>
      </c>
      <c r="AX18" t="s">
        <v>80</v>
      </c>
      <c r="AY18" s="1" t="s">
        <v>215</v>
      </c>
      <c r="AZ18" s="1" t="s">
        <v>217</v>
      </c>
      <c r="BB18" s="1">
        <v>8</v>
      </c>
      <c r="BC18">
        <v>6.5</v>
      </c>
      <c r="BD18">
        <v>14.5</v>
      </c>
      <c r="BE18" t="s">
        <v>67</v>
      </c>
      <c r="BH18" s="1" t="s">
        <v>69</v>
      </c>
      <c r="BJ18" s="1"/>
      <c r="BO18" s="1"/>
      <c r="BP18" t="s">
        <v>215</v>
      </c>
      <c r="BQ18" t="s">
        <v>70</v>
      </c>
      <c r="BS18">
        <v>3</v>
      </c>
      <c r="BT18" t="s">
        <v>275</v>
      </c>
      <c r="BU18" s="4">
        <v>70</v>
      </c>
      <c r="CB18" s="1"/>
      <c r="CG18" s="1"/>
      <c r="CH18" s="1"/>
      <c r="CU18" s="1"/>
    </row>
    <row r="19" spans="1:99">
      <c r="A19" s="1" t="s">
        <v>188</v>
      </c>
      <c r="B19">
        <v>3</v>
      </c>
      <c r="C19" s="2">
        <v>44008</v>
      </c>
      <c r="D19" s="1" t="s">
        <v>63</v>
      </c>
      <c r="E19" t="s">
        <v>100</v>
      </c>
      <c r="F19" t="s">
        <v>184</v>
      </c>
      <c r="G19" s="1" t="s">
        <v>189</v>
      </c>
      <c r="H19" s="1" t="s">
        <v>190</v>
      </c>
      <c r="I19" t="s">
        <v>73</v>
      </c>
      <c r="J19" t="s">
        <v>74</v>
      </c>
      <c r="K19" t="s">
        <v>75</v>
      </c>
      <c r="L19" s="1" t="s">
        <v>66</v>
      </c>
      <c r="M19">
        <v>0.3</v>
      </c>
      <c r="N19" t="s">
        <v>93</v>
      </c>
      <c r="O19"/>
      <c r="P19"/>
      <c r="Q19"/>
      <c r="R19" t="s">
        <v>67</v>
      </c>
      <c r="S19" t="s">
        <v>67</v>
      </c>
      <c r="T19">
        <v>0</v>
      </c>
      <c r="V19"/>
      <c r="W19" s="3"/>
      <c r="X19" s="3"/>
      <c r="Y19" s="3"/>
      <c r="Z19" s="3" t="s">
        <v>276</v>
      </c>
      <c r="AA19" s="4" t="s">
        <v>276</v>
      </c>
      <c r="AB19" s="30" t="s">
        <v>276</v>
      </c>
      <c r="AC19" s="30" t="s">
        <v>276</v>
      </c>
      <c r="AE19">
        <v>300</v>
      </c>
      <c r="AQ19"/>
      <c r="AS19" t="s">
        <v>214</v>
      </c>
      <c r="AT19" s="1">
        <v>16</v>
      </c>
      <c r="AU19" t="s">
        <v>188</v>
      </c>
      <c r="AV19" s="1"/>
      <c r="AW19" s="1">
        <v>4</v>
      </c>
      <c r="AX19" t="s">
        <v>122</v>
      </c>
      <c r="AY19" s="1" t="s">
        <v>229</v>
      </c>
      <c r="AZ19" s="1" t="s">
        <v>217</v>
      </c>
      <c r="BB19" s="1">
        <v>10.5</v>
      </c>
      <c r="BC19">
        <v>14.5</v>
      </c>
      <c r="BD19">
        <v>25</v>
      </c>
      <c r="BG19" t="s">
        <v>130</v>
      </c>
      <c r="BH19" s="1" t="s">
        <v>230</v>
      </c>
      <c r="BJ19" s="1"/>
      <c r="BO19" s="1" t="s">
        <v>222</v>
      </c>
      <c r="BP19" t="s">
        <v>229</v>
      </c>
      <c r="BQ19" t="s">
        <v>70</v>
      </c>
      <c r="BT19" t="s">
        <v>276</v>
      </c>
      <c r="BU19" s="4"/>
      <c r="CB19" s="1"/>
      <c r="CG19" s="1"/>
      <c r="CH19" s="1"/>
      <c r="CU19" s="1"/>
    </row>
    <row r="20" spans="1:99">
      <c r="A20" s="1" t="s">
        <v>188</v>
      </c>
      <c r="B20">
        <v>3</v>
      </c>
      <c r="C20" s="2">
        <v>44008</v>
      </c>
      <c r="D20" s="1" t="s">
        <v>63</v>
      </c>
      <c r="E20" t="s">
        <v>100</v>
      </c>
      <c r="F20" t="s">
        <v>184</v>
      </c>
      <c r="G20" s="1" t="s">
        <v>189</v>
      </c>
      <c r="H20" s="1" t="s">
        <v>190</v>
      </c>
      <c r="I20" t="s">
        <v>73</v>
      </c>
      <c r="J20" t="s">
        <v>74</v>
      </c>
      <c r="K20" t="s">
        <v>75</v>
      </c>
      <c r="L20" s="1" t="s">
        <v>66</v>
      </c>
      <c r="M20">
        <v>0.3</v>
      </c>
      <c r="N20" t="s">
        <v>93</v>
      </c>
      <c r="O20"/>
      <c r="P20"/>
      <c r="Q20"/>
      <c r="R20" t="s">
        <v>67</v>
      </c>
      <c r="S20" t="s">
        <v>67</v>
      </c>
      <c r="T20">
        <v>0</v>
      </c>
      <c r="V20"/>
      <c r="W20" s="3"/>
      <c r="X20" s="3"/>
      <c r="Y20" s="3"/>
      <c r="Z20" s="3" t="s">
        <v>276</v>
      </c>
      <c r="AA20" s="4" t="s">
        <v>276</v>
      </c>
      <c r="AB20" s="30" t="s">
        <v>276</v>
      </c>
      <c r="AC20" s="30" t="s">
        <v>276</v>
      </c>
      <c r="AE20">
        <v>300</v>
      </c>
      <c r="AQ20"/>
      <c r="AS20" t="s">
        <v>214</v>
      </c>
      <c r="AT20" s="1">
        <v>17</v>
      </c>
      <c r="AU20" t="s">
        <v>188</v>
      </c>
      <c r="AV20" s="1"/>
      <c r="AW20" s="1">
        <v>5</v>
      </c>
      <c r="AX20" t="s">
        <v>122</v>
      </c>
      <c r="AY20" s="1" t="s">
        <v>231</v>
      </c>
      <c r="AZ20" s="1" t="s">
        <v>218</v>
      </c>
      <c r="BB20" s="1">
        <v>20</v>
      </c>
      <c r="BC20">
        <v>25</v>
      </c>
      <c r="BD20">
        <v>45</v>
      </c>
      <c r="BG20" t="s">
        <v>130</v>
      </c>
      <c r="BH20" s="1" t="s">
        <v>230</v>
      </c>
      <c r="BJ20" s="1"/>
      <c r="BO20" s="1" t="s">
        <v>222</v>
      </c>
      <c r="BP20" t="s">
        <v>231</v>
      </c>
      <c r="BQ20" t="s">
        <v>70</v>
      </c>
      <c r="BT20" t="s">
        <v>276</v>
      </c>
      <c r="BU20" s="4"/>
      <c r="CB20" s="1"/>
      <c r="CG20" s="1"/>
      <c r="CH20" s="1"/>
      <c r="CU20" s="1"/>
    </row>
    <row r="21" spans="1:99">
      <c r="A21" s="1" t="s">
        <v>188</v>
      </c>
      <c r="B21">
        <v>3</v>
      </c>
      <c r="C21" s="2">
        <v>44008</v>
      </c>
      <c r="D21" s="1" t="s">
        <v>63</v>
      </c>
      <c r="E21" t="s">
        <v>100</v>
      </c>
      <c r="F21" t="s">
        <v>184</v>
      </c>
      <c r="G21" s="1" t="s">
        <v>189</v>
      </c>
      <c r="H21" s="1" t="s">
        <v>190</v>
      </c>
      <c r="I21" t="s">
        <v>73</v>
      </c>
      <c r="J21" t="s">
        <v>74</v>
      </c>
      <c r="K21" t="s">
        <v>75</v>
      </c>
      <c r="L21" s="1" t="s">
        <v>66</v>
      </c>
      <c r="M21">
        <v>0.3</v>
      </c>
      <c r="N21" t="s">
        <v>93</v>
      </c>
      <c r="O21"/>
      <c r="P21"/>
      <c r="Q21"/>
      <c r="R21" t="s">
        <v>67</v>
      </c>
      <c r="S21" t="s">
        <v>67</v>
      </c>
      <c r="T21">
        <v>0</v>
      </c>
      <c r="V21"/>
      <c r="W21" s="3"/>
      <c r="X21" s="3"/>
      <c r="Y21" s="3"/>
      <c r="Z21" s="3" t="s">
        <v>276</v>
      </c>
      <c r="AA21" s="4" t="s">
        <v>276</v>
      </c>
      <c r="AB21" s="30" t="s">
        <v>276</v>
      </c>
      <c r="AC21" s="30" t="s">
        <v>276</v>
      </c>
      <c r="AE21">
        <v>300</v>
      </c>
      <c r="AQ21"/>
      <c r="AS21" t="s">
        <v>214</v>
      </c>
      <c r="AT21" s="1">
        <v>18</v>
      </c>
      <c r="AU21" t="s">
        <v>188</v>
      </c>
      <c r="AV21" s="1" t="s">
        <v>238</v>
      </c>
      <c r="AW21" s="1">
        <v>6</v>
      </c>
      <c r="AX21" t="s">
        <v>124</v>
      </c>
      <c r="AY21" s="1" t="s">
        <v>239</v>
      </c>
      <c r="AZ21" s="1" t="s">
        <v>224</v>
      </c>
      <c r="BA21">
        <v>1</v>
      </c>
      <c r="BB21" s="1">
        <v>50</v>
      </c>
      <c r="BC21">
        <v>45</v>
      </c>
      <c r="BD21">
        <v>95</v>
      </c>
      <c r="BH21" s="1" t="s">
        <v>240</v>
      </c>
      <c r="BI21" t="s">
        <v>133</v>
      </c>
      <c r="BJ21" s="1"/>
      <c r="BK21" t="s">
        <v>145</v>
      </c>
      <c r="BL21">
        <v>4.2</v>
      </c>
      <c r="BM21">
        <v>0.89</v>
      </c>
      <c r="BO21" s="1" t="s">
        <v>222</v>
      </c>
      <c r="BP21" t="s">
        <v>277</v>
      </c>
      <c r="BQ21" t="s">
        <v>70</v>
      </c>
      <c r="BT21" t="s">
        <v>276</v>
      </c>
      <c r="BU21" s="4"/>
      <c r="BW21" t="s">
        <v>226</v>
      </c>
      <c r="BY21" t="s">
        <v>237</v>
      </c>
      <c r="BZ21" t="s">
        <v>241</v>
      </c>
      <c r="CA21" t="s">
        <v>238</v>
      </c>
      <c r="CB21" s="1" t="s">
        <v>82</v>
      </c>
      <c r="CD21" t="s">
        <v>152</v>
      </c>
      <c r="CE21" t="s">
        <v>152</v>
      </c>
      <c r="CF21" t="s">
        <v>72</v>
      </c>
      <c r="CG21" s="1" t="s">
        <v>155</v>
      </c>
      <c r="CH21" s="1" t="s">
        <v>160</v>
      </c>
      <c r="CL21" t="s">
        <v>273</v>
      </c>
      <c r="CU21" s="1"/>
    </row>
    <row r="22" spans="1:99">
      <c r="A22" s="1" t="s">
        <v>188</v>
      </c>
      <c r="B22">
        <v>3</v>
      </c>
      <c r="C22" s="2">
        <v>44008</v>
      </c>
      <c r="D22" s="1" t="s">
        <v>63</v>
      </c>
      <c r="E22" t="s">
        <v>100</v>
      </c>
      <c r="F22" t="s">
        <v>184</v>
      </c>
      <c r="G22" s="1" t="s">
        <v>189</v>
      </c>
      <c r="H22" s="1" t="s">
        <v>190</v>
      </c>
      <c r="I22" t="s">
        <v>73</v>
      </c>
      <c r="J22" t="s">
        <v>74</v>
      </c>
      <c r="K22" t="s">
        <v>75</v>
      </c>
      <c r="L22" s="1" t="s">
        <v>66</v>
      </c>
      <c r="M22">
        <v>0.3</v>
      </c>
      <c r="N22" t="s">
        <v>93</v>
      </c>
      <c r="O22"/>
      <c r="P22"/>
      <c r="Q22"/>
      <c r="R22" t="s">
        <v>67</v>
      </c>
      <c r="S22" t="s">
        <v>67</v>
      </c>
      <c r="T22">
        <v>0</v>
      </c>
      <c r="V22"/>
      <c r="W22" s="3"/>
      <c r="X22" s="3"/>
      <c r="Y22" s="3"/>
      <c r="Z22" s="3" t="s">
        <v>276</v>
      </c>
      <c r="AA22" s="4" t="s">
        <v>276</v>
      </c>
      <c r="AB22" s="30" t="s">
        <v>276</v>
      </c>
      <c r="AC22" s="30" t="s">
        <v>276</v>
      </c>
      <c r="AE22">
        <v>300</v>
      </c>
      <c r="AQ22"/>
      <c r="AS22" t="s">
        <v>214</v>
      </c>
      <c r="AT22" s="1">
        <v>19</v>
      </c>
      <c r="AU22" t="s">
        <v>188</v>
      </c>
      <c r="AV22" s="1" t="s">
        <v>242</v>
      </c>
      <c r="AW22" s="1">
        <v>7</v>
      </c>
      <c r="AX22" t="s">
        <v>124</v>
      </c>
      <c r="AY22" s="1" t="s">
        <v>243</v>
      </c>
      <c r="AZ22" s="1" t="s">
        <v>234</v>
      </c>
      <c r="BA22">
        <v>3</v>
      </c>
      <c r="BB22" s="1">
        <v>55</v>
      </c>
      <c r="BC22">
        <v>95</v>
      </c>
      <c r="BD22">
        <v>150</v>
      </c>
      <c r="BH22" s="1" t="s">
        <v>232</v>
      </c>
      <c r="BI22" t="s">
        <v>135</v>
      </c>
      <c r="BJ22" s="1" t="s">
        <v>140</v>
      </c>
      <c r="BK22" t="s">
        <v>149</v>
      </c>
      <c r="BL22">
        <v>16.5</v>
      </c>
      <c r="BM22">
        <v>0.11</v>
      </c>
      <c r="BO22" s="1" t="s">
        <v>222</v>
      </c>
      <c r="BP22" t="s">
        <v>182</v>
      </c>
      <c r="BQ22" t="s">
        <v>70</v>
      </c>
      <c r="BT22" t="s">
        <v>276</v>
      </c>
      <c r="BU22" s="4"/>
      <c r="BW22" t="s">
        <v>236</v>
      </c>
      <c r="BY22" t="s">
        <v>244</v>
      </c>
      <c r="BZ22" t="s">
        <v>245</v>
      </c>
      <c r="CA22" t="s">
        <v>242</v>
      </c>
      <c r="CB22" s="1" t="s">
        <v>43</v>
      </c>
      <c r="CD22" t="s">
        <v>153</v>
      </c>
      <c r="CE22" t="s">
        <v>154</v>
      </c>
      <c r="CF22" t="s">
        <v>72</v>
      </c>
      <c r="CG22" s="1" t="s">
        <v>155</v>
      </c>
      <c r="CH22" s="1" t="s">
        <v>161</v>
      </c>
      <c r="CL22" t="s">
        <v>274</v>
      </c>
      <c r="CU22" s="1"/>
    </row>
    <row r="23" spans="1:99">
      <c r="A23" s="1" t="s">
        <v>191</v>
      </c>
      <c r="B23">
        <v>4</v>
      </c>
      <c r="C23" s="2">
        <v>44007</v>
      </c>
      <c r="D23" s="1" t="s">
        <v>192</v>
      </c>
      <c r="E23" t="s">
        <v>100</v>
      </c>
      <c r="F23" t="s">
        <v>184</v>
      </c>
      <c r="G23" s="1" t="s">
        <v>193</v>
      </c>
      <c r="H23" s="1" t="s">
        <v>194</v>
      </c>
      <c r="I23" t="s">
        <v>73</v>
      </c>
      <c r="J23" t="s">
        <v>74</v>
      </c>
      <c r="K23" t="s">
        <v>75</v>
      </c>
      <c r="L23" s="1" t="s">
        <v>66</v>
      </c>
      <c r="M23">
        <v>0.3</v>
      </c>
      <c r="N23" t="s">
        <v>93</v>
      </c>
      <c r="O23"/>
      <c r="P23"/>
      <c r="Q23"/>
      <c r="R23" t="s">
        <v>67</v>
      </c>
      <c r="S23" t="s">
        <v>67</v>
      </c>
      <c r="T23">
        <v>-100</v>
      </c>
      <c r="V23"/>
      <c r="W23" s="3"/>
      <c r="X23" s="3"/>
      <c r="Y23" s="3"/>
      <c r="Z23" s="3" t="s">
        <v>276</v>
      </c>
      <c r="AA23" s="4" t="s">
        <v>276</v>
      </c>
      <c r="AB23" s="30" t="s">
        <v>276</v>
      </c>
      <c r="AC23" s="30" t="s">
        <v>276</v>
      </c>
      <c r="AE23">
        <v>300</v>
      </c>
      <c r="AQ23"/>
      <c r="AT23" s="1">
        <v>20</v>
      </c>
      <c r="AU23" t="s">
        <v>191</v>
      </c>
      <c r="AV23" s="1"/>
      <c r="AW23" s="1">
        <v>1</v>
      </c>
      <c r="AX23" t="s">
        <v>80</v>
      </c>
      <c r="AY23" s="1" t="s">
        <v>215</v>
      </c>
      <c r="AZ23" s="1" t="s">
        <v>68</v>
      </c>
      <c r="BB23" s="1">
        <v>2</v>
      </c>
      <c r="BC23">
        <v>0</v>
      </c>
      <c r="BD23">
        <v>2</v>
      </c>
      <c r="BE23" t="s">
        <v>67</v>
      </c>
      <c r="BH23" s="1" t="s">
        <v>69</v>
      </c>
      <c r="BJ23" s="1"/>
      <c r="BO23" s="1"/>
      <c r="BP23" t="s">
        <v>215</v>
      </c>
      <c r="BQ23" t="s">
        <v>70</v>
      </c>
      <c r="BS23">
        <v>4</v>
      </c>
      <c r="BT23" t="s">
        <v>275</v>
      </c>
      <c r="BU23" s="4">
        <v>54</v>
      </c>
      <c r="CB23" s="1"/>
      <c r="CG23" s="1"/>
      <c r="CH23" s="1"/>
      <c r="CU23" s="1"/>
    </row>
    <row r="24" spans="1:99">
      <c r="A24" s="1" t="s">
        <v>191</v>
      </c>
      <c r="B24">
        <v>4</v>
      </c>
      <c r="C24" s="2">
        <v>44007</v>
      </c>
      <c r="D24" s="1" t="s">
        <v>192</v>
      </c>
      <c r="E24" t="s">
        <v>100</v>
      </c>
      <c r="F24" t="s">
        <v>184</v>
      </c>
      <c r="G24" s="1" t="s">
        <v>193</v>
      </c>
      <c r="H24" s="1" t="s">
        <v>194</v>
      </c>
      <c r="I24" t="s">
        <v>73</v>
      </c>
      <c r="J24" t="s">
        <v>74</v>
      </c>
      <c r="K24" t="s">
        <v>75</v>
      </c>
      <c r="L24" s="1" t="s">
        <v>66</v>
      </c>
      <c r="M24">
        <v>0.3</v>
      </c>
      <c r="N24" t="s">
        <v>93</v>
      </c>
      <c r="O24"/>
      <c r="P24"/>
      <c r="Q24"/>
      <c r="R24" t="s">
        <v>67</v>
      </c>
      <c r="S24" t="s">
        <v>67</v>
      </c>
      <c r="T24">
        <v>-100</v>
      </c>
      <c r="V24"/>
      <c r="W24" s="3"/>
      <c r="X24" s="3"/>
      <c r="Y24" s="3"/>
      <c r="Z24" s="3" t="s">
        <v>276</v>
      </c>
      <c r="AA24" s="4" t="s">
        <v>276</v>
      </c>
      <c r="AB24" s="30" t="s">
        <v>276</v>
      </c>
      <c r="AC24" s="30" t="s">
        <v>276</v>
      </c>
      <c r="AE24">
        <v>300</v>
      </c>
      <c r="AQ24"/>
      <c r="AT24" s="1">
        <v>21</v>
      </c>
      <c r="AU24" t="s">
        <v>191</v>
      </c>
      <c r="AV24" s="1"/>
      <c r="AW24" s="1">
        <v>2</v>
      </c>
      <c r="AX24" t="s">
        <v>80</v>
      </c>
      <c r="AY24" s="1" t="s">
        <v>215</v>
      </c>
      <c r="AZ24" s="1" t="s">
        <v>216</v>
      </c>
      <c r="BB24" s="1">
        <v>3.5</v>
      </c>
      <c r="BC24">
        <v>2</v>
      </c>
      <c r="BD24">
        <v>5.5</v>
      </c>
      <c r="BE24" t="s">
        <v>67</v>
      </c>
      <c r="BH24" s="1" t="s">
        <v>69</v>
      </c>
      <c r="BJ24" s="1"/>
      <c r="BO24" s="1"/>
      <c r="BP24" t="s">
        <v>215</v>
      </c>
      <c r="BQ24" t="s">
        <v>70</v>
      </c>
      <c r="BS24">
        <v>5</v>
      </c>
      <c r="BT24" t="s">
        <v>275</v>
      </c>
      <c r="BU24" s="4">
        <v>51.2</v>
      </c>
      <c r="CB24" s="1"/>
      <c r="CG24" s="1"/>
      <c r="CH24" s="1"/>
      <c r="CU24" s="1"/>
    </row>
    <row r="25" spans="1:99">
      <c r="A25" s="1" t="s">
        <v>191</v>
      </c>
      <c r="B25">
        <v>4</v>
      </c>
      <c r="C25" s="2">
        <v>44007</v>
      </c>
      <c r="D25" s="1" t="s">
        <v>192</v>
      </c>
      <c r="E25" t="s">
        <v>100</v>
      </c>
      <c r="F25" t="s">
        <v>184</v>
      </c>
      <c r="G25" s="1" t="s">
        <v>193</v>
      </c>
      <c r="H25" s="1" t="s">
        <v>194</v>
      </c>
      <c r="I25" t="s">
        <v>73</v>
      </c>
      <c r="J25" t="s">
        <v>74</v>
      </c>
      <c r="K25" t="s">
        <v>75</v>
      </c>
      <c r="L25" s="1" t="s">
        <v>66</v>
      </c>
      <c r="M25">
        <v>0.3</v>
      </c>
      <c r="N25" t="s">
        <v>93</v>
      </c>
      <c r="O25"/>
      <c r="P25"/>
      <c r="Q25"/>
      <c r="R25" t="s">
        <v>67</v>
      </c>
      <c r="S25" t="s">
        <v>67</v>
      </c>
      <c r="T25">
        <v>-100</v>
      </c>
      <c r="V25"/>
      <c r="W25" s="3"/>
      <c r="X25" s="3"/>
      <c r="Y25" s="3"/>
      <c r="Z25" s="3" t="s">
        <v>276</v>
      </c>
      <c r="AA25" s="4" t="s">
        <v>276</v>
      </c>
      <c r="AB25" s="30" t="s">
        <v>276</v>
      </c>
      <c r="AC25" s="30" t="s">
        <v>276</v>
      </c>
      <c r="AE25">
        <v>300</v>
      </c>
      <c r="AQ25"/>
      <c r="AT25" s="1">
        <v>22</v>
      </c>
      <c r="AU25" t="s">
        <v>191</v>
      </c>
      <c r="AV25" s="1"/>
      <c r="AW25" s="1">
        <v>3</v>
      </c>
      <c r="AX25" t="s">
        <v>80</v>
      </c>
      <c r="AY25" s="1" t="s">
        <v>215</v>
      </c>
      <c r="AZ25" s="1" t="s">
        <v>217</v>
      </c>
      <c r="BB25" s="1">
        <v>5.5</v>
      </c>
      <c r="BC25">
        <v>5.5</v>
      </c>
      <c r="BD25">
        <v>11</v>
      </c>
      <c r="BE25" t="s">
        <v>67</v>
      </c>
      <c r="BH25" s="1" t="s">
        <v>69</v>
      </c>
      <c r="BJ25" s="1"/>
      <c r="BO25" s="1"/>
      <c r="BP25" t="s">
        <v>215</v>
      </c>
      <c r="BQ25" t="s">
        <v>70</v>
      </c>
      <c r="BS25">
        <v>6</v>
      </c>
      <c r="BT25" t="s">
        <v>275</v>
      </c>
      <c r="BU25" s="4">
        <v>53.6</v>
      </c>
      <c r="CB25" s="1"/>
      <c r="CG25" s="1"/>
      <c r="CH25" s="1"/>
      <c r="CU25" s="1"/>
    </row>
    <row r="26" spans="1:99">
      <c r="A26" s="1" t="s">
        <v>191</v>
      </c>
      <c r="B26">
        <v>4</v>
      </c>
      <c r="C26" s="2">
        <v>44007</v>
      </c>
      <c r="D26" s="1" t="s">
        <v>192</v>
      </c>
      <c r="E26" t="s">
        <v>100</v>
      </c>
      <c r="F26" t="s">
        <v>184</v>
      </c>
      <c r="G26" s="1" t="s">
        <v>193</v>
      </c>
      <c r="H26" s="1" t="s">
        <v>194</v>
      </c>
      <c r="I26" t="s">
        <v>73</v>
      </c>
      <c r="J26" t="s">
        <v>74</v>
      </c>
      <c r="K26" t="s">
        <v>75</v>
      </c>
      <c r="L26" s="1" t="s">
        <v>66</v>
      </c>
      <c r="M26">
        <v>0.3</v>
      </c>
      <c r="N26" t="s">
        <v>93</v>
      </c>
      <c r="O26"/>
      <c r="P26"/>
      <c r="Q26"/>
      <c r="R26" t="s">
        <v>67</v>
      </c>
      <c r="S26" t="s">
        <v>67</v>
      </c>
      <c r="T26">
        <v>-100</v>
      </c>
      <c r="V26"/>
      <c r="W26" s="3"/>
      <c r="X26" s="3"/>
      <c r="Y26" s="3"/>
      <c r="Z26" s="3" t="s">
        <v>276</v>
      </c>
      <c r="AA26" s="4" t="s">
        <v>276</v>
      </c>
      <c r="AB26" s="30" t="s">
        <v>276</v>
      </c>
      <c r="AC26" s="30" t="s">
        <v>276</v>
      </c>
      <c r="AE26">
        <v>300</v>
      </c>
      <c r="AQ26"/>
      <c r="AT26" s="1">
        <v>23</v>
      </c>
      <c r="AU26" t="s">
        <v>191</v>
      </c>
      <c r="AV26" s="1"/>
      <c r="AW26" s="1">
        <v>4</v>
      </c>
      <c r="AX26" t="s">
        <v>80</v>
      </c>
      <c r="AY26" s="1" t="s">
        <v>215</v>
      </c>
      <c r="AZ26" s="1" t="s">
        <v>217</v>
      </c>
      <c r="BB26" s="1">
        <v>5</v>
      </c>
      <c r="BC26">
        <v>11</v>
      </c>
      <c r="BD26">
        <v>16</v>
      </c>
      <c r="BE26" t="s">
        <v>67</v>
      </c>
      <c r="BH26" s="1" t="s">
        <v>69</v>
      </c>
      <c r="BJ26" s="1"/>
      <c r="BO26" s="1"/>
      <c r="BP26" t="s">
        <v>215</v>
      </c>
      <c r="BQ26" t="s">
        <v>70</v>
      </c>
      <c r="BS26">
        <v>7</v>
      </c>
      <c r="BT26" t="s">
        <v>275</v>
      </c>
      <c r="BU26" s="4">
        <v>56.4</v>
      </c>
      <c r="CB26" s="1"/>
      <c r="CG26" s="1"/>
      <c r="CH26" s="1"/>
      <c r="CU26" s="1"/>
    </row>
    <row r="27" spans="1:99">
      <c r="A27" s="1" t="s">
        <v>191</v>
      </c>
      <c r="B27">
        <v>4</v>
      </c>
      <c r="C27" s="2">
        <v>44007</v>
      </c>
      <c r="D27" s="1" t="s">
        <v>192</v>
      </c>
      <c r="E27" t="s">
        <v>100</v>
      </c>
      <c r="F27" t="s">
        <v>184</v>
      </c>
      <c r="G27" s="1" t="s">
        <v>193</v>
      </c>
      <c r="H27" s="1" t="s">
        <v>194</v>
      </c>
      <c r="I27" t="s">
        <v>73</v>
      </c>
      <c r="J27" t="s">
        <v>74</v>
      </c>
      <c r="K27" t="s">
        <v>75</v>
      </c>
      <c r="L27" s="1" t="s">
        <v>66</v>
      </c>
      <c r="M27">
        <v>0.3</v>
      </c>
      <c r="N27" t="s">
        <v>93</v>
      </c>
      <c r="O27"/>
      <c r="P27"/>
      <c r="Q27"/>
      <c r="R27" t="s">
        <v>67</v>
      </c>
      <c r="S27" t="s">
        <v>67</v>
      </c>
      <c r="T27">
        <v>-100</v>
      </c>
      <c r="V27"/>
      <c r="W27" s="3"/>
      <c r="X27" s="3"/>
      <c r="Y27" s="3"/>
      <c r="Z27" s="3" t="s">
        <v>276</v>
      </c>
      <c r="AA27" s="4" t="s">
        <v>276</v>
      </c>
      <c r="AB27" s="30" t="s">
        <v>276</v>
      </c>
      <c r="AC27" s="30" t="s">
        <v>276</v>
      </c>
      <c r="AE27">
        <v>300</v>
      </c>
      <c r="AQ27"/>
      <c r="AT27" s="1">
        <v>24</v>
      </c>
      <c r="AU27" t="s">
        <v>191</v>
      </c>
      <c r="AV27" s="1"/>
      <c r="AW27" s="1">
        <v>5</v>
      </c>
      <c r="AX27" t="s">
        <v>122</v>
      </c>
      <c r="AY27" s="1" t="s">
        <v>229</v>
      </c>
      <c r="AZ27" s="1" t="s">
        <v>218</v>
      </c>
      <c r="BB27" s="1">
        <v>10</v>
      </c>
      <c r="BC27">
        <v>16</v>
      </c>
      <c r="BD27">
        <v>26</v>
      </c>
      <c r="BG27" t="s">
        <v>130</v>
      </c>
      <c r="BH27" s="1" t="s">
        <v>230</v>
      </c>
      <c r="BJ27" s="1"/>
      <c r="BO27" s="1" t="s">
        <v>222</v>
      </c>
      <c r="BP27" t="s">
        <v>229</v>
      </c>
      <c r="BQ27" t="s">
        <v>70</v>
      </c>
      <c r="BT27" t="s">
        <v>276</v>
      </c>
      <c r="BU27" s="4"/>
      <c r="CB27" s="1"/>
      <c r="CG27" s="1"/>
      <c r="CH27" s="1"/>
      <c r="CU27" s="1"/>
    </row>
    <row r="28" spans="1:99">
      <c r="A28" s="1" t="s">
        <v>191</v>
      </c>
      <c r="B28">
        <v>4</v>
      </c>
      <c r="C28" s="2">
        <v>44007</v>
      </c>
      <c r="D28" s="1" t="s">
        <v>192</v>
      </c>
      <c r="E28" t="s">
        <v>100</v>
      </c>
      <c r="F28" t="s">
        <v>184</v>
      </c>
      <c r="G28" s="1" t="s">
        <v>193</v>
      </c>
      <c r="H28" s="1" t="s">
        <v>194</v>
      </c>
      <c r="I28" t="s">
        <v>73</v>
      </c>
      <c r="J28" t="s">
        <v>74</v>
      </c>
      <c r="K28" t="s">
        <v>75</v>
      </c>
      <c r="L28" s="1" t="s">
        <v>66</v>
      </c>
      <c r="M28">
        <v>0.3</v>
      </c>
      <c r="N28" t="s">
        <v>93</v>
      </c>
      <c r="O28"/>
      <c r="P28"/>
      <c r="Q28"/>
      <c r="R28" t="s">
        <v>67</v>
      </c>
      <c r="S28" t="s">
        <v>67</v>
      </c>
      <c r="T28">
        <v>-100</v>
      </c>
      <c r="V28"/>
      <c r="W28" s="3"/>
      <c r="X28" s="3"/>
      <c r="Y28" s="3"/>
      <c r="Z28" s="3" t="s">
        <v>276</v>
      </c>
      <c r="AA28" s="4" t="s">
        <v>276</v>
      </c>
      <c r="AB28" s="30" t="s">
        <v>276</v>
      </c>
      <c r="AC28" s="30" t="s">
        <v>276</v>
      </c>
      <c r="AE28">
        <v>300</v>
      </c>
      <c r="AQ28"/>
      <c r="AT28" s="1">
        <v>25</v>
      </c>
      <c r="AU28" t="s">
        <v>191</v>
      </c>
      <c r="AV28" s="1"/>
      <c r="AW28" s="1">
        <v>6</v>
      </c>
      <c r="AX28" t="s">
        <v>122</v>
      </c>
      <c r="AY28" s="1" t="s">
        <v>231</v>
      </c>
      <c r="AZ28" s="1" t="s">
        <v>246</v>
      </c>
      <c r="BB28" s="1">
        <v>15</v>
      </c>
      <c r="BC28">
        <v>26</v>
      </c>
      <c r="BD28">
        <v>41</v>
      </c>
      <c r="BG28" t="s">
        <v>130</v>
      </c>
      <c r="BH28" s="1" t="s">
        <v>230</v>
      </c>
      <c r="BJ28" s="1"/>
      <c r="BO28" s="1" t="s">
        <v>222</v>
      </c>
      <c r="BP28" t="s">
        <v>231</v>
      </c>
      <c r="BQ28" t="s">
        <v>70</v>
      </c>
      <c r="BT28" t="s">
        <v>276</v>
      </c>
      <c r="BU28" s="4"/>
      <c r="CB28" s="1"/>
      <c r="CG28" s="1"/>
      <c r="CH28" s="1"/>
    </row>
    <row r="29" spans="1:99">
      <c r="A29" s="1" t="s">
        <v>191</v>
      </c>
      <c r="B29">
        <v>4</v>
      </c>
      <c r="C29" s="2">
        <v>44007</v>
      </c>
      <c r="D29" s="1" t="s">
        <v>192</v>
      </c>
      <c r="E29" t="s">
        <v>100</v>
      </c>
      <c r="F29" t="s">
        <v>184</v>
      </c>
      <c r="G29" s="1" t="s">
        <v>193</v>
      </c>
      <c r="H29" s="1" t="s">
        <v>194</v>
      </c>
      <c r="I29" t="s">
        <v>73</v>
      </c>
      <c r="J29" t="s">
        <v>74</v>
      </c>
      <c r="K29" t="s">
        <v>75</v>
      </c>
      <c r="L29" s="1" t="s">
        <v>66</v>
      </c>
      <c r="M29">
        <v>0.3</v>
      </c>
      <c r="N29" t="s">
        <v>93</v>
      </c>
      <c r="O29"/>
      <c r="P29"/>
      <c r="Q29"/>
      <c r="R29" t="s">
        <v>67</v>
      </c>
      <c r="S29" t="s">
        <v>67</v>
      </c>
      <c r="T29">
        <v>-100</v>
      </c>
      <c r="V29"/>
      <c r="W29" s="3"/>
      <c r="X29" s="3"/>
      <c r="Y29" s="3"/>
      <c r="Z29" s="3" t="s">
        <v>276</v>
      </c>
      <c r="AA29" s="4" t="s">
        <v>276</v>
      </c>
      <c r="AB29" s="30" t="s">
        <v>276</v>
      </c>
      <c r="AC29" s="30" t="s">
        <v>276</v>
      </c>
      <c r="AE29">
        <v>300</v>
      </c>
      <c r="AQ29"/>
      <c r="AT29" s="1">
        <v>26</v>
      </c>
      <c r="AU29" t="s">
        <v>191</v>
      </c>
      <c r="AV29" s="1"/>
      <c r="AW29" s="1">
        <v>7</v>
      </c>
      <c r="AX29" t="s">
        <v>124</v>
      </c>
      <c r="AY29" s="1" t="s">
        <v>247</v>
      </c>
      <c r="AZ29" s="1" t="s">
        <v>224</v>
      </c>
      <c r="BA29">
        <v>4</v>
      </c>
      <c r="BB29" s="1">
        <v>49</v>
      </c>
      <c r="BC29">
        <v>41</v>
      </c>
      <c r="BD29">
        <v>90</v>
      </c>
      <c r="BH29" s="1" t="s">
        <v>248</v>
      </c>
      <c r="BI29" t="s">
        <v>135</v>
      </c>
      <c r="BJ29" s="1"/>
      <c r="BK29" t="s">
        <v>147</v>
      </c>
      <c r="BL29">
        <v>6.5</v>
      </c>
      <c r="BM29">
        <v>0.51500000000000001</v>
      </c>
      <c r="BN29" t="s">
        <v>249</v>
      </c>
      <c r="BO29" s="1" t="s">
        <v>222</v>
      </c>
      <c r="BP29" t="s">
        <v>182</v>
      </c>
      <c r="BQ29" t="s">
        <v>250</v>
      </c>
      <c r="BT29" t="s">
        <v>276</v>
      </c>
      <c r="BU29" s="4"/>
      <c r="BW29" t="s">
        <v>226</v>
      </c>
      <c r="BY29" t="s">
        <v>251</v>
      </c>
      <c r="BZ29" t="s">
        <v>241</v>
      </c>
      <c r="CB29" s="1"/>
      <c r="CG29" s="1"/>
      <c r="CH29" s="1"/>
    </row>
    <row r="30" spans="1:99">
      <c r="A30" s="1" t="s">
        <v>195</v>
      </c>
      <c r="B30">
        <v>5</v>
      </c>
      <c r="C30" s="2">
        <v>44007</v>
      </c>
      <c r="D30" s="1" t="s">
        <v>192</v>
      </c>
      <c r="E30" t="s">
        <v>100</v>
      </c>
      <c r="F30" t="s">
        <v>184</v>
      </c>
      <c r="G30" s="1" t="s">
        <v>196</v>
      </c>
      <c r="H30" s="1" t="s">
        <v>197</v>
      </c>
      <c r="I30" t="s">
        <v>73</v>
      </c>
      <c r="J30" t="s">
        <v>74</v>
      </c>
      <c r="K30" t="s">
        <v>75</v>
      </c>
      <c r="L30" s="1" t="s">
        <v>66</v>
      </c>
      <c r="M30">
        <v>0.3</v>
      </c>
      <c r="N30" t="s">
        <v>93</v>
      </c>
      <c r="O30"/>
      <c r="P30"/>
      <c r="Q30"/>
      <c r="R30" t="s">
        <v>67</v>
      </c>
      <c r="S30" t="s">
        <v>67</v>
      </c>
      <c r="T30">
        <v>-200</v>
      </c>
      <c r="V30">
        <v>3</v>
      </c>
      <c r="W30" s="3">
        <v>0.7</v>
      </c>
      <c r="X30" s="3">
        <v>0.71</v>
      </c>
      <c r="Y30" s="3">
        <v>0.75</v>
      </c>
      <c r="Z30" s="3" t="s">
        <v>276</v>
      </c>
      <c r="AA30" s="4" t="s">
        <v>276</v>
      </c>
      <c r="AB30" s="30" t="s">
        <v>276</v>
      </c>
      <c r="AC30" s="30" t="s">
        <v>276</v>
      </c>
      <c r="AD30">
        <v>120</v>
      </c>
      <c r="AE30">
        <v>300</v>
      </c>
      <c r="AQ30"/>
      <c r="AT30" s="1">
        <v>27</v>
      </c>
      <c r="AU30" t="s">
        <v>195</v>
      </c>
      <c r="AV30" s="1"/>
      <c r="AW30" s="1">
        <v>1</v>
      </c>
      <c r="AX30" t="s">
        <v>80</v>
      </c>
      <c r="AY30" s="1" t="s">
        <v>215</v>
      </c>
      <c r="AZ30" s="1" t="s">
        <v>68</v>
      </c>
      <c r="BB30" s="1">
        <v>2.5</v>
      </c>
      <c r="BC30">
        <v>0</v>
      </c>
      <c r="BD30">
        <v>2.5</v>
      </c>
      <c r="BE30" t="s">
        <v>67</v>
      </c>
      <c r="BH30" s="1" t="s">
        <v>69</v>
      </c>
      <c r="BJ30" s="1"/>
      <c r="BO30" s="1"/>
      <c r="BP30" t="s">
        <v>215</v>
      </c>
      <c r="BQ30" t="s">
        <v>70</v>
      </c>
      <c r="BS30">
        <v>4</v>
      </c>
      <c r="BT30" t="s">
        <v>275</v>
      </c>
      <c r="BU30" s="4">
        <v>54</v>
      </c>
      <c r="CB30" s="1"/>
      <c r="CG30" s="1"/>
      <c r="CH30" s="1"/>
    </row>
    <row r="31" spans="1:99">
      <c r="A31" s="1" t="s">
        <v>195</v>
      </c>
      <c r="B31">
        <v>5</v>
      </c>
      <c r="C31" s="2">
        <v>44007</v>
      </c>
      <c r="D31" s="1" t="s">
        <v>192</v>
      </c>
      <c r="E31" t="s">
        <v>100</v>
      </c>
      <c r="F31" t="s">
        <v>184</v>
      </c>
      <c r="G31" s="1" t="s">
        <v>196</v>
      </c>
      <c r="H31" s="1" t="s">
        <v>197</v>
      </c>
      <c r="I31" t="s">
        <v>73</v>
      </c>
      <c r="J31" t="s">
        <v>74</v>
      </c>
      <c r="K31" t="s">
        <v>75</v>
      </c>
      <c r="L31" s="1" t="s">
        <v>66</v>
      </c>
      <c r="M31">
        <v>0.3</v>
      </c>
      <c r="N31" t="s">
        <v>93</v>
      </c>
      <c r="O31"/>
      <c r="P31"/>
      <c r="Q31"/>
      <c r="R31" t="s">
        <v>67</v>
      </c>
      <c r="S31" t="s">
        <v>67</v>
      </c>
      <c r="T31">
        <v>-200</v>
      </c>
      <c r="V31">
        <v>3</v>
      </c>
      <c r="W31" s="3">
        <v>0.7</v>
      </c>
      <c r="X31" s="3">
        <v>0.71</v>
      </c>
      <c r="Y31" s="3">
        <v>0.75</v>
      </c>
      <c r="Z31" s="3" t="s">
        <v>276</v>
      </c>
      <c r="AA31" s="4" t="s">
        <v>276</v>
      </c>
      <c r="AB31" s="30" t="s">
        <v>276</v>
      </c>
      <c r="AC31" s="30" t="s">
        <v>276</v>
      </c>
      <c r="AD31">
        <v>120</v>
      </c>
      <c r="AE31">
        <v>300</v>
      </c>
      <c r="AQ31"/>
      <c r="AT31" s="1">
        <v>28</v>
      </c>
      <c r="AU31" t="s">
        <v>195</v>
      </c>
      <c r="AV31" s="1"/>
      <c r="AW31" s="1">
        <v>2</v>
      </c>
      <c r="AX31" t="s">
        <v>80</v>
      </c>
      <c r="AY31" s="1" t="s">
        <v>215</v>
      </c>
      <c r="AZ31" s="1" t="s">
        <v>216</v>
      </c>
      <c r="BB31" s="1">
        <v>4</v>
      </c>
      <c r="BC31">
        <v>2.5</v>
      </c>
      <c r="BD31">
        <v>6.5</v>
      </c>
      <c r="BE31" t="s">
        <v>67</v>
      </c>
      <c r="BH31" s="1" t="s">
        <v>69</v>
      </c>
      <c r="BJ31" s="1"/>
      <c r="BO31" s="1"/>
      <c r="BP31" t="s">
        <v>215</v>
      </c>
      <c r="BQ31" t="s">
        <v>70</v>
      </c>
      <c r="BS31">
        <v>5</v>
      </c>
      <c r="BT31" t="s">
        <v>275</v>
      </c>
      <c r="BU31" s="4">
        <v>51.2</v>
      </c>
      <c r="CB31" s="1"/>
      <c r="CG31" s="1"/>
      <c r="CH31" s="1"/>
    </row>
    <row r="32" spans="1:99">
      <c r="A32" s="1" t="s">
        <v>195</v>
      </c>
      <c r="B32">
        <v>5</v>
      </c>
      <c r="C32" s="2">
        <v>44007</v>
      </c>
      <c r="D32" s="1" t="s">
        <v>192</v>
      </c>
      <c r="E32" t="s">
        <v>100</v>
      </c>
      <c r="F32" t="s">
        <v>184</v>
      </c>
      <c r="G32" s="1" t="s">
        <v>196</v>
      </c>
      <c r="H32" s="1" t="s">
        <v>197</v>
      </c>
      <c r="I32" t="s">
        <v>73</v>
      </c>
      <c r="J32" t="s">
        <v>74</v>
      </c>
      <c r="K32" t="s">
        <v>75</v>
      </c>
      <c r="L32" s="1" t="s">
        <v>66</v>
      </c>
      <c r="M32">
        <v>0.3</v>
      </c>
      <c r="N32" t="s">
        <v>93</v>
      </c>
      <c r="O32"/>
      <c r="P32"/>
      <c r="Q32"/>
      <c r="R32" t="s">
        <v>67</v>
      </c>
      <c r="S32" t="s">
        <v>67</v>
      </c>
      <c r="T32">
        <v>-200</v>
      </c>
      <c r="V32">
        <v>3</v>
      </c>
      <c r="W32" s="3">
        <v>0.7</v>
      </c>
      <c r="X32" s="3">
        <v>0.71</v>
      </c>
      <c r="Y32" s="3">
        <v>0.75</v>
      </c>
      <c r="Z32" s="3" t="s">
        <v>276</v>
      </c>
      <c r="AA32" s="4" t="s">
        <v>276</v>
      </c>
      <c r="AB32" s="30" t="s">
        <v>276</v>
      </c>
      <c r="AC32" s="30" t="s">
        <v>276</v>
      </c>
      <c r="AD32">
        <v>120</v>
      </c>
      <c r="AE32">
        <v>300</v>
      </c>
      <c r="AQ32"/>
      <c r="AT32" s="1">
        <v>29</v>
      </c>
      <c r="AU32" t="s">
        <v>195</v>
      </c>
      <c r="AV32" s="1"/>
      <c r="AW32" s="1">
        <v>3</v>
      </c>
      <c r="AX32" t="s">
        <v>80</v>
      </c>
      <c r="AY32" s="1" t="s">
        <v>215</v>
      </c>
      <c r="AZ32" s="1" t="s">
        <v>217</v>
      </c>
      <c r="BB32" s="1">
        <v>5.5</v>
      </c>
      <c r="BC32">
        <v>6.5</v>
      </c>
      <c r="BD32">
        <v>12</v>
      </c>
      <c r="BE32" t="s">
        <v>67</v>
      </c>
      <c r="BH32" s="1" t="s">
        <v>69</v>
      </c>
      <c r="BJ32" s="1"/>
      <c r="BO32" s="1"/>
      <c r="BP32" t="s">
        <v>215</v>
      </c>
      <c r="BQ32" t="s">
        <v>70</v>
      </c>
      <c r="BS32">
        <v>6</v>
      </c>
      <c r="BT32" t="s">
        <v>275</v>
      </c>
      <c r="BU32" s="4">
        <v>53.6</v>
      </c>
      <c r="CB32" s="1"/>
      <c r="CG32" s="1"/>
      <c r="CH32" s="1"/>
    </row>
    <row r="33" spans="1:91">
      <c r="A33" s="1" t="s">
        <v>195</v>
      </c>
      <c r="B33">
        <v>5</v>
      </c>
      <c r="C33" s="2">
        <v>44007</v>
      </c>
      <c r="D33" s="1" t="s">
        <v>192</v>
      </c>
      <c r="E33" t="s">
        <v>100</v>
      </c>
      <c r="F33" t="s">
        <v>184</v>
      </c>
      <c r="G33" s="1" t="s">
        <v>196</v>
      </c>
      <c r="H33" s="1" t="s">
        <v>197</v>
      </c>
      <c r="I33" t="s">
        <v>73</v>
      </c>
      <c r="J33" t="s">
        <v>74</v>
      </c>
      <c r="K33" t="s">
        <v>75</v>
      </c>
      <c r="L33" s="1" t="s">
        <v>66</v>
      </c>
      <c r="M33">
        <v>0.3</v>
      </c>
      <c r="N33" t="s">
        <v>93</v>
      </c>
      <c r="O33"/>
      <c r="P33"/>
      <c r="Q33"/>
      <c r="R33" t="s">
        <v>67</v>
      </c>
      <c r="S33" t="s">
        <v>67</v>
      </c>
      <c r="T33">
        <v>-200</v>
      </c>
      <c r="V33">
        <v>3</v>
      </c>
      <c r="W33" s="3">
        <v>0.7</v>
      </c>
      <c r="X33" s="3">
        <v>0.71</v>
      </c>
      <c r="Y33" s="3">
        <v>0.75</v>
      </c>
      <c r="Z33" s="3" t="s">
        <v>276</v>
      </c>
      <c r="AA33" s="4" t="s">
        <v>276</v>
      </c>
      <c r="AB33" s="30" t="s">
        <v>276</v>
      </c>
      <c r="AC33" s="30" t="s">
        <v>276</v>
      </c>
      <c r="AD33">
        <v>120</v>
      </c>
      <c r="AE33">
        <v>300</v>
      </c>
      <c r="AQ33"/>
      <c r="AT33" s="1">
        <v>30</v>
      </c>
      <c r="AU33" t="s">
        <v>195</v>
      </c>
      <c r="AV33" s="1"/>
      <c r="AW33" s="1">
        <v>4</v>
      </c>
      <c r="AX33" t="s">
        <v>80</v>
      </c>
      <c r="AY33" s="1" t="s">
        <v>215</v>
      </c>
      <c r="AZ33" s="1" t="s">
        <v>218</v>
      </c>
      <c r="BB33" s="1">
        <v>5.5</v>
      </c>
      <c r="BC33">
        <v>12</v>
      </c>
      <c r="BD33">
        <v>17.5</v>
      </c>
      <c r="BE33" t="s">
        <v>67</v>
      </c>
      <c r="BH33" s="1" t="s">
        <v>69</v>
      </c>
      <c r="BJ33" s="1"/>
      <c r="BO33" s="1"/>
      <c r="BP33" t="s">
        <v>215</v>
      </c>
      <c r="BQ33" t="s">
        <v>70</v>
      </c>
      <c r="BS33">
        <v>7</v>
      </c>
      <c r="BT33" t="s">
        <v>275</v>
      </c>
      <c r="BU33" s="4">
        <v>56.4</v>
      </c>
      <c r="CB33" s="1"/>
      <c r="CG33" s="1"/>
      <c r="CH33" s="1"/>
    </row>
    <row r="34" spans="1:91">
      <c r="A34" s="1" t="s">
        <v>195</v>
      </c>
      <c r="B34">
        <v>5</v>
      </c>
      <c r="C34" s="2">
        <v>44007</v>
      </c>
      <c r="D34" s="1" t="s">
        <v>192</v>
      </c>
      <c r="E34" t="s">
        <v>100</v>
      </c>
      <c r="F34" t="s">
        <v>184</v>
      </c>
      <c r="G34" s="1" t="s">
        <v>196</v>
      </c>
      <c r="H34" s="1" t="s">
        <v>197</v>
      </c>
      <c r="I34" t="s">
        <v>73</v>
      </c>
      <c r="J34" t="s">
        <v>74</v>
      </c>
      <c r="K34" t="s">
        <v>75</v>
      </c>
      <c r="L34" s="1" t="s">
        <v>66</v>
      </c>
      <c r="M34">
        <v>0.3</v>
      </c>
      <c r="N34" t="s">
        <v>93</v>
      </c>
      <c r="O34"/>
      <c r="P34"/>
      <c r="Q34"/>
      <c r="R34" t="s">
        <v>67</v>
      </c>
      <c r="S34" t="s">
        <v>67</v>
      </c>
      <c r="T34">
        <v>-200</v>
      </c>
      <c r="V34">
        <v>3</v>
      </c>
      <c r="W34" s="3">
        <v>0.7</v>
      </c>
      <c r="X34" s="3">
        <v>0.71</v>
      </c>
      <c r="Y34" s="3">
        <v>0.75</v>
      </c>
      <c r="Z34" s="3" t="s">
        <v>276</v>
      </c>
      <c r="AA34" s="4" t="s">
        <v>276</v>
      </c>
      <c r="AB34" s="30" t="s">
        <v>276</v>
      </c>
      <c r="AC34" s="30" t="s">
        <v>276</v>
      </c>
      <c r="AD34">
        <v>120</v>
      </c>
      <c r="AE34">
        <v>300</v>
      </c>
      <c r="AQ34"/>
      <c r="AT34" s="1">
        <v>31</v>
      </c>
      <c r="AU34" t="s">
        <v>195</v>
      </c>
      <c r="AV34" s="1"/>
      <c r="AW34" s="1">
        <v>5</v>
      </c>
      <c r="AX34" t="s">
        <v>122</v>
      </c>
      <c r="AY34" s="1" t="s">
        <v>229</v>
      </c>
      <c r="AZ34" s="1" t="s">
        <v>218</v>
      </c>
      <c r="BB34" s="1">
        <v>10.5</v>
      </c>
      <c r="BC34">
        <v>17.5</v>
      </c>
      <c r="BD34">
        <v>28</v>
      </c>
      <c r="BG34" t="s">
        <v>130</v>
      </c>
      <c r="BH34" s="1" t="s">
        <v>230</v>
      </c>
      <c r="BJ34" s="1"/>
      <c r="BO34" s="1" t="s">
        <v>222</v>
      </c>
      <c r="BP34" t="s">
        <v>229</v>
      </c>
      <c r="BQ34" t="s">
        <v>70</v>
      </c>
      <c r="BT34" t="s">
        <v>276</v>
      </c>
      <c r="BU34" s="4"/>
      <c r="CB34" s="1"/>
      <c r="CG34" s="1"/>
      <c r="CH34" s="1"/>
    </row>
    <row r="35" spans="1:91">
      <c r="A35" s="1" t="s">
        <v>195</v>
      </c>
      <c r="B35">
        <v>5</v>
      </c>
      <c r="C35" s="2">
        <v>44007</v>
      </c>
      <c r="D35" s="1" t="s">
        <v>192</v>
      </c>
      <c r="E35" t="s">
        <v>100</v>
      </c>
      <c r="F35" t="s">
        <v>184</v>
      </c>
      <c r="G35" s="1" t="s">
        <v>196</v>
      </c>
      <c r="H35" s="1" t="s">
        <v>197</v>
      </c>
      <c r="I35" t="s">
        <v>73</v>
      </c>
      <c r="J35" t="s">
        <v>74</v>
      </c>
      <c r="K35" t="s">
        <v>75</v>
      </c>
      <c r="L35" s="1" t="s">
        <v>66</v>
      </c>
      <c r="M35">
        <v>0.3</v>
      </c>
      <c r="N35" t="s">
        <v>93</v>
      </c>
      <c r="O35"/>
      <c r="P35"/>
      <c r="Q35"/>
      <c r="R35" t="s">
        <v>67</v>
      </c>
      <c r="S35" t="s">
        <v>67</v>
      </c>
      <c r="T35">
        <v>-200</v>
      </c>
      <c r="V35">
        <v>3</v>
      </c>
      <c r="W35" s="3">
        <v>0.7</v>
      </c>
      <c r="X35" s="3">
        <v>0.71</v>
      </c>
      <c r="Y35" s="3">
        <v>0.75</v>
      </c>
      <c r="Z35" s="3" t="s">
        <v>276</v>
      </c>
      <c r="AA35" s="4" t="s">
        <v>276</v>
      </c>
      <c r="AB35" s="30" t="s">
        <v>276</v>
      </c>
      <c r="AC35" s="30" t="s">
        <v>276</v>
      </c>
      <c r="AD35">
        <v>120</v>
      </c>
      <c r="AE35">
        <v>300</v>
      </c>
      <c r="AQ35"/>
      <c r="AT35" s="1">
        <v>32</v>
      </c>
      <c r="AU35" t="s">
        <v>195</v>
      </c>
      <c r="AV35" s="1"/>
      <c r="AW35" s="1">
        <v>6</v>
      </c>
      <c r="AX35" t="s">
        <v>122</v>
      </c>
      <c r="AY35" s="1" t="s">
        <v>219</v>
      </c>
      <c r="AZ35" s="1" t="s">
        <v>220</v>
      </c>
      <c r="BB35" s="1">
        <v>15</v>
      </c>
      <c r="BC35">
        <v>28</v>
      </c>
      <c r="BD35">
        <v>43</v>
      </c>
      <c r="BG35" t="s">
        <v>130</v>
      </c>
      <c r="BH35" s="1" t="s">
        <v>230</v>
      </c>
      <c r="BJ35" s="1"/>
      <c r="BO35" s="1" t="s">
        <v>222</v>
      </c>
      <c r="BP35" t="s">
        <v>219</v>
      </c>
      <c r="BQ35" t="s">
        <v>70</v>
      </c>
      <c r="BT35" t="s">
        <v>276</v>
      </c>
      <c r="BU35" s="4"/>
      <c r="CB35" s="1"/>
      <c r="CG35" s="1"/>
      <c r="CH35" s="1"/>
    </row>
    <row r="36" spans="1:91">
      <c r="A36" s="1" t="s">
        <v>195</v>
      </c>
      <c r="B36">
        <v>5</v>
      </c>
      <c r="C36" s="2">
        <v>44007</v>
      </c>
      <c r="D36" s="1" t="s">
        <v>192</v>
      </c>
      <c r="E36" t="s">
        <v>100</v>
      </c>
      <c r="F36" t="s">
        <v>184</v>
      </c>
      <c r="G36" s="1" t="s">
        <v>196</v>
      </c>
      <c r="H36" s="1" t="s">
        <v>197</v>
      </c>
      <c r="I36" t="s">
        <v>73</v>
      </c>
      <c r="J36" t="s">
        <v>74</v>
      </c>
      <c r="K36" t="s">
        <v>75</v>
      </c>
      <c r="L36" s="1" t="s">
        <v>66</v>
      </c>
      <c r="M36">
        <v>0.3</v>
      </c>
      <c r="N36" t="s">
        <v>93</v>
      </c>
      <c r="O36"/>
      <c r="P36"/>
      <c r="Q36"/>
      <c r="R36" t="s">
        <v>67</v>
      </c>
      <c r="S36" t="s">
        <v>67</v>
      </c>
      <c r="T36">
        <v>-200</v>
      </c>
      <c r="V36">
        <v>3</v>
      </c>
      <c r="W36" s="3">
        <v>0.7</v>
      </c>
      <c r="X36" s="3">
        <v>0.71</v>
      </c>
      <c r="Y36" s="3">
        <v>0.75</v>
      </c>
      <c r="Z36" s="3" t="s">
        <v>276</v>
      </c>
      <c r="AA36" s="4" t="s">
        <v>276</v>
      </c>
      <c r="AB36" s="30" t="s">
        <v>276</v>
      </c>
      <c r="AC36" s="30" t="s">
        <v>276</v>
      </c>
      <c r="AD36">
        <v>120</v>
      </c>
      <c r="AE36">
        <v>300</v>
      </c>
      <c r="AQ36"/>
      <c r="AT36" s="1">
        <v>33</v>
      </c>
      <c r="AU36" t="s">
        <v>195</v>
      </c>
      <c r="AV36" s="1"/>
      <c r="AW36" s="1">
        <v>7</v>
      </c>
      <c r="AX36" t="s">
        <v>124</v>
      </c>
      <c r="AY36" s="1" t="s">
        <v>252</v>
      </c>
      <c r="AZ36" s="1" t="s">
        <v>224</v>
      </c>
      <c r="BA36">
        <v>1</v>
      </c>
      <c r="BB36" s="1">
        <v>67</v>
      </c>
      <c r="BC36">
        <v>43</v>
      </c>
      <c r="BD36">
        <v>110</v>
      </c>
      <c r="BH36" s="1" t="s">
        <v>253</v>
      </c>
      <c r="BI36" t="s">
        <v>133</v>
      </c>
      <c r="BJ36" s="1" t="s">
        <v>140</v>
      </c>
      <c r="BK36" t="s">
        <v>146</v>
      </c>
      <c r="BL36">
        <v>7.7</v>
      </c>
      <c r="BN36" t="s">
        <v>254</v>
      </c>
      <c r="BO36" s="1" t="s">
        <v>222</v>
      </c>
      <c r="BP36" t="s">
        <v>182</v>
      </c>
      <c r="BQ36" t="s">
        <v>70</v>
      </c>
      <c r="BT36" t="s">
        <v>276</v>
      </c>
      <c r="BU36" s="4"/>
      <c r="BY36" t="s">
        <v>244</v>
      </c>
      <c r="BZ36" t="s">
        <v>228</v>
      </c>
      <c r="CB36" s="1"/>
      <c r="CG36" s="1"/>
      <c r="CH36" s="1"/>
    </row>
    <row r="37" spans="1:91">
      <c r="A37" s="1" t="s">
        <v>198</v>
      </c>
      <c r="B37">
        <v>6</v>
      </c>
      <c r="C37" s="2">
        <v>44007</v>
      </c>
      <c r="D37" s="1" t="s">
        <v>192</v>
      </c>
      <c r="E37" t="s">
        <v>100</v>
      </c>
      <c r="F37" t="s">
        <v>184</v>
      </c>
      <c r="G37" s="1" t="s">
        <v>199</v>
      </c>
      <c r="H37" s="1" t="s">
        <v>200</v>
      </c>
      <c r="I37" t="s">
        <v>73</v>
      </c>
      <c r="J37" t="s">
        <v>74</v>
      </c>
      <c r="K37" t="s">
        <v>75</v>
      </c>
      <c r="L37" s="1" t="s">
        <v>66</v>
      </c>
      <c r="M37">
        <v>0.3</v>
      </c>
      <c r="N37" t="s">
        <v>93</v>
      </c>
      <c r="O37"/>
      <c r="P37"/>
      <c r="Q37"/>
      <c r="R37" t="s">
        <v>67</v>
      </c>
      <c r="S37" t="s">
        <v>67</v>
      </c>
      <c r="T37">
        <v>-300</v>
      </c>
      <c r="V37">
        <v>4</v>
      </c>
      <c r="W37" s="3">
        <v>0.45</v>
      </c>
      <c r="X37" s="3">
        <v>0.45</v>
      </c>
      <c r="Y37" s="3">
        <v>0.43</v>
      </c>
      <c r="Z37" s="3" t="s">
        <v>276</v>
      </c>
      <c r="AA37" s="4" t="s">
        <v>276</v>
      </c>
      <c r="AB37" s="30" t="s">
        <v>276</v>
      </c>
      <c r="AC37" s="30" t="s">
        <v>276</v>
      </c>
      <c r="AD37">
        <v>120</v>
      </c>
      <c r="AE37">
        <v>300</v>
      </c>
      <c r="AQ37"/>
      <c r="AT37" s="1">
        <v>34</v>
      </c>
      <c r="AU37" t="s">
        <v>198</v>
      </c>
      <c r="AV37" s="1"/>
      <c r="AW37" s="1">
        <v>1</v>
      </c>
      <c r="AX37" t="s">
        <v>80</v>
      </c>
      <c r="AY37" s="1" t="s">
        <v>215</v>
      </c>
      <c r="AZ37" s="1"/>
      <c r="BB37" s="1">
        <v>0.5</v>
      </c>
      <c r="BC37">
        <v>0</v>
      </c>
      <c r="BD37">
        <v>0.5</v>
      </c>
      <c r="BE37" t="s">
        <v>67</v>
      </c>
      <c r="BH37" s="1" t="s">
        <v>69</v>
      </c>
      <c r="BJ37" s="1"/>
      <c r="BO37" s="1"/>
      <c r="BP37" t="s">
        <v>215</v>
      </c>
      <c r="BQ37" t="s">
        <v>70</v>
      </c>
      <c r="BT37" t="s">
        <v>276</v>
      </c>
      <c r="BU37" s="4"/>
      <c r="CB37" s="1"/>
      <c r="CG37" s="1"/>
      <c r="CH37" s="1"/>
    </row>
    <row r="38" spans="1:91">
      <c r="A38" s="1" t="s">
        <v>198</v>
      </c>
      <c r="B38">
        <v>6</v>
      </c>
      <c r="C38" s="2">
        <v>44007</v>
      </c>
      <c r="D38" s="1" t="s">
        <v>192</v>
      </c>
      <c r="E38" t="s">
        <v>100</v>
      </c>
      <c r="F38" t="s">
        <v>184</v>
      </c>
      <c r="G38" s="1" t="s">
        <v>199</v>
      </c>
      <c r="H38" s="1" t="s">
        <v>200</v>
      </c>
      <c r="I38" t="s">
        <v>73</v>
      </c>
      <c r="J38" t="s">
        <v>74</v>
      </c>
      <c r="K38" t="s">
        <v>75</v>
      </c>
      <c r="L38" s="1" t="s">
        <v>66</v>
      </c>
      <c r="M38">
        <v>0.3</v>
      </c>
      <c r="N38" t="s">
        <v>93</v>
      </c>
      <c r="O38"/>
      <c r="P38"/>
      <c r="Q38"/>
      <c r="R38" t="s">
        <v>67</v>
      </c>
      <c r="S38" t="s">
        <v>67</v>
      </c>
      <c r="T38">
        <v>-300</v>
      </c>
      <c r="V38">
        <v>4</v>
      </c>
      <c r="W38" s="3">
        <v>0.45</v>
      </c>
      <c r="X38" s="3">
        <v>0.45</v>
      </c>
      <c r="Y38" s="3">
        <v>0.43</v>
      </c>
      <c r="Z38" s="3" t="s">
        <v>276</v>
      </c>
      <c r="AA38" s="4" t="s">
        <v>276</v>
      </c>
      <c r="AB38" s="30" t="s">
        <v>276</v>
      </c>
      <c r="AC38" s="30" t="s">
        <v>276</v>
      </c>
      <c r="AD38">
        <v>120</v>
      </c>
      <c r="AE38">
        <v>300</v>
      </c>
      <c r="AQ38"/>
      <c r="AT38" s="1">
        <v>35</v>
      </c>
      <c r="AU38" t="s">
        <v>198</v>
      </c>
      <c r="AV38" s="1"/>
      <c r="AW38" s="1">
        <v>2</v>
      </c>
      <c r="AX38" t="s">
        <v>80</v>
      </c>
      <c r="AY38" s="1" t="s">
        <v>215</v>
      </c>
      <c r="AZ38" s="1" t="s">
        <v>68</v>
      </c>
      <c r="BB38" s="1">
        <v>3</v>
      </c>
      <c r="BC38">
        <v>0.5</v>
      </c>
      <c r="BD38">
        <v>3.5</v>
      </c>
      <c r="BE38" t="s">
        <v>67</v>
      </c>
      <c r="BH38" s="1" t="s">
        <v>69</v>
      </c>
      <c r="BJ38" s="1"/>
      <c r="BO38" s="1"/>
      <c r="BP38" t="s">
        <v>215</v>
      </c>
      <c r="BQ38" t="s">
        <v>70</v>
      </c>
      <c r="BS38">
        <v>8</v>
      </c>
      <c r="BT38" t="s">
        <v>275</v>
      </c>
      <c r="BU38" s="4">
        <v>62</v>
      </c>
      <c r="CB38" s="1"/>
      <c r="CG38" s="1"/>
      <c r="CH38" s="1"/>
    </row>
    <row r="39" spans="1:91">
      <c r="A39" s="1" t="s">
        <v>198</v>
      </c>
      <c r="B39">
        <v>6</v>
      </c>
      <c r="C39" s="2">
        <v>44007</v>
      </c>
      <c r="D39" s="1" t="s">
        <v>192</v>
      </c>
      <c r="E39" t="s">
        <v>100</v>
      </c>
      <c r="F39" t="s">
        <v>184</v>
      </c>
      <c r="G39" s="1" t="s">
        <v>199</v>
      </c>
      <c r="H39" s="1" t="s">
        <v>200</v>
      </c>
      <c r="I39" t="s">
        <v>73</v>
      </c>
      <c r="J39" t="s">
        <v>74</v>
      </c>
      <c r="K39" t="s">
        <v>75</v>
      </c>
      <c r="L39" s="1" t="s">
        <v>66</v>
      </c>
      <c r="M39">
        <v>0.3</v>
      </c>
      <c r="N39" t="s">
        <v>93</v>
      </c>
      <c r="O39"/>
      <c r="P39"/>
      <c r="Q39"/>
      <c r="R39" t="s">
        <v>67</v>
      </c>
      <c r="S39" t="s">
        <v>67</v>
      </c>
      <c r="T39">
        <v>-300</v>
      </c>
      <c r="V39">
        <v>4</v>
      </c>
      <c r="W39" s="3">
        <v>0.45</v>
      </c>
      <c r="X39" s="3">
        <v>0.45</v>
      </c>
      <c r="Y39" s="3">
        <v>0.43</v>
      </c>
      <c r="Z39" s="3" t="s">
        <v>276</v>
      </c>
      <c r="AA39" s="4" t="s">
        <v>276</v>
      </c>
      <c r="AB39" s="30" t="s">
        <v>276</v>
      </c>
      <c r="AC39" s="30" t="s">
        <v>276</v>
      </c>
      <c r="AD39">
        <v>120</v>
      </c>
      <c r="AE39">
        <v>300</v>
      </c>
      <c r="AQ39"/>
      <c r="AT39" s="1">
        <v>36</v>
      </c>
      <c r="AU39" t="s">
        <v>198</v>
      </c>
      <c r="AV39" s="1"/>
      <c r="AW39" s="1">
        <v>3</v>
      </c>
      <c r="AX39" t="s">
        <v>80</v>
      </c>
      <c r="AY39" s="1" t="s">
        <v>215</v>
      </c>
      <c r="AZ39" s="1" t="s">
        <v>216</v>
      </c>
      <c r="BB39" s="1">
        <v>4.5</v>
      </c>
      <c r="BC39">
        <v>3.5</v>
      </c>
      <c r="BD39">
        <v>8</v>
      </c>
      <c r="BE39" t="s">
        <v>67</v>
      </c>
      <c r="BH39" s="1" t="s">
        <v>69</v>
      </c>
      <c r="BJ39" s="1"/>
      <c r="BO39" s="1"/>
      <c r="BP39" t="s">
        <v>215</v>
      </c>
      <c r="BQ39" t="s">
        <v>70</v>
      </c>
      <c r="BS39">
        <v>9</v>
      </c>
      <c r="BT39" t="s">
        <v>275</v>
      </c>
      <c r="BU39" s="4">
        <v>59.2</v>
      </c>
      <c r="CB39" s="1"/>
      <c r="CG39" s="1"/>
      <c r="CH39" s="1"/>
    </row>
    <row r="40" spans="1:91">
      <c r="A40" s="1" t="s">
        <v>198</v>
      </c>
      <c r="B40">
        <v>6</v>
      </c>
      <c r="C40" s="2">
        <v>44007</v>
      </c>
      <c r="D40" s="1" t="s">
        <v>192</v>
      </c>
      <c r="E40" t="s">
        <v>100</v>
      </c>
      <c r="F40" t="s">
        <v>184</v>
      </c>
      <c r="G40" s="1" t="s">
        <v>199</v>
      </c>
      <c r="H40" s="1" t="s">
        <v>200</v>
      </c>
      <c r="I40" t="s">
        <v>73</v>
      </c>
      <c r="J40" t="s">
        <v>74</v>
      </c>
      <c r="K40" t="s">
        <v>75</v>
      </c>
      <c r="L40" s="1" t="s">
        <v>66</v>
      </c>
      <c r="M40">
        <v>0.3</v>
      </c>
      <c r="N40" t="s">
        <v>93</v>
      </c>
      <c r="O40"/>
      <c r="P40"/>
      <c r="Q40"/>
      <c r="R40" t="s">
        <v>67</v>
      </c>
      <c r="S40" t="s">
        <v>67</v>
      </c>
      <c r="T40">
        <v>-300</v>
      </c>
      <c r="V40">
        <v>4</v>
      </c>
      <c r="W40" s="3">
        <v>0.45</v>
      </c>
      <c r="X40" s="3">
        <v>0.45</v>
      </c>
      <c r="Y40" s="3">
        <v>0.43</v>
      </c>
      <c r="Z40" s="3" t="s">
        <v>276</v>
      </c>
      <c r="AA40" s="4" t="s">
        <v>276</v>
      </c>
      <c r="AB40" s="30" t="s">
        <v>276</v>
      </c>
      <c r="AC40" s="30" t="s">
        <v>276</v>
      </c>
      <c r="AD40">
        <v>120</v>
      </c>
      <c r="AE40">
        <v>300</v>
      </c>
      <c r="AQ40"/>
      <c r="AT40" s="1">
        <v>37</v>
      </c>
      <c r="AU40" t="s">
        <v>198</v>
      </c>
      <c r="AV40" s="1"/>
      <c r="AW40" s="1">
        <v>4</v>
      </c>
      <c r="AX40" t="s">
        <v>80</v>
      </c>
      <c r="AY40" s="1" t="s">
        <v>215</v>
      </c>
      <c r="AZ40" s="1" t="s">
        <v>217</v>
      </c>
      <c r="BB40" s="1">
        <v>9</v>
      </c>
      <c r="BC40">
        <v>8</v>
      </c>
      <c r="BD40">
        <v>17</v>
      </c>
      <c r="BE40" t="s">
        <v>67</v>
      </c>
      <c r="BH40" s="1" t="s">
        <v>69</v>
      </c>
      <c r="BJ40" s="1"/>
      <c r="BO40" s="1"/>
      <c r="BP40" t="s">
        <v>215</v>
      </c>
      <c r="BQ40" t="s">
        <v>70</v>
      </c>
      <c r="BS40">
        <v>10</v>
      </c>
      <c r="BT40" t="s">
        <v>275</v>
      </c>
      <c r="BU40" s="4">
        <v>60.6</v>
      </c>
      <c r="CB40" s="1"/>
      <c r="CG40" s="1"/>
      <c r="CH40" s="1"/>
    </row>
    <row r="41" spans="1:91">
      <c r="A41" s="1" t="s">
        <v>198</v>
      </c>
      <c r="B41">
        <v>6</v>
      </c>
      <c r="C41" s="2">
        <v>44007</v>
      </c>
      <c r="D41" s="1" t="s">
        <v>192</v>
      </c>
      <c r="E41" t="s">
        <v>100</v>
      </c>
      <c r="F41" t="s">
        <v>184</v>
      </c>
      <c r="G41" s="1" t="s">
        <v>199</v>
      </c>
      <c r="H41" s="1" t="s">
        <v>200</v>
      </c>
      <c r="I41" t="s">
        <v>73</v>
      </c>
      <c r="J41" t="s">
        <v>74</v>
      </c>
      <c r="K41" t="s">
        <v>75</v>
      </c>
      <c r="L41" s="1" t="s">
        <v>66</v>
      </c>
      <c r="M41">
        <v>0.3</v>
      </c>
      <c r="N41" t="s">
        <v>93</v>
      </c>
      <c r="O41"/>
      <c r="P41"/>
      <c r="Q41"/>
      <c r="R41" t="s">
        <v>67</v>
      </c>
      <c r="S41" t="s">
        <v>67</v>
      </c>
      <c r="T41">
        <v>-300</v>
      </c>
      <c r="V41">
        <v>4</v>
      </c>
      <c r="W41" s="3">
        <v>0.45</v>
      </c>
      <c r="X41" s="3">
        <v>0.45</v>
      </c>
      <c r="Y41" s="3">
        <v>0.43</v>
      </c>
      <c r="Z41" s="3" t="s">
        <v>276</v>
      </c>
      <c r="AA41" s="4" t="s">
        <v>276</v>
      </c>
      <c r="AB41" s="30" t="s">
        <v>276</v>
      </c>
      <c r="AC41" s="30" t="s">
        <v>276</v>
      </c>
      <c r="AD41">
        <v>120</v>
      </c>
      <c r="AE41">
        <v>300</v>
      </c>
      <c r="AQ41"/>
      <c r="AT41" s="1">
        <v>38</v>
      </c>
      <c r="AU41" t="s">
        <v>198</v>
      </c>
      <c r="AV41" s="1" t="s">
        <v>34</v>
      </c>
      <c r="AW41" s="1">
        <v>5</v>
      </c>
      <c r="AX41" t="s">
        <v>122</v>
      </c>
      <c r="AY41" s="1" t="s">
        <v>219</v>
      </c>
      <c r="AZ41" s="1" t="s">
        <v>220</v>
      </c>
      <c r="BB41" s="1">
        <v>21</v>
      </c>
      <c r="BC41">
        <v>17</v>
      </c>
      <c r="BD41">
        <v>38</v>
      </c>
      <c r="BG41" t="s">
        <v>130</v>
      </c>
      <c r="BH41" s="1" t="s">
        <v>232</v>
      </c>
      <c r="BJ41" s="1"/>
      <c r="BO41" s="1" t="s">
        <v>222</v>
      </c>
      <c r="BP41" t="s">
        <v>219</v>
      </c>
      <c r="BQ41" t="s">
        <v>70</v>
      </c>
      <c r="BR41">
        <v>25.6</v>
      </c>
      <c r="BT41" t="s">
        <v>276</v>
      </c>
      <c r="BU41" s="4"/>
      <c r="CA41" t="s">
        <v>34</v>
      </c>
      <c r="CB41" s="1" t="s">
        <v>43</v>
      </c>
      <c r="CD41" t="s">
        <v>71</v>
      </c>
      <c r="CE41" t="s">
        <v>40</v>
      </c>
      <c r="CF41" t="s">
        <v>44</v>
      </c>
      <c r="CG41" s="1" t="s">
        <v>41</v>
      </c>
      <c r="CH41" s="1" t="s">
        <v>42</v>
      </c>
      <c r="CM41" t="s">
        <v>169</v>
      </c>
    </row>
    <row r="42" spans="1:91">
      <c r="A42" s="1" t="s">
        <v>198</v>
      </c>
      <c r="B42">
        <v>6</v>
      </c>
      <c r="C42" s="2">
        <v>44007</v>
      </c>
      <c r="D42" s="1" t="s">
        <v>192</v>
      </c>
      <c r="E42" t="s">
        <v>100</v>
      </c>
      <c r="F42" t="s">
        <v>184</v>
      </c>
      <c r="G42" s="1" t="s">
        <v>199</v>
      </c>
      <c r="H42" s="1" t="s">
        <v>200</v>
      </c>
      <c r="I42" t="s">
        <v>73</v>
      </c>
      <c r="J42" t="s">
        <v>74</v>
      </c>
      <c r="K42" t="s">
        <v>75</v>
      </c>
      <c r="L42" s="1" t="s">
        <v>66</v>
      </c>
      <c r="M42">
        <v>0.3</v>
      </c>
      <c r="N42" t="s">
        <v>93</v>
      </c>
      <c r="O42"/>
      <c r="P42"/>
      <c r="Q42"/>
      <c r="R42" t="s">
        <v>67</v>
      </c>
      <c r="S42" t="s">
        <v>67</v>
      </c>
      <c r="T42">
        <v>-300</v>
      </c>
      <c r="V42">
        <v>4</v>
      </c>
      <c r="W42" s="3">
        <v>0.45</v>
      </c>
      <c r="X42" s="3">
        <v>0.45</v>
      </c>
      <c r="Y42" s="3">
        <v>0.43</v>
      </c>
      <c r="Z42" s="3" t="s">
        <v>276</v>
      </c>
      <c r="AA42" s="4" t="s">
        <v>276</v>
      </c>
      <c r="AB42" s="30" t="s">
        <v>276</v>
      </c>
      <c r="AC42" s="30" t="s">
        <v>276</v>
      </c>
      <c r="AD42">
        <v>120</v>
      </c>
      <c r="AE42">
        <v>300</v>
      </c>
      <c r="AQ42"/>
      <c r="AT42" s="1">
        <v>39</v>
      </c>
      <c r="AU42" t="s">
        <v>198</v>
      </c>
      <c r="AV42" s="1" t="s">
        <v>255</v>
      </c>
      <c r="AW42" s="1">
        <v>6</v>
      </c>
      <c r="AX42" t="s">
        <v>124</v>
      </c>
      <c r="AY42" s="1" t="s">
        <v>252</v>
      </c>
      <c r="AZ42" s="1" t="s">
        <v>224</v>
      </c>
      <c r="BA42">
        <v>1</v>
      </c>
      <c r="BB42" s="1">
        <v>112</v>
      </c>
      <c r="BC42">
        <v>38</v>
      </c>
      <c r="BD42">
        <v>150</v>
      </c>
      <c r="BH42" s="1" t="s">
        <v>256</v>
      </c>
      <c r="BI42" t="s">
        <v>134</v>
      </c>
      <c r="BJ42" s="1" t="s">
        <v>140</v>
      </c>
      <c r="BK42" t="s">
        <v>146</v>
      </c>
      <c r="BL42">
        <v>6.4</v>
      </c>
      <c r="BN42" t="s">
        <v>257</v>
      </c>
      <c r="BO42" s="1" t="s">
        <v>222</v>
      </c>
      <c r="BP42" t="s">
        <v>182</v>
      </c>
      <c r="BQ42" t="s">
        <v>250</v>
      </c>
      <c r="BT42" t="s">
        <v>276</v>
      </c>
      <c r="BU42" s="4"/>
      <c r="BW42" t="s">
        <v>258</v>
      </c>
      <c r="BZ42" t="s">
        <v>228</v>
      </c>
      <c r="CA42" t="s">
        <v>255</v>
      </c>
      <c r="CB42" s="1" t="s">
        <v>43</v>
      </c>
      <c r="CD42" t="s">
        <v>71</v>
      </c>
      <c r="CG42" s="1"/>
      <c r="CH42" s="1" t="s">
        <v>42</v>
      </c>
      <c r="CK42" t="s">
        <v>72</v>
      </c>
    </row>
    <row r="43" spans="1:91">
      <c r="A43" s="1" t="s">
        <v>201</v>
      </c>
      <c r="B43">
        <v>7</v>
      </c>
      <c r="C43" s="2">
        <v>44007</v>
      </c>
      <c r="D43" s="1" t="s">
        <v>192</v>
      </c>
      <c r="E43" t="s">
        <v>100</v>
      </c>
      <c r="F43" t="s">
        <v>184</v>
      </c>
      <c r="G43" s="1" t="s">
        <v>202</v>
      </c>
      <c r="H43" s="1" t="s">
        <v>203</v>
      </c>
      <c r="I43" t="s">
        <v>73</v>
      </c>
      <c r="J43" t="s">
        <v>74</v>
      </c>
      <c r="K43" t="s">
        <v>75</v>
      </c>
      <c r="L43" s="1" t="s">
        <v>66</v>
      </c>
      <c r="M43">
        <v>1</v>
      </c>
      <c r="N43" t="s">
        <v>93</v>
      </c>
      <c r="O43"/>
      <c r="P43"/>
      <c r="Q43"/>
      <c r="R43" t="s">
        <v>67</v>
      </c>
      <c r="S43" t="s">
        <v>67</v>
      </c>
      <c r="T43">
        <v>-400</v>
      </c>
      <c r="V43"/>
      <c r="W43" s="3"/>
      <c r="X43" s="3"/>
      <c r="Y43" s="3"/>
      <c r="Z43" s="3" t="s">
        <v>276</v>
      </c>
      <c r="AA43" s="4" t="s">
        <v>276</v>
      </c>
      <c r="AB43" s="30" t="s">
        <v>276</v>
      </c>
      <c r="AC43" s="30" t="s">
        <v>276</v>
      </c>
      <c r="AE43">
        <v>300</v>
      </c>
      <c r="AQ43"/>
      <c r="AT43" s="1">
        <v>40</v>
      </c>
      <c r="AU43" t="s">
        <v>201</v>
      </c>
      <c r="AV43" s="1"/>
      <c r="AW43" s="1">
        <v>1</v>
      </c>
      <c r="AX43" t="s">
        <v>80</v>
      </c>
      <c r="AY43" s="1" t="s">
        <v>215</v>
      </c>
      <c r="AZ43" s="1"/>
      <c r="BB43" s="1">
        <v>0.5</v>
      </c>
      <c r="BC43">
        <v>0</v>
      </c>
      <c r="BD43">
        <v>0.5</v>
      </c>
      <c r="BE43" t="s">
        <v>67</v>
      </c>
      <c r="BH43" s="1" t="s">
        <v>69</v>
      </c>
      <c r="BJ43" s="1"/>
      <c r="BO43" s="1"/>
      <c r="BP43" t="s">
        <v>215</v>
      </c>
      <c r="BQ43" t="s">
        <v>70</v>
      </c>
      <c r="BS43">
        <v>12</v>
      </c>
      <c r="BT43" t="s">
        <v>77</v>
      </c>
      <c r="BU43" s="4">
        <v>61.6</v>
      </c>
      <c r="CB43" s="1"/>
      <c r="CG43" s="1"/>
      <c r="CH43" s="1"/>
    </row>
    <row r="44" spans="1:91">
      <c r="A44" s="1" t="s">
        <v>201</v>
      </c>
      <c r="B44">
        <v>7</v>
      </c>
      <c r="C44" s="2">
        <v>44007</v>
      </c>
      <c r="D44" s="1" t="s">
        <v>192</v>
      </c>
      <c r="E44" t="s">
        <v>100</v>
      </c>
      <c r="F44" t="s">
        <v>184</v>
      </c>
      <c r="G44" s="1" t="s">
        <v>202</v>
      </c>
      <c r="H44" s="1" t="s">
        <v>203</v>
      </c>
      <c r="I44" t="s">
        <v>73</v>
      </c>
      <c r="J44" t="s">
        <v>74</v>
      </c>
      <c r="K44" t="s">
        <v>75</v>
      </c>
      <c r="L44" s="1" t="s">
        <v>66</v>
      </c>
      <c r="M44">
        <v>1</v>
      </c>
      <c r="N44" t="s">
        <v>93</v>
      </c>
      <c r="O44"/>
      <c r="P44"/>
      <c r="Q44"/>
      <c r="R44" t="s">
        <v>67</v>
      </c>
      <c r="S44" t="s">
        <v>67</v>
      </c>
      <c r="T44">
        <v>-400</v>
      </c>
      <c r="V44"/>
      <c r="W44" s="3"/>
      <c r="X44" s="3"/>
      <c r="Y44" s="3"/>
      <c r="Z44" s="3" t="s">
        <v>276</v>
      </c>
      <c r="AA44" s="4" t="s">
        <v>276</v>
      </c>
      <c r="AB44" s="30" t="s">
        <v>276</v>
      </c>
      <c r="AC44" s="30" t="s">
        <v>276</v>
      </c>
      <c r="AE44">
        <v>300</v>
      </c>
      <c r="AQ44"/>
      <c r="AT44" s="1">
        <v>41</v>
      </c>
      <c r="AU44" t="s">
        <v>201</v>
      </c>
      <c r="AV44" s="1"/>
      <c r="AW44" s="1">
        <v>2</v>
      </c>
      <c r="AX44" t="s">
        <v>80</v>
      </c>
      <c r="AY44" s="1" t="s">
        <v>215</v>
      </c>
      <c r="AZ44" s="1" t="s">
        <v>68</v>
      </c>
      <c r="BB44" s="1">
        <v>3.5</v>
      </c>
      <c r="BC44">
        <v>0.5</v>
      </c>
      <c r="BD44">
        <v>4</v>
      </c>
      <c r="BE44" t="s">
        <v>67</v>
      </c>
      <c r="BH44" s="1" t="s">
        <v>69</v>
      </c>
      <c r="BJ44" s="1"/>
      <c r="BO44" s="1"/>
      <c r="BP44" t="s">
        <v>215</v>
      </c>
      <c r="BQ44" t="s">
        <v>70</v>
      </c>
      <c r="BS44">
        <v>13</v>
      </c>
      <c r="BT44" t="s">
        <v>77</v>
      </c>
      <c r="BU44" s="4">
        <v>63.6</v>
      </c>
      <c r="CB44" s="1"/>
      <c r="CG44" s="1"/>
      <c r="CH44" s="1"/>
    </row>
    <row r="45" spans="1:91">
      <c r="A45" s="1" t="s">
        <v>201</v>
      </c>
      <c r="B45">
        <v>7</v>
      </c>
      <c r="C45" s="2">
        <v>44007</v>
      </c>
      <c r="D45" s="1" t="s">
        <v>192</v>
      </c>
      <c r="E45" t="s">
        <v>100</v>
      </c>
      <c r="F45" t="s">
        <v>184</v>
      </c>
      <c r="G45" s="1" t="s">
        <v>202</v>
      </c>
      <c r="H45" s="1" t="s">
        <v>203</v>
      </c>
      <c r="I45" t="s">
        <v>73</v>
      </c>
      <c r="J45" t="s">
        <v>74</v>
      </c>
      <c r="K45" t="s">
        <v>75</v>
      </c>
      <c r="L45" s="1" t="s">
        <v>66</v>
      </c>
      <c r="M45">
        <v>1</v>
      </c>
      <c r="N45" t="s">
        <v>93</v>
      </c>
      <c r="O45"/>
      <c r="P45"/>
      <c r="Q45"/>
      <c r="R45" t="s">
        <v>67</v>
      </c>
      <c r="S45" t="s">
        <v>67</v>
      </c>
      <c r="T45">
        <v>-400</v>
      </c>
      <c r="V45"/>
      <c r="W45" s="3"/>
      <c r="X45" s="3"/>
      <c r="Y45" s="3"/>
      <c r="Z45" s="3" t="s">
        <v>276</v>
      </c>
      <c r="AA45" s="4" t="s">
        <v>276</v>
      </c>
      <c r="AB45" s="30" t="s">
        <v>276</v>
      </c>
      <c r="AC45" s="30" t="s">
        <v>276</v>
      </c>
      <c r="AE45">
        <v>300</v>
      </c>
      <c r="AQ45"/>
      <c r="AT45" s="1">
        <v>42</v>
      </c>
      <c r="AU45" t="s">
        <v>201</v>
      </c>
      <c r="AV45" s="1"/>
      <c r="AW45" s="1">
        <v>3</v>
      </c>
      <c r="AX45" t="s">
        <v>80</v>
      </c>
      <c r="AY45" s="1" t="s">
        <v>215</v>
      </c>
      <c r="AZ45" s="1" t="s">
        <v>216</v>
      </c>
      <c r="BB45" s="1">
        <v>4.5</v>
      </c>
      <c r="BC45">
        <v>4</v>
      </c>
      <c r="BD45">
        <v>8.5</v>
      </c>
      <c r="BE45" t="s">
        <v>67</v>
      </c>
      <c r="BH45" s="1" t="s">
        <v>69</v>
      </c>
      <c r="BJ45" s="1"/>
      <c r="BO45" s="1"/>
      <c r="BP45" t="s">
        <v>215</v>
      </c>
      <c r="BQ45" t="s">
        <v>70</v>
      </c>
      <c r="BS45">
        <v>10</v>
      </c>
      <c r="BT45" t="s">
        <v>275</v>
      </c>
      <c r="BU45" s="4">
        <v>60.6</v>
      </c>
      <c r="CB45" s="1"/>
      <c r="CG45" s="1"/>
      <c r="CH45" s="1"/>
    </row>
    <row r="46" spans="1:91">
      <c r="A46" s="1" t="s">
        <v>201</v>
      </c>
      <c r="B46">
        <v>7</v>
      </c>
      <c r="C46" s="2">
        <v>44007</v>
      </c>
      <c r="D46" s="1" t="s">
        <v>192</v>
      </c>
      <c r="E46" t="s">
        <v>100</v>
      </c>
      <c r="F46" t="s">
        <v>184</v>
      </c>
      <c r="G46" s="1" t="s">
        <v>202</v>
      </c>
      <c r="H46" s="1" t="s">
        <v>203</v>
      </c>
      <c r="I46" t="s">
        <v>73</v>
      </c>
      <c r="J46" t="s">
        <v>74</v>
      </c>
      <c r="K46" t="s">
        <v>75</v>
      </c>
      <c r="L46" s="1" t="s">
        <v>66</v>
      </c>
      <c r="M46">
        <v>1</v>
      </c>
      <c r="N46" t="s">
        <v>93</v>
      </c>
      <c r="O46"/>
      <c r="P46"/>
      <c r="Q46"/>
      <c r="R46" t="s">
        <v>67</v>
      </c>
      <c r="S46" t="s">
        <v>67</v>
      </c>
      <c r="T46">
        <v>-400</v>
      </c>
      <c r="V46"/>
      <c r="W46" s="3"/>
      <c r="X46" s="3"/>
      <c r="Y46" s="3"/>
      <c r="Z46" s="3" t="s">
        <v>276</v>
      </c>
      <c r="AA46" s="4" t="s">
        <v>276</v>
      </c>
      <c r="AB46" s="30" t="s">
        <v>276</v>
      </c>
      <c r="AC46" s="30" t="s">
        <v>276</v>
      </c>
      <c r="AE46">
        <v>300</v>
      </c>
      <c r="AQ46"/>
      <c r="AT46" s="1">
        <v>43</v>
      </c>
      <c r="AU46" t="s">
        <v>201</v>
      </c>
      <c r="AV46" s="1"/>
      <c r="AW46" s="1">
        <v>4</v>
      </c>
      <c r="AX46" t="s">
        <v>80</v>
      </c>
      <c r="AY46" s="1" t="s">
        <v>215</v>
      </c>
      <c r="AZ46" s="1" t="s">
        <v>218</v>
      </c>
      <c r="BB46" s="1">
        <v>5</v>
      </c>
      <c r="BC46">
        <v>8.5</v>
      </c>
      <c r="BD46">
        <v>13.5</v>
      </c>
      <c r="BE46" t="s">
        <v>67</v>
      </c>
      <c r="BH46" s="1" t="s">
        <v>69</v>
      </c>
      <c r="BJ46" s="1"/>
      <c r="BO46" s="1"/>
      <c r="BP46" t="s">
        <v>215</v>
      </c>
      <c r="BQ46" t="s">
        <v>70</v>
      </c>
      <c r="BS46">
        <v>11</v>
      </c>
      <c r="BT46" t="s">
        <v>275</v>
      </c>
      <c r="BU46" s="4">
        <v>63</v>
      </c>
      <c r="CB46" s="1"/>
      <c r="CG46" s="1"/>
      <c r="CH46" s="1"/>
    </row>
    <row r="47" spans="1:91">
      <c r="A47" s="1" t="s">
        <v>201</v>
      </c>
      <c r="B47">
        <v>7</v>
      </c>
      <c r="C47" s="2">
        <v>44007</v>
      </c>
      <c r="D47" s="1" t="s">
        <v>192</v>
      </c>
      <c r="E47" t="s">
        <v>100</v>
      </c>
      <c r="F47" t="s">
        <v>184</v>
      </c>
      <c r="G47" s="1" t="s">
        <v>202</v>
      </c>
      <c r="H47" s="1" t="s">
        <v>203</v>
      </c>
      <c r="I47" t="s">
        <v>73</v>
      </c>
      <c r="J47" t="s">
        <v>74</v>
      </c>
      <c r="K47" t="s">
        <v>75</v>
      </c>
      <c r="L47" s="1" t="s">
        <v>66</v>
      </c>
      <c r="M47">
        <v>1</v>
      </c>
      <c r="N47" t="s">
        <v>93</v>
      </c>
      <c r="O47"/>
      <c r="P47"/>
      <c r="Q47"/>
      <c r="R47" t="s">
        <v>67</v>
      </c>
      <c r="S47" t="s">
        <v>67</v>
      </c>
      <c r="T47">
        <v>-400</v>
      </c>
      <c r="V47"/>
      <c r="W47" s="3"/>
      <c r="X47" s="3"/>
      <c r="Y47" s="3"/>
      <c r="Z47" s="3" t="s">
        <v>276</v>
      </c>
      <c r="AA47" s="4" t="s">
        <v>276</v>
      </c>
      <c r="AB47" s="30" t="s">
        <v>276</v>
      </c>
      <c r="AC47" s="30" t="s">
        <v>276</v>
      </c>
      <c r="AE47">
        <v>300</v>
      </c>
      <c r="AQ47"/>
      <c r="AT47" s="1">
        <v>44</v>
      </c>
      <c r="AU47" t="s">
        <v>201</v>
      </c>
      <c r="AV47" s="1"/>
      <c r="AW47" s="1">
        <v>5</v>
      </c>
      <c r="AX47" t="s">
        <v>80</v>
      </c>
      <c r="AY47" s="1" t="s">
        <v>215</v>
      </c>
      <c r="AZ47" s="1" t="s">
        <v>217</v>
      </c>
      <c r="BB47" s="1">
        <v>5.5</v>
      </c>
      <c r="BC47">
        <v>13.5</v>
      </c>
      <c r="BD47">
        <v>19</v>
      </c>
      <c r="BE47" t="s">
        <v>67</v>
      </c>
      <c r="BH47" s="1" t="s">
        <v>69</v>
      </c>
      <c r="BJ47" s="1"/>
      <c r="BO47" s="1"/>
      <c r="BP47" t="s">
        <v>215</v>
      </c>
      <c r="BQ47" t="s">
        <v>70</v>
      </c>
      <c r="BT47" t="s">
        <v>276</v>
      </c>
      <c r="BU47" s="4"/>
      <c r="CB47" s="1"/>
      <c r="CG47" s="1"/>
      <c r="CH47" s="1"/>
    </row>
    <row r="48" spans="1:91">
      <c r="A48" s="1" t="s">
        <v>201</v>
      </c>
      <c r="B48">
        <v>7</v>
      </c>
      <c r="C48" s="2">
        <v>44007</v>
      </c>
      <c r="D48" s="1" t="s">
        <v>192</v>
      </c>
      <c r="E48" t="s">
        <v>100</v>
      </c>
      <c r="F48" t="s">
        <v>184</v>
      </c>
      <c r="G48" s="1" t="s">
        <v>202</v>
      </c>
      <c r="H48" s="1" t="s">
        <v>203</v>
      </c>
      <c r="I48" t="s">
        <v>73</v>
      </c>
      <c r="J48" t="s">
        <v>74</v>
      </c>
      <c r="K48" t="s">
        <v>75</v>
      </c>
      <c r="L48" s="1" t="s">
        <v>66</v>
      </c>
      <c r="M48">
        <v>1</v>
      </c>
      <c r="N48" t="s">
        <v>93</v>
      </c>
      <c r="O48"/>
      <c r="P48"/>
      <c r="Q48"/>
      <c r="R48" t="s">
        <v>67</v>
      </c>
      <c r="S48" t="s">
        <v>67</v>
      </c>
      <c r="T48">
        <v>-400</v>
      </c>
      <c r="V48"/>
      <c r="W48" s="3"/>
      <c r="X48" s="3"/>
      <c r="Y48" s="3"/>
      <c r="Z48" s="3" t="s">
        <v>276</v>
      </c>
      <c r="AA48" s="4" t="s">
        <v>276</v>
      </c>
      <c r="AB48" s="30" t="s">
        <v>276</v>
      </c>
      <c r="AC48" s="30" t="s">
        <v>276</v>
      </c>
      <c r="AE48">
        <v>300</v>
      </c>
      <c r="AQ48"/>
      <c r="AT48" s="1">
        <v>45</v>
      </c>
      <c r="AU48" t="s">
        <v>201</v>
      </c>
      <c r="AV48" s="1" t="s">
        <v>34</v>
      </c>
      <c r="AW48" s="1">
        <v>6</v>
      </c>
      <c r="AX48" t="s">
        <v>122</v>
      </c>
      <c r="AY48" s="1" t="s">
        <v>219</v>
      </c>
      <c r="AZ48" s="1" t="s">
        <v>218</v>
      </c>
      <c r="BB48" s="1">
        <v>8</v>
      </c>
      <c r="BC48">
        <v>19</v>
      </c>
      <c r="BD48">
        <v>27</v>
      </c>
      <c r="BG48" t="s">
        <v>130</v>
      </c>
      <c r="BH48" s="1" t="s">
        <v>230</v>
      </c>
      <c r="BJ48" s="1"/>
      <c r="BO48" s="1"/>
      <c r="BP48" t="s">
        <v>219</v>
      </c>
      <c r="BQ48" t="s">
        <v>70</v>
      </c>
      <c r="BT48" t="s">
        <v>276</v>
      </c>
      <c r="BU48" s="4"/>
      <c r="CA48" t="s">
        <v>34</v>
      </c>
      <c r="CB48" s="1" t="s">
        <v>43</v>
      </c>
      <c r="CD48" t="s">
        <v>71</v>
      </c>
      <c r="CE48" t="s">
        <v>40</v>
      </c>
      <c r="CF48" t="s">
        <v>44</v>
      </c>
      <c r="CG48" s="1" t="s">
        <v>41</v>
      </c>
      <c r="CH48" s="1" t="s">
        <v>42</v>
      </c>
      <c r="CM48" t="s">
        <v>169</v>
      </c>
    </row>
    <row r="49" spans="1:91">
      <c r="A49" s="1" t="s">
        <v>201</v>
      </c>
      <c r="B49">
        <v>7</v>
      </c>
      <c r="C49" s="2">
        <v>44007</v>
      </c>
      <c r="D49" s="1" t="s">
        <v>192</v>
      </c>
      <c r="E49" t="s">
        <v>100</v>
      </c>
      <c r="F49" t="s">
        <v>184</v>
      </c>
      <c r="G49" s="1" t="s">
        <v>202</v>
      </c>
      <c r="H49" s="1" t="s">
        <v>203</v>
      </c>
      <c r="I49" t="s">
        <v>73</v>
      </c>
      <c r="J49" t="s">
        <v>74</v>
      </c>
      <c r="K49" t="s">
        <v>75</v>
      </c>
      <c r="L49" s="1" t="s">
        <v>66</v>
      </c>
      <c r="M49">
        <v>1</v>
      </c>
      <c r="N49" t="s">
        <v>93</v>
      </c>
      <c r="O49"/>
      <c r="P49"/>
      <c r="Q49"/>
      <c r="R49" t="s">
        <v>67</v>
      </c>
      <c r="S49" t="s">
        <v>67</v>
      </c>
      <c r="T49">
        <v>-400</v>
      </c>
      <c r="V49"/>
      <c r="W49" s="3"/>
      <c r="X49" s="3"/>
      <c r="Y49" s="3"/>
      <c r="Z49" s="3" t="s">
        <v>276</v>
      </c>
      <c r="AA49" s="4" t="s">
        <v>276</v>
      </c>
      <c r="AB49" s="30" t="s">
        <v>276</v>
      </c>
      <c r="AC49" s="30" t="s">
        <v>276</v>
      </c>
      <c r="AE49">
        <v>300</v>
      </c>
      <c r="AQ49"/>
      <c r="AT49" s="1">
        <v>46</v>
      </c>
      <c r="AU49" t="s">
        <v>201</v>
      </c>
      <c r="AV49" s="1" t="s">
        <v>34</v>
      </c>
      <c r="AW49" s="1">
        <v>7</v>
      </c>
      <c r="AX49" t="s">
        <v>122</v>
      </c>
      <c r="AY49" s="1" t="s">
        <v>219</v>
      </c>
      <c r="AZ49" s="1" t="s">
        <v>220</v>
      </c>
      <c r="BB49" s="1">
        <v>15</v>
      </c>
      <c r="BC49">
        <v>27</v>
      </c>
      <c r="BD49">
        <v>42</v>
      </c>
      <c r="BG49" t="s">
        <v>130</v>
      </c>
      <c r="BH49" s="1" t="s">
        <v>230</v>
      </c>
      <c r="BJ49" s="1"/>
      <c r="BO49" s="1"/>
      <c r="BP49" t="s">
        <v>219</v>
      </c>
      <c r="BQ49" t="s">
        <v>70</v>
      </c>
      <c r="BT49" t="s">
        <v>276</v>
      </c>
      <c r="BU49" s="4"/>
      <c r="CA49" t="s">
        <v>34</v>
      </c>
      <c r="CB49" s="1" t="s">
        <v>43</v>
      </c>
      <c r="CD49" t="s">
        <v>71</v>
      </c>
      <c r="CE49" t="s">
        <v>40</v>
      </c>
      <c r="CF49" t="s">
        <v>44</v>
      </c>
      <c r="CG49" s="1" t="s">
        <v>41</v>
      </c>
      <c r="CH49" s="1" t="s">
        <v>42</v>
      </c>
      <c r="CM49" t="s">
        <v>169</v>
      </c>
    </row>
    <row r="50" spans="1:91">
      <c r="A50" s="1" t="s">
        <v>201</v>
      </c>
      <c r="B50">
        <v>7</v>
      </c>
      <c r="C50" s="2">
        <v>44007</v>
      </c>
      <c r="D50" s="1" t="s">
        <v>192</v>
      </c>
      <c r="E50" t="s">
        <v>100</v>
      </c>
      <c r="F50" t="s">
        <v>184</v>
      </c>
      <c r="G50" s="1" t="s">
        <v>202</v>
      </c>
      <c r="H50" s="1" t="s">
        <v>203</v>
      </c>
      <c r="I50" t="s">
        <v>73</v>
      </c>
      <c r="J50" t="s">
        <v>74</v>
      </c>
      <c r="K50" t="s">
        <v>75</v>
      </c>
      <c r="L50" s="1" t="s">
        <v>66</v>
      </c>
      <c r="M50">
        <v>1</v>
      </c>
      <c r="N50" t="s">
        <v>93</v>
      </c>
      <c r="O50"/>
      <c r="P50"/>
      <c r="Q50"/>
      <c r="R50" t="s">
        <v>67</v>
      </c>
      <c r="S50" t="s">
        <v>67</v>
      </c>
      <c r="T50">
        <v>-400</v>
      </c>
      <c r="V50"/>
      <c r="W50" s="3"/>
      <c r="X50" s="3"/>
      <c r="Y50" s="3"/>
      <c r="Z50" s="3" t="s">
        <v>276</v>
      </c>
      <c r="AA50" s="4" t="s">
        <v>276</v>
      </c>
      <c r="AB50" s="30" t="s">
        <v>276</v>
      </c>
      <c r="AC50" s="30" t="s">
        <v>276</v>
      </c>
      <c r="AE50">
        <v>300</v>
      </c>
      <c r="AQ50"/>
      <c r="AT50" s="1">
        <v>47</v>
      </c>
      <c r="AU50" t="s">
        <v>201</v>
      </c>
      <c r="AV50" s="1" t="s">
        <v>259</v>
      </c>
      <c r="AW50" s="1">
        <v>8</v>
      </c>
      <c r="AX50" t="s">
        <v>124</v>
      </c>
      <c r="AY50" s="1" t="s">
        <v>239</v>
      </c>
      <c r="AZ50" s="1" t="s">
        <v>224</v>
      </c>
      <c r="BA50">
        <v>1</v>
      </c>
      <c r="BB50" s="1">
        <v>48</v>
      </c>
      <c r="BC50">
        <v>42</v>
      </c>
      <c r="BD50">
        <v>90</v>
      </c>
      <c r="BH50" s="1" t="s">
        <v>260</v>
      </c>
      <c r="BI50" t="s">
        <v>134</v>
      </c>
      <c r="BJ50" s="1"/>
      <c r="BK50" t="s">
        <v>145</v>
      </c>
      <c r="BN50" t="s">
        <v>261</v>
      </c>
      <c r="BO50" s="1" t="s">
        <v>222</v>
      </c>
      <c r="BP50" t="s">
        <v>277</v>
      </c>
      <c r="BQ50" t="s">
        <v>250</v>
      </c>
      <c r="BT50" t="s">
        <v>276</v>
      </c>
      <c r="BU50" s="4"/>
      <c r="BW50" t="s">
        <v>226</v>
      </c>
      <c r="BY50" t="s">
        <v>237</v>
      </c>
      <c r="BZ50" t="s">
        <v>262</v>
      </c>
      <c r="CA50" t="s">
        <v>259</v>
      </c>
      <c r="CB50" s="1" t="s">
        <v>43</v>
      </c>
      <c r="CD50" t="s">
        <v>151</v>
      </c>
      <c r="CG50" s="1"/>
      <c r="CH50" s="1" t="s">
        <v>42</v>
      </c>
      <c r="CK50" t="s">
        <v>72</v>
      </c>
    </row>
    <row r="51" spans="1:91">
      <c r="A51" s="1" t="s">
        <v>278</v>
      </c>
      <c r="B51">
        <v>10</v>
      </c>
      <c r="C51" s="2">
        <v>44324</v>
      </c>
      <c r="D51" s="1" t="s">
        <v>210</v>
      </c>
      <c r="E51" t="s">
        <v>100</v>
      </c>
      <c r="F51" t="s">
        <v>184</v>
      </c>
      <c r="G51" s="1" t="s">
        <v>211</v>
      </c>
      <c r="H51" s="1" t="s">
        <v>206</v>
      </c>
      <c r="K51" t="s">
        <v>183</v>
      </c>
      <c r="L51" s="1" t="s">
        <v>172</v>
      </c>
      <c r="N51"/>
      <c r="O51"/>
      <c r="P51"/>
      <c r="Q51"/>
      <c r="R51"/>
      <c r="S51"/>
      <c r="T51"/>
      <c r="V51"/>
      <c r="W51" s="3"/>
      <c r="X51" s="3"/>
      <c r="Y51" s="3"/>
      <c r="Z51" s="3" t="s">
        <v>276</v>
      </c>
      <c r="AA51" s="4" t="s">
        <v>276</v>
      </c>
      <c r="AB51" s="30" t="s">
        <v>276</v>
      </c>
      <c r="AC51" s="30" t="s">
        <v>276</v>
      </c>
      <c r="AF51" t="s">
        <v>279</v>
      </c>
      <c r="AG51">
        <v>1000</v>
      </c>
      <c r="AH51">
        <v>9</v>
      </c>
      <c r="AQ51"/>
      <c r="AT51" s="1">
        <v>63</v>
      </c>
      <c r="AU51" t="s">
        <v>278</v>
      </c>
      <c r="AV51" s="1" t="s">
        <v>263</v>
      </c>
      <c r="AW51" s="1">
        <v>1</v>
      </c>
      <c r="AX51" t="s">
        <v>280</v>
      </c>
      <c r="AY51" s="1" t="s">
        <v>281</v>
      </c>
      <c r="AZ51" s="1" t="s">
        <v>282</v>
      </c>
      <c r="BB51" s="1">
        <v>1000</v>
      </c>
      <c r="BC51">
        <v>0</v>
      </c>
      <c r="BD51">
        <v>1000</v>
      </c>
      <c r="BH51" s="1"/>
      <c r="BJ51" s="1"/>
      <c r="BO51" s="1" t="s">
        <v>113</v>
      </c>
      <c r="BP51" t="s">
        <v>281</v>
      </c>
      <c r="BQ51" t="s">
        <v>70</v>
      </c>
      <c r="BT51" t="s">
        <v>276</v>
      </c>
      <c r="BU51" s="4"/>
      <c r="CA51" t="s">
        <v>263</v>
      </c>
      <c r="CB51" s="1" t="s">
        <v>43</v>
      </c>
      <c r="CD51" t="s">
        <v>71</v>
      </c>
      <c r="CE51" t="s">
        <v>40</v>
      </c>
      <c r="CF51" t="s">
        <v>44</v>
      </c>
      <c r="CG51" s="1" t="s">
        <v>41</v>
      </c>
      <c r="CH51" s="1" t="s">
        <v>42</v>
      </c>
    </row>
    <row r="52" spans="1:91">
      <c r="A52" s="1"/>
      <c r="C52" s="2"/>
      <c r="D52" s="1"/>
      <c r="E52"/>
      <c r="G52" s="1"/>
      <c r="H52" s="1"/>
      <c r="L52" s="1"/>
      <c r="N52"/>
      <c r="O52"/>
      <c r="P52"/>
      <c r="Q52"/>
      <c r="R52"/>
      <c r="S52"/>
      <c r="T52"/>
      <c r="V52"/>
      <c r="W52" s="3"/>
      <c r="X52" s="3"/>
      <c r="Y52" s="3"/>
      <c r="Z52" s="3"/>
      <c r="AA52" s="4"/>
      <c r="AB52" s="30"/>
      <c r="AC52" s="30"/>
      <c r="AQ52"/>
      <c r="AT52" s="1">
        <v>48</v>
      </c>
      <c r="AU52" t="s">
        <v>204</v>
      </c>
      <c r="AV52" s="1"/>
      <c r="AW52" s="1">
        <v>1</v>
      </c>
      <c r="AX52" t="s">
        <v>80</v>
      </c>
      <c r="AY52" s="1" t="s">
        <v>215</v>
      </c>
      <c r="AZ52" s="1" t="s">
        <v>68</v>
      </c>
      <c r="BB52" s="1">
        <v>3</v>
      </c>
      <c r="BC52">
        <v>0</v>
      </c>
      <c r="BD52">
        <v>3</v>
      </c>
      <c r="BE52" t="s">
        <v>67</v>
      </c>
      <c r="BH52" s="1" t="s">
        <v>69</v>
      </c>
      <c r="BJ52" s="1"/>
      <c r="BO52" s="1"/>
      <c r="BP52" t="s">
        <v>215</v>
      </c>
      <c r="BQ52" t="s">
        <v>70</v>
      </c>
      <c r="BS52">
        <v>8</v>
      </c>
      <c r="BT52" t="s">
        <v>275</v>
      </c>
      <c r="BU52" s="4">
        <v>62</v>
      </c>
      <c r="CB52" s="1"/>
      <c r="CG52" s="1"/>
      <c r="CH52" s="1"/>
    </row>
    <row r="53" spans="1:91">
      <c r="A53" s="1"/>
      <c r="C53" s="2"/>
      <c r="D53" s="1"/>
      <c r="E53"/>
      <c r="G53" s="1"/>
      <c r="H53" s="1"/>
      <c r="L53" s="1"/>
      <c r="N53"/>
      <c r="O53"/>
      <c r="P53"/>
      <c r="Q53"/>
      <c r="R53"/>
      <c r="S53"/>
      <c r="T53"/>
      <c r="V53"/>
      <c r="W53" s="3"/>
      <c r="X53" s="3"/>
      <c r="Y53" s="3"/>
      <c r="Z53" s="3"/>
      <c r="AA53" s="4"/>
      <c r="AB53" s="30"/>
      <c r="AC53" s="30"/>
      <c r="AQ53"/>
      <c r="AT53" s="1">
        <v>49</v>
      </c>
      <c r="AU53" t="s">
        <v>204</v>
      </c>
      <c r="AV53" s="1"/>
      <c r="AW53" s="1">
        <v>2</v>
      </c>
      <c r="AX53" t="s">
        <v>80</v>
      </c>
      <c r="AY53" s="1" t="s">
        <v>215</v>
      </c>
      <c r="AZ53" s="1" t="s">
        <v>216</v>
      </c>
      <c r="BB53" s="1">
        <v>3.5</v>
      </c>
      <c r="BC53">
        <v>3</v>
      </c>
      <c r="BD53">
        <v>6.5</v>
      </c>
      <c r="BE53" t="s">
        <v>67</v>
      </c>
      <c r="BH53" s="1" t="s">
        <v>69</v>
      </c>
      <c r="BJ53" s="1"/>
      <c r="BO53" s="1"/>
      <c r="BP53" t="s">
        <v>215</v>
      </c>
      <c r="BQ53" t="s">
        <v>70</v>
      </c>
      <c r="BS53">
        <v>9</v>
      </c>
      <c r="BT53" t="s">
        <v>275</v>
      </c>
      <c r="BU53" s="4">
        <v>59.2</v>
      </c>
      <c r="CB53" s="1"/>
      <c r="CG53" s="1"/>
      <c r="CH53" s="1"/>
    </row>
    <row r="54" spans="1:91">
      <c r="A54" s="1"/>
      <c r="C54" s="2"/>
      <c r="D54" s="1"/>
      <c r="E54"/>
      <c r="G54" s="1"/>
      <c r="H54" s="1"/>
      <c r="L54" s="1"/>
      <c r="N54"/>
      <c r="O54"/>
      <c r="P54"/>
      <c r="Q54"/>
      <c r="R54"/>
      <c r="S54"/>
      <c r="T54"/>
      <c r="V54"/>
      <c r="W54" s="3"/>
      <c r="X54" s="3"/>
      <c r="Y54" s="3"/>
      <c r="Z54" s="3"/>
      <c r="AA54" s="4"/>
      <c r="AB54" s="30"/>
      <c r="AC54" s="30"/>
      <c r="AQ54"/>
      <c r="AT54" s="1">
        <v>50</v>
      </c>
      <c r="AU54" t="s">
        <v>204</v>
      </c>
      <c r="AV54" s="1"/>
      <c r="AW54" s="1">
        <v>3</v>
      </c>
      <c r="AX54" t="s">
        <v>80</v>
      </c>
      <c r="AY54" s="1" t="s">
        <v>215</v>
      </c>
      <c r="AZ54" s="1" t="s">
        <v>217</v>
      </c>
      <c r="BB54" s="1">
        <v>6</v>
      </c>
      <c r="BC54">
        <v>6.5</v>
      </c>
      <c r="BD54">
        <v>12.5</v>
      </c>
      <c r="BE54" t="s">
        <v>67</v>
      </c>
      <c r="BH54" s="1" t="s">
        <v>69</v>
      </c>
      <c r="BJ54" s="1"/>
      <c r="BO54" s="1"/>
      <c r="BP54" t="s">
        <v>215</v>
      </c>
      <c r="BQ54" t="s">
        <v>70</v>
      </c>
      <c r="BS54">
        <v>10</v>
      </c>
      <c r="BT54" t="s">
        <v>275</v>
      </c>
      <c r="BU54" s="4">
        <v>60.6</v>
      </c>
      <c r="CB54" s="1"/>
      <c r="CG54" s="1"/>
      <c r="CH54" s="1"/>
    </row>
    <row r="55" spans="1:91">
      <c r="A55" s="1"/>
      <c r="C55" s="2"/>
      <c r="D55" s="1"/>
      <c r="E55"/>
      <c r="G55" s="1"/>
      <c r="H55" s="1"/>
      <c r="L55" s="1"/>
      <c r="N55"/>
      <c r="O55"/>
      <c r="P55"/>
      <c r="Q55"/>
      <c r="R55"/>
      <c r="S55"/>
      <c r="T55"/>
      <c r="V55"/>
      <c r="W55" s="3"/>
      <c r="X55" s="3"/>
      <c r="Y55" s="3"/>
      <c r="Z55" s="3"/>
      <c r="AA55" s="4"/>
      <c r="AB55" s="30"/>
      <c r="AC55" s="30"/>
      <c r="AQ55"/>
      <c r="AT55" s="1">
        <v>51</v>
      </c>
      <c r="AU55" t="s">
        <v>204</v>
      </c>
      <c r="AV55" s="1"/>
      <c r="AW55" s="1">
        <v>4</v>
      </c>
      <c r="AX55" t="s">
        <v>80</v>
      </c>
      <c r="AY55" s="1" t="s">
        <v>215</v>
      </c>
      <c r="AZ55" s="1" t="s">
        <v>217</v>
      </c>
      <c r="BB55" s="1">
        <v>5.5</v>
      </c>
      <c r="BC55">
        <v>12.5</v>
      </c>
      <c r="BD55">
        <v>18</v>
      </c>
      <c r="BE55" t="s">
        <v>67</v>
      </c>
      <c r="BH55" s="1" t="s">
        <v>69</v>
      </c>
      <c r="BJ55" s="1"/>
      <c r="BO55" s="1"/>
      <c r="BP55" t="s">
        <v>215</v>
      </c>
      <c r="BQ55" t="s">
        <v>70</v>
      </c>
      <c r="BS55">
        <v>11</v>
      </c>
      <c r="BT55" t="s">
        <v>275</v>
      </c>
      <c r="BU55" s="4">
        <v>63</v>
      </c>
      <c r="CB55" s="1"/>
      <c r="CG55" s="1"/>
      <c r="CH55" s="1"/>
    </row>
    <row r="56" spans="1:91">
      <c r="A56" s="1"/>
      <c r="C56" s="2"/>
      <c r="D56" s="1"/>
      <c r="E56"/>
      <c r="G56" s="1"/>
      <c r="H56" s="1"/>
      <c r="L56" s="1"/>
      <c r="N56"/>
      <c r="O56"/>
      <c r="P56"/>
      <c r="Q56"/>
      <c r="R56"/>
      <c r="S56"/>
      <c r="T56"/>
      <c r="V56"/>
      <c r="W56" s="3"/>
      <c r="X56" s="3"/>
      <c r="Y56" s="3"/>
      <c r="Z56" s="3"/>
      <c r="AA56" s="4"/>
      <c r="AB56" s="30"/>
      <c r="AC56" s="30"/>
      <c r="AQ56"/>
      <c r="AT56" s="1">
        <v>52</v>
      </c>
      <c r="AU56" t="s">
        <v>204</v>
      </c>
      <c r="AV56" s="1" t="s">
        <v>34</v>
      </c>
      <c r="AW56" s="1">
        <v>5</v>
      </c>
      <c r="AX56" t="s">
        <v>122</v>
      </c>
      <c r="AY56" s="1" t="s">
        <v>229</v>
      </c>
      <c r="AZ56" s="1" t="s">
        <v>217</v>
      </c>
      <c r="BB56" s="1">
        <v>10</v>
      </c>
      <c r="BC56">
        <v>18</v>
      </c>
      <c r="BD56">
        <v>28</v>
      </c>
      <c r="BG56" t="s">
        <v>130</v>
      </c>
      <c r="BH56" s="1" t="s">
        <v>230</v>
      </c>
      <c r="BJ56" s="1"/>
      <c r="BO56" s="1"/>
      <c r="BP56" t="s">
        <v>229</v>
      </c>
      <c r="BQ56" t="s">
        <v>70</v>
      </c>
      <c r="BT56" t="s">
        <v>276</v>
      </c>
      <c r="BU56" s="4"/>
      <c r="CA56" t="s">
        <v>34</v>
      </c>
      <c r="CB56" s="1" t="s">
        <v>43</v>
      </c>
      <c r="CD56" t="s">
        <v>71</v>
      </c>
      <c r="CE56" t="s">
        <v>40</v>
      </c>
      <c r="CF56" t="s">
        <v>44</v>
      </c>
      <c r="CG56" s="1" t="s">
        <v>41</v>
      </c>
      <c r="CH56" s="1" t="s">
        <v>42</v>
      </c>
      <c r="CM56" t="s">
        <v>169</v>
      </c>
    </row>
    <row r="57" spans="1:91">
      <c r="A57" s="1"/>
      <c r="C57" s="2"/>
      <c r="D57" s="1"/>
      <c r="E57"/>
      <c r="G57" s="1"/>
      <c r="H57" s="1"/>
      <c r="L57" s="1"/>
      <c r="N57"/>
      <c r="O57"/>
      <c r="P57"/>
      <c r="Q57"/>
      <c r="R57"/>
      <c r="S57"/>
      <c r="T57"/>
      <c r="V57"/>
      <c r="W57" s="3"/>
      <c r="X57" s="3"/>
      <c r="Y57" s="3"/>
      <c r="Z57" s="3"/>
      <c r="AA57" s="4"/>
      <c r="AB57" s="30"/>
      <c r="AC57" s="30"/>
      <c r="AQ57"/>
      <c r="AT57" s="1">
        <v>53</v>
      </c>
      <c r="AU57" t="s">
        <v>204</v>
      </c>
      <c r="AV57" s="1" t="s">
        <v>34</v>
      </c>
      <c r="AW57" s="1">
        <v>6</v>
      </c>
      <c r="AX57" t="s">
        <v>122</v>
      </c>
      <c r="AY57" s="1" t="s">
        <v>219</v>
      </c>
      <c r="AZ57" s="1" t="s">
        <v>220</v>
      </c>
      <c r="BB57" s="1">
        <v>10</v>
      </c>
      <c r="BC57">
        <v>28</v>
      </c>
      <c r="BD57">
        <v>38</v>
      </c>
      <c r="BG57" t="s">
        <v>130</v>
      </c>
      <c r="BH57" s="1" t="s">
        <v>230</v>
      </c>
      <c r="BJ57" s="1"/>
      <c r="BO57" s="1"/>
      <c r="BP57" t="s">
        <v>219</v>
      </c>
      <c r="BQ57" t="s">
        <v>70</v>
      </c>
      <c r="BT57" t="s">
        <v>276</v>
      </c>
      <c r="BU57" s="4"/>
      <c r="CA57" t="s">
        <v>34</v>
      </c>
      <c r="CB57" s="1" t="s">
        <v>43</v>
      </c>
      <c r="CD57" t="s">
        <v>71</v>
      </c>
      <c r="CE57" t="s">
        <v>40</v>
      </c>
      <c r="CF57" t="s">
        <v>44</v>
      </c>
      <c r="CG57" s="1" t="s">
        <v>41</v>
      </c>
      <c r="CH57" s="1" t="s">
        <v>42</v>
      </c>
      <c r="CM57" t="s">
        <v>169</v>
      </c>
    </row>
    <row r="58" spans="1:91">
      <c r="A58" s="1"/>
      <c r="C58" s="2"/>
      <c r="D58" s="1"/>
      <c r="E58"/>
      <c r="G58" s="1"/>
      <c r="H58" s="1"/>
      <c r="L58" s="1"/>
      <c r="N58"/>
      <c r="O58"/>
      <c r="P58"/>
      <c r="Q58"/>
      <c r="R58"/>
      <c r="S58"/>
      <c r="T58"/>
      <c r="V58"/>
      <c r="W58" s="3"/>
      <c r="X58" s="3"/>
      <c r="Y58" s="3"/>
      <c r="Z58" s="3"/>
      <c r="AA58" s="4"/>
      <c r="AB58" s="30"/>
      <c r="AC58" s="30"/>
      <c r="AQ58"/>
      <c r="AT58" s="1">
        <v>54</v>
      </c>
      <c r="AU58" t="s">
        <v>204</v>
      </c>
      <c r="AV58" s="1" t="s">
        <v>263</v>
      </c>
      <c r="AW58" s="1">
        <v>7</v>
      </c>
      <c r="AX58" t="s">
        <v>122</v>
      </c>
      <c r="AY58" s="1" t="s">
        <v>231</v>
      </c>
      <c r="AZ58" s="1" t="s">
        <v>218</v>
      </c>
      <c r="BB58" s="1">
        <v>10</v>
      </c>
      <c r="BC58">
        <v>38</v>
      </c>
      <c r="BD58">
        <v>48</v>
      </c>
      <c r="BG58" t="s">
        <v>130</v>
      </c>
      <c r="BH58" s="1" t="s">
        <v>264</v>
      </c>
      <c r="BJ58" s="1"/>
      <c r="BO58" s="1"/>
      <c r="BP58" t="s">
        <v>231</v>
      </c>
      <c r="BQ58" t="s">
        <v>70</v>
      </c>
      <c r="BT58" t="s">
        <v>276</v>
      </c>
      <c r="BU58" s="4"/>
      <c r="CA58" t="s">
        <v>263</v>
      </c>
      <c r="CB58" s="1" t="s">
        <v>43</v>
      </c>
      <c r="CD58" t="s">
        <v>71</v>
      </c>
      <c r="CE58" t="s">
        <v>40</v>
      </c>
      <c r="CF58" t="s">
        <v>44</v>
      </c>
      <c r="CG58" s="1" t="s">
        <v>41</v>
      </c>
      <c r="CH58" s="1" t="s">
        <v>42</v>
      </c>
    </row>
    <row r="59" spans="1:91">
      <c r="A59" s="1"/>
      <c r="C59" s="2"/>
      <c r="D59" s="1"/>
      <c r="E59"/>
      <c r="G59" s="1"/>
      <c r="H59" s="1"/>
      <c r="L59" s="1"/>
      <c r="N59"/>
      <c r="O59"/>
      <c r="P59"/>
      <c r="Q59"/>
      <c r="R59"/>
      <c r="S59"/>
      <c r="T59"/>
      <c r="V59"/>
      <c r="W59" s="3"/>
      <c r="X59" s="3"/>
      <c r="Y59" s="3"/>
      <c r="Z59" s="3"/>
      <c r="AA59" s="4"/>
      <c r="AB59" s="30"/>
      <c r="AC59" s="30"/>
      <c r="AQ59"/>
      <c r="AT59" s="1">
        <v>55</v>
      </c>
      <c r="AU59" t="s">
        <v>204</v>
      </c>
      <c r="AV59" s="1" t="s">
        <v>255</v>
      </c>
      <c r="AW59" s="1">
        <v>8</v>
      </c>
      <c r="AX59" t="s">
        <v>124</v>
      </c>
      <c r="AY59" s="1" t="s">
        <v>223</v>
      </c>
      <c r="AZ59" s="1" t="s">
        <v>224</v>
      </c>
      <c r="BA59">
        <v>1</v>
      </c>
      <c r="BB59" s="1">
        <v>32</v>
      </c>
      <c r="BC59">
        <v>48</v>
      </c>
      <c r="BD59">
        <v>80</v>
      </c>
      <c r="BH59" s="1" t="s">
        <v>256</v>
      </c>
      <c r="BI59" t="s">
        <v>133</v>
      </c>
      <c r="BJ59" s="1"/>
      <c r="BK59" t="s">
        <v>146</v>
      </c>
      <c r="BL59">
        <v>6.5</v>
      </c>
      <c r="BN59" t="s">
        <v>265</v>
      </c>
      <c r="BO59" s="1" t="s">
        <v>222</v>
      </c>
      <c r="BP59" t="s">
        <v>182</v>
      </c>
      <c r="BQ59" t="s">
        <v>250</v>
      </c>
      <c r="BT59" t="s">
        <v>276</v>
      </c>
      <c r="BU59" s="4"/>
      <c r="BW59" t="s">
        <v>236</v>
      </c>
      <c r="BY59" t="s">
        <v>251</v>
      </c>
      <c r="BZ59" t="s">
        <v>266</v>
      </c>
      <c r="CA59" t="s">
        <v>255</v>
      </c>
      <c r="CB59" s="1" t="s">
        <v>43</v>
      </c>
      <c r="CD59" t="s">
        <v>71</v>
      </c>
      <c r="CG59" s="1"/>
      <c r="CH59" s="1" t="s">
        <v>42</v>
      </c>
      <c r="CK59" t="s">
        <v>72</v>
      </c>
    </row>
    <row r="60" spans="1:91">
      <c r="A60" s="1"/>
      <c r="C60" s="2"/>
      <c r="D60" s="1"/>
      <c r="E60"/>
      <c r="G60" s="1"/>
      <c r="H60" s="1"/>
      <c r="L60" s="1"/>
      <c r="N60"/>
      <c r="O60"/>
      <c r="P60"/>
      <c r="Q60"/>
      <c r="R60"/>
      <c r="S60"/>
      <c r="T60"/>
      <c r="V60"/>
      <c r="W60" s="3"/>
      <c r="X60" s="3"/>
      <c r="Y60" s="3"/>
      <c r="Z60" s="3"/>
      <c r="AA60" s="4"/>
      <c r="AB60" s="30"/>
      <c r="AC60" s="30"/>
      <c r="AQ60"/>
      <c r="AT60" s="1">
        <v>56</v>
      </c>
      <c r="AU60" t="s">
        <v>207</v>
      </c>
      <c r="AV60" s="1" t="s">
        <v>255</v>
      </c>
      <c r="AW60" s="1">
        <v>1</v>
      </c>
      <c r="AX60" t="s">
        <v>125</v>
      </c>
      <c r="AY60" s="1" t="s">
        <v>223</v>
      </c>
      <c r="AZ60" s="1" t="s">
        <v>224</v>
      </c>
      <c r="BA60">
        <v>1</v>
      </c>
      <c r="BB60" s="1">
        <v>10</v>
      </c>
      <c r="BC60">
        <v>0</v>
      </c>
      <c r="BD60">
        <v>10</v>
      </c>
      <c r="BH60" s="1" t="s">
        <v>256</v>
      </c>
      <c r="BI60" t="s">
        <v>133</v>
      </c>
      <c r="BJ60" s="1"/>
      <c r="BK60" t="s">
        <v>146</v>
      </c>
      <c r="BL60">
        <v>6.5</v>
      </c>
      <c r="BN60" t="s">
        <v>265</v>
      </c>
      <c r="BO60" s="1" t="s">
        <v>222</v>
      </c>
      <c r="BP60" t="s">
        <v>223</v>
      </c>
      <c r="BQ60" t="s">
        <v>250</v>
      </c>
      <c r="BT60" t="s">
        <v>276</v>
      </c>
      <c r="BU60" s="4"/>
      <c r="BW60" t="s">
        <v>236</v>
      </c>
      <c r="BY60" t="s">
        <v>251</v>
      </c>
      <c r="BZ60" t="s">
        <v>266</v>
      </c>
      <c r="CA60" t="s">
        <v>255</v>
      </c>
      <c r="CB60" s="1" t="s">
        <v>43</v>
      </c>
      <c r="CD60" t="s">
        <v>71</v>
      </c>
      <c r="CG60" s="1"/>
      <c r="CH60" s="1" t="s">
        <v>42</v>
      </c>
      <c r="CK60" t="s">
        <v>72</v>
      </c>
    </row>
    <row r="61" spans="1:91">
      <c r="A61" s="1"/>
      <c r="C61" s="2"/>
      <c r="D61" s="1"/>
      <c r="E61"/>
      <c r="G61" s="1"/>
      <c r="H61" s="1"/>
      <c r="L61" s="1"/>
      <c r="N61"/>
      <c r="O61"/>
      <c r="P61"/>
      <c r="Q61"/>
      <c r="R61"/>
      <c r="S61"/>
      <c r="T61"/>
      <c r="V61"/>
      <c r="W61" s="3"/>
      <c r="X61" s="3"/>
      <c r="Y61" s="3"/>
      <c r="Z61" s="3"/>
      <c r="AA61" s="4"/>
      <c r="AB61" s="30"/>
      <c r="AC61" s="30"/>
      <c r="AQ61"/>
      <c r="AT61" s="1">
        <v>57</v>
      </c>
      <c r="AU61" t="s">
        <v>207</v>
      </c>
      <c r="AV61" s="1" t="s">
        <v>34</v>
      </c>
      <c r="AW61" s="1">
        <v>2</v>
      </c>
      <c r="AX61" t="s">
        <v>123</v>
      </c>
      <c r="AY61" s="1" t="s">
        <v>267</v>
      </c>
      <c r="AZ61" s="1" t="s">
        <v>268</v>
      </c>
      <c r="BB61" s="1">
        <v>5</v>
      </c>
      <c r="BC61">
        <v>10</v>
      </c>
      <c r="BD61">
        <v>15</v>
      </c>
      <c r="BF61">
        <v>123</v>
      </c>
      <c r="BH61" s="1" t="s">
        <v>230</v>
      </c>
      <c r="BJ61" s="1"/>
      <c r="BO61" s="1"/>
      <c r="BP61" t="s">
        <v>267</v>
      </c>
      <c r="BT61" t="s">
        <v>276</v>
      </c>
      <c r="BU61" s="4"/>
      <c r="CA61" t="s">
        <v>34</v>
      </c>
      <c r="CB61" s="1" t="s">
        <v>43</v>
      </c>
      <c r="CD61" t="s">
        <v>71</v>
      </c>
      <c r="CE61" t="s">
        <v>40</v>
      </c>
      <c r="CF61" t="s">
        <v>44</v>
      </c>
      <c r="CG61" s="1" t="s">
        <v>41</v>
      </c>
      <c r="CH61" s="1" t="s">
        <v>42</v>
      </c>
      <c r="CM61" t="s">
        <v>169</v>
      </c>
    </row>
    <row r="62" spans="1:91">
      <c r="A62" s="1"/>
      <c r="C62" s="2"/>
      <c r="D62" s="1"/>
      <c r="E62"/>
      <c r="G62" s="1"/>
      <c r="H62" s="1"/>
      <c r="L62" s="1"/>
      <c r="N62"/>
      <c r="O62"/>
      <c r="P62"/>
      <c r="Q62"/>
      <c r="R62"/>
      <c r="S62"/>
      <c r="T62"/>
      <c r="V62"/>
      <c r="W62" s="3"/>
      <c r="X62" s="3"/>
      <c r="Y62" s="3"/>
      <c r="Z62" s="3"/>
      <c r="AA62" s="4"/>
      <c r="AB62" s="30"/>
      <c r="AC62" s="30"/>
      <c r="AQ62"/>
      <c r="AT62" s="1">
        <v>58</v>
      </c>
      <c r="AU62" t="s">
        <v>207</v>
      </c>
      <c r="AV62" s="1"/>
      <c r="AW62" s="1">
        <v>3</v>
      </c>
      <c r="AX62" t="s">
        <v>80</v>
      </c>
      <c r="AY62" s="1" t="s">
        <v>80</v>
      </c>
      <c r="AZ62" s="1" t="s">
        <v>269</v>
      </c>
      <c r="BB62" s="1">
        <v>10</v>
      </c>
      <c r="BC62">
        <v>15</v>
      </c>
      <c r="BD62">
        <v>25</v>
      </c>
      <c r="BF62">
        <v>1234</v>
      </c>
      <c r="BH62" s="1" t="s">
        <v>230</v>
      </c>
      <c r="BJ62" s="1"/>
      <c r="BO62" s="1"/>
      <c r="BP62" t="s">
        <v>80</v>
      </c>
      <c r="BT62" t="s">
        <v>276</v>
      </c>
      <c r="BU62" s="4"/>
      <c r="CB62" s="1"/>
      <c r="CG62" s="1"/>
      <c r="CH62" s="1"/>
    </row>
    <row r="63" spans="1:91">
      <c r="A63" s="1"/>
      <c r="C63" s="2"/>
      <c r="D63" s="1"/>
      <c r="E63"/>
      <c r="G63" s="1"/>
      <c r="H63" s="1"/>
      <c r="L63" s="1"/>
      <c r="N63"/>
      <c r="O63"/>
      <c r="P63"/>
      <c r="Q63"/>
      <c r="R63"/>
      <c r="S63"/>
      <c r="T63"/>
      <c r="V63"/>
      <c r="W63" s="3"/>
      <c r="X63" s="3"/>
      <c r="Y63" s="3"/>
      <c r="Z63" s="3"/>
      <c r="AA63" s="4"/>
      <c r="AB63" s="30"/>
      <c r="AC63" s="30"/>
      <c r="AQ63"/>
      <c r="AT63" s="1">
        <v>59</v>
      </c>
      <c r="AU63" t="s">
        <v>207</v>
      </c>
      <c r="AV63" s="1" t="s">
        <v>259</v>
      </c>
      <c r="AW63" s="1">
        <v>4</v>
      </c>
      <c r="AX63" t="s">
        <v>114</v>
      </c>
      <c r="AY63" s="1" t="s">
        <v>114</v>
      </c>
      <c r="AZ63" s="1" t="s">
        <v>270</v>
      </c>
      <c r="BB63" s="1">
        <v>15</v>
      </c>
      <c r="BC63">
        <v>25</v>
      </c>
      <c r="BD63">
        <v>40</v>
      </c>
      <c r="BF63">
        <v>12345</v>
      </c>
      <c r="BH63" s="1" t="s">
        <v>264</v>
      </c>
      <c r="BJ63" s="1"/>
      <c r="BO63" s="1"/>
      <c r="BP63" t="s">
        <v>114</v>
      </c>
      <c r="BT63" t="s">
        <v>276</v>
      </c>
      <c r="BU63" s="4"/>
      <c r="CA63" t="s">
        <v>259</v>
      </c>
      <c r="CB63" s="1" t="s">
        <v>43</v>
      </c>
      <c r="CD63" t="s">
        <v>151</v>
      </c>
      <c r="CG63" s="1"/>
      <c r="CH63" s="1" t="s">
        <v>42</v>
      </c>
      <c r="CK63" t="s">
        <v>72</v>
      </c>
    </row>
    <row r="64" spans="1:91">
      <c r="A64" s="1"/>
      <c r="C64" s="2"/>
      <c r="D64" s="1"/>
      <c r="E64"/>
      <c r="G64" s="1"/>
      <c r="H64" s="1"/>
      <c r="L64" s="1"/>
      <c r="N64"/>
      <c r="O64"/>
      <c r="P64"/>
      <c r="Q64"/>
      <c r="R64"/>
      <c r="S64"/>
      <c r="T64"/>
      <c r="V64"/>
      <c r="W64" s="3"/>
      <c r="X64" s="3"/>
      <c r="Y64" s="3"/>
      <c r="Z64" s="3"/>
      <c r="AA64" s="4"/>
      <c r="AB64" s="30"/>
      <c r="AC64" s="30"/>
      <c r="AQ64"/>
      <c r="AT64" s="1">
        <v>60</v>
      </c>
      <c r="AU64" t="s">
        <v>207</v>
      </c>
      <c r="AV64" s="1" t="s">
        <v>242</v>
      </c>
      <c r="AW64" s="1">
        <v>5</v>
      </c>
      <c r="AX64" t="s">
        <v>116</v>
      </c>
      <c r="AY64" s="1" t="s">
        <v>116</v>
      </c>
      <c r="AZ64" s="1" t="s">
        <v>271</v>
      </c>
      <c r="BB64" s="1">
        <v>20</v>
      </c>
      <c r="BC64">
        <v>40</v>
      </c>
      <c r="BD64">
        <v>60</v>
      </c>
      <c r="BF64">
        <v>1</v>
      </c>
      <c r="BH64" s="1" t="s">
        <v>256</v>
      </c>
      <c r="BJ64" s="1"/>
      <c r="BO64" s="1"/>
      <c r="BP64" t="s">
        <v>116</v>
      </c>
      <c r="BT64" t="s">
        <v>276</v>
      </c>
      <c r="BU64" s="4"/>
      <c r="CA64" t="s">
        <v>242</v>
      </c>
      <c r="CB64" s="1" t="s">
        <v>43</v>
      </c>
      <c r="CD64" t="s">
        <v>153</v>
      </c>
      <c r="CE64" t="s">
        <v>154</v>
      </c>
      <c r="CF64" t="s">
        <v>72</v>
      </c>
      <c r="CG64" s="1" t="s">
        <v>155</v>
      </c>
      <c r="CH64" s="1" t="s">
        <v>161</v>
      </c>
      <c r="CL64" t="s">
        <v>274</v>
      </c>
    </row>
    <row r="65" spans="1:86">
      <c r="A65" s="1"/>
      <c r="C65" s="2"/>
      <c r="D65" s="1"/>
      <c r="E65"/>
      <c r="G65" s="1"/>
      <c r="H65" s="1"/>
      <c r="L65" s="1"/>
      <c r="N65"/>
      <c r="O65"/>
      <c r="P65"/>
      <c r="Q65"/>
      <c r="R65"/>
      <c r="S65"/>
      <c r="T65"/>
      <c r="V65"/>
      <c r="W65" s="3"/>
      <c r="X65" s="3"/>
      <c r="Y65" s="3"/>
      <c r="Z65" s="3"/>
      <c r="AA65" s="4"/>
      <c r="AB65" s="30"/>
      <c r="AC65" s="30"/>
      <c r="AQ65"/>
      <c r="AT65" s="1">
        <v>61</v>
      </c>
      <c r="AU65" t="s">
        <v>207</v>
      </c>
      <c r="AV65" s="1"/>
      <c r="AW65" s="1">
        <v>6</v>
      </c>
      <c r="AX65" t="s">
        <v>118</v>
      </c>
      <c r="AY65" s="1" t="s">
        <v>118</v>
      </c>
      <c r="AZ65" s="1" t="s">
        <v>220</v>
      </c>
      <c r="BB65" s="1">
        <v>25</v>
      </c>
      <c r="BC65">
        <v>60</v>
      </c>
      <c r="BD65">
        <v>85</v>
      </c>
      <c r="BF65">
        <v>2</v>
      </c>
      <c r="BH65" s="1" t="s">
        <v>256</v>
      </c>
      <c r="BJ65" s="1"/>
      <c r="BO65" s="1"/>
      <c r="BP65" t="s">
        <v>118</v>
      </c>
      <c r="BT65" t="s">
        <v>276</v>
      </c>
      <c r="BU65" s="4"/>
      <c r="CB65" s="1"/>
      <c r="CG65" s="1"/>
      <c r="CH65" s="1"/>
    </row>
    <row r="66" spans="1:86">
      <c r="A66" s="1"/>
      <c r="C66" s="2"/>
      <c r="D66" s="1"/>
      <c r="E66"/>
      <c r="G66" s="1"/>
      <c r="H66" s="1"/>
      <c r="L66" s="1"/>
      <c r="N66"/>
      <c r="O66"/>
      <c r="P66"/>
      <c r="Q66"/>
      <c r="R66"/>
      <c r="S66"/>
      <c r="T66"/>
      <c r="V66"/>
      <c r="W66" s="3"/>
      <c r="X66" s="3"/>
      <c r="Y66" s="3"/>
      <c r="Z66" s="3"/>
      <c r="AA66" s="4"/>
      <c r="AB66" s="30"/>
      <c r="AC66" s="30"/>
      <c r="AQ66"/>
      <c r="AT66" s="1">
        <v>62</v>
      </c>
      <c r="AU66" t="s">
        <v>207</v>
      </c>
      <c r="AV66" s="1"/>
      <c r="AW66" s="1">
        <v>7</v>
      </c>
      <c r="AX66" t="s">
        <v>120</v>
      </c>
      <c r="AY66" s="1" t="s">
        <v>120</v>
      </c>
      <c r="AZ66" s="1" t="s">
        <v>272</v>
      </c>
      <c r="BB66" s="1">
        <v>30</v>
      </c>
      <c r="BC66">
        <v>85</v>
      </c>
      <c r="BD66">
        <v>115</v>
      </c>
      <c r="BH66" s="1"/>
      <c r="BJ66" s="1"/>
      <c r="BO66" s="1"/>
      <c r="BP66" t="s">
        <v>120</v>
      </c>
      <c r="BT66" t="s">
        <v>276</v>
      </c>
      <c r="BU66" s="4"/>
      <c r="CB66" s="1"/>
      <c r="CG66" s="1"/>
      <c r="CH66" s="1"/>
    </row>
  </sheetData>
  <sheetProtection selectLockedCells="1" selectUnlockedCells="1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762F-2498-4491-967D-8013459C404B}">
  <sheetPr codeName="Tabelle1"/>
  <dimension ref="A1:AS33"/>
  <sheetViews>
    <sheetView zoomScale="85" zoomScaleNormal="85" workbookViewId="0">
      <pane xSplit="1" topLeftCell="V1" activePane="topRight" state="frozen"/>
      <selection pane="topRight" activeCell="AD16" sqref="AD16"/>
    </sheetView>
  </sheetViews>
  <sheetFormatPr baseColWidth="10" defaultColWidth="20.7109375" defaultRowHeight="15"/>
  <cols>
    <col min="1" max="2" width="20.28515625" style="14" customWidth="1"/>
    <col min="3" max="3" width="22.7109375" style="15" customWidth="1"/>
    <col min="4" max="6" width="32.85546875" style="14" customWidth="1"/>
    <col min="7" max="7" width="28.42578125" style="14" customWidth="1"/>
    <col min="8" max="8" width="63.42578125" style="14" customWidth="1"/>
    <col min="9" max="9" width="24.140625" style="14" customWidth="1"/>
    <col min="10" max="10" width="24.7109375" style="14" customWidth="1"/>
    <col min="11" max="11" width="30.42578125" style="14" customWidth="1"/>
    <col min="12" max="12" width="20.7109375" style="14" customWidth="1"/>
    <col min="13" max="13" width="27.42578125" style="14" customWidth="1"/>
    <col min="14" max="14" width="44.140625" style="14" customWidth="1"/>
    <col min="15" max="16" width="23.140625" style="14" customWidth="1"/>
    <col min="17" max="17" width="25.28515625" style="14" customWidth="1"/>
    <col min="18" max="18" width="22.140625" style="14" customWidth="1"/>
    <col min="19" max="20" width="26.42578125" style="14" customWidth="1"/>
    <col min="21" max="22" width="27.7109375" style="14" customWidth="1"/>
    <col min="23" max="24" width="20.7109375" style="19"/>
    <col min="25" max="25" width="20.7109375" style="19" customWidth="1"/>
    <col min="26" max="26" width="20.7109375" style="16" customWidth="1"/>
    <col min="27" max="27" width="20.7109375" style="23" customWidth="1"/>
    <col min="28" max="28" width="20.7109375" style="24" customWidth="1"/>
    <col min="29" max="29" width="42" style="24" customWidth="1"/>
    <col min="30" max="30" width="20.7109375" style="25" customWidth="1"/>
    <col min="31" max="31" width="25" style="25" customWidth="1"/>
    <col min="32" max="33" width="29" style="25" customWidth="1"/>
    <col min="34" max="34" width="33.42578125" style="25" customWidth="1"/>
    <col min="35" max="35" width="35.28515625" style="14" customWidth="1"/>
    <col min="36" max="36" width="30.28515625" style="14" customWidth="1"/>
    <col min="37" max="37" width="31.140625" style="14" customWidth="1"/>
    <col min="38" max="38" width="32.28515625" style="14" customWidth="1"/>
    <col min="39" max="39" width="19.42578125" style="14" customWidth="1"/>
    <col min="40" max="42" width="20.7109375" style="14"/>
    <col min="43" max="43" width="32.42578125" style="14" customWidth="1"/>
    <col min="44" max="44" width="30.42578125" style="14" customWidth="1"/>
    <col min="45" max="45" width="32.5703125" style="14" customWidth="1"/>
    <col min="46" max="16384" width="20.7109375" style="14"/>
  </cols>
  <sheetData>
    <row r="1" spans="1:45" s="11" customFormat="1">
      <c r="A1" s="11" t="s">
        <v>0</v>
      </c>
      <c r="B1" s="11" t="s">
        <v>283</v>
      </c>
      <c r="C1" s="12" t="s">
        <v>1</v>
      </c>
      <c r="D1" s="11" t="s">
        <v>2</v>
      </c>
      <c r="E1" s="11" t="s">
        <v>98</v>
      </c>
      <c r="F1" s="11" t="s">
        <v>99</v>
      </c>
      <c r="G1" s="11" t="s">
        <v>3</v>
      </c>
      <c r="H1" s="11" t="s">
        <v>4</v>
      </c>
      <c r="I1" s="11" t="s">
        <v>59</v>
      </c>
      <c r="J1" s="11" t="s">
        <v>60</v>
      </c>
      <c r="K1" s="32" t="s">
        <v>108</v>
      </c>
      <c r="L1" s="11" t="s">
        <v>5</v>
      </c>
      <c r="M1" s="11" t="s">
        <v>6</v>
      </c>
      <c r="N1" s="11" t="s">
        <v>92</v>
      </c>
      <c r="O1" s="11" t="s">
        <v>7</v>
      </c>
      <c r="P1" s="32" t="s">
        <v>109</v>
      </c>
      <c r="Q1" s="32" t="s">
        <v>8</v>
      </c>
      <c r="R1" s="32" t="s">
        <v>9</v>
      </c>
      <c r="S1" s="32" t="s">
        <v>10</v>
      </c>
      <c r="T1" s="32" t="s">
        <v>110</v>
      </c>
      <c r="U1" s="32" t="s">
        <v>11</v>
      </c>
      <c r="V1" s="11" t="s">
        <v>61</v>
      </c>
      <c r="W1" s="13" t="s">
        <v>35</v>
      </c>
      <c r="X1" s="13" t="s">
        <v>36</v>
      </c>
      <c r="Y1" s="13" t="s">
        <v>37</v>
      </c>
      <c r="Z1" s="13" t="s">
        <v>53</v>
      </c>
      <c r="AA1" s="21" t="s">
        <v>54</v>
      </c>
      <c r="AB1" s="22" t="s">
        <v>55</v>
      </c>
      <c r="AC1" s="22" t="s">
        <v>56</v>
      </c>
      <c r="AD1" s="33" t="s">
        <v>111</v>
      </c>
      <c r="AE1" s="33" t="s">
        <v>101</v>
      </c>
      <c r="AF1" s="33" t="s">
        <v>179</v>
      </c>
      <c r="AG1" s="33" t="s">
        <v>180</v>
      </c>
      <c r="AH1" s="33" t="s">
        <v>181</v>
      </c>
      <c r="AI1" s="11" t="s">
        <v>83</v>
      </c>
      <c r="AJ1" s="11" t="s">
        <v>84</v>
      </c>
      <c r="AK1" s="11" t="s">
        <v>85</v>
      </c>
      <c r="AL1" s="11" t="s">
        <v>86</v>
      </c>
      <c r="AM1" s="11" t="s">
        <v>87</v>
      </c>
      <c r="AN1" s="11" t="s">
        <v>88</v>
      </c>
      <c r="AO1" s="11" t="s">
        <v>89</v>
      </c>
      <c r="AP1" s="11" t="s">
        <v>90</v>
      </c>
      <c r="AQ1" s="11" t="s">
        <v>96</v>
      </c>
      <c r="AR1" s="11" t="s">
        <v>95</v>
      </c>
      <c r="AS1" s="11" t="s">
        <v>97</v>
      </c>
    </row>
    <row r="2" spans="1:45">
      <c r="A2" s="14" t="s">
        <v>12</v>
      </c>
      <c r="B2" s="14">
        <f t="shared" ref="B2:B11" si="0">ROW()-1</f>
        <v>1</v>
      </c>
      <c r="C2" s="20">
        <v>44008</v>
      </c>
      <c r="D2" s="14" t="s">
        <v>63</v>
      </c>
      <c r="E2" s="14" t="s">
        <v>100</v>
      </c>
      <c r="F2" s="14" t="s">
        <v>184</v>
      </c>
      <c r="G2" s="14" t="s">
        <v>64</v>
      </c>
      <c r="H2" s="14" t="s">
        <v>65</v>
      </c>
      <c r="I2" s="14" t="s">
        <v>73</v>
      </c>
      <c r="J2" s="14" t="s">
        <v>74</v>
      </c>
      <c r="K2" s="14" t="s">
        <v>75</v>
      </c>
      <c r="L2" s="14" t="s">
        <v>66</v>
      </c>
      <c r="M2" s="14">
        <v>1</v>
      </c>
      <c r="N2" s="14" t="s">
        <v>93</v>
      </c>
      <c r="R2" s="14" t="s">
        <v>150</v>
      </c>
      <c r="S2" s="14" t="s">
        <v>150</v>
      </c>
      <c r="T2" s="16">
        <v>200</v>
      </c>
      <c r="U2" s="16"/>
      <c r="V2" s="25">
        <v>1</v>
      </c>
      <c r="W2" s="16">
        <v>0.42</v>
      </c>
      <c r="X2" s="16">
        <v>0.39</v>
      </c>
      <c r="Y2" s="16">
        <v>0.23</v>
      </c>
      <c r="Z2" s="16">
        <f>IFERROR(AVERAGE(Erkundungsstellen_Grunddaten[[#This Row],[ERK_LP1]:[ERK_LP3]]),"")</f>
        <v>0.34666666666666668</v>
      </c>
      <c r="AA2" s="37">
        <f>IFERROR(22.5/Erkundungsstellen_Grunddaten[[#This Row],[ERK_LP_MEAN]],"")</f>
        <v>64.903846153846146</v>
      </c>
      <c r="AB2" s="38">
        <f>IFERROR(Erkundungsstellen_Grunddaten[[#This Row],[ERK_LP_EV]]*0.85,"")</f>
        <v>55.168269230769219</v>
      </c>
      <c r="AC2" s="38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100.37911722217081</v>
      </c>
      <c r="AD2" s="39">
        <v>120</v>
      </c>
      <c r="AE2" s="40">
        <v>300</v>
      </c>
      <c r="AI2" s="14" t="s">
        <v>91</v>
      </c>
      <c r="AJ2" s="14" t="s">
        <v>91</v>
      </c>
      <c r="AK2" s="14" t="s">
        <v>91</v>
      </c>
      <c r="AL2" s="14" t="s">
        <v>91</v>
      </c>
      <c r="AM2" s="14" t="s">
        <v>91</v>
      </c>
      <c r="AN2" s="14" t="s">
        <v>91</v>
      </c>
      <c r="AO2" s="14" t="s">
        <v>91</v>
      </c>
      <c r="AP2" s="14" t="s">
        <v>91</v>
      </c>
      <c r="AQ2" s="14" t="s">
        <v>212</v>
      </c>
      <c r="AR2" s="14" t="s">
        <v>213</v>
      </c>
      <c r="AS2" s="14" t="s">
        <v>214</v>
      </c>
    </row>
    <row r="3" spans="1:45">
      <c r="A3" s="14" t="s">
        <v>185</v>
      </c>
      <c r="B3" s="14">
        <f t="shared" si="0"/>
        <v>2</v>
      </c>
      <c r="C3" s="20">
        <v>44008</v>
      </c>
      <c r="D3" s="14" t="s">
        <v>63</v>
      </c>
      <c r="E3" s="14" t="s">
        <v>100</v>
      </c>
      <c r="F3" s="14" t="s">
        <v>184</v>
      </c>
      <c r="G3" s="14" t="s">
        <v>186</v>
      </c>
      <c r="H3" s="14" t="s">
        <v>187</v>
      </c>
      <c r="I3" s="14" t="s">
        <v>73</v>
      </c>
      <c r="J3" s="14" t="s">
        <v>74</v>
      </c>
      <c r="K3" s="14" t="s">
        <v>75</v>
      </c>
      <c r="L3" s="14" t="s">
        <v>66</v>
      </c>
      <c r="M3" s="14">
        <v>0.3</v>
      </c>
      <c r="N3" s="14" t="s">
        <v>93</v>
      </c>
      <c r="R3" s="14" t="s">
        <v>67</v>
      </c>
      <c r="S3" s="14" t="s">
        <v>67</v>
      </c>
      <c r="T3" s="16">
        <v>100</v>
      </c>
      <c r="U3" s="16"/>
      <c r="V3" s="25">
        <v>2</v>
      </c>
      <c r="W3" s="16">
        <v>0.59</v>
      </c>
      <c r="X3" s="16">
        <v>0.55000000000000004</v>
      </c>
      <c r="Y3" s="16">
        <v>0.48</v>
      </c>
      <c r="Z3" s="16">
        <f>IFERROR(AVERAGE(Erkundungsstellen_Grunddaten[[#This Row],[ERK_LP1]:[ERK_LP3]]),"")</f>
        <v>0.54</v>
      </c>
      <c r="AA3" s="23">
        <f>IFERROR(22.5/Erkundungsstellen_Grunddaten[[#This Row],[ERK_LP_MEAN]],"")</f>
        <v>41.666666666666664</v>
      </c>
      <c r="AB3" s="24">
        <f>IFERROR(Erkundungsstellen_Grunddaten[[#This Row],[ERK_LP_EV]]*0.85,"")</f>
        <v>35.416666666666664</v>
      </c>
      <c r="AC3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&lt; 80</v>
      </c>
      <c r="AD3" s="14">
        <v>120</v>
      </c>
      <c r="AE3" s="40">
        <v>300</v>
      </c>
      <c r="AF3" s="14"/>
      <c r="AG3" s="14"/>
      <c r="AH3" s="14"/>
      <c r="AR3" s="14" t="s">
        <v>213</v>
      </c>
    </row>
    <row r="4" spans="1:45">
      <c r="A4" s="14" t="s">
        <v>188</v>
      </c>
      <c r="B4" s="14">
        <f t="shared" si="0"/>
        <v>3</v>
      </c>
      <c r="C4" s="20">
        <v>44008</v>
      </c>
      <c r="D4" s="14" t="s">
        <v>63</v>
      </c>
      <c r="E4" s="14" t="s">
        <v>100</v>
      </c>
      <c r="F4" s="14" t="s">
        <v>184</v>
      </c>
      <c r="G4" s="14" t="s">
        <v>189</v>
      </c>
      <c r="H4" s="14" t="s">
        <v>190</v>
      </c>
      <c r="I4" s="14" t="s">
        <v>73</v>
      </c>
      <c r="J4" s="14" t="s">
        <v>74</v>
      </c>
      <c r="K4" s="14" t="s">
        <v>75</v>
      </c>
      <c r="L4" s="14" t="s">
        <v>66</v>
      </c>
      <c r="M4" s="14">
        <v>0.3</v>
      </c>
      <c r="N4" s="14" t="s">
        <v>93</v>
      </c>
      <c r="R4" s="14" t="s">
        <v>67</v>
      </c>
      <c r="S4" s="14" t="s">
        <v>67</v>
      </c>
      <c r="T4" s="16">
        <v>0</v>
      </c>
      <c r="U4" s="16"/>
      <c r="V4" s="25"/>
      <c r="W4" s="16"/>
      <c r="X4" s="16"/>
      <c r="Y4" s="16"/>
      <c r="Z4" s="16" t="str">
        <f>IFERROR(AVERAGE(Erkundungsstellen_Grunddaten[[#This Row],[ERK_LP1]:[ERK_LP3]]),"")</f>
        <v/>
      </c>
      <c r="AA4" s="23" t="str">
        <f>IFERROR(22.5/Erkundungsstellen_Grunddaten[[#This Row],[ERK_LP_MEAN]],"")</f>
        <v/>
      </c>
      <c r="AB4" s="24" t="str">
        <f>IFERROR(Erkundungsstellen_Grunddaten[[#This Row],[ERK_LP_EV]]*0.85,"")</f>
        <v/>
      </c>
      <c r="AC4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4" s="39"/>
      <c r="AE4" s="40">
        <v>300</v>
      </c>
      <c r="AF4" s="14"/>
      <c r="AG4" s="14"/>
      <c r="AH4" s="14"/>
      <c r="AS4" s="14" t="s">
        <v>214</v>
      </c>
    </row>
    <row r="5" spans="1:45">
      <c r="A5" s="14" t="s">
        <v>191</v>
      </c>
      <c r="B5" s="14">
        <f t="shared" si="0"/>
        <v>4</v>
      </c>
      <c r="C5" s="20">
        <v>44007</v>
      </c>
      <c r="D5" s="14" t="s">
        <v>192</v>
      </c>
      <c r="E5" s="14" t="s">
        <v>100</v>
      </c>
      <c r="F5" s="14" t="s">
        <v>184</v>
      </c>
      <c r="G5" s="14" t="s">
        <v>193</v>
      </c>
      <c r="H5" s="14" t="s">
        <v>194</v>
      </c>
      <c r="I5" s="14" t="s">
        <v>73</v>
      </c>
      <c r="J5" s="14" t="s">
        <v>74</v>
      </c>
      <c r="K5" s="14" t="s">
        <v>75</v>
      </c>
      <c r="L5" s="14" t="s">
        <v>66</v>
      </c>
      <c r="M5" s="14">
        <v>0.3</v>
      </c>
      <c r="N5" s="14" t="s">
        <v>93</v>
      </c>
      <c r="R5" s="14" t="s">
        <v>67</v>
      </c>
      <c r="S5" s="14" t="s">
        <v>67</v>
      </c>
      <c r="T5" s="16">
        <v>-100</v>
      </c>
      <c r="U5" s="16"/>
      <c r="V5" s="25"/>
      <c r="W5" s="16"/>
      <c r="X5" s="16"/>
      <c r="Y5" s="16"/>
      <c r="Z5" s="16" t="str">
        <f>IFERROR(AVERAGE(Erkundungsstellen_Grunddaten[[#This Row],[ERK_LP1]:[ERK_LP3]]),"")</f>
        <v/>
      </c>
      <c r="AA5" s="23" t="str">
        <f>IFERROR(22.5/Erkundungsstellen_Grunddaten[[#This Row],[ERK_LP_MEAN]],"")</f>
        <v/>
      </c>
      <c r="AB5" s="24" t="str">
        <f>IFERROR(Erkundungsstellen_Grunddaten[[#This Row],[ERK_LP_EV]]*0.85,"")</f>
        <v/>
      </c>
      <c r="AC5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5" s="14"/>
      <c r="AE5" s="40">
        <v>300</v>
      </c>
      <c r="AF5" s="14"/>
      <c r="AG5" s="14"/>
      <c r="AH5" s="14"/>
    </row>
    <row r="6" spans="1:45">
      <c r="A6" s="14" t="s">
        <v>195</v>
      </c>
      <c r="B6" s="14">
        <f t="shared" si="0"/>
        <v>5</v>
      </c>
      <c r="C6" s="20">
        <v>44007</v>
      </c>
      <c r="D6" s="14" t="s">
        <v>192</v>
      </c>
      <c r="E6" s="14" t="s">
        <v>100</v>
      </c>
      <c r="F6" s="14" t="s">
        <v>184</v>
      </c>
      <c r="G6" s="14" t="s">
        <v>196</v>
      </c>
      <c r="H6" s="14" t="s">
        <v>197</v>
      </c>
      <c r="I6" s="14" t="s">
        <v>73</v>
      </c>
      <c r="J6" s="14" t="s">
        <v>74</v>
      </c>
      <c r="K6" s="14" t="s">
        <v>75</v>
      </c>
      <c r="L6" s="14" t="s">
        <v>66</v>
      </c>
      <c r="M6" s="14">
        <v>0.3</v>
      </c>
      <c r="N6" s="14" t="s">
        <v>93</v>
      </c>
      <c r="R6" s="14" t="s">
        <v>67</v>
      </c>
      <c r="S6" s="14" t="s">
        <v>67</v>
      </c>
      <c r="T6" s="16">
        <v>-200</v>
      </c>
      <c r="U6" s="16"/>
      <c r="V6" s="25">
        <v>3</v>
      </c>
      <c r="W6" s="16">
        <v>0.7</v>
      </c>
      <c r="X6" s="16">
        <v>0.71</v>
      </c>
      <c r="Y6" s="16">
        <v>0.75</v>
      </c>
      <c r="Z6" s="16">
        <f>IFERROR(AVERAGE(Erkundungsstellen_Grunddaten[[#This Row],[ERK_LP1]:[ERK_LP3]]),"")</f>
        <v>0.72000000000000008</v>
      </c>
      <c r="AA6" s="23">
        <f>IFERROR(22.5/Erkundungsstellen_Grunddaten[[#This Row],[ERK_LP_MEAN]],"")</f>
        <v>31.249999999999996</v>
      </c>
      <c r="AB6" s="24">
        <f>IFERROR(Erkundungsstellen_Grunddaten[[#This Row],[ERK_LP_EV]]*0.85,"")</f>
        <v>26.562499999999996</v>
      </c>
      <c r="AC6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&lt; 80</v>
      </c>
      <c r="AD6" s="39">
        <v>120</v>
      </c>
      <c r="AE6" s="40">
        <v>300</v>
      </c>
      <c r="AF6" s="14"/>
      <c r="AG6" s="14"/>
      <c r="AH6" s="14"/>
    </row>
    <row r="7" spans="1:45">
      <c r="A7" s="14" t="s">
        <v>198</v>
      </c>
      <c r="B7" s="14">
        <f t="shared" si="0"/>
        <v>6</v>
      </c>
      <c r="C7" s="41">
        <v>44007</v>
      </c>
      <c r="D7" s="42" t="s">
        <v>192</v>
      </c>
      <c r="E7" s="14" t="s">
        <v>100</v>
      </c>
      <c r="F7" s="14" t="s">
        <v>184</v>
      </c>
      <c r="G7" s="42" t="s">
        <v>199</v>
      </c>
      <c r="H7" s="43" t="s">
        <v>200</v>
      </c>
      <c r="I7" s="14" t="s">
        <v>73</v>
      </c>
      <c r="J7" s="14" t="s">
        <v>74</v>
      </c>
      <c r="K7" s="14" t="s">
        <v>75</v>
      </c>
      <c r="L7" s="14" t="s">
        <v>66</v>
      </c>
      <c r="M7" s="14">
        <v>0.3</v>
      </c>
      <c r="N7" s="14" t="s">
        <v>93</v>
      </c>
      <c r="R7" s="14" t="s">
        <v>67</v>
      </c>
      <c r="S7" s="14" t="s">
        <v>67</v>
      </c>
      <c r="T7" s="16">
        <v>-300</v>
      </c>
      <c r="U7" s="16"/>
      <c r="V7" s="25">
        <v>4</v>
      </c>
      <c r="W7" s="16">
        <v>0.45</v>
      </c>
      <c r="X7" s="16">
        <v>0.45</v>
      </c>
      <c r="Y7" s="16">
        <v>0.43</v>
      </c>
      <c r="Z7" s="16">
        <f>IFERROR(AVERAGE(Erkundungsstellen_Grunddaten[[#This Row],[ERK_LP1]:[ERK_LP3]]),"")</f>
        <v>0.44333333333333336</v>
      </c>
      <c r="AA7" s="23">
        <f>IFERROR(22.5/Erkundungsstellen_Grunddaten[[#This Row],[ERK_LP_MEAN]],"")</f>
        <v>50.751879699248114</v>
      </c>
      <c r="AB7" s="24">
        <f>IFERROR(Erkundungsstellen_Grunddaten[[#This Row],[ERK_LP_EV]]*0.85,"")</f>
        <v>43.139097744360896</v>
      </c>
      <c r="AC7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&lt; 80</v>
      </c>
      <c r="AD7" s="14">
        <v>120</v>
      </c>
      <c r="AE7" s="40">
        <v>300</v>
      </c>
      <c r="AF7" s="14"/>
      <c r="AG7" s="14"/>
      <c r="AH7" s="14"/>
    </row>
    <row r="8" spans="1:45">
      <c r="A8" s="14" t="s">
        <v>201</v>
      </c>
      <c r="B8" s="14">
        <f t="shared" si="0"/>
        <v>7</v>
      </c>
      <c r="C8" s="20">
        <v>44007</v>
      </c>
      <c r="D8" s="44" t="s">
        <v>192</v>
      </c>
      <c r="E8" s="14" t="s">
        <v>100</v>
      </c>
      <c r="F8" s="14" t="s">
        <v>184</v>
      </c>
      <c r="G8" s="14" t="s">
        <v>202</v>
      </c>
      <c r="H8" s="44" t="s">
        <v>203</v>
      </c>
      <c r="I8" s="44" t="s">
        <v>73</v>
      </c>
      <c r="J8" s="44" t="s">
        <v>74</v>
      </c>
      <c r="K8" s="44" t="s">
        <v>75</v>
      </c>
      <c r="L8" s="14" t="s">
        <v>66</v>
      </c>
      <c r="M8" s="14">
        <v>1</v>
      </c>
      <c r="N8" s="14" t="s">
        <v>93</v>
      </c>
      <c r="R8" s="14" t="s">
        <v>67</v>
      </c>
      <c r="S8" s="14" t="s">
        <v>67</v>
      </c>
      <c r="T8" s="16">
        <v>-400</v>
      </c>
      <c r="U8" s="16"/>
      <c r="V8" s="25"/>
      <c r="W8" s="16"/>
      <c r="X8" s="16"/>
      <c r="Y8" s="16"/>
      <c r="Z8" s="16" t="str">
        <f>IFERROR(AVERAGE(Erkundungsstellen_Grunddaten[[#This Row],[ERK_LP1]:[ERK_LP3]]),"")</f>
        <v/>
      </c>
      <c r="AA8" s="23" t="str">
        <f>IFERROR(22.5/Erkundungsstellen_Grunddaten[[#This Row],[ERK_LP_MEAN]],"")</f>
        <v/>
      </c>
      <c r="AB8" s="24" t="str">
        <f>IFERROR(Erkundungsstellen_Grunddaten[[#This Row],[ERK_LP_EV]]*0.85,"")</f>
        <v/>
      </c>
      <c r="AC8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8" s="39"/>
      <c r="AE8" s="40">
        <v>300</v>
      </c>
      <c r="AF8" s="14"/>
      <c r="AG8" s="14"/>
      <c r="AH8" s="14"/>
    </row>
    <row r="9" spans="1:45">
      <c r="A9" s="14" t="s">
        <v>284</v>
      </c>
      <c r="B9" s="14">
        <f t="shared" si="0"/>
        <v>8</v>
      </c>
      <c r="C9" s="41">
        <v>44008</v>
      </c>
      <c r="D9" s="42" t="s">
        <v>63</v>
      </c>
      <c r="E9" s="14" t="s">
        <v>100</v>
      </c>
      <c r="F9" s="14" t="s">
        <v>184</v>
      </c>
      <c r="G9" s="14" t="s">
        <v>205</v>
      </c>
      <c r="H9" s="43" t="s">
        <v>206</v>
      </c>
      <c r="I9" s="42" t="s">
        <v>73</v>
      </c>
      <c r="J9" s="42" t="s">
        <v>74</v>
      </c>
      <c r="K9" s="42" t="s">
        <v>75</v>
      </c>
      <c r="L9" s="14" t="s">
        <v>66</v>
      </c>
      <c r="M9" s="14">
        <v>1</v>
      </c>
      <c r="N9" s="14" t="s">
        <v>93</v>
      </c>
      <c r="R9" s="14" t="s">
        <v>150</v>
      </c>
      <c r="S9" s="14" t="s">
        <v>150</v>
      </c>
      <c r="T9" s="16">
        <v>-500</v>
      </c>
      <c r="U9" s="16"/>
      <c r="V9" s="16"/>
      <c r="W9" s="16"/>
      <c r="X9" s="16"/>
      <c r="Y9" s="16"/>
      <c r="Z9" s="16" t="str">
        <f>IFERROR(AVERAGE(Erkundungsstellen_Grunddaten[[#This Row],[ERK_LP1]:[ERK_LP3]]),"")</f>
        <v/>
      </c>
      <c r="AA9" s="23" t="str">
        <f>IFERROR(22.5/Erkundungsstellen_Grunddaten[[#This Row],[ERK_LP_MEAN]],"")</f>
        <v/>
      </c>
      <c r="AB9" s="24" t="str">
        <f>IFERROR(Erkundungsstellen_Grunddaten[[#This Row],[ERK_LP_EV]]*0.85,"")</f>
        <v/>
      </c>
      <c r="AC9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9" s="14"/>
      <c r="AE9" s="40">
        <v>300</v>
      </c>
      <c r="AF9" s="14"/>
      <c r="AG9" s="14"/>
      <c r="AH9" s="14"/>
    </row>
    <row r="10" spans="1:45">
      <c r="A10" s="14" t="s">
        <v>209</v>
      </c>
      <c r="B10" s="14">
        <f t="shared" si="0"/>
        <v>9</v>
      </c>
      <c r="C10" s="41">
        <v>44008</v>
      </c>
      <c r="D10" s="42" t="s">
        <v>63</v>
      </c>
      <c r="E10" s="14" t="s">
        <v>100</v>
      </c>
      <c r="F10" s="14" t="s">
        <v>184</v>
      </c>
      <c r="G10" s="14" t="s">
        <v>205</v>
      </c>
      <c r="H10" s="43" t="s">
        <v>206</v>
      </c>
      <c r="I10" s="42" t="s">
        <v>73</v>
      </c>
      <c r="J10" s="42" t="s">
        <v>74</v>
      </c>
      <c r="K10" s="42" t="s">
        <v>208</v>
      </c>
      <c r="L10" s="14" t="s">
        <v>66</v>
      </c>
      <c r="M10" s="14" t="s">
        <v>174</v>
      </c>
      <c r="N10" s="14" t="s">
        <v>93</v>
      </c>
      <c r="R10" s="14" t="s">
        <v>150</v>
      </c>
      <c r="S10" s="14" t="s">
        <v>150</v>
      </c>
      <c r="T10" s="16">
        <v>-500</v>
      </c>
      <c r="U10" s="16"/>
      <c r="V10" s="16"/>
      <c r="W10" s="16"/>
      <c r="X10" s="16"/>
      <c r="Y10" s="16"/>
      <c r="Z10" s="16" t="str">
        <f>IFERROR(AVERAGE(Erkundungsstellen_Grunddaten[[#This Row],[ERK_LP1]:[ERK_LP3]]),"")</f>
        <v/>
      </c>
      <c r="AA10" s="23" t="str">
        <f>IFERROR(22.5/Erkundungsstellen_Grunddaten[[#This Row],[ERK_LP_MEAN]],"")</f>
        <v/>
      </c>
      <c r="AB10" s="24" t="str">
        <f>IFERROR(Erkundungsstellen_Grunddaten[[#This Row],[ERK_LP_EV]]*0.85,"")</f>
        <v/>
      </c>
      <c r="AC10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10" s="14"/>
      <c r="AE10" s="40">
        <v>300</v>
      </c>
      <c r="AF10" s="14"/>
      <c r="AG10" s="14"/>
      <c r="AH10" s="14"/>
    </row>
    <row r="11" spans="1:45">
      <c r="A11" s="14" t="s">
        <v>278</v>
      </c>
      <c r="B11" s="14">
        <f t="shared" si="0"/>
        <v>10</v>
      </c>
      <c r="C11" s="20">
        <v>44324</v>
      </c>
      <c r="D11" s="14" t="s">
        <v>210</v>
      </c>
      <c r="E11" s="14" t="s">
        <v>100</v>
      </c>
      <c r="F11" s="14" t="s">
        <v>184</v>
      </c>
      <c r="G11" s="14" t="s">
        <v>211</v>
      </c>
      <c r="H11" s="43" t="s">
        <v>206</v>
      </c>
      <c r="K11" s="14" t="s">
        <v>183</v>
      </c>
      <c r="L11" s="14" t="s">
        <v>172</v>
      </c>
      <c r="S11" s="16"/>
      <c r="T11" s="16"/>
      <c r="U11" s="16"/>
      <c r="V11" s="16"/>
      <c r="W11" s="16"/>
      <c r="X11" s="16"/>
      <c r="Y11" s="16"/>
      <c r="Z11" s="16" t="str">
        <f>IFERROR(AVERAGE(Erkundungsstellen_Grunddaten[[#This Row],[ERK_LP1]:[ERK_LP3]]),"")</f>
        <v/>
      </c>
      <c r="AA11" s="23" t="str">
        <f>IFERROR(22.5/Erkundungsstellen_Grunddaten[[#This Row],[ERK_LP_MEAN]],"")</f>
        <v/>
      </c>
      <c r="AB11" s="24" t="str">
        <f>IFERROR(Erkundungsstellen_Grunddaten[[#This Row],[ERK_LP_EV]]*0.85,"")</f>
        <v/>
      </c>
      <c r="AC11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11" s="24"/>
      <c r="AE11" s="40"/>
      <c r="AF11" s="14" t="s">
        <v>279</v>
      </c>
      <c r="AG11" s="14">
        <v>1000</v>
      </c>
      <c r="AH11" s="14">
        <v>9</v>
      </c>
    </row>
    <row r="12" spans="1:45">
      <c r="C12" s="20"/>
      <c r="W12" s="16"/>
      <c r="X12" s="16"/>
      <c r="Y12" s="16"/>
      <c r="Z12" s="16" t="str">
        <f>IFERROR(AVERAGE(Erkundungsstellen_Grunddaten[[#This Row],[ERK_LP1]:[ERK_LP3]]),"")</f>
        <v/>
      </c>
      <c r="AA12" s="23" t="str">
        <f>IFERROR(22.5/Erkundungsstellen_Grunddaten[[#This Row],[ERK_LP_MEAN]],"")</f>
        <v/>
      </c>
      <c r="AB12" s="24" t="str">
        <f>IFERROR(Erkundungsstellen_Grunddaten[[#This Row],[ERK_LP_EV]]*0.85,"")</f>
        <v/>
      </c>
      <c r="AC12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3" spans="1:45">
      <c r="C13" s="20"/>
      <c r="W13" s="16"/>
      <c r="X13" s="16"/>
      <c r="Y13" s="16"/>
      <c r="Z13" s="16" t="str">
        <f>IFERROR(AVERAGE(Erkundungsstellen_Grunddaten[[#This Row],[ERK_LP1]:[ERK_LP3]]),"")</f>
        <v/>
      </c>
      <c r="AA13" s="23" t="str">
        <f>IFERROR(22.5/Erkundungsstellen_Grunddaten[[#This Row],[ERK_LP_MEAN]],"")</f>
        <v/>
      </c>
      <c r="AB13" s="24" t="str">
        <f>IFERROR(Erkundungsstellen_Grunddaten[[#This Row],[ERK_LP_EV]]*0.85,"")</f>
        <v/>
      </c>
      <c r="AC13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4" spans="1:45">
      <c r="C14" s="20"/>
      <c r="W14" s="16"/>
      <c r="X14" s="16"/>
      <c r="Y14" s="16"/>
      <c r="Z14" s="16" t="str">
        <f>IFERROR(AVERAGE(Erkundungsstellen_Grunddaten[[#This Row],[ERK_LP1]:[ERK_LP3]]),"")</f>
        <v/>
      </c>
      <c r="AA14" s="23" t="str">
        <f>IFERROR(22.5/Erkundungsstellen_Grunddaten[[#This Row],[ERK_LP_MEAN]],"")</f>
        <v/>
      </c>
      <c r="AB14" s="24" t="str">
        <f>IFERROR(Erkundungsstellen_Grunddaten[[#This Row],[ERK_LP_EV]]*0.85,"")</f>
        <v/>
      </c>
      <c r="AC14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5" spans="1:45">
      <c r="C15" s="20"/>
      <c r="W15" s="16"/>
      <c r="X15" s="16"/>
      <c r="Y15" s="16"/>
      <c r="Z15" s="16" t="str">
        <f>IFERROR(AVERAGE(Erkundungsstellen_Grunddaten[[#This Row],[ERK_LP1]:[ERK_LP3]]),"")</f>
        <v/>
      </c>
      <c r="AA15" s="23" t="str">
        <f>IFERROR(22.5/Erkundungsstellen_Grunddaten[[#This Row],[ERK_LP_MEAN]],"")</f>
        <v/>
      </c>
      <c r="AB15" s="24" t="str">
        <f>IFERROR(Erkundungsstellen_Grunddaten[[#This Row],[ERK_LP_EV]]*0.85,"")</f>
        <v/>
      </c>
      <c r="AC15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6" spans="1:45">
      <c r="C16" s="20"/>
      <c r="W16" s="16"/>
      <c r="X16" s="16"/>
      <c r="Y16" s="16"/>
      <c r="Z16" s="16" t="str">
        <f>IFERROR(AVERAGE(Erkundungsstellen_Grunddaten[[#This Row],[ERK_LP1]:[ERK_LP3]]),"")</f>
        <v/>
      </c>
      <c r="AA16" s="23" t="str">
        <f>IFERROR(22.5/Erkundungsstellen_Grunddaten[[#This Row],[ERK_LP_MEAN]],"")</f>
        <v/>
      </c>
      <c r="AB16" s="24" t="str">
        <f>IFERROR(Erkundungsstellen_Grunddaten[[#This Row],[ERK_LP_EV]]*0.85,"")</f>
        <v/>
      </c>
      <c r="AC16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7" spans="3:34">
      <c r="C17" s="20"/>
      <c r="W17" s="16"/>
      <c r="X17" s="16"/>
      <c r="Y17" s="16"/>
      <c r="Z17" s="16" t="str">
        <f>IFERROR(AVERAGE(Erkundungsstellen_Grunddaten[[#This Row],[ERK_LP1]:[ERK_LP3]]),"")</f>
        <v/>
      </c>
      <c r="AA17" s="23" t="str">
        <f>IFERROR(22.5/Erkundungsstellen_Grunddaten[[#This Row],[ERK_LP_MEAN]],"")</f>
        <v/>
      </c>
      <c r="AB17" s="24" t="str">
        <f>IFERROR(Erkundungsstellen_Grunddaten[[#This Row],[ERK_LP_EV]]*0.85,"")</f>
        <v/>
      </c>
      <c r="AC17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8" spans="3:34">
      <c r="C18" s="20"/>
      <c r="O18" s="17"/>
      <c r="P18" s="17"/>
      <c r="Q18" s="17"/>
      <c r="R18" s="17"/>
      <c r="S18" s="17"/>
      <c r="T18" s="17"/>
      <c r="U18" s="17"/>
      <c r="V18" s="17"/>
      <c r="W18" s="18"/>
      <c r="X18" s="18"/>
      <c r="Y18" s="18"/>
      <c r="Z18" s="18" t="str">
        <f>IFERROR(AVERAGE(Erkundungsstellen_Grunddaten[[#This Row],[ERK_LP1]:[ERK_LP3]]),"")</f>
        <v/>
      </c>
      <c r="AA18" s="26" t="str">
        <f>IFERROR(22.5/Erkundungsstellen_Grunddaten[[#This Row],[ERK_LP_MEAN]],"")</f>
        <v/>
      </c>
      <c r="AB18" s="27" t="str">
        <f>IFERROR(Erkundungsstellen_Grunddaten[[#This Row],[ERK_LP_EV]]*0.85,"")</f>
        <v/>
      </c>
      <c r="AC18" s="27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18" s="28"/>
      <c r="AE18" s="28"/>
      <c r="AF18" s="28"/>
      <c r="AG18" s="28"/>
      <c r="AH18" s="28"/>
    </row>
    <row r="19" spans="3:34">
      <c r="C19" s="20"/>
      <c r="W19" s="16"/>
      <c r="X19" s="16"/>
      <c r="Y19" s="16"/>
      <c r="Z19" s="16" t="str">
        <f>IFERROR(AVERAGE(Erkundungsstellen_Grunddaten[[#This Row],[ERK_LP1]:[ERK_LP3]]),"")</f>
        <v/>
      </c>
      <c r="AA19" s="23" t="str">
        <f>IFERROR(22.5/Erkundungsstellen_Grunddaten[[#This Row],[ERK_LP_MEAN]],"")</f>
        <v/>
      </c>
      <c r="AB19" s="24" t="str">
        <f>IFERROR(Erkundungsstellen_Grunddaten[[#This Row],[ERK_LP_EV]]*0.85,"")</f>
        <v/>
      </c>
      <c r="AC19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0" spans="3:34">
      <c r="C20" s="20"/>
      <c r="W20" s="16"/>
      <c r="X20" s="16"/>
      <c r="Y20" s="16"/>
      <c r="Z20" s="16" t="str">
        <f>IFERROR(AVERAGE(Erkundungsstellen_Grunddaten[[#This Row],[ERK_LP1]:[ERK_LP3]]),"")</f>
        <v/>
      </c>
      <c r="AA20" s="23" t="str">
        <f>IFERROR(22.5/Erkundungsstellen_Grunddaten[[#This Row],[ERK_LP_MEAN]],"")</f>
        <v/>
      </c>
      <c r="AB20" s="24" t="str">
        <f>IFERROR(Erkundungsstellen_Grunddaten[[#This Row],[ERK_LP_EV]]*0.85,"")</f>
        <v/>
      </c>
      <c r="AC20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1" spans="3:34">
      <c r="C21" s="20"/>
      <c r="W21" s="16"/>
      <c r="X21" s="16"/>
      <c r="Y21" s="16"/>
      <c r="Z21" s="16" t="str">
        <f>IFERROR(AVERAGE(Erkundungsstellen_Grunddaten[[#This Row],[ERK_LP1]:[ERK_LP3]]),"")</f>
        <v/>
      </c>
      <c r="AA21" s="23" t="str">
        <f>IFERROR(22.5/Erkundungsstellen_Grunddaten[[#This Row],[ERK_LP_MEAN]],"")</f>
        <v/>
      </c>
      <c r="AB21" s="24" t="str">
        <f>IFERROR(Erkundungsstellen_Grunddaten[[#This Row],[ERK_LP_EV]]*0.85,"")</f>
        <v/>
      </c>
      <c r="AC21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2" spans="3:34">
      <c r="C22" s="20"/>
      <c r="W22" s="16"/>
      <c r="X22" s="16"/>
      <c r="Y22" s="16"/>
      <c r="Z22" s="16" t="str">
        <f>IFERROR(AVERAGE(Erkundungsstellen_Grunddaten[[#This Row],[ERK_LP1]:[ERK_LP3]]),"")</f>
        <v/>
      </c>
      <c r="AA22" s="23" t="str">
        <f>IFERROR(22.5/Erkundungsstellen_Grunddaten[[#This Row],[ERK_LP_MEAN]],"")</f>
        <v/>
      </c>
      <c r="AB22" s="24" t="str">
        <f>IFERROR(Erkundungsstellen_Grunddaten[[#This Row],[ERK_LP_EV]]*0.85,"")</f>
        <v/>
      </c>
      <c r="AC22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3" spans="3:34">
      <c r="C23" s="20"/>
      <c r="W23" s="16"/>
      <c r="X23" s="16"/>
      <c r="Y23" s="16"/>
      <c r="Z23" s="16" t="str">
        <f>IFERROR(AVERAGE(Erkundungsstellen_Grunddaten[[#This Row],[ERK_LP1]:[ERK_LP3]]),"")</f>
        <v/>
      </c>
      <c r="AA23" s="23" t="str">
        <f>IFERROR(22.5/Erkundungsstellen_Grunddaten[[#This Row],[ERK_LP_MEAN]],"")</f>
        <v/>
      </c>
      <c r="AB23" s="24" t="str">
        <f>IFERROR(Erkundungsstellen_Grunddaten[[#This Row],[ERK_LP_EV]]*0.85,"")</f>
        <v/>
      </c>
      <c r="AC23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4" spans="3:34">
      <c r="C24" s="20"/>
      <c r="W24" s="16"/>
      <c r="X24" s="16"/>
      <c r="Y24" s="16"/>
      <c r="Z24" s="16" t="str">
        <f>IFERROR(AVERAGE(Erkundungsstellen_Grunddaten[[#This Row],[ERK_LP1]:[ERK_LP3]]),"")</f>
        <v/>
      </c>
      <c r="AA24" s="23" t="str">
        <f>IFERROR(22.5/Erkundungsstellen_Grunddaten[[#This Row],[ERK_LP_MEAN]],"")</f>
        <v/>
      </c>
      <c r="AB24" s="24" t="str">
        <f>IFERROR(Erkundungsstellen_Grunddaten[[#This Row],[ERK_LP_EV]]*0.85,"")</f>
        <v/>
      </c>
      <c r="AC24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5" spans="3:34">
      <c r="C25" s="20"/>
      <c r="W25" s="16"/>
      <c r="X25" s="16"/>
      <c r="Y25" s="16"/>
      <c r="Z25" s="16" t="str">
        <f>IFERROR(AVERAGE(Erkundungsstellen_Grunddaten[[#This Row],[ERK_LP1]:[ERK_LP3]]),"")</f>
        <v/>
      </c>
      <c r="AA25" s="23" t="str">
        <f>IFERROR(22.5/Erkundungsstellen_Grunddaten[[#This Row],[ERK_LP_MEAN]],"")</f>
        <v/>
      </c>
      <c r="AB25" s="24" t="str">
        <f>IFERROR(Erkundungsstellen_Grunddaten[[#This Row],[ERK_LP_EV]]*0.85,"")</f>
        <v/>
      </c>
      <c r="AC25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6" spans="3:34">
      <c r="C26" s="20"/>
      <c r="W26" s="16"/>
      <c r="X26" s="16"/>
      <c r="Y26" s="16"/>
      <c r="Z26" s="16" t="str">
        <f>IFERROR(AVERAGE(Erkundungsstellen_Grunddaten[[#This Row],[ERK_LP1]:[ERK_LP3]]),"")</f>
        <v/>
      </c>
      <c r="AA26" s="23" t="str">
        <f>IFERROR(22.5/Erkundungsstellen_Grunddaten[[#This Row],[ERK_LP_MEAN]],"")</f>
        <v/>
      </c>
      <c r="AB26" s="24" t="str">
        <f>IFERROR(Erkundungsstellen_Grunddaten[[#This Row],[ERK_LP_EV]]*0.85,"")</f>
        <v/>
      </c>
      <c r="AC26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7" spans="3:34">
      <c r="C27" s="20"/>
      <c r="W27" s="16"/>
      <c r="X27" s="16"/>
      <c r="Y27" s="16"/>
      <c r="Z27" s="16" t="str">
        <f>IFERROR(AVERAGE(Erkundungsstellen_Grunddaten[[#This Row],[ERK_LP1]:[ERK_LP3]]),"")</f>
        <v/>
      </c>
      <c r="AA27" s="23" t="str">
        <f>IFERROR(22.5/Erkundungsstellen_Grunddaten[[#This Row],[ERK_LP_MEAN]],"")</f>
        <v/>
      </c>
      <c r="AB27" s="24" t="str">
        <f>IFERROR(Erkundungsstellen_Grunddaten[[#This Row],[ERK_LP_EV]]*0.85,"")</f>
        <v/>
      </c>
      <c r="AC27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8" spans="3:34">
      <c r="C28" s="20"/>
      <c r="W28" s="16"/>
      <c r="X28" s="16"/>
      <c r="Y28" s="16"/>
      <c r="Z28" s="16" t="str">
        <f>IFERROR(AVERAGE(Erkundungsstellen_Grunddaten[[#This Row],[ERK_LP1]:[ERK_LP3]]),"")</f>
        <v/>
      </c>
      <c r="AA28" s="23" t="str">
        <f>IFERROR(22.5/Erkundungsstellen_Grunddaten[[#This Row],[ERK_LP_MEAN]],"")</f>
        <v/>
      </c>
      <c r="AB28" s="24" t="str">
        <f>IFERROR(Erkundungsstellen_Grunddaten[[#This Row],[ERK_LP_EV]]*0.85,"")</f>
        <v/>
      </c>
      <c r="AC28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9" spans="3:34">
      <c r="C29" s="20"/>
      <c r="W29" s="16"/>
      <c r="X29" s="16"/>
      <c r="Y29" s="16"/>
      <c r="Z29" s="16" t="str">
        <f>IFERROR(AVERAGE(Erkundungsstellen_Grunddaten[[#This Row],[ERK_LP1]:[ERK_LP3]]),"")</f>
        <v/>
      </c>
      <c r="AA29" s="23" t="str">
        <f>IFERROR(22.5/Erkundungsstellen_Grunddaten[[#This Row],[ERK_LP_MEAN]],"")</f>
        <v/>
      </c>
      <c r="AB29" s="24" t="str">
        <f>IFERROR(Erkundungsstellen_Grunddaten[[#This Row],[ERK_LP_EV]]*0.85,"")</f>
        <v/>
      </c>
      <c r="AC29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30" spans="3:34">
      <c r="C30" s="20"/>
      <c r="W30" s="16"/>
      <c r="X30" s="16"/>
      <c r="Y30" s="16"/>
      <c r="Z30" s="16" t="str">
        <f>IFERROR(AVERAGE(Erkundungsstellen_Grunddaten[[#This Row],[ERK_LP1]:[ERK_LP3]]),"")</f>
        <v/>
      </c>
      <c r="AA30" s="23" t="str">
        <f>IFERROR(22.5/Erkundungsstellen_Grunddaten[[#This Row],[ERK_LP_MEAN]],"")</f>
        <v/>
      </c>
      <c r="AB30" s="24" t="str">
        <f>IFERROR(Erkundungsstellen_Grunddaten[[#This Row],[ERK_LP_EV]]*0.85,"")</f>
        <v/>
      </c>
      <c r="AC30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31" spans="3:34">
      <c r="C31" s="20"/>
      <c r="W31" s="16"/>
      <c r="X31" s="16"/>
      <c r="Y31" s="16"/>
      <c r="Z31" s="16" t="str">
        <f>IFERROR(AVERAGE(Erkundungsstellen_Grunddaten[[#This Row],[ERK_LP1]:[ERK_LP3]]),"")</f>
        <v/>
      </c>
      <c r="AA31" s="23" t="str">
        <f>IFERROR(22.5/Erkundungsstellen_Grunddaten[[#This Row],[ERK_LP_MEAN]],"")</f>
        <v/>
      </c>
      <c r="AB31" s="24" t="str">
        <f>IFERROR(Erkundungsstellen_Grunddaten[[#This Row],[ERK_LP_EV]]*0.85,"")</f>
        <v/>
      </c>
      <c r="AC31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32" spans="3:34">
      <c r="C32" s="20"/>
      <c r="H32"/>
      <c r="W32" s="16"/>
      <c r="X32" s="16"/>
      <c r="Y32" s="16"/>
      <c r="Z32" s="16" t="str">
        <f>IFERROR(AVERAGE(Erkundungsstellen_Grunddaten[[#This Row],[ERK_LP1]:[ERK_LP3]]),"")</f>
        <v/>
      </c>
      <c r="AA32" s="23" t="str">
        <f>IFERROR(22.5/Erkundungsstellen_Grunddaten[[#This Row],[ERK_LP_MEAN]],"")</f>
        <v/>
      </c>
      <c r="AB32" s="24" t="str">
        <f>IFERROR(Erkundungsstellen_Grunddaten[[#This Row],[ERK_LP_EV]]*0.85,"")</f>
        <v/>
      </c>
      <c r="AC32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33" spans="3:29">
      <c r="C33" s="20"/>
      <c r="W33" s="16"/>
      <c r="X33" s="16"/>
      <c r="Y33" s="16"/>
      <c r="Z33" s="16" t="str">
        <f>IFERROR(AVERAGE(Erkundungsstellen_Grunddaten[[#This Row],[ERK_LP1]:[ERK_LP3]]),"")</f>
        <v/>
      </c>
      <c r="AA33" s="23" t="str">
        <f>IFERROR(22.5/Erkundungsstellen_Grunddaten[[#This Row],[ERK_LP_MEAN]],"")</f>
        <v/>
      </c>
      <c r="AB33" s="24" t="str">
        <f>IFERROR(Erkundungsstellen_Grunddaten[[#This Row],[ERK_LP_EV]]*0.85,"")</f>
        <v/>
      </c>
      <c r="AC33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</sheetData>
  <sheetProtection formatCells="0" formatRows="0" insertRows="0" deleteRows="0" sort="0" autoFilter="0"/>
  <phoneticPr fontId="1" type="noConversion"/>
  <dataValidations count="15"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1" xr:uid="{FD1ECE9F-475E-43C2-9957-F6350689B6B6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J1" xr:uid="{1696BE5D-80D7-4480-A5D3-3594B2A9C7FE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1" xr:uid="{43792BE4-6CA9-45A5-ABFF-3F2B0EB4042F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L1" xr:uid="{2C5C3E71-C6BF-43E5-B371-363C5FAF2B57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M1" xr:uid="{8921FBF8-05EA-4E63-BDC2-3533D817C762}"/>
    <dataValidation allowBlank="1" showInputMessage="1" showErrorMessage="1" errorTitle="Fehler!" error="Eingabe ungültig." promptTitle="qualitative Pechuntersuchung" prompt="Wählen Sie aus der Liste." sqref="O1" xr:uid="{B9ECF7D7-056F-4ADE-8CBC-39812DC32FE2}"/>
    <dataValidation allowBlank="1" showInputMessage="1" showErrorMessage="1" errorTitle="Fehler!" error="Eingabe ungültig." promptTitle="halbquantitaiver Pechnachweis" prompt="Wählen Sie aus der Liste." sqref="P1" xr:uid="{9BCD993D-9D65-4E77-A2B4-42FD7811ED14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2:I1048576" xr:uid="{8A820E07-B324-4C40-8CFC-5CBDB7ECA24F}">
      <formula1>AUSWAHL_ERK_AUFSCHLUSS_OB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J2:J1048576" xr:uid="{52413EDC-3317-4601-9797-11F7045CAEF9}">
      <formula1>AUSWAHL_ERK_AUFSCHLUSS_TOB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2:K1048576" xr:uid="{5691C3C9-A006-49C0-A849-3484DAEF8020}">
      <formula1>AUSWAHL_ERK_AUFSCHLUSS_UG_OH_BA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L2:L1048576" xr:uid="{69BD36A0-7157-4057-890F-94661B3D402E}">
      <formula1>AUSWAHL_ERK_OBERKANTE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M2:M1048576" xr:uid="{8E416F0E-E901-4111-8493-2FEF2F7DD08B}">
      <formula1>AUSWAHL_ERK_BELASTUNGSKLASSE</formula1>
    </dataValidation>
    <dataValidation type="list" allowBlank="1" showInputMessage="1" showErrorMessage="1" errorTitle="Fehler!" error="Eingabe ungültig." promptTitle="qualitative Pechuntersuchung" prompt="Wählen Sie aus der Liste." sqref="O2:O1048576" xr:uid="{A5A5A7ED-5FF7-4CA2-94AE-A71630F7C3BF}">
      <formula1>AUSWAHL_JA_NEIN</formula1>
    </dataValidation>
    <dataValidation type="list" allowBlank="1" showInputMessage="1" showErrorMessage="1" errorTitle="Fehler!" error="Eingabe ungültig." promptTitle="halbquantitaiver Pechnachweis" prompt="Wählen Sie aus der Liste." sqref="P2:P1048576" xr:uid="{3C40B963-4987-474E-9352-A499F86376F0}">
      <formula1>AUSWAHL_JA_NEIN</formula1>
    </dataValidation>
    <dataValidation type="list" allowBlank="1" showInputMessage="1" showErrorMessage="1" errorTitle="Fehler!" error="Ungültige Eingabe._x000a_" promptTitle="quantitativer Pechnachweis" prompt="Wählen Sie aus der Liste." sqref="Q1:Q1048576" xr:uid="{AD092A97-57B8-448F-8153-FBB40133FCE0}">
      <formula1>AUSWAHL_JA_NEIN</formula1>
    </dataValidation>
  </dataValidation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5B82-ADEC-42A0-974C-557F8D296CCA}">
  <sheetPr codeName="Tabelle2"/>
  <dimension ref="A1:AG114"/>
  <sheetViews>
    <sheetView zoomScale="70" zoomScaleNormal="70" workbookViewId="0">
      <pane ySplit="1" topLeftCell="A2" activePane="bottomLeft" state="frozen"/>
      <selection pane="bottomLeft" activeCell="J28" sqref="J28"/>
    </sheetView>
  </sheetViews>
  <sheetFormatPr baseColWidth="10" defaultColWidth="20.7109375" defaultRowHeight="15"/>
  <cols>
    <col min="1" max="1" width="14.42578125" style="6" customWidth="1"/>
    <col min="2" max="2" width="17.28515625" style="6" customWidth="1"/>
    <col min="3" max="3" width="20.7109375" style="6" customWidth="1"/>
    <col min="4" max="4" width="21" style="6" customWidth="1"/>
    <col min="5" max="5" width="21.28515625" style="6" customWidth="1"/>
    <col min="6" max="6" width="19.28515625" style="6" customWidth="1"/>
    <col min="7" max="8" width="23.7109375" style="6" customWidth="1"/>
    <col min="9" max="9" width="21.5703125" style="6" customWidth="1"/>
    <col min="10" max="11" width="20.7109375" style="6" customWidth="1"/>
    <col min="12" max="12" width="19.140625" style="6" customWidth="1"/>
    <col min="13" max="13" width="23" style="6" customWidth="1"/>
    <col min="14" max="14" width="21.140625" style="6" customWidth="1"/>
    <col min="15" max="16" width="20.7109375" style="6" customWidth="1"/>
    <col min="17" max="18" width="22.42578125" style="6" customWidth="1"/>
    <col min="19" max="19" width="33" style="7" customWidth="1"/>
    <col min="20" max="20" width="22.42578125" style="6" customWidth="1"/>
    <col min="21" max="21" width="26.7109375" style="6" customWidth="1"/>
    <col min="22" max="22" width="22.140625" style="6" customWidth="1"/>
    <col min="23" max="23" width="28" style="6" customWidth="1"/>
    <col min="24" max="24" width="20.7109375" style="6" customWidth="1"/>
    <col min="25" max="25" width="37.28515625" style="6" customWidth="1"/>
    <col min="26" max="27" width="18.28515625" style="6" customWidth="1"/>
    <col min="28" max="28" width="20.7109375" style="7"/>
    <col min="29" max="29" width="27.42578125" style="6" customWidth="1"/>
    <col min="30" max="30" width="34.7109375" style="6" customWidth="1"/>
    <col min="31" max="33" width="27.42578125" style="6" customWidth="1"/>
    <col min="34" max="16384" width="20.7109375" style="6"/>
  </cols>
  <sheetData>
    <row r="1" spans="1:33">
      <c r="A1" s="6" t="s">
        <v>13</v>
      </c>
      <c r="B1" s="6" t="s">
        <v>0</v>
      </c>
      <c r="C1" s="6" t="s">
        <v>14</v>
      </c>
      <c r="D1" s="6" t="s">
        <v>15</v>
      </c>
      <c r="E1" s="6" t="s">
        <v>51</v>
      </c>
      <c r="F1" s="6" t="s">
        <v>16</v>
      </c>
      <c r="G1" s="6" t="s">
        <v>18</v>
      </c>
      <c r="H1" s="34" t="s">
        <v>102</v>
      </c>
      <c r="I1" s="6" t="s">
        <v>17</v>
      </c>
      <c r="J1" s="6" t="s">
        <v>58</v>
      </c>
      <c r="K1" s="6" t="s">
        <v>57</v>
      </c>
      <c r="L1" s="6" t="s">
        <v>52</v>
      </c>
      <c r="M1" s="34" t="s">
        <v>126</v>
      </c>
      <c r="N1" s="6" t="s">
        <v>78</v>
      </c>
      <c r="O1" s="6" t="s">
        <v>19</v>
      </c>
      <c r="P1" s="34" t="s">
        <v>103</v>
      </c>
      <c r="Q1" s="34" t="s">
        <v>21</v>
      </c>
      <c r="R1" s="6" t="s">
        <v>39</v>
      </c>
      <c r="S1" s="7" t="s">
        <v>50</v>
      </c>
      <c r="T1" s="6" t="s">
        <v>25</v>
      </c>
      <c r="U1" s="6" t="s">
        <v>94</v>
      </c>
      <c r="V1" s="6" t="s">
        <v>22</v>
      </c>
      <c r="W1" s="6" t="s">
        <v>23</v>
      </c>
      <c r="X1" s="6" t="s">
        <v>20</v>
      </c>
      <c r="Y1" s="6" t="s">
        <v>24</v>
      </c>
      <c r="Z1" s="6" t="s">
        <v>62</v>
      </c>
      <c r="AA1" s="6" t="s">
        <v>76</v>
      </c>
      <c r="AB1" s="7" t="s">
        <v>26</v>
      </c>
      <c r="AC1" s="6" t="s">
        <v>79</v>
      </c>
      <c r="AD1" s="34" t="s">
        <v>105</v>
      </c>
      <c r="AE1" s="6" t="s">
        <v>106</v>
      </c>
      <c r="AF1" s="34" t="s">
        <v>27</v>
      </c>
      <c r="AG1" s="34" t="s">
        <v>104</v>
      </c>
    </row>
    <row r="2" spans="1:33">
      <c r="A2">
        <f>ROW()-1</f>
        <v>1</v>
      </c>
      <c r="B2" s="6" t="s">
        <v>12</v>
      </c>
      <c r="D2" s="6">
        <v>1</v>
      </c>
      <c r="E2" s="8" t="s">
        <v>80</v>
      </c>
      <c r="F2" s="6" t="s">
        <v>215</v>
      </c>
      <c r="G2" s="6" t="s">
        <v>68</v>
      </c>
      <c r="I2" s="6">
        <v>2.5</v>
      </c>
      <c r="J2" s="6">
        <f ca="1">Schichten_Grunddaten[[#This Row],[SCHICHT_TIEFE_ENDE]]-Schichten_Grunddaten[[#This Row],[SCHICHT_DICKE]]</f>
        <v>0</v>
      </c>
      <c r="K2" s="6" cm="1">
        <f t="array" aca="1" ref="K2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2" s="6" t="s">
        <v>67</v>
      </c>
      <c r="O2" s="6" t="s">
        <v>69</v>
      </c>
      <c r="R2" s="7"/>
      <c r="W2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" s="6" t="s">
        <v>70</v>
      </c>
      <c r="Z2" s="6">
        <v>1</v>
      </c>
      <c r="AA2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2" s="6">
        <v>56</v>
      </c>
    </row>
    <row r="3" spans="1:33">
      <c r="A3" s="6">
        <f t="shared" ref="A3:A57" si="0">ROW()-1</f>
        <v>2</v>
      </c>
      <c r="B3" s="6" t="s">
        <v>12</v>
      </c>
      <c r="C3" s="6" t="s">
        <v>34</v>
      </c>
      <c r="D3" s="6">
        <v>2</v>
      </c>
      <c r="E3" s="8" t="s">
        <v>80</v>
      </c>
      <c r="F3" s="6" t="s">
        <v>215</v>
      </c>
      <c r="G3" s="6" t="s">
        <v>216</v>
      </c>
      <c r="I3" s="6">
        <v>3.5</v>
      </c>
      <c r="J3" s="6">
        <f ca="1">Schichten_Grunddaten[[#This Row],[SCHICHT_TIEFE_ENDE]]-Schichten_Grunddaten[[#This Row],[SCHICHT_DICKE]]</f>
        <v>2.5</v>
      </c>
      <c r="K3" s="6" cm="1">
        <f t="array" aca="1" ref="K3" ca="1">IF(CELL("inhalt",INDIRECT(ADDRESS(ROW()-1,2,4)))=Schichten_Grunddaten[[#This Row],[ERK_ID]],(INDIRECT(ADDRESS(ROW()-1,11))+Schichten_Grunddaten[[#This Row],[SCHICHT_DICKE]]),Schichten_Grunddaten[[#This Row],[SCHICHT_DICKE]])</f>
        <v>6</v>
      </c>
      <c r="L3" s="6" t="s">
        <v>67</v>
      </c>
      <c r="O3" s="6" t="s">
        <v>69</v>
      </c>
      <c r="R3" s="7"/>
      <c r="W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" s="6" t="s">
        <v>70</v>
      </c>
      <c r="Z3" s="6">
        <v>2</v>
      </c>
      <c r="AA3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3" s="6">
        <v>51</v>
      </c>
    </row>
    <row r="4" spans="1:33">
      <c r="A4" s="6">
        <f t="shared" si="0"/>
        <v>3</v>
      </c>
      <c r="B4" s="6" t="s">
        <v>12</v>
      </c>
      <c r="D4" s="6">
        <v>3</v>
      </c>
      <c r="E4" s="8" t="s">
        <v>80</v>
      </c>
      <c r="F4" s="6" t="s">
        <v>215</v>
      </c>
      <c r="G4" s="6" t="s">
        <v>217</v>
      </c>
      <c r="I4" s="6">
        <v>7</v>
      </c>
      <c r="J4" s="6">
        <f ca="1">Schichten_Grunddaten[[#This Row],[SCHICHT_TIEFE_ENDE]]-Schichten_Grunddaten[[#This Row],[SCHICHT_DICKE]]</f>
        <v>6</v>
      </c>
      <c r="K4" s="6" cm="1">
        <f t="array" aca="1" ref="K4" ca="1">IF(CELL("inhalt",INDIRECT(ADDRESS(ROW()-1,2,4)))=Schichten_Grunddaten[[#This Row],[ERK_ID]],(INDIRECT(ADDRESS(ROW()-1,11))+Schichten_Grunddaten[[#This Row],[SCHICHT_DICKE]]),Schichten_Grunddaten[[#This Row],[SCHICHT_DICKE]])</f>
        <v>13</v>
      </c>
      <c r="L4" s="6" t="s">
        <v>150</v>
      </c>
      <c r="O4" s="6" t="s">
        <v>69</v>
      </c>
      <c r="R4" s="7"/>
      <c r="W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" s="6" t="s">
        <v>70</v>
      </c>
      <c r="Z4" s="6">
        <v>3</v>
      </c>
      <c r="AA4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4" s="6">
        <v>70</v>
      </c>
    </row>
    <row r="5" spans="1:33">
      <c r="A5" s="6">
        <f t="shared" si="0"/>
        <v>4</v>
      </c>
      <c r="B5" s="6" t="s">
        <v>12</v>
      </c>
      <c r="D5" s="6">
        <v>4</v>
      </c>
      <c r="E5" s="8" t="s">
        <v>80</v>
      </c>
      <c r="F5" s="6" t="s">
        <v>215</v>
      </c>
      <c r="G5" s="6" t="s">
        <v>218</v>
      </c>
      <c r="I5" s="6">
        <v>6</v>
      </c>
      <c r="J5" s="6">
        <f ca="1">Schichten_Grunddaten[[#This Row],[SCHICHT_TIEFE_ENDE]]-Schichten_Grunddaten[[#This Row],[SCHICHT_DICKE]]</f>
        <v>13</v>
      </c>
      <c r="K5" s="6" cm="1">
        <f t="array" aca="1" ref="K5" ca="1">IF(CELL("inhalt",INDIRECT(ADDRESS(ROW()-1,2,4)))=Schichten_Grunddaten[[#This Row],[ERK_ID]],(INDIRECT(ADDRESS(ROW()-1,11))+Schichten_Grunddaten[[#This Row],[SCHICHT_DICKE]]),Schichten_Grunddaten[[#This Row],[SCHICHT_DICKE]])</f>
        <v>19</v>
      </c>
      <c r="L5" s="6" t="s">
        <v>67</v>
      </c>
      <c r="O5" s="6" t="s">
        <v>69</v>
      </c>
      <c r="R5" s="7"/>
      <c r="W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5" s="6" t="s">
        <v>70</v>
      </c>
      <c r="AA5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5" s="6"/>
    </row>
    <row r="6" spans="1:33">
      <c r="A6" s="6">
        <f t="shared" si="0"/>
        <v>5</v>
      </c>
      <c r="B6" s="6" t="s">
        <v>12</v>
      </c>
      <c r="D6" s="6">
        <v>5</v>
      </c>
      <c r="E6" s="6" t="s">
        <v>122</v>
      </c>
      <c r="F6" s="6" t="s">
        <v>219</v>
      </c>
      <c r="G6" s="6" t="s">
        <v>220</v>
      </c>
      <c r="I6" s="6">
        <v>39</v>
      </c>
      <c r="J6" s="6">
        <f ca="1">Schichten_Grunddaten[[#This Row],[SCHICHT_TIEFE_ENDE]]-Schichten_Grunddaten[[#This Row],[SCHICHT_DICKE]]</f>
        <v>19</v>
      </c>
      <c r="K6" s="6" cm="1">
        <f t="array" aca="1" ref="K6" ca="1">IF(CELL("inhalt",INDIRECT(ADDRESS(ROW()-1,2,4)))=Schichten_Grunddaten[[#This Row],[ERK_ID]],(INDIRECT(ADDRESS(ROW()-1,11))+Schichten_Grunddaten[[#This Row],[SCHICHT_DICKE]]),Schichten_Grunddaten[[#This Row],[SCHICHT_DICKE]])</f>
        <v>58</v>
      </c>
      <c r="N6" s="6" t="s">
        <v>130</v>
      </c>
      <c r="O6" s="6" t="s">
        <v>221</v>
      </c>
      <c r="R6" s="7"/>
      <c r="V6" s="6" t="s">
        <v>222</v>
      </c>
      <c r="W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6" s="6" t="s">
        <v>70</v>
      </c>
      <c r="AA6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6" s="6"/>
    </row>
    <row r="7" spans="1:33">
      <c r="A7" s="6">
        <f t="shared" si="0"/>
        <v>6</v>
      </c>
      <c r="B7" s="6" t="s">
        <v>12</v>
      </c>
      <c r="D7" s="6">
        <v>6</v>
      </c>
      <c r="E7" s="6" t="s">
        <v>124</v>
      </c>
      <c r="F7" s="6" t="s">
        <v>223</v>
      </c>
      <c r="G7" s="6" t="s">
        <v>224</v>
      </c>
      <c r="H7" s="6">
        <v>1</v>
      </c>
      <c r="I7" s="6">
        <v>92</v>
      </c>
      <c r="J7" s="6">
        <f ca="1">Schichten_Grunddaten[[#This Row],[SCHICHT_TIEFE_ENDE]]-Schichten_Grunddaten[[#This Row],[SCHICHT_DICKE]]</f>
        <v>58</v>
      </c>
      <c r="K7" s="6" cm="1">
        <f t="array" aca="1" ref="K7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O7" s="6" t="s">
        <v>225</v>
      </c>
      <c r="P7" s="6" t="s">
        <v>134</v>
      </c>
      <c r="Q7" s="6" t="s">
        <v>140</v>
      </c>
      <c r="R7" s="7" t="s">
        <v>146</v>
      </c>
      <c r="S7" s="7">
        <v>6.8</v>
      </c>
      <c r="T7" s="6">
        <v>0.1123</v>
      </c>
      <c r="V7" s="6" t="s">
        <v>222</v>
      </c>
      <c r="W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7" s="6" t="s">
        <v>70</v>
      </c>
      <c r="AA7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7" s="6"/>
      <c r="AD7" s="6" t="s">
        <v>226</v>
      </c>
      <c r="AF7" s="6" t="s">
        <v>227</v>
      </c>
      <c r="AG7" s="6" t="s">
        <v>228</v>
      </c>
    </row>
    <row r="8" spans="1:33">
      <c r="A8" s="6">
        <f t="shared" si="0"/>
        <v>7</v>
      </c>
      <c r="B8" s="6" t="s">
        <v>185</v>
      </c>
      <c r="D8" s="6">
        <v>1</v>
      </c>
      <c r="E8" s="8" t="s">
        <v>80</v>
      </c>
      <c r="F8" s="6" t="s">
        <v>215</v>
      </c>
      <c r="G8" s="6" t="s">
        <v>68</v>
      </c>
      <c r="I8" s="6">
        <v>4</v>
      </c>
      <c r="J8" s="6">
        <f ca="1">Schichten_Grunddaten[[#This Row],[SCHICHT_TIEFE_ENDE]]-Schichten_Grunddaten[[#This Row],[SCHICHT_DICKE]]</f>
        <v>0</v>
      </c>
      <c r="K8" s="6" cm="1">
        <f t="array" aca="1" ref="K8" ca="1">IF(CELL("inhalt",INDIRECT(ADDRESS(ROW()-1,2,4)))=Schichten_Grunddaten[[#This Row],[ERK_ID]],(INDIRECT(ADDRESS(ROW()-1,11))+Schichten_Grunddaten[[#This Row],[SCHICHT_DICKE]]),Schichten_Grunddaten[[#This Row],[SCHICHT_DICKE]])</f>
        <v>4</v>
      </c>
      <c r="L8" s="6" t="s">
        <v>67</v>
      </c>
      <c r="O8" s="6" t="s">
        <v>69</v>
      </c>
      <c r="R8" s="7"/>
      <c r="W8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8" s="6" t="s">
        <v>70</v>
      </c>
      <c r="Z8" s="6">
        <v>1</v>
      </c>
      <c r="AA8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8" s="6">
        <v>56</v>
      </c>
    </row>
    <row r="9" spans="1:33">
      <c r="A9" s="6">
        <f t="shared" si="0"/>
        <v>8</v>
      </c>
      <c r="B9" s="6" t="s">
        <v>185</v>
      </c>
      <c r="D9" s="6">
        <v>2</v>
      </c>
      <c r="E9" s="8" t="s">
        <v>80</v>
      </c>
      <c r="F9" s="6" t="s">
        <v>215</v>
      </c>
      <c r="G9" s="6" t="s">
        <v>216</v>
      </c>
      <c r="I9" s="6">
        <v>3.5</v>
      </c>
      <c r="J9" s="6">
        <f ca="1">Schichten_Grunddaten[[#This Row],[SCHICHT_TIEFE_ENDE]]-Schichten_Grunddaten[[#This Row],[SCHICHT_DICKE]]</f>
        <v>4</v>
      </c>
      <c r="K9" s="6" cm="1">
        <f t="array" aca="1" ref="K9" ca="1">IF(CELL("inhalt",INDIRECT(ADDRESS(ROW()-1,2,4)))=Schichten_Grunddaten[[#This Row],[ERK_ID]],(INDIRECT(ADDRESS(ROW()-1,11))+Schichten_Grunddaten[[#This Row],[SCHICHT_DICKE]]),Schichten_Grunddaten[[#This Row],[SCHICHT_DICKE]])</f>
        <v>7.5</v>
      </c>
      <c r="L9" s="6" t="s">
        <v>150</v>
      </c>
      <c r="O9" s="6" t="s">
        <v>69</v>
      </c>
      <c r="R9" s="7"/>
      <c r="W9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9" s="6" t="s">
        <v>70</v>
      </c>
      <c r="Z9" s="6">
        <v>2</v>
      </c>
      <c r="AA9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9" s="6">
        <v>51</v>
      </c>
    </row>
    <row r="10" spans="1:33">
      <c r="A10" s="6">
        <f t="shared" si="0"/>
        <v>9</v>
      </c>
      <c r="B10" s="6" t="s">
        <v>185</v>
      </c>
      <c r="D10" s="6">
        <v>3</v>
      </c>
      <c r="E10" s="8" t="s">
        <v>80</v>
      </c>
      <c r="F10" s="6" t="s">
        <v>215</v>
      </c>
      <c r="G10" s="6" t="s">
        <v>217</v>
      </c>
      <c r="I10" s="6">
        <v>9.5</v>
      </c>
      <c r="J10" s="6">
        <f ca="1">Schichten_Grunddaten[[#This Row],[SCHICHT_TIEFE_ENDE]]-Schichten_Grunddaten[[#This Row],[SCHICHT_DICKE]]</f>
        <v>7.5</v>
      </c>
      <c r="K10" s="6" cm="1">
        <f t="array" aca="1" ref="K10" ca="1">IF(CELL("inhalt",INDIRECT(ADDRESS(ROW()-1,2,4)))=Schichten_Grunddaten[[#This Row],[ERK_ID]],(INDIRECT(ADDRESS(ROW()-1,11))+Schichten_Grunddaten[[#This Row],[SCHICHT_DICKE]]),Schichten_Grunddaten[[#This Row],[SCHICHT_DICKE]])</f>
        <v>17</v>
      </c>
      <c r="L10" s="6" t="s">
        <v>67</v>
      </c>
      <c r="O10" s="6" t="s">
        <v>69</v>
      </c>
      <c r="R10" s="7"/>
      <c r="W10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10" s="6" t="s">
        <v>70</v>
      </c>
      <c r="Z10" s="6">
        <v>3</v>
      </c>
      <c r="AA10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10" s="6">
        <v>70</v>
      </c>
    </row>
    <row r="11" spans="1:33">
      <c r="A11" s="6">
        <f t="shared" si="0"/>
        <v>10</v>
      </c>
      <c r="B11" s="6" t="s">
        <v>185</v>
      </c>
      <c r="D11" s="6">
        <v>4</v>
      </c>
      <c r="E11" s="6" t="s">
        <v>122</v>
      </c>
      <c r="F11" s="6" t="s">
        <v>229</v>
      </c>
      <c r="G11" s="6" t="s">
        <v>218</v>
      </c>
      <c r="I11" s="6">
        <v>11</v>
      </c>
      <c r="J11" s="6">
        <f ca="1">Schichten_Grunddaten[[#This Row],[SCHICHT_TIEFE_ENDE]]-Schichten_Grunddaten[[#This Row],[SCHICHT_DICKE]]</f>
        <v>17</v>
      </c>
      <c r="K11" s="6" cm="1">
        <f t="array" aca="1" ref="K11" ca="1">IF(CELL("inhalt",INDIRECT(ADDRESS(ROW()-1,2,4)))=Schichten_Grunddaten[[#This Row],[ERK_ID]],(INDIRECT(ADDRESS(ROW()-1,11))+Schichten_Grunddaten[[#This Row],[SCHICHT_DICKE]]),Schichten_Grunddaten[[#This Row],[SCHICHT_DICKE]])</f>
        <v>28</v>
      </c>
      <c r="N11" s="6" t="s">
        <v>130</v>
      </c>
      <c r="O11" s="6" t="s">
        <v>230</v>
      </c>
      <c r="R11" s="7"/>
      <c r="V11" s="6" t="s">
        <v>222</v>
      </c>
      <c r="W11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11" s="6" t="s">
        <v>70</v>
      </c>
      <c r="AA11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11" s="6"/>
    </row>
    <row r="12" spans="1:33">
      <c r="A12" s="6">
        <f t="shared" si="0"/>
        <v>11</v>
      </c>
      <c r="B12" s="6" t="s">
        <v>185</v>
      </c>
      <c r="D12" s="6">
        <v>5</v>
      </c>
      <c r="E12" s="6" t="s">
        <v>122</v>
      </c>
      <c r="F12" s="6" t="s">
        <v>231</v>
      </c>
      <c r="G12" s="6" t="s">
        <v>220</v>
      </c>
      <c r="I12" s="6">
        <v>20</v>
      </c>
      <c r="J12" s="6">
        <f ca="1">Schichten_Grunddaten[[#This Row],[SCHICHT_TIEFE_ENDE]]-Schichten_Grunddaten[[#This Row],[SCHICHT_DICKE]]</f>
        <v>28</v>
      </c>
      <c r="K12" s="6" cm="1">
        <f t="array" aca="1" ref="K12" ca="1">IF(CELL("inhalt",INDIRECT(ADDRESS(ROW()-1,2,4)))=Schichten_Grunddaten[[#This Row],[ERK_ID]],(INDIRECT(ADDRESS(ROW()-1,11))+Schichten_Grunddaten[[#This Row],[SCHICHT_DICKE]]),Schichten_Grunddaten[[#This Row],[SCHICHT_DICKE]])</f>
        <v>48</v>
      </c>
      <c r="N12" s="6" t="s">
        <v>130</v>
      </c>
      <c r="O12" s="6" t="s">
        <v>232</v>
      </c>
      <c r="R12" s="7"/>
      <c r="V12" s="6" t="s">
        <v>222</v>
      </c>
      <c r="W12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X12" s="6" t="s">
        <v>70</v>
      </c>
      <c r="AA12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12" s="6"/>
    </row>
    <row r="13" spans="1:33">
      <c r="A13" s="6">
        <f t="shared" si="0"/>
        <v>12</v>
      </c>
      <c r="B13" s="6" t="s">
        <v>185</v>
      </c>
      <c r="D13" s="6">
        <v>6</v>
      </c>
      <c r="E13" s="6" t="s">
        <v>124</v>
      </c>
      <c r="F13" s="6" t="s">
        <v>233</v>
      </c>
      <c r="G13" s="6" t="s">
        <v>234</v>
      </c>
      <c r="H13" s="6">
        <v>2</v>
      </c>
      <c r="I13" s="6">
        <v>102</v>
      </c>
      <c r="J13" s="6">
        <f ca="1">Schichten_Grunddaten[[#This Row],[SCHICHT_TIEFE_ENDE]]-Schichten_Grunddaten[[#This Row],[SCHICHT_DICKE]]</f>
        <v>48</v>
      </c>
      <c r="K13" s="6" cm="1">
        <f t="array" aca="1" ref="K13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O13" s="6" t="s">
        <v>235</v>
      </c>
      <c r="P13" s="6" t="s">
        <v>135</v>
      </c>
      <c r="Q13" s="6" t="s">
        <v>141</v>
      </c>
      <c r="R13" s="7" t="s">
        <v>147</v>
      </c>
      <c r="S13" s="7">
        <v>13.6</v>
      </c>
      <c r="T13" s="6">
        <v>0.23100000000000001</v>
      </c>
      <c r="V13" s="6" t="s">
        <v>222</v>
      </c>
      <c r="W1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13" s="6" t="s">
        <v>70</v>
      </c>
      <c r="AA13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13" s="6"/>
      <c r="AD13" s="6" t="s">
        <v>236</v>
      </c>
      <c r="AF13" s="6" t="s">
        <v>237</v>
      </c>
      <c r="AG13" s="6" t="s">
        <v>228</v>
      </c>
    </row>
    <row r="14" spans="1:33">
      <c r="A14" s="6">
        <f t="shared" si="0"/>
        <v>13</v>
      </c>
      <c r="B14" s="6" t="s">
        <v>188</v>
      </c>
      <c r="D14" s="6">
        <v>1</v>
      </c>
      <c r="E14" s="8" t="s">
        <v>80</v>
      </c>
      <c r="F14" s="6" t="s">
        <v>215</v>
      </c>
      <c r="G14" s="6" t="s">
        <v>68</v>
      </c>
      <c r="I14" s="6">
        <v>2.5</v>
      </c>
      <c r="J14" s="6">
        <f ca="1">Schichten_Grunddaten[[#This Row],[SCHICHT_TIEFE_ENDE]]-Schichten_Grunddaten[[#This Row],[SCHICHT_DICKE]]</f>
        <v>0</v>
      </c>
      <c r="K14" s="6" cm="1">
        <f t="array" aca="1" ref="K14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14" s="6" t="s">
        <v>67</v>
      </c>
      <c r="O14" s="6" t="s">
        <v>69</v>
      </c>
      <c r="R14" s="7"/>
      <c r="W1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14" s="6" t="s">
        <v>70</v>
      </c>
      <c r="Z14" s="6">
        <v>1</v>
      </c>
      <c r="AA14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14" s="6">
        <v>56</v>
      </c>
    </row>
    <row r="15" spans="1:33">
      <c r="A15" s="6">
        <f t="shared" si="0"/>
        <v>14</v>
      </c>
      <c r="B15" s="6" t="s">
        <v>188</v>
      </c>
      <c r="D15" s="6">
        <v>2</v>
      </c>
      <c r="E15" s="8" t="s">
        <v>80</v>
      </c>
      <c r="F15" s="6" t="s">
        <v>215</v>
      </c>
      <c r="G15" s="6" t="s">
        <v>216</v>
      </c>
      <c r="I15" s="6">
        <v>4</v>
      </c>
      <c r="J15" s="6">
        <f ca="1">Schichten_Grunddaten[[#This Row],[SCHICHT_TIEFE_ENDE]]-Schichten_Grunddaten[[#This Row],[SCHICHT_DICKE]]</f>
        <v>2.5</v>
      </c>
      <c r="K15" s="6" cm="1">
        <f t="array" aca="1" ref="K15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15" s="6" t="s">
        <v>67</v>
      </c>
      <c r="O15" s="6" t="s">
        <v>69</v>
      </c>
      <c r="R15" s="7"/>
      <c r="W1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15" s="6" t="s">
        <v>70</v>
      </c>
      <c r="Z15" s="6">
        <v>2</v>
      </c>
      <c r="AA15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15" s="6">
        <v>51</v>
      </c>
    </row>
    <row r="16" spans="1:33">
      <c r="A16" s="6">
        <f t="shared" si="0"/>
        <v>15</v>
      </c>
      <c r="B16" s="6" t="s">
        <v>188</v>
      </c>
      <c r="D16" s="6">
        <v>3</v>
      </c>
      <c r="E16" s="8" t="s">
        <v>80</v>
      </c>
      <c r="F16" s="6" t="s">
        <v>215</v>
      </c>
      <c r="G16" s="6" t="s">
        <v>217</v>
      </c>
      <c r="I16" s="6">
        <v>8</v>
      </c>
      <c r="J16" s="6">
        <f ca="1">Schichten_Grunddaten[[#This Row],[SCHICHT_TIEFE_ENDE]]-Schichten_Grunddaten[[#This Row],[SCHICHT_DICKE]]</f>
        <v>6.5</v>
      </c>
      <c r="K16" s="6" cm="1">
        <f t="array" aca="1" ref="K16" ca="1">IF(CELL("inhalt",INDIRECT(ADDRESS(ROW()-1,2,4)))=Schichten_Grunddaten[[#This Row],[ERK_ID]],(INDIRECT(ADDRESS(ROW()-1,11))+Schichten_Grunddaten[[#This Row],[SCHICHT_DICKE]]),Schichten_Grunddaten[[#This Row],[SCHICHT_DICKE]])</f>
        <v>14.5</v>
      </c>
      <c r="L16" s="6" t="s">
        <v>67</v>
      </c>
      <c r="O16" s="6" t="s">
        <v>69</v>
      </c>
      <c r="R16" s="7"/>
      <c r="W1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16" s="6" t="s">
        <v>70</v>
      </c>
      <c r="Z16" s="6">
        <v>3</v>
      </c>
      <c r="AA16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16" s="6">
        <v>70</v>
      </c>
    </row>
    <row r="17" spans="1:33">
      <c r="A17" s="6">
        <f t="shared" si="0"/>
        <v>16</v>
      </c>
      <c r="B17" s="6" t="s">
        <v>188</v>
      </c>
      <c r="D17" s="6">
        <v>4</v>
      </c>
      <c r="E17" s="6" t="s">
        <v>122</v>
      </c>
      <c r="F17" s="6" t="s">
        <v>229</v>
      </c>
      <c r="G17" s="6" t="s">
        <v>217</v>
      </c>
      <c r="I17" s="6">
        <v>10.5</v>
      </c>
      <c r="J17" s="6">
        <f ca="1">Schichten_Grunddaten[[#This Row],[SCHICHT_TIEFE_ENDE]]-Schichten_Grunddaten[[#This Row],[SCHICHT_DICKE]]</f>
        <v>14.5</v>
      </c>
      <c r="K17" s="6" cm="1">
        <f t="array" aca="1" ref="K17" ca="1">IF(CELL("inhalt",INDIRECT(ADDRESS(ROW()-1,2,4)))=Schichten_Grunddaten[[#This Row],[ERK_ID]],(INDIRECT(ADDRESS(ROW()-1,11))+Schichten_Grunddaten[[#This Row],[SCHICHT_DICKE]]),Schichten_Grunddaten[[#This Row],[SCHICHT_DICKE]])</f>
        <v>25</v>
      </c>
      <c r="N17" s="6" t="s">
        <v>130</v>
      </c>
      <c r="O17" s="6" t="s">
        <v>230</v>
      </c>
      <c r="R17" s="7"/>
      <c r="V17" s="6" t="s">
        <v>222</v>
      </c>
      <c r="W1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17" s="6" t="s">
        <v>70</v>
      </c>
      <c r="AA17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17" s="6"/>
    </row>
    <row r="18" spans="1:33">
      <c r="A18" s="6">
        <f t="shared" si="0"/>
        <v>17</v>
      </c>
      <c r="B18" s="6" t="s">
        <v>188</v>
      </c>
      <c r="D18" s="6">
        <v>5</v>
      </c>
      <c r="E18" s="6" t="s">
        <v>122</v>
      </c>
      <c r="F18" s="6" t="s">
        <v>231</v>
      </c>
      <c r="G18" s="6" t="s">
        <v>218</v>
      </c>
      <c r="I18" s="6">
        <v>20</v>
      </c>
      <c r="J18" s="6">
        <f ca="1">Schichten_Grunddaten[[#This Row],[SCHICHT_TIEFE_ENDE]]-Schichten_Grunddaten[[#This Row],[SCHICHT_DICKE]]</f>
        <v>25</v>
      </c>
      <c r="K18" s="6" cm="1">
        <f t="array" aca="1" ref="K18" ca="1">IF(CELL("inhalt",INDIRECT(ADDRESS(ROW()-1,2,4)))=Schichten_Grunddaten[[#This Row],[ERK_ID]],(INDIRECT(ADDRESS(ROW()-1,11))+Schichten_Grunddaten[[#This Row],[SCHICHT_DICKE]]),Schichten_Grunddaten[[#This Row],[SCHICHT_DICKE]])</f>
        <v>45</v>
      </c>
      <c r="N18" s="6" t="s">
        <v>130</v>
      </c>
      <c r="O18" s="6" t="s">
        <v>230</v>
      </c>
      <c r="R18" s="7"/>
      <c r="V18" s="6" t="s">
        <v>222</v>
      </c>
      <c r="W18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X18" s="6" t="s">
        <v>70</v>
      </c>
      <c r="AA18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18" s="6"/>
    </row>
    <row r="19" spans="1:33">
      <c r="A19" s="6">
        <f t="shared" si="0"/>
        <v>18</v>
      </c>
      <c r="B19" s="6" t="s">
        <v>188</v>
      </c>
      <c r="C19" s="6" t="s">
        <v>238</v>
      </c>
      <c r="D19" s="6">
        <v>6</v>
      </c>
      <c r="E19" s="6" t="s">
        <v>124</v>
      </c>
      <c r="F19" s="6" t="s">
        <v>239</v>
      </c>
      <c r="G19" s="6" t="s">
        <v>224</v>
      </c>
      <c r="H19" s="6">
        <v>1</v>
      </c>
      <c r="I19" s="6">
        <v>50</v>
      </c>
      <c r="J19" s="6">
        <f ca="1">Schichten_Grunddaten[[#This Row],[SCHICHT_TIEFE_ENDE]]-Schichten_Grunddaten[[#This Row],[SCHICHT_DICKE]]</f>
        <v>45</v>
      </c>
      <c r="K19" s="6" cm="1">
        <f t="array" aca="1" ref="K19" ca="1">IF(CELL("inhalt",INDIRECT(ADDRESS(ROW()-1,2,4)))=Schichten_Grunddaten[[#This Row],[ERK_ID]],(INDIRECT(ADDRESS(ROW()-1,11))+Schichten_Grunddaten[[#This Row],[SCHICHT_DICKE]]),Schichten_Grunddaten[[#This Row],[SCHICHT_DICKE]])</f>
        <v>95</v>
      </c>
      <c r="O19" s="6" t="s">
        <v>240</v>
      </c>
      <c r="P19" s="6" t="s">
        <v>133</v>
      </c>
      <c r="R19" s="7" t="s">
        <v>145</v>
      </c>
      <c r="S19" s="7">
        <v>4.2</v>
      </c>
      <c r="T19" s="6">
        <v>0.89</v>
      </c>
      <c r="V19" s="6" t="s">
        <v>222</v>
      </c>
      <c r="W19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 (Auffüllung)</v>
      </c>
      <c r="X19" s="6" t="s">
        <v>70</v>
      </c>
      <c r="AA19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19" s="6"/>
      <c r="AD19" s="6" t="s">
        <v>226</v>
      </c>
      <c r="AF19" s="6" t="s">
        <v>237</v>
      </c>
      <c r="AG19" s="6" t="s">
        <v>241</v>
      </c>
    </row>
    <row r="20" spans="1:33">
      <c r="A20" s="6">
        <f t="shared" si="0"/>
        <v>19</v>
      </c>
      <c r="B20" s="6" t="s">
        <v>188</v>
      </c>
      <c r="C20" s="6" t="s">
        <v>242</v>
      </c>
      <c r="D20" s="6">
        <v>7</v>
      </c>
      <c r="E20" s="6" t="s">
        <v>124</v>
      </c>
      <c r="F20" s="6" t="s">
        <v>243</v>
      </c>
      <c r="G20" s="6" t="s">
        <v>234</v>
      </c>
      <c r="H20" s="6">
        <v>3</v>
      </c>
      <c r="I20" s="6">
        <v>55</v>
      </c>
      <c r="J20" s="6">
        <f ca="1">Schichten_Grunddaten[[#This Row],[SCHICHT_TIEFE_ENDE]]-Schichten_Grunddaten[[#This Row],[SCHICHT_DICKE]]</f>
        <v>95</v>
      </c>
      <c r="K20" s="6" cm="1">
        <f t="array" aca="1" ref="K20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O20" s="6" t="s">
        <v>232</v>
      </c>
      <c r="P20" s="6" t="s">
        <v>135</v>
      </c>
      <c r="Q20" s="6" t="s">
        <v>140</v>
      </c>
      <c r="R20" s="45" t="s">
        <v>149</v>
      </c>
      <c r="S20" s="7">
        <v>16.5</v>
      </c>
      <c r="T20" s="6">
        <v>0.11</v>
      </c>
      <c r="V20" s="6" t="s">
        <v>222</v>
      </c>
      <c r="W20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20" s="6" t="s">
        <v>70</v>
      </c>
      <c r="AA20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20" s="6"/>
      <c r="AD20" s="6" t="s">
        <v>236</v>
      </c>
      <c r="AF20" s="6" t="s">
        <v>244</v>
      </c>
      <c r="AG20" s="6" t="s">
        <v>245</v>
      </c>
    </row>
    <row r="21" spans="1:33">
      <c r="A21" s="6">
        <f t="shared" si="0"/>
        <v>20</v>
      </c>
      <c r="B21" s="6" t="s">
        <v>191</v>
      </c>
      <c r="D21" s="6">
        <v>1</v>
      </c>
      <c r="E21" s="8" t="s">
        <v>80</v>
      </c>
      <c r="F21" s="6" t="s">
        <v>215</v>
      </c>
      <c r="G21" s="6" t="s">
        <v>68</v>
      </c>
      <c r="I21" s="6">
        <v>2</v>
      </c>
      <c r="J21" s="6">
        <f ca="1">Schichten_Grunddaten[[#This Row],[SCHICHT_TIEFE_ENDE]]-Schichten_Grunddaten[[#This Row],[SCHICHT_DICKE]]</f>
        <v>0</v>
      </c>
      <c r="K21" s="6" cm="1">
        <f t="array" aca="1" ref="K21" ca="1">IF(CELL("inhalt",INDIRECT(ADDRESS(ROW()-1,2,4)))=Schichten_Grunddaten[[#This Row],[ERK_ID]],(INDIRECT(ADDRESS(ROW()-1,11))+Schichten_Grunddaten[[#This Row],[SCHICHT_DICKE]]),Schichten_Grunddaten[[#This Row],[SCHICHT_DICKE]])</f>
        <v>2</v>
      </c>
      <c r="L21" s="6" t="s">
        <v>67</v>
      </c>
      <c r="O21" s="6" t="s">
        <v>69</v>
      </c>
      <c r="R21" s="7"/>
      <c r="W21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1" s="6" t="s">
        <v>70</v>
      </c>
      <c r="Z21" s="6">
        <v>4</v>
      </c>
      <c r="AA21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21" s="6">
        <v>54</v>
      </c>
    </row>
    <row r="22" spans="1:33">
      <c r="A22" s="6">
        <f t="shared" si="0"/>
        <v>21</v>
      </c>
      <c r="B22" s="6" t="s">
        <v>191</v>
      </c>
      <c r="D22" s="6">
        <v>2</v>
      </c>
      <c r="E22" s="8" t="s">
        <v>80</v>
      </c>
      <c r="F22" s="6" t="s">
        <v>215</v>
      </c>
      <c r="G22" s="6" t="s">
        <v>216</v>
      </c>
      <c r="I22" s="6">
        <v>3.5</v>
      </c>
      <c r="J22" s="6">
        <f ca="1">Schichten_Grunddaten[[#This Row],[SCHICHT_TIEFE_ENDE]]-Schichten_Grunddaten[[#This Row],[SCHICHT_DICKE]]</f>
        <v>2</v>
      </c>
      <c r="K22" s="6" cm="1">
        <f t="array" aca="1" ref="K22" ca="1">IF(CELL("inhalt",INDIRECT(ADDRESS(ROW()-1,2,4)))=Schichten_Grunddaten[[#This Row],[ERK_ID]],(INDIRECT(ADDRESS(ROW()-1,11))+Schichten_Grunddaten[[#This Row],[SCHICHT_DICKE]]),Schichten_Grunddaten[[#This Row],[SCHICHT_DICKE]])</f>
        <v>5.5</v>
      </c>
      <c r="L22" s="6" t="s">
        <v>67</v>
      </c>
      <c r="O22" s="6" t="s">
        <v>69</v>
      </c>
      <c r="R22" s="7"/>
      <c r="W22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2" s="6" t="s">
        <v>70</v>
      </c>
      <c r="Z22" s="6">
        <v>5</v>
      </c>
      <c r="AA22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22" s="6">
        <v>51.2</v>
      </c>
    </row>
    <row r="23" spans="1:33">
      <c r="A23" s="6">
        <f t="shared" si="0"/>
        <v>22</v>
      </c>
      <c r="B23" s="6" t="s">
        <v>191</v>
      </c>
      <c r="D23" s="6">
        <v>3</v>
      </c>
      <c r="E23" s="8" t="s">
        <v>80</v>
      </c>
      <c r="F23" s="6" t="s">
        <v>215</v>
      </c>
      <c r="G23" s="6" t="s">
        <v>217</v>
      </c>
      <c r="I23" s="6">
        <v>5.5</v>
      </c>
      <c r="J23" s="6">
        <f ca="1">Schichten_Grunddaten[[#This Row],[SCHICHT_TIEFE_ENDE]]-Schichten_Grunddaten[[#This Row],[SCHICHT_DICKE]]</f>
        <v>5.5</v>
      </c>
      <c r="K23" s="6" cm="1">
        <f t="array" aca="1" ref="K23" ca="1">IF(CELL("inhalt",INDIRECT(ADDRESS(ROW()-1,2,4)))=Schichten_Grunddaten[[#This Row],[ERK_ID]],(INDIRECT(ADDRESS(ROW()-1,11))+Schichten_Grunddaten[[#This Row],[SCHICHT_DICKE]]),Schichten_Grunddaten[[#This Row],[SCHICHT_DICKE]])</f>
        <v>11</v>
      </c>
      <c r="L23" s="6" t="s">
        <v>67</v>
      </c>
      <c r="O23" s="6" t="s">
        <v>69</v>
      </c>
      <c r="R23" s="7"/>
      <c r="W2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3" s="6" t="s">
        <v>70</v>
      </c>
      <c r="Z23" s="6">
        <v>6</v>
      </c>
      <c r="AA23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23" s="6">
        <v>53.6</v>
      </c>
    </row>
    <row r="24" spans="1:33">
      <c r="A24" s="6">
        <f t="shared" si="0"/>
        <v>23</v>
      </c>
      <c r="B24" s="6" t="s">
        <v>191</v>
      </c>
      <c r="D24" s="6">
        <v>4</v>
      </c>
      <c r="E24" s="8" t="s">
        <v>80</v>
      </c>
      <c r="F24" s="6" t="s">
        <v>215</v>
      </c>
      <c r="G24" s="6" t="s">
        <v>217</v>
      </c>
      <c r="I24" s="6">
        <v>5</v>
      </c>
      <c r="J24" s="6">
        <f ca="1">Schichten_Grunddaten[[#This Row],[SCHICHT_TIEFE_ENDE]]-Schichten_Grunddaten[[#This Row],[SCHICHT_DICKE]]</f>
        <v>11</v>
      </c>
      <c r="K24" s="6" cm="1">
        <f t="array" aca="1" ref="K24" ca="1">IF(CELL("inhalt",INDIRECT(ADDRESS(ROW()-1,2,4)))=Schichten_Grunddaten[[#This Row],[ERK_ID]],(INDIRECT(ADDRESS(ROW()-1,11))+Schichten_Grunddaten[[#This Row],[SCHICHT_DICKE]]),Schichten_Grunddaten[[#This Row],[SCHICHT_DICKE]])</f>
        <v>16</v>
      </c>
      <c r="L24" s="6" t="s">
        <v>67</v>
      </c>
      <c r="O24" s="6" t="s">
        <v>69</v>
      </c>
      <c r="R24" s="7"/>
      <c r="W2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4" s="6" t="s">
        <v>70</v>
      </c>
      <c r="Z24" s="6">
        <v>7</v>
      </c>
      <c r="AA24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24" s="6">
        <v>56.4</v>
      </c>
    </row>
    <row r="25" spans="1:33">
      <c r="A25" s="6">
        <f t="shared" si="0"/>
        <v>24</v>
      </c>
      <c r="B25" s="6" t="s">
        <v>191</v>
      </c>
      <c r="D25" s="6">
        <v>5</v>
      </c>
      <c r="E25" s="6" t="s">
        <v>122</v>
      </c>
      <c r="F25" s="6" t="s">
        <v>229</v>
      </c>
      <c r="G25" s="6" t="s">
        <v>218</v>
      </c>
      <c r="I25" s="6">
        <v>10</v>
      </c>
      <c r="J25" s="6">
        <f ca="1">Schichten_Grunddaten[[#This Row],[SCHICHT_TIEFE_ENDE]]-Schichten_Grunddaten[[#This Row],[SCHICHT_DICKE]]</f>
        <v>16</v>
      </c>
      <c r="K25" s="6" cm="1">
        <f t="array" aca="1" ref="K25" ca="1">IF(CELL("inhalt",INDIRECT(ADDRESS(ROW()-1,2,4)))=Schichten_Grunddaten[[#This Row],[ERK_ID]],(INDIRECT(ADDRESS(ROW()-1,11))+Schichten_Grunddaten[[#This Row],[SCHICHT_DICKE]]),Schichten_Grunddaten[[#This Row],[SCHICHT_DICKE]])</f>
        <v>26</v>
      </c>
      <c r="N25" s="6" t="s">
        <v>130</v>
      </c>
      <c r="O25" s="6" t="s">
        <v>230</v>
      </c>
      <c r="R25" s="7"/>
      <c r="V25" s="6" t="s">
        <v>222</v>
      </c>
      <c r="W2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25" s="6" t="s">
        <v>70</v>
      </c>
      <c r="AA25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25" s="6"/>
    </row>
    <row r="26" spans="1:33">
      <c r="A26" s="6">
        <f t="shared" si="0"/>
        <v>25</v>
      </c>
      <c r="B26" s="6" t="s">
        <v>191</v>
      </c>
      <c r="D26" s="6">
        <v>6</v>
      </c>
      <c r="E26" s="6" t="s">
        <v>122</v>
      </c>
      <c r="F26" s="6" t="s">
        <v>231</v>
      </c>
      <c r="G26" s="6" t="s">
        <v>246</v>
      </c>
      <c r="I26" s="6">
        <v>15</v>
      </c>
      <c r="J26" s="6">
        <f ca="1">Schichten_Grunddaten[[#This Row],[SCHICHT_TIEFE_ENDE]]-Schichten_Grunddaten[[#This Row],[SCHICHT_DICKE]]</f>
        <v>26</v>
      </c>
      <c r="K26" s="6" cm="1">
        <f t="array" aca="1" ref="K26" ca="1">IF(CELL("inhalt",INDIRECT(ADDRESS(ROW()-1,2,4)))=Schichten_Grunddaten[[#This Row],[ERK_ID]],(INDIRECT(ADDRESS(ROW()-1,11))+Schichten_Grunddaten[[#This Row],[SCHICHT_DICKE]]),Schichten_Grunddaten[[#This Row],[SCHICHT_DICKE]])</f>
        <v>41</v>
      </c>
      <c r="N26" s="6" t="s">
        <v>130</v>
      </c>
      <c r="O26" s="6" t="s">
        <v>230</v>
      </c>
      <c r="R26" s="7"/>
      <c r="V26" s="6" t="s">
        <v>222</v>
      </c>
      <c r="W2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X26" s="6" t="s">
        <v>70</v>
      </c>
      <c r="AA26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26" s="6"/>
    </row>
    <row r="27" spans="1:33">
      <c r="A27" s="6">
        <f t="shared" si="0"/>
        <v>26</v>
      </c>
      <c r="B27" s="6" t="s">
        <v>191</v>
      </c>
      <c r="D27" s="6">
        <v>7</v>
      </c>
      <c r="E27" s="6" t="s">
        <v>124</v>
      </c>
      <c r="F27" s="6" t="s">
        <v>247</v>
      </c>
      <c r="G27" s="6" t="s">
        <v>224</v>
      </c>
      <c r="H27" s="6">
        <v>4</v>
      </c>
      <c r="I27" s="6">
        <v>49</v>
      </c>
      <c r="J27" s="6">
        <f ca="1">Schichten_Grunddaten[[#This Row],[SCHICHT_TIEFE_ENDE]]-Schichten_Grunddaten[[#This Row],[SCHICHT_DICKE]]</f>
        <v>41</v>
      </c>
      <c r="K27" s="6" cm="1">
        <f t="array" aca="1" ref="K27" ca="1">IF(CELL("inhalt",INDIRECT(ADDRESS(ROW()-1,2,4)))=Schichten_Grunddaten[[#This Row],[ERK_ID]],(INDIRECT(ADDRESS(ROW()-1,11))+Schichten_Grunddaten[[#This Row],[SCHICHT_DICKE]]),Schichten_Grunddaten[[#This Row],[SCHICHT_DICKE]])</f>
        <v>90</v>
      </c>
      <c r="O27" s="6" t="s">
        <v>248</v>
      </c>
      <c r="P27" s="6" t="s">
        <v>135</v>
      </c>
      <c r="R27" s="7" t="s">
        <v>147</v>
      </c>
      <c r="S27" s="7">
        <v>6.5</v>
      </c>
      <c r="T27" s="6">
        <v>0.51500000000000001</v>
      </c>
      <c r="U27" s="6" t="s">
        <v>249</v>
      </c>
      <c r="V27" s="6" t="s">
        <v>222</v>
      </c>
      <c r="W2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27" s="6" t="s">
        <v>250</v>
      </c>
      <c r="AA27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27" s="6"/>
      <c r="AD27" s="6" t="s">
        <v>226</v>
      </c>
      <c r="AF27" s="6" t="s">
        <v>251</v>
      </c>
      <c r="AG27" s="6" t="s">
        <v>241</v>
      </c>
    </row>
    <row r="28" spans="1:33">
      <c r="A28" s="6">
        <f t="shared" si="0"/>
        <v>27</v>
      </c>
      <c r="B28" s="6" t="s">
        <v>195</v>
      </c>
      <c r="D28" s="6">
        <v>1</v>
      </c>
      <c r="E28" s="8" t="s">
        <v>80</v>
      </c>
      <c r="F28" s="6" t="s">
        <v>215</v>
      </c>
      <c r="G28" s="6" t="s">
        <v>68</v>
      </c>
      <c r="I28" s="6">
        <v>2.5</v>
      </c>
      <c r="J28" s="6">
        <f ca="1">Schichten_Grunddaten[[#This Row],[SCHICHT_TIEFE_ENDE]]-Schichten_Grunddaten[[#This Row],[SCHICHT_DICKE]]</f>
        <v>0</v>
      </c>
      <c r="K28" s="6" cm="1">
        <f t="array" aca="1" ref="K28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28" s="6" t="s">
        <v>67</v>
      </c>
      <c r="O28" s="6" t="s">
        <v>69</v>
      </c>
      <c r="R28" s="7"/>
      <c r="W28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8" s="6" t="s">
        <v>70</v>
      </c>
      <c r="Z28" s="6">
        <v>4</v>
      </c>
      <c r="AA28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28" s="6">
        <v>54</v>
      </c>
    </row>
    <row r="29" spans="1:33">
      <c r="A29" s="6">
        <f t="shared" si="0"/>
        <v>28</v>
      </c>
      <c r="B29" s="6" t="s">
        <v>195</v>
      </c>
      <c r="D29" s="6">
        <v>2</v>
      </c>
      <c r="E29" s="8" t="s">
        <v>80</v>
      </c>
      <c r="F29" s="6" t="s">
        <v>215</v>
      </c>
      <c r="G29" s="6" t="s">
        <v>216</v>
      </c>
      <c r="I29" s="6">
        <v>4</v>
      </c>
      <c r="J29" s="6">
        <f ca="1">Schichten_Grunddaten[[#This Row],[SCHICHT_TIEFE_ENDE]]-Schichten_Grunddaten[[#This Row],[SCHICHT_DICKE]]</f>
        <v>2.5</v>
      </c>
      <c r="K29" s="6" cm="1">
        <f t="array" aca="1" ref="K29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29" s="6" t="s">
        <v>67</v>
      </c>
      <c r="O29" s="6" t="s">
        <v>69</v>
      </c>
      <c r="R29" s="7"/>
      <c r="W29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9" s="6" t="s">
        <v>70</v>
      </c>
      <c r="Z29" s="6">
        <v>5</v>
      </c>
      <c r="AA29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29" s="6">
        <v>51.2</v>
      </c>
    </row>
    <row r="30" spans="1:33">
      <c r="A30" s="6">
        <f t="shared" si="0"/>
        <v>29</v>
      </c>
      <c r="B30" s="6" t="s">
        <v>195</v>
      </c>
      <c r="D30" s="6">
        <v>3</v>
      </c>
      <c r="E30" s="8" t="s">
        <v>80</v>
      </c>
      <c r="F30" s="6" t="s">
        <v>215</v>
      </c>
      <c r="G30" s="6" t="s">
        <v>217</v>
      </c>
      <c r="I30" s="6">
        <v>5.5</v>
      </c>
      <c r="J30" s="6">
        <f ca="1">Schichten_Grunddaten[[#This Row],[SCHICHT_TIEFE_ENDE]]-Schichten_Grunddaten[[#This Row],[SCHICHT_DICKE]]</f>
        <v>6.5</v>
      </c>
      <c r="K30" s="6" cm="1">
        <f t="array" aca="1" ref="K30" ca="1">IF(CELL("inhalt",INDIRECT(ADDRESS(ROW()-1,2,4)))=Schichten_Grunddaten[[#This Row],[ERK_ID]],(INDIRECT(ADDRESS(ROW()-1,11))+Schichten_Grunddaten[[#This Row],[SCHICHT_DICKE]]),Schichten_Grunddaten[[#This Row],[SCHICHT_DICKE]])</f>
        <v>12</v>
      </c>
      <c r="L30" s="6" t="s">
        <v>67</v>
      </c>
      <c r="O30" s="6" t="s">
        <v>69</v>
      </c>
      <c r="R30" s="7"/>
      <c r="W30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0" s="6" t="s">
        <v>70</v>
      </c>
      <c r="Z30" s="6">
        <v>6</v>
      </c>
      <c r="AA30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30" s="6">
        <v>53.6</v>
      </c>
    </row>
    <row r="31" spans="1:33">
      <c r="A31" s="6">
        <f t="shared" si="0"/>
        <v>30</v>
      </c>
      <c r="B31" s="6" t="s">
        <v>195</v>
      </c>
      <c r="D31" s="6">
        <v>4</v>
      </c>
      <c r="E31" s="8" t="s">
        <v>80</v>
      </c>
      <c r="F31" s="6" t="s">
        <v>215</v>
      </c>
      <c r="G31" s="6" t="s">
        <v>218</v>
      </c>
      <c r="I31" s="6">
        <v>5.5</v>
      </c>
      <c r="J31" s="6">
        <f ca="1">Schichten_Grunddaten[[#This Row],[SCHICHT_TIEFE_ENDE]]-Schichten_Grunddaten[[#This Row],[SCHICHT_DICKE]]</f>
        <v>12</v>
      </c>
      <c r="K31" s="6" cm="1">
        <f t="array" aca="1" ref="K31" ca="1">IF(CELL("inhalt",INDIRECT(ADDRESS(ROW()-1,2,4)))=Schichten_Grunddaten[[#This Row],[ERK_ID]],(INDIRECT(ADDRESS(ROW()-1,11))+Schichten_Grunddaten[[#This Row],[SCHICHT_DICKE]]),Schichten_Grunddaten[[#This Row],[SCHICHT_DICKE]])</f>
        <v>17.5</v>
      </c>
      <c r="L31" s="6" t="s">
        <v>67</v>
      </c>
      <c r="O31" s="6" t="s">
        <v>69</v>
      </c>
      <c r="R31" s="7"/>
      <c r="W31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1" s="6" t="s">
        <v>70</v>
      </c>
      <c r="Z31" s="6">
        <v>7</v>
      </c>
      <c r="AA31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31" s="6">
        <v>56.4</v>
      </c>
    </row>
    <row r="32" spans="1:33">
      <c r="A32" s="6">
        <f t="shared" si="0"/>
        <v>31</v>
      </c>
      <c r="B32" s="6" t="s">
        <v>195</v>
      </c>
      <c r="D32" s="6">
        <v>5</v>
      </c>
      <c r="E32" s="6" t="s">
        <v>122</v>
      </c>
      <c r="F32" s="6" t="s">
        <v>229</v>
      </c>
      <c r="G32" s="6" t="s">
        <v>218</v>
      </c>
      <c r="I32" s="6">
        <v>10.5</v>
      </c>
      <c r="J32" s="6">
        <f ca="1">Schichten_Grunddaten[[#This Row],[SCHICHT_TIEFE_ENDE]]-Schichten_Grunddaten[[#This Row],[SCHICHT_DICKE]]</f>
        <v>17.5</v>
      </c>
      <c r="K32" s="6" cm="1">
        <f t="array" aca="1" ref="K32" ca="1">IF(CELL("inhalt",INDIRECT(ADDRESS(ROW()-1,2,4)))=Schichten_Grunddaten[[#This Row],[ERK_ID]],(INDIRECT(ADDRESS(ROW()-1,11))+Schichten_Grunddaten[[#This Row],[SCHICHT_DICKE]]),Schichten_Grunddaten[[#This Row],[SCHICHT_DICKE]])</f>
        <v>28</v>
      </c>
      <c r="N32" s="6" t="s">
        <v>130</v>
      </c>
      <c r="O32" s="6" t="s">
        <v>230</v>
      </c>
      <c r="R32" s="7"/>
      <c r="V32" s="6" t="s">
        <v>222</v>
      </c>
      <c r="W32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32" s="6" t="s">
        <v>70</v>
      </c>
      <c r="AA32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32" s="6"/>
    </row>
    <row r="33" spans="1:33">
      <c r="A33" s="6">
        <f t="shared" si="0"/>
        <v>32</v>
      </c>
      <c r="B33" s="6" t="s">
        <v>195</v>
      </c>
      <c r="D33" s="6">
        <v>6</v>
      </c>
      <c r="E33" s="6" t="s">
        <v>122</v>
      </c>
      <c r="F33" s="6" t="s">
        <v>219</v>
      </c>
      <c r="G33" s="6" t="s">
        <v>220</v>
      </c>
      <c r="I33" s="6">
        <v>15</v>
      </c>
      <c r="J33" s="6">
        <f ca="1">Schichten_Grunddaten[[#This Row],[SCHICHT_TIEFE_ENDE]]-Schichten_Grunddaten[[#This Row],[SCHICHT_DICKE]]</f>
        <v>28</v>
      </c>
      <c r="K33" s="6" cm="1">
        <f t="array" aca="1" ref="K33" ca="1">IF(CELL("inhalt",INDIRECT(ADDRESS(ROW()-1,2,4)))=Schichten_Grunddaten[[#This Row],[ERK_ID]],(INDIRECT(ADDRESS(ROW()-1,11))+Schichten_Grunddaten[[#This Row],[SCHICHT_DICKE]]),Schichten_Grunddaten[[#This Row],[SCHICHT_DICKE]])</f>
        <v>43</v>
      </c>
      <c r="N33" s="6" t="s">
        <v>130</v>
      </c>
      <c r="O33" s="6" t="s">
        <v>230</v>
      </c>
      <c r="R33" s="7"/>
      <c r="V33" s="6" t="s">
        <v>222</v>
      </c>
      <c r="W3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33" s="6" t="s">
        <v>70</v>
      </c>
      <c r="AA33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33" s="6"/>
    </row>
    <row r="34" spans="1:33">
      <c r="A34" s="6">
        <f t="shared" si="0"/>
        <v>33</v>
      </c>
      <c r="B34" s="6" t="s">
        <v>195</v>
      </c>
      <c r="D34" s="6">
        <v>7</v>
      </c>
      <c r="E34" s="6" t="s">
        <v>124</v>
      </c>
      <c r="F34" s="6" t="s">
        <v>252</v>
      </c>
      <c r="G34" s="6" t="s">
        <v>224</v>
      </c>
      <c r="H34" s="6">
        <v>1</v>
      </c>
      <c r="I34" s="6">
        <v>67</v>
      </c>
      <c r="J34" s="6">
        <f ca="1">Schichten_Grunddaten[[#This Row],[SCHICHT_TIEFE_ENDE]]-Schichten_Grunddaten[[#This Row],[SCHICHT_DICKE]]</f>
        <v>43</v>
      </c>
      <c r="K34" s="6" cm="1">
        <f t="array" aca="1" ref="K34" ca="1">IF(CELL("inhalt",INDIRECT(ADDRESS(ROW()-1,2,4)))=Schichten_Grunddaten[[#This Row],[ERK_ID]],(INDIRECT(ADDRESS(ROW()-1,11))+Schichten_Grunddaten[[#This Row],[SCHICHT_DICKE]]),Schichten_Grunddaten[[#This Row],[SCHICHT_DICKE]])</f>
        <v>110</v>
      </c>
      <c r="O34" s="6" t="s">
        <v>253</v>
      </c>
      <c r="P34" s="6" t="s">
        <v>133</v>
      </c>
      <c r="Q34" s="6" t="s">
        <v>140</v>
      </c>
      <c r="R34" s="7" t="s">
        <v>146</v>
      </c>
      <c r="S34" s="7">
        <v>7.7</v>
      </c>
      <c r="U34" s="6" t="s">
        <v>254</v>
      </c>
      <c r="V34" s="6" t="s">
        <v>222</v>
      </c>
      <c r="W3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34" s="6" t="s">
        <v>70</v>
      </c>
      <c r="AA34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34" s="6"/>
      <c r="AF34" s="6" t="s">
        <v>244</v>
      </c>
      <c r="AG34" s="6" t="s">
        <v>228</v>
      </c>
    </row>
    <row r="35" spans="1:33">
      <c r="A35" s="6">
        <f t="shared" si="0"/>
        <v>34</v>
      </c>
      <c r="B35" s="6" t="s">
        <v>198</v>
      </c>
      <c r="D35" s="6">
        <v>1</v>
      </c>
      <c r="E35" s="8" t="s">
        <v>80</v>
      </c>
      <c r="F35" s="6" t="s">
        <v>215</v>
      </c>
      <c r="I35" s="6">
        <v>0.5</v>
      </c>
      <c r="J35" s="6">
        <f ca="1">Schichten_Grunddaten[[#This Row],[SCHICHT_TIEFE_ENDE]]-Schichten_Grunddaten[[#This Row],[SCHICHT_DICKE]]</f>
        <v>0</v>
      </c>
      <c r="K35" s="6" cm="1">
        <f t="array" aca="1" ref="K35" ca="1">IF(CELL("inhalt",INDIRECT(ADDRESS(ROW()-1,2,4)))=Schichten_Grunddaten[[#This Row],[ERK_ID]],(INDIRECT(ADDRESS(ROW()-1,11))+Schichten_Grunddaten[[#This Row],[SCHICHT_DICKE]]),Schichten_Grunddaten[[#This Row],[SCHICHT_DICKE]])</f>
        <v>0.5</v>
      </c>
      <c r="L35" s="6" t="s">
        <v>67</v>
      </c>
      <c r="O35" s="6" t="s">
        <v>69</v>
      </c>
      <c r="R35" s="7"/>
      <c r="W3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5" s="6" t="s">
        <v>70</v>
      </c>
      <c r="AA35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35" s="6"/>
    </row>
    <row r="36" spans="1:33">
      <c r="A36" s="6">
        <f t="shared" si="0"/>
        <v>35</v>
      </c>
      <c r="B36" s="6" t="s">
        <v>198</v>
      </c>
      <c r="D36" s="6">
        <v>2</v>
      </c>
      <c r="E36" s="8" t="s">
        <v>80</v>
      </c>
      <c r="F36" s="6" t="s">
        <v>215</v>
      </c>
      <c r="G36" s="6" t="s">
        <v>68</v>
      </c>
      <c r="I36" s="6">
        <v>3</v>
      </c>
      <c r="J36" s="6">
        <f ca="1">Schichten_Grunddaten[[#This Row],[SCHICHT_TIEFE_ENDE]]-Schichten_Grunddaten[[#This Row],[SCHICHT_DICKE]]</f>
        <v>0.5</v>
      </c>
      <c r="K36" s="6" cm="1">
        <f t="array" aca="1" ref="K36" ca="1">IF(CELL("inhalt",INDIRECT(ADDRESS(ROW()-1,2,4)))=Schichten_Grunddaten[[#This Row],[ERK_ID]],(INDIRECT(ADDRESS(ROW()-1,11))+Schichten_Grunddaten[[#This Row],[SCHICHT_DICKE]]),Schichten_Grunddaten[[#This Row],[SCHICHT_DICKE]])</f>
        <v>3.5</v>
      </c>
      <c r="L36" s="6" t="s">
        <v>67</v>
      </c>
      <c r="O36" s="6" t="s">
        <v>69</v>
      </c>
      <c r="R36" s="7"/>
      <c r="W3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6" s="6" t="s">
        <v>70</v>
      </c>
      <c r="Z36" s="6">
        <v>8</v>
      </c>
      <c r="AA36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36" s="6">
        <v>62</v>
      </c>
    </row>
    <row r="37" spans="1:33">
      <c r="A37" s="6">
        <f t="shared" si="0"/>
        <v>36</v>
      </c>
      <c r="B37" s="6" t="s">
        <v>198</v>
      </c>
      <c r="D37" s="6">
        <v>3</v>
      </c>
      <c r="E37" s="8" t="s">
        <v>80</v>
      </c>
      <c r="F37" s="6" t="s">
        <v>215</v>
      </c>
      <c r="G37" s="6" t="s">
        <v>216</v>
      </c>
      <c r="I37" s="6">
        <v>4.5</v>
      </c>
      <c r="J37" s="6">
        <f ca="1">Schichten_Grunddaten[[#This Row],[SCHICHT_TIEFE_ENDE]]-Schichten_Grunddaten[[#This Row],[SCHICHT_DICKE]]</f>
        <v>3.5</v>
      </c>
      <c r="K37" s="6" cm="1">
        <f t="array" aca="1" ref="K37" ca="1">IF(CELL("inhalt",INDIRECT(ADDRESS(ROW()-1,2,4)))=Schichten_Grunddaten[[#This Row],[ERK_ID]],(INDIRECT(ADDRESS(ROW()-1,11))+Schichten_Grunddaten[[#This Row],[SCHICHT_DICKE]]),Schichten_Grunddaten[[#This Row],[SCHICHT_DICKE]])</f>
        <v>8</v>
      </c>
      <c r="L37" s="6" t="s">
        <v>67</v>
      </c>
      <c r="O37" s="6" t="s">
        <v>69</v>
      </c>
      <c r="R37" s="7"/>
      <c r="W3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7" s="6" t="s">
        <v>70</v>
      </c>
      <c r="Z37" s="6">
        <v>9</v>
      </c>
      <c r="AA37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37" s="6">
        <v>59.2</v>
      </c>
    </row>
    <row r="38" spans="1:33">
      <c r="A38" s="6">
        <f t="shared" si="0"/>
        <v>37</v>
      </c>
      <c r="B38" s="6" t="s">
        <v>198</v>
      </c>
      <c r="D38" s="6">
        <v>4</v>
      </c>
      <c r="E38" s="8" t="s">
        <v>80</v>
      </c>
      <c r="F38" s="6" t="s">
        <v>215</v>
      </c>
      <c r="G38" s="6" t="s">
        <v>217</v>
      </c>
      <c r="I38" s="6">
        <v>9</v>
      </c>
      <c r="J38" s="6">
        <f ca="1">Schichten_Grunddaten[[#This Row],[SCHICHT_TIEFE_ENDE]]-Schichten_Grunddaten[[#This Row],[SCHICHT_DICKE]]</f>
        <v>8</v>
      </c>
      <c r="K38" s="6" cm="1">
        <f t="array" aca="1" ref="K38" ca="1">IF(CELL("inhalt",INDIRECT(ADDRESS(ROW()-1,2,4)))=Schichten_Grunddaten[[#This Row],[ERK_ID]],(INDIRECT(ADDRESS(ROW()-1,11))+Schichten_Grunddaten[[#This Row],[SCHICHT_DICKE]]),Schichten_Grunddaten[[#This Row],[SCHICHT_DICKE]])</f>
        <v>17</v>
      </c>
      <c r="L38" s="6" t="s">
        <v>67</v>
      </c>
      <c r="O38" s="6" t="s">
        <v>69</v>
      </c>
      <c r="R38" s="7"/>
      <c r="W38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8" s="6" t="s">
        <v>70</v>
      </c>
      <c r="Z38" s="6">
        <v>10</v>
      </c>
      <c r="AA38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38" s="6">
        <v>60.6</v>
      </c>
    </row>
    <row r="39" spans="1:33">
      <c r="A39" s="6">
        <f t="shared" si="0"/>
        <v>38</v>
      </c>
      <c r="B39" s="6" t="s">
        <v>198</v>
      </c>
      <c r="C39" s="6" t="s">
        <v>34</v>
      </c>
      <c r="D39" s="6">
        <v>5</v>
      </c>
      <c r="E39" s="6" t="s">
        <v>122</v>
      </c>
      <c r="F39" s="6" t="s">
        <v>219</v>
      </c>
      <c r="G39" s="6" t="s">
        <v>220</v>
      </c>
      <c r="I39" s="6">
        <v>21</v>
      </c>
      <c r="J39" s="6">
        <f ca="1">Schichten_Grunddaten[[#This Row],[SCHICHT_TIEFE_ENDE]]-Schichten_Grunddaten[[#This Row],[SCHICHT_DICKE]]</f>
        <v>17</v>
      </c>
      <c r="K39" s="6" cm="1">
        <f t="array" aca="1" ref="K39" ca="1">IF(CELL("inhalt",INDIRECT(ADDRESS(ROW()-1,2,4)))=Schichten_Grunddaten[[#This Row],[ERK_ID]],(INDIRECT(ADDRESS(ROW()-1,11))+Schichten_Grunddaten[[#This Row],[SCHICHT_DICKE]]),Schichten_Grunddaten[[#This Row],[SCHICHT_DICKE]])</f>
        <v>38</v>
      </c>
      <c r="N39" s="6" t="s">
        <v>130</v>
      </c>
      <c r="O39" s="6" t="s">
        <v>232</v>
      </c>
      <c r="R39" s="7"/>
      <c r="V39" s="6" t="s">
        <v>222</v>
      </c>
      <c r="W39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39" s="6" t="s">
        <v>70</v>
      </c>
      <c r="Y39" s="6">
        <v>25.6</v>
      </c>
      <c r="AA39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39" s="6"/>
    </row>
    <row r="40" spans="1:33">
      <c r="A40" s="6">
        <f t="shared" si="0"/>
        <v>39</v>
      </c>
      <c r="B40" s="6" t="s">
        <v>198</v>
      </c>
      <c r="C40" s="6" t="s">
        <v>255</v>
      </c>
      <c r="D40" s="6">
        <v>6</v>
      </c>
      <c r="E40" s="6" t="s">
        <v>124</v>
      </c>
      <c r="F40" s="6" t="s">
        <v>252</v>
      </c>
      <c r="G40" s="6" t="s">
        <v>224</v>
      </c>
      <c r="H40" s="6">
        <v>1</v>
      </c>
      <c r="I40" s="6">
        <v>112</v>
      </c>
      <c r="J40" s="6">
        <f ca="1">Schichten_Grunddaten[[#This Row],[SCHICHT_TIEFE_ENDE]]-Schichten_Grunddaten[[#This Row],[SCHICHT_DICKE]]</f>
        <v>38</v>
      </c>
      <c r="K40" s="6" cm="1">
        <f t="array" aca="1" ref="K40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O40" s="6" t="s">
        <v>256</v>
      </c>
      <c r="P40" s="6" t="s">
        <v>134</v>
      </c>
      <c r="Q40" s="6" t="s">
        <v>140</v>
      </c>
      <c r="R40" s="7" t="s">
        <v>146</v>
      </c>
      <c r="S40" s="7">
        <v>6.4</v>
      </c>
      <c r="U40" s="6" t="s">
        <v>257</v>
      </c>
      <c r="V40" s="6" t="s">
        <v>222</v>
      </c>
      <c r="W40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40" s="6" t="s">
        <v>250</v>
      </c>
      <c r="AA40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40" s="6"/>
      <c r="AD40" s="6" t="s">
        <v>258</v>
      </c>
      <c r="AG40" s="6" t="s">
        <v>228</v>
      </c>
    </row>
    <row r="41" spans="1:33">
      <c r="A41" s="6">
        <f t="shared" si="0"/>
        <v>40</v>
      </c>
      <c r="B41" s="6" t="s">
        <v>201</v>
      </c>
      <c r="D41" s="6">
        <v>1</v>
      </c>
      <c r="E41" s="8" t="s">
        <v>80</v>
      </c>
      <c r="F41" s="6" t="s">
        <v>215</v>
      </c>
      <c r="I41" s="6">
        <v>0.5</v>
      </c>
      <c r="J41" s="6">
        <f ca="1">Schichten_Grunddaten[[#This Row],[SCHICHT_TIEFE_ENDE]]-Schichten_Grunddaten[[#This Row],[SCHICHT_DICKE]]</f>
        <v>0</v>
      </c>
      <c r="K41" s="6" cm="1">
        <f t="array" aca="1" ref="K41" ca="1">IF(CELL("inhalt",INDIRECT(ADDRESS(ROW()-1,2,4)))=Schichten_Grunddaten[[#This Row],[ERK_ID]],(INDIRECT(ADDRESS(ROW()-1,11))+Schichten_Grunddaten[[#This Row],[SCHICHT_DICKE]]),Schichten_Grunddaten[[#This Row],[SCHICHT_DICKE]])</f>
        <v>0.5</v>
      </c>
      <c r="L41" s="6" t="s">
        <v>67</v>
      </c>
      <c r="O41" s="6" t="s">
        <v>69</v>
      </c>
      <c r="R41" s="7"/>
      <c r="W41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1" s="6" t="s">
        <v>70</v>
      </c>
      <c r="Z41" s="6">
        <v>12</v>
      </c>
      <c r="AA41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Einzelprobe</v>
      </c>
      <c r="AB41" s="7">
        <v>61.6</v>
      </c>
    </row>
    <row r="42" spans="1:33">
      <c r="A42" s="6">
        <f t="shared" si="0"/>
        <v>41</v>
      </c>
      <c r="B42" s="6" t="s">
        <v>201</v>
      </c>
      <c r="D42" s="6">
        <v>2</v>
      </c>
      <c r="E42" s="8" t="s">
        <v>80</v>
      </c>
      <c r="F42" s="6" t="s">
        <v>215</v>
      </c>
      <c r="G42" s="6" t="s">
        <v>68</v>
      </c>
      <c r="I42" s="6">
        <v>3.5</v>
      </c>
      <c r="J42" s="6">
        <f ca="1">Schichten_Grunddaten[[#This Row],[SCHICHT_TIEFE_ENDE]]-Schichten_Grunddaten[[#This Row],[SCHICHT_DICKE]]</f>
        <v>0.5</v>
      </c>
      <c r="K42" s="6" cm="1">
        <f t="array" aca="1" ref="K42" ca="1">IF(CELL("inhalt",INDIRECT(ADDRESS(ROW()-1,2,4)))=Schichten_Grunddaten[[#This Row],[ERK_ID]],(INDIRECT(ADDRESS(ROW()-1,11))+Schichten_Grunddaten[[#This Row],[SCHICHT_DICKE]]),Schichten_Grunddaten[[#This Row],[SCHICHT_DICKE]])</f>
        <v>4</v>
      </c>
      <c r="L42" s="6" t="s">
        <v>67</v>
      </c>
      <c r="O42" s="6" t="s">
        <v>69</v>
      </c>
      <c r="R42" s="7"/>
      <c r="W42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2" s="6" t="s">
        <v>70</v>
      </c>
      <c r="Z42" s="6">
        <v>13</v>
      </c>
      <c r="AA42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Einzelprobe</v>
      </c>
      <c r="AB42" s="7">
        <v>63.6</v>
      </c>
    </row>
    <row r="43" spans="1:33">
      <c r="A43" s="6">
        <f t="shared" si="0"/>
        <v>42</v>
      </c>
      <c r="B43" s="6" t="s">
        <v>201</v>
      </c>
      <c r="D43" s="6">
        <v>3</v>
      </c>
      <c r="E43" s="8" t="s">
        <v>80</v>
      </c>
      <c r="F43" s="6" t="s">
        <v>215</v>
      </c>
      <c r="G43" s="6" t="s">
        <v>216</v>
      </c>
      <c r="I43" s="6">
        <v>4.5</v>
      </c>
      <c r="J43" s="6">
        <f ca="1">Schichten_Grunddaten[[#This Row],[SCHICHT_TIEFE_ENDE]]-Schichten_Grunddaten[[#This Row],[SCHICHT_DICKE]]</f>
        <v>4</v>
      </c>
      <c r="K43" s="6" cm="1">
        <f t="array" aca="1" ref="K43" ca="1">IF(CELL("inhalt",INDIRECT(ADDRESS(ROW()-1,2,4)))=Schichten_Grunddaten[[#This Row],[ERK_ID]],(INDIRECT(ADDRESS(ROW()-1,11))+Schichten_Grunddaten[[#This Row],[SCHICHT_DICKE]]),Schichten_Grunddaten[[#This Row],[SCHICHT_DICKE]])</f>
        <v>8.5</v>
      </c>
      <c r="L43" s="6" t="s">
        <v>67</v>
      </c>
      <c r="O43" s="6" t="s">
        <v>69</v>
      </c>
      <c r="R43" s="7"/>
      <c r="W4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3" s="6" t="s">
        <v>70</v>
      </c>
      <c r="Z43" s="6">
        <v>10</v>
      </c>
      <c r="AA43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43" s="7">
        <v>60.6</v>
      </c>
    </row>
    <row r="44" spans="1:33">
      <c r="A44" s="6">
        <f t="shared" si="0"/>
        <v>43</v>
      </c>
      <c r="B44" s="6" t="s">
        <v>201</v>
      </c>
      <c r="D44" s="6">
        <v>4</v>
      </c>
      <c r="E44" s="8" t="s">
        <v>80</v>
      </c>
      <c r="F44" s="6" t="s">
        <v>215</v>
      </c>
      <c r="G44" s="6" t="s">
        <v>218</v>
      </c>
      <c r="I44" s="6">
        <v>5</v>
      </c>
      <c r="J44" s="6">
        <f ca="1">Schichten_Grunddaten[[#This Row],[SCHICHT_TIEFE_ENDE]]-Schichten_Grunddaten[[#This Row],[SCHICHT_DICKE]]</f>
        <v>8.5</v>
      </c>
      <c r="K44" s="6" cm="1">
        <f t="array" aca="1" ref="K44" ca="1">IF(CELL("inhalt",INDIRECT(ADDRESS(ROW()-1,2,4)))=Schichten_Grunddaten[[#This Row],[ERK_ID]],(INDIRECT(ADDRESS(ROW()-1,11))+Schichten_Grunddaten[[#This Row],[SCHICHT_DICKE]]),Schichten_Grunddaten[[#This Row],[SCHICHT_DICKE]])</f>
        <v>13.5</v>
      </c>
      <c r="L44" s="6" t="s">
        <v>67</v>
      </c>
      <c r="O44" s="6" t="s">
        <v>69</v>
      </c>
      <c r="R44" s="7"/>
      <c r="W4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4" s="6" t="s">
        <v>70</v>
      </c>
      <c r="Z44" s="6">
        <v>11</v>
      </c>
      <c r="AA44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44" s="7">
        <v>63</v>
      </c>
    </row>
    <row r="45" spans="1:33">
      <c r="A45" s="6">
        <f t="shared" si="0"/>
        <v>44</v>
      </c>
      <c r="B45" s="6" t="s">
        <v>201</v>
      </c>
      <c r="D45" s="6">
        <v>5</v>
      </c>
      <c r="E45" s="8" t="s">
        <v>80</v>
      </c>
      <c r="F45" s="6" t="s">
        <v>215</v>
      </c>
      <c r="G45" s="6" t="s">
        <v>217</v>
      </c>
      <c r="I45" s="6">
        <v>5.5</v>
      </c>
      <c r="J45" s="6">
        <f ca="1">Schichten_Grunddaten[[#This Row],[SCHICHT_TIEFE_ENDE]]-Schichten_Grunddaten[[#This Row],[SCHICHT_DICKE]]</f>
        <v>13.5</v>
      </c>
      <c r="K45" s="6" cm="1">
        <f t="array" aca="1" ref="K45" ca="1">IF(CELL("inhalt",INDIRECT(ADDRESS(ROW()-1,2,4)))=Schichten_Grunddaten[[#This Row],[ERK_ID]],(INDIRECT(ADDRESS(ROW()-1,11))+Schichten_Grunddaten[[#This Row],[SCHICHT_DICKE]]),Schichten_Grunddaten[[#This Row],[SCHICHT_DICKE]])</f>
        <v>19</v>
      </c>
      <c r="L45" s="6" t="s">
        <v>67</v>
      </c>
      <c r="O45" s="6" t="s">
        <v>69</v>
      </c>
      <c r="R45" s="7"/>
      <c r="W4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5" s="6" t="s">
        <v>70</v>
      </c>
      <c r="AA45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46" spans="1:33">
      <c r="A46" s="6">
        <f t="shared" si="0"/>
        <v>45</v>
      </c>
      <c r="B46" s="6" t="s">
        <v>201</v>
      </c>
      <c r="C46" s="6" t="s">
        <v>34</v>
      </c>
      <c r="D46" s="6">
        <v>6</v>
      </c>
      <c r="E46" s="6" t="s">
        <v>122</v>
      </c>
      <c r="F46" s="6" t="s">
        <v>219</v>
      </c>
      <c r="G46" s="6" t="s">
        <v>218</v>
      </c>
      <c r="I46" s="6">
        <v>8</v>
      </c>
      <c r="J46" s="6">
        <f ca="1">Schichten_Grunddaten[[#This Row],[SCHICHT_TIEFE_ENDE]]-Schichten_Grunddaten[[#This Row],[SCHICHT_DICKE]]</f>
        <v>19</v>
      </c>
      <c r="K46" s="6" cm="1">
        <f t="array" aca="1" ref="K46" ca="1">IF(CELL("inhalt",INDIRECT(ADDRESS(ROW()-1,2,4)))=Schichten_Grunddaten[[#This Row],[ERK_ID]],(INDIRECT(ADDRESS(ROW()-1,11))+Schichten_Grunddaten[[#This Row],[SCHICHT_DICKE]]),Schichten_Grunddaten[[#This Row],[SCHICHT_DICKE]])</f>
        <v>27</v>
      </c>
      <c r="N46" s="6" t="s">
        <v>130</v>
      </c>
      <c r="O46" s="6" t="s">
        <v>230</v>
      </c>
      <c r="R46" s="7"/>
      <c r="W4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46" s="6" t="s">
        <v>70</v>
      </c>
      <c r="AA46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47" spans="1:33">
      <c r="A47" s="6">
        <f t="shared" si="0"/>
        <v>46</v>
      </c>
      <c r="B47" s="6" t="s">
        <v>201</v>
      </c>
      <c r="C47" s="6" t="s">
        <v>34</v>
      </c>
      <c r="D47" s="6">
        <v>7</v>
      </c>
      <c r="E47" s="6" t="s">
        <v>122</v>
      </c>
      <c r="F47" s="6" t="s">
        <v>219</v>
      </c>
      <c r="G47" s="6" t="s">
        <v>220</v>
      </c>
      <c r="I47" s="6">
        <v>15</v>
      </c>
      <c r="J47" s="6">
        <f ca="1">Schichten_Grunddaten[[#This Row],[SCHICHT_TIEFE_ENDE]]-Schichten_Grunddaten[[#This Row],[SCHICHT_DICKE]]</f>
        <v>27</v>
      </c>
      <c r="K47" s="6" cm="1">
        <f t="array" aca="1" ref="K47" ca="1">IF(CELL("inhalt",INDIRECT(ADDRESS(ROW()-1,2,4)))=Schichten_Grunddaten[[#This Row],[ERK_ID]],(INDIRECT(ADDRESS(ROW()-1,11))+Schichten_Grunddaten[[#This Row],[SCHICHT_DICKE]]),Schichten_Grunddaten[[#This Row],[SCHICHT_DICKE]])</f>
        <v>42</v>
      </c>
      <c r="N47" s="6" t="s">
        <v>130</v>
      </c>
      <c r="O47" s="6" t="s">
        <v>230</v>
      </c>
      <c r="R47" s="7"/>
      <c r="W4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47" s="6" t="s">
        <v>70</v>
      </c>
      <c r="AA47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48" spans="1:33">
      <c r="A48" s="6">
        <f t="shared" si="0"/>
        <v>47</v>
      </c>
      <c r="B48" s="6" t="s">
        <v>201</v>
      </c>
      <c r="C48" s="6" t="s">
        <v>259</v>
      </c>
      <c r="D48" s="6">
        <v>8</v>
      </c>
      <c r="E48" s="6" t="s">
        <v>124</v>
      </c>
      <c r="F48" s="6" t="s">
        <v>239</v>
      </c>
      <c r="G48" s="6" t="s">
        <v>224</v>
      </c>
      <c r="H48" s="6">
        <v>1</v>
      </c>
      <c r="I48" s="6">
        <v>48</v>
      </c>
      <c r="J48" s="6">
        <f ca="1">Schichten_Grunddaten[[#This Row],[SCHICHT_TIEFE_ENDE]]-Schichten_Grunddaten[[#This Row],[SCHICHT_DICKE]]</f>
        <v>42</v>
      </c>
      <c r="K48" s="6" cm="1">
        <f t="array" aca="1" ref="K48" ca="1">IF(CELL("inhalt",INDIRECT(ADDRESS(ROW()-1,2,4)))=Schichten_Grunddaten[[#This Row],[ERK_ID]],(INDIRECT(ADDRESS(ROW()-1,11))+Schichten_Grunddaten[[#This Row],[SCHICHT_DICKE]]),Schichten_Grunddaten[[#This Row],[SCHICHT_DICKE]])</f>
        <v>90</v>
      </c>
      <c r="O48" s="6" t="s">
        <v>260</v>
      </c>
      <c r="P48" s="6" t="s">
        <v>134</v>
      </c>
      <c r="R48" s="7" t="s">
        <v>145</v>
      </c>
      <c r="U48" s="6" t="s">
        <v>261</v>
      </c>
      <c r="V48" s="6" t="s">
        <v>222</v>
      </c>
      <c r="W48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 (Auffüllung)</v>
      </c>
      <c r="X48" s="6" t="s">
        <v>250</v>
      </c>
      <c r="AA48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D48" s="6" t="s">
        <v>226</v>
      </c>
      <c r="AF48" s="6" t="s">
        <v>237</v>
      </c>
      <c r="AG48" s="6" t="s">
        <v>262</v>
      </c>
    </row>
    <row r="49" spans="1:33">
      <c r="A49" s="6">
        <f t="shared" si="0"/>
        <v>48</v>
      </c>
      <c r="B49" s="6" t="s">
        <v>284</v>
      </c>
      <c r="D49" s="6">
        <v>1</v>
      </c>
      <c r="E49" s="8" t="s">
        <v>80</v>
      </c>
      <c r="F49" s="6" t="s">
        <v>215</v>
      </c>
      <c r="G49" s="6" t="s">
        <v>68</v>
      </c>
      <c r="I49" s="6">
        <v>3</v>
      </c>
      <c r="J49" s="6">
        <f ca="1">Schichten_Grunddaten[[#This Row],[SCHICHT_TIEFE_ENDE]]-Schichten_Grunddaten[[#This Row],[SCHICHT_DICKE]]</f>
        <v>0</v>
      </c>
      <c r="K49" s="6" cm="1">
        <f t="array" aca="1" ref="K49" ca="1">IF(CELL("inhalt",INDIRECT(ADDRESS(ROW()-1,2,4)))=Schichten_Grunddaten[[#This Row],[ERK_ID]],(INDIRECT(ADDRESS(ROW()-1,11))+Schichten_Grunddaten[[#This Row],[SCHICHT_DICKE]]),Schichten_Grunddaten[[#This Row],[SCHICHT_DICKE]])</f>
        <v>3</v>
      </c>
      <c r="L49" s="6" t="s">
        <v>67</v>
      </c>
      <c r="O49" s="6" t="s">
        <v>69</v>
      </c>
      <c r="R49" s="7"/>
      <c r="W49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9" s="6" t="s">
        <v>70</v>
      </c>
      <c r="Z49" s="6">
        <v>8</v>
      </c>
      <c r="AA49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49" s="7">
        <v>62</v>
      </c>
    </row>
    <row r="50" spans="1:33">
      <c r="A50" s="6">
        <f t="shared" si="0"/>
        <v>49</v>
      </c>
      <c r="B50" s="6" t="s">
        <v>284</v>
      </c>
      <c r="D50" s="6">
        <v>2</v>
      </c>
      <c r="E50" s="8" t="s">
        <v>80</v>
      </c>
      <c r="F50" s="6" t="s">
        <v>215</v>
      </c>
      <c r="G50" s="6" t="s">
        <v>216</v>
      </c>
      <c r="I50" s="6">
        <v>3.5</v>
      </c>
      <c r="J50" s="6">
        <f ca="1">Schichten_Grunddaten[[#This Row],[SCHICHT_TIEFE_ENDE]]-Schichten_Grunddaten[[#This Row],[SCHICHT_DICKE]]</f>
        <v>3</v>
      </c>
      <c r="K50" s="6" cm="1">
        <f t="array" aca="1" ref="K50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50" s="6" t="s">
        <v>67</v>
      </c>
      <c r="O50" s="6" t="s">
        <v>69</v>
      </c>
      <c r="R50" s="7"/>
      <c r="W50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50" s="6" t="s">
        <v>70</v>
      </c>
      <c r="Z50" s="6">
        <v>9</v>
      </c>
      <c r="AA50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50" s="7">
        <v>59.2</v>
      </c>
    </row>
    <row r="51" spans="1:33">
      <c r="A51" s="6">
        <f t="shared" si="0"/>
        <v>50</v>
      </c>
      <c r="B51" s="6" t="s">
        <v>284</v>
      </c>
      <c r="D51" s="6">
        <v>3</v>
      </c>
      <c r="E51" s="8" t="s">
        <v>80</v>
      </c>
      <c r="F51" s="6" t="s">
        <v>215</v>
      </c>
      <c r="G51" s="6" t="s">
        <v>217</v>
      </c>
      <c r="I51" s="6">
        <v>6</v>
      </c>
      <c r="J51" s="6">
        <f ca="1">Schichten_Grunddaten[[#This Row],[SCHICHT_TIEFE_ENDE]]-Schichten_Grunddaten[[#This Row],[SCHICHT_DICKE]]</f>
        <v>6.5</v>
      </c>
      <c r="K51" s="6" cm="1">
        <f t="array" aca="1" ref="K51" ca="1">IF(CELL("inhalt",INDIRECT(ADDRESS(ROW()-1,2,4)))=Schichten_Grunddaten[[#This Row],[ERK_ID]],(INDIRECT(ADDRESS(ROW()-1,11))+Schichten_Grunddaten[[#This Row],[SCHICHT_DICKE]]),Schichten_Grunddaten[[#This Row],[SCHICHT_DICKE]])</f>
        <v>12.5</v>
      </c>
      <c r="L51" s="6" t="s">
        <v>67</v>
      </c>
      <c r="O51" s="6" t="s">
        <v>69</v>
      </c>
      <c r="R51" s="7"/>
      <c r="W51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51" s="6" t="s">
        <v>70</v>
      </c>
      <c r="Z51" s="6">
        <v>10</v>
      </c>
      <c r="AA51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51" s="7">
        <v>60.6</v>
      </c>
    </row>
    <row r="52" spans="1:33">
      <c r="A52" s="6">
        <f t="shared" si="0"/>
        <v>51</v>
      </c>
      <c r="B52" s="6" t="s">
        <v>284</v>
      </c>
      <c r="D52" s="6">
        <v>4</v>
      </c>
      <c r="E52" s="8" t="s">
        <v>80</v>
      </c>
      <c r="F52" s="6" t="s">
        <v>215</v>
      </c>
      <c r="G52" s="6" t="s">
        <v>217</v>
      </c>
      <c r="I52" s="6">
        <v>5.5</v>
      </c>
      <c r="J52" s="6">
        <f ca="1">Schichten_Grunddaten[[#This Row],[SCHICHT_TIEFE_ENDE]]-Schichten_Grunddaten[[#This Row],[SCHICHT_DICKE]]</f>
        <v>12.5</v>
      </c>
      <c r="K52" s="6" cm="1">
        <f t="array" aca="1" ref="K52" ca="1">IF(CELL("inhalt",INDIRECT(ADDRESS(ROW()-1,2,4)))=Schichten_Grunddaten[[#This Row],[ERK_ID]],(INDIRECT(ADDRESS(ROW()-1,11))+Schichten_Grunddaten[[#This Row],[SCHICHT_DICKE]]),Schichten_Grunddaten[[#This Row],[SCHICHT_DICKE]])</f>
        <v>18</v>
      </c>
      <c r="L52" s="6" t="s">
        <v>67</v>
      </c>
      <c r="O52" s="6" t="s">
        <v>69</v>
      </c>
      <c r="R52" s="7"/>
      <c r="W52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52" s="6" t="s">
        <v>70</v>
      </c>
      <c r="Z52" s="6">
        <v>11</v>
      </c>
      <c r="AA52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52" s="7">
        <v>63</v>
      </c>
    </row>
    <row r="53" spans="1:33">
      <c r="A53" s="6">
        <f t="shared" si="0"/>
        <v>52</v>
      </c>
      <c r="B53" s="6" t="s">
        <v>284</v>
      </c>
      <c r="C53" s="6" t="s">
        <v>34</v>
      </c>
      <c r="D53" s="6">
        <v>5</v>
      </c>
      <c r="E53" s="6" t="s">
        <v>122</v>
      </c>
      <c r="F53" s="6" t="s">
        <v>229</v>
      </c>
      <c r="G53" s="6" t="s">
        <v>217</v>
      </c>
      <c r="I53" s="6">
        <v>10</v>
      </c>
      <c r="J53" s="6">
        <f ca="1">Schichten_Grunddaten[[#This Row],[SCHICHT_TIEFE_ENDE]]-Schichten_Grunddaten[[#This Row],[SCHICHT_DICKE]]</f>
        <v>18</v>
      </c>
      <c r="K53" s="6" cm="1">
        <f t="array" aca="1" ref="K53" ca="1">IF(CELL("inhalt",INDIRECT(ADDRESS(ROW()-1,2,4)))=Schichten_Grunddaten[[#This Row],[ERK_ID]],(INDIRECT(ADDRESS(ROW()-1,11))+Schichten_Grunddaten[[#This Row],[SCHICHT_DICKE]]),Schichten_Grunddaten[[#This Row],[SCHICHT_DICKE]])</f>
        <v>28</v>
      </c>
      <c r="N53" s="6" t="s">
        <v>130</v>
      </c>
      <c r="O53" s="6" t="s">
        <v>230</v>
      </c>
      <c r="R53" s="7"/>
      <c r="W5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53" s="6" t="s">
        <v>70</v>
      </c>
      <c r="AA53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54" spans="1:33">
      <c r="A54" s="6">
        <f t="shared" si="0"/>
        <v>53</v>
      </c>
      <c r="B54" s="6" t="s">
        <v>284</v>
      </c>
      <c r="C54" s="6" t="s">
        <v>34</v>
      </c>
      <c r="D54" s="6">
        <v>6</v>
      </c>
      <c r="E54" s="6" t="s">
        <v>122</v>
      </c>
      <c r="F54" s="6" t="s">
        <v>219</v>
      </c>
      <c r="G54" s="6" t="s">
        <v>220</v>
      </c>
      <c r="I54" s="6">
        <v>10</v>
      </c>
      <c r="J54" s="6">
        <f ca="1">Schichten_Grunddaten[[#This Row],[SCHICHT_TIEFE_ENDE]]-Schichten_Grunddaten[[#This Row],[SCHICHT_DICKE]]</f>
        <v>28</v>
      </c>
      <c r="K54" s="6" cm="1">
        <f t="array" aca="1" ref="K54" ca="1">IF(CELL("inhalt",INDIRECT(ADDRESS(ROW()-1,2,4)))=Schichten_Grunddaten[[#This Row],[ERK_ID]],(INDIRECT(ADDRESS(ROW()-1,11))+Schichten_Grunddaten[[#This Row],[SCHICHT_DICKE]]),Schichten_Grunddaten[[#This Row],[SCHICHT_DICKE]])</f>
        <v>38</v>
      </c>
      <c r="N54" s="6" t="s">
        <v>130</v>
      </c>
      <c r="O54" s="6" t="s">
        <v>230</v>
      </c>
      <c r="R54" s="7"/>
      <c r="W5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54" s="6" t="s">
        <v>70</v>
      </c>
      <c r="AA54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55" spans="1:33">
      <c r="A55" s="6">
        <f t="shared" si="0"/>
        <v>54</v>
      </c>
      <c r="B55" s="6" t="s">
        <v>284</v>
      </c>
      <c r="C55" s="6" t="s">
        <v>263</v>
      </c>
      <c r="D55" s="6">
        <v>7</v>
      </c>
      <c r="E55" s="6" t="s">
        <v>122</v>
      </c>
      <c r="F55" s="6" t="s">
        <v>231</v>
      </c>
      <c r="G55" s="6" t="s">
        <v>218</v>
      </c>
      <c r="I55" s="6">
        <v>10</v>
      </c>
      <c r="J55" s="6">
        <f ca="1">Schichten_Grunddaten[[#This Row],[SCHICHT_TIEFE_ENDE]]-Schichten_Grunddaten[[#This Row],[SCHICHT_DICKE]]</f>
        <v>38</v>
      </c>
      <c r="K55" s="6" cm="1">
        <f t="array" aca="1" ref="K55" ca="1">IF(CELL("inhalt",INDIRECT(ADDRESS(ROW()-1,2,4)))=Schichten_Grunddaten[[#This Row],[ERK_ID]],(INDIRECT(ADDRESS(ROW()-1,11))+Schichten_Grunddaten[[#This Row],[SCHICHT_DICKE]]),Schichten_Grunddaten[[#This Row],[SCHICHT_DICKE]])</f>
        <v>48</v>
      </c>
      <c r="N55" s="6" t="s">
        <v>130</v>
      </c>
      <c r="O55" s="6" t="s">
        <v>264</v>
      </c>
      <c r="R55" s="7"/>
      <c r="W5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X55" s="6" t="s">
        <v>70</v>
      </c>
      <c r="AA55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56" spans="1:33">
      <c r="A56" s="6">
        <f t="shared" si="0"/>
        <v>55</v>
      </c>
      <c r="B56" s="6" t="s">
        <v>284</v>
      </c>
      <c r="C56" s="6" t="s">
        <v>255</v>
      </c>
      <c r="D56" s="6">
        <v>8</v>
      </c>
      <c r="E56" s="6" t="s">
        <v>124</v>
      </c>
      <c r="F56" s="6" t="s">
        <v>223</v>
      </c>
      <c r="G56" s="6" t="s">
        <v>224</v>
      </c>
      <c r="H56" s="6">
        <v>1</v>
      </c>
      <c r="I56" s="6">
        <v>32</v>
      </c>
      <c r="J56" s="6">
        <f ca="1">Schichten_Grunddaten[[#This Row],[SCHICHT_TIEFE_ENDE]]-Schichten_Grunddaten[[#This Row],[SCHICHT_DICKE]]</f>
        <v>48</v>
      </c>
      <c r="K56" s="6" cm="1">
        <f t="array" aca="1" ref="K56" ca="1">IF(CELL("inhalt",INDIRECT(ADDRESS(ROW()-1,2,4)))=Schichten_Grunddaten[[#This Row],[ERK_ID]],(INDIRECT(ADDRESS(ROW()-1,11))+Schichten_Grunddaten[[#This Row],[SCHICHT_DICKE]]),Schichten_Grunddaten[[#This Row],[SCHICHT_DICKE]])</f>
        <v>80</v>
      </c>
      <c r="O56" s="6" t="s">
        <v>256</v>
      </c>
      <c r="P56" s="6" t="s">
        <v>133</v>
      </c>
      <c r="R56" s="7" t="s">
        <v>146</v>
      </c>
      <c r="S56" s="7">
        <v>6.5</v>
      </c>
      <c r="U56" s="6" t="s">
        <v>265</v>
      </c>
      <c r="V56" s="6" t="s">
        <v>222</v>
      </c>
      <c r="W5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56" s="6" t="s">
        <v>250</v>
      </c>
      <c r="AA56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D56" s="6" t="s">
        <v>236</v>
      </c>
      <c r="AF56" s="6" t="s">
        <v>251</v>
      </c>
      <c r="AG56" s="6" t="s">
        <v>266</v>
      </c>
    </row>
    <row r="57" spans="1:33">
      <c r="A57" s="6">
        <f t="shared" si="0"/>
        <v>56</v>
      </c>
      <c r="B57" s="6" t="s">
        <v>209</v>
      </c>
      <c r="C57" s="6" t="s">
        <v>255</v>
      </c>
      <c r="D57" s="6">
        <v>1</v>
      </c>
      <c r="E57" s="46" t="s">
        <v>125</v>
      </c>
      <c r="F57" s="6" t="s">
        <v>223</v>
      </c>
      <c r="G57" s="6" t="s">
        <v>224</v>
      </c>
      <c r="H57" s="6">
        <v>1</v>
      </c>
      <c r="I57" s="6">
        <v>10</v>
      </c>
      <c r="J57" s="6">
        <f ca="1">Schichten_Grunddaten[[#This Row],[SCHICHT_TIEFE_ENDE]]-Schichten_Grunddaten[[#This Row],[SCHICHT_DICKE]]</f>
        <v>0</v>
      </c>
      <c r="K57" s="6" cm="1">
        <f t="array" aca="1" ref="K57" ca="1">IF(CELL("inhalt",INDIRECT(ADDRESS(ROW()-1,2,4)))=Schichten_Grunddaten[[#This Row],[ERK_ID]],(INDIRECT(ADDRESS(ROW()-1,11))+Schichten_Grunddaten[[#This Row],[SCHICHT_DICKE]]),Schichten_Grunddaten[[#This Row],[SCHICHT_DICKE]])</f>
        <v>10</v>
      </c>
      <c r="O57" s="6" t="s">
        <v>256</v>
      </c>
      <c r="P57" s="6" t="s">
        <v>133</v>
      </c>
      <c r="R57" s="7" t="s">
        <v>146</v>
      </c>
      <c r="S57" s="7">
        <v>6.5</v>
      </c>
      <c r="U57" s="6" t="s">
        <v>265</v>
      </c>
      <c r="V57" s="6" t="s">
        <v>222</v>
      </c>
      <c r="W5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GT - GT*</v>
      </c>
      <c r="X57" s="6" t="s">
        <v>250</v>
      </c>
      <c r="AA57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D57" s="6" t="s">
        <v>236</v>
      </c>
      <c r="AF57" s="6" t="s">
        <v>251</v>
      </c>
      <c r="AG57" s="6" t="s">
        <v>266</v>
      </c>
    </row>
    <row r="58" spans="1:33">
      <c r="A58" s="6">
        <v>57</v>
      </c>
      <c r="B58" s="6" t="s">
        <v>209</v>
      </c>
      <c r="C58" s="6" t="s">
        <v>34</v>
      </c>
      <c r="D58" s="6">
        <v>2</v>
      </c>
      <c r="E58" s="46" t="s">
        <v>123</v>
      </c>
      <c r="F58" s="6" t="s">
        <v>267</v>
      </c>
      <c r="G58" s="6" t="s">
        <v>268</v>
      </c>
      <c r="I58" s="6">
        <v>5</v>
      </c>
      <c r="J58" s="6">
        <f ca="1">Schichten_Grunddaten[[#This Row],[SCHICHT_TIEFE_ENDE]]-Schichten_Grunddaten[[#This Row],[SCHICHT_DICKE]]</f>
        <v>10</v>
      </c>
      <c r="K58" s="6" cm="1">
        <f t="array" aca="1" ref="K58" ca="1">IF(CELL("inhalt",INDIRECT(ADDRESS(ROW()-1,2,4)))=Schichten_Grunddaten[[#This Row],[ERK_ID]],(INDIRECT(ADDRESS(ROW()-1,11))+Schichten_Grunddaten[[#This Row],[SCHICHT_DICKE]]),Schichten_Grunddaten[[#This Row],[SCHICHT_DICKE]])</f>
        <v>15</v>
      </c>
      <c r="M58" s="6">
        <v>123</v>
      </c>
      <c r="O58" s="6" t="s">
        <v>230</v>
      </c>
      <c r="R58" s="7"/>
      <c r="W58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Fuge</v>
      </c>
      <c r="AA58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59" spans="1:33">
      <c r="A59" s="6">
        <f t="shared" ref="A59:A64" si="1">ROW()-1</f>
        <v>58</v>
      </c>
      <c r="B59" s="6" t="s">
        <v>209</v>
      </c>
      <c r="D59" s="6">
        <v>3</v>
      </c>
      <c r="E59" s="8" t="s">
        <v>80</v>
      </c>
      <c r="F59" s="8" t="s">
        <v>80</v>
      </c>
      <c r="G59" s="6" t="s">
        <v>269</v>
      </c>
      <c r="I59" s="6">
        <v>10</v>
      </c>
      <c r="J59" s="6">
        <f ca="1">Schichten_Grunddaten[[#This Row],[SCHICHT_TIEFE_ENDE]]-Schichten_Grunddaten[[#This Row],[SCHICHT_DICKE]]</f>
        <v>15</v>
      </c>
      <c r="K59" s="6" cm="1">
        <f t="array" aca="1" ref="K59" ca="1">IF(CELL("inhalt",INDIRECT(ADDRESS(ROW()-1,2,4)))=Schichten_Grunddaten[[#This Row],[ERK_ID]],(INDIRECT(ADDRESS(ROW()-1,11))+Schichten_Grunddaten[[#This Row],[SCHICHT_DICKE]]),Schichten_Grunddaten[[#This Row],[SCHICHT_DICKE]])</f>
        <v>25</v>
      </c>
      <c r="M59" s="6">
        <v>1234</v>
      </c>
      <c r="O59" s="6" t="s">
        <v>230</v>
      </c>
      <c r="R59" s="7"/>
      <c r="W59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GOB</v>
      </c>
      <c r="AA59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60" spans="1:33">
      <c r="A60" s="6">
        <f t="shared" si="1"/>
        <v>59</v>
      </c>
      <c r="B60" s="6" t="s">
        <v>209</v>
      </c>
      <c r="C60" s="6" t="s">
        <v>259</v>
      </c>
      <c r="D60" s="6">
        <v>4</v>
      </c>
      <c r="E60" s="8" t="s">
        <v>114</v>
      </c>
      <c r="F60" s="8" t="s">
        <v>114</v>
      </c>
      <c r="G60" s="6" t="s">
        <v>270</v>
      </c>
      <c r="I60" s="6">
        <v>15</v>
      </c>
      <c r="J60" s="6">
        <f ca="1">Schichten_Grunddaten[[#This Row],[SCHICHT_TIEFE_ENDE]]-Schichten_Grunddaten[[#This Row],[SCHICHT_DICKE]]</f>
        <v>25</v>
      </c>
      <c r="K60" s="6" cm="1">
        <f t="array" aca="1" ref="K60" ca="1">IF(CELL("inhalt",INDIRECT(ADDRESS(ROW()-1,2,4)))=Schichten_Grunddaten[[#This Row],[ERK_ID]],(INDIRECT(ADDRESS(ROW()-1,11))+Schichten_Grunddaten[[#This Row],[SCHICHT_DICKE]]),Schichten_Grunddaten[[#This Row],[SCHICHT_DICKE]])</f>
        <v>40</v>
      </c>
      <c r="M60" s="6">
        <v>12345</v>
      </c>
      <c r="O60" s="6" t="s">
        <v>264</v>
      </c>
      <c r="R60" s="7"/>
      <c r="W60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TMHB</v>
      </c>
      <c r="AA60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61" spans="1:33">
      <c r="A61" s="6">
        <f t="shared" si="1"/>
        <v>60</v>
      </c>
      <c r="B61" s="6" t="s">
        <v>209</v>
      </c>
      <c r="C61" s="6" t="s">
        <v>242</v>
      </c>
      <c r="D61" s="6">
        <v>5</v>
      </c>
      <c r="E61" s="8" t="s">
        <v>116</v>
      </c>
      <c r="F61" s="8" t="s">
        <v>116</v>
      </c>
      <c r="G61" s="6" t="s">
        <v>271</v>
      </c>
      <c r="I61" s="6">
        <v>20</v>
      </c>
      <c r="J61" s="6">
        <f ca="1">Schichten_Grunddaten[[#This Row],[SCHICHT_TIEFE_ENDE]]-Schichten_Grunddaten[[#This Row],[SCHICHT_DICKE]]</f>
        <v>40</v>
      </c>
      <c r="K61" s="6" cm="1">
        <f t="array" aca="1" ref="K61" ca="1">IF(CELL("inhalt",INDIRECT(ADDRESS(ROW()-1,2,4)))=Schichten_Grunddaten[[#This Row],[ERK_ID]],(INDIRECT(ADDRESS(ROW()-1,11))+Schichten_Grunddaten[[#This Row],[SCHICHT_DICKE]]),Schichten_Grunddaten[[#This Row],[SCHICHT_DICKE]])</f>
        <v>60</v>
      </c>
      <c r="M61" s="6">
        <v>1</v>
      </c>
      <c r="O61" s="6" t="s">
        <v>256</v>
      </c>
      <c r="R61" s="7"/>
      <c r="W61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BETON</v>
      </c>
      <c r="AA61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62" spans="1:33">
      <c r="A62" s="6">
        <f t="shared" si="1"/>
        <v>61</v>
      </c>
      <c r="B62" s="6" t="s">
        <v>209</v>
      </c>
      <c r="D62" s="6">
        <v>6</v>
      </c>
      <c r="E62" s="8" t="s">
        <v>118</v>
      </c>
      <c r="F62" s="8" t="s">
        <v>118</v>
      </c>
      <c r="G62" s="6" t="s">
        <v>220</v>
      </c>
      <c r="I62" s="6">
        <v>25</v>
      </c>
      <c r="J62" s="6">
        <f ca="1">Schichten_Grunddaten[[#This Row],[SCHICHT_TIEFE_ENDE]]-Schichten_Grunddaten[[#This Row],[SCHICHT_DICKE]]</f>
        <v>60</v>
      </c>
      <c r="K62" s="6" cm="1">
        <f t="array" aca="1" ref="K62" ca="1">IF(CELL("inhalt",INDIRECT(ADDRESS(ROW()-1,2,4)))=Schichten_Grunddaten[[#This Row],[ERK_ID]],(INDIRECT(ADDRESS(ROW()-1,11))+Schichten_Grunddaten[[#This Row],[SCHICHT_DICKE]]),Schichten_Grunddaten[[#This Row],[SCHICHT_DICKE]])</f>
        <v>85</v>
      </c>
      <c r="M62" s="6">
        <v>2</v>
      </c>
      <c r="O62" s="6" t="s">
        <v>256</v>
      </c>
      <c r="R62" s="7"/>
      <c r="W62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BESCHICHTUNG</v>
      </c>
      <c r="AA62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63" spans="1:33">
      <c r="A63" s="6">
        <f t="shared" si="1"/>
        <v>62</v>
      </c>
      <c r="B63" s="6" t="s">
        <v>209</v>
      </c>
      <c r="D63" s="6">
        <v>7</v>
      </c>
      <c r="E63" s="46" t="s">
        <v>120</v>
      </c>
      <c r="F63" s="46" t="s">
        <v>120</v>
      </c>
      <c r="G63" s="6" t="s">
        <v>272</v>
      </c>
      <c r="I63" s="6">
        <v>30</v>
      </c>
      <c r="J63" s="6">
        <f ca="1">Schichten_Grunddaten[[#This Row],[SCHICHT_TIEFE_ENDE]]-Schichten_Grunddaten[[#This Row],[SCHICHT_DICKE]]</f>
        <v>85</v>
      </c>
      <c r="K63" s="6" cm="1">
        <f t="array" aca="1" ref="K63" ca="1">IF(CELL("inhalt",INDIRECT(ADDRESS(ROW()-1,2,4)))=Schichten_Grunddaten[[#This Row],[ERK_ID]],(INDIRECT(ADDRESS(ROW()-1,11))+Schichten_Grunddaten[[#This Row],[SCHICHT_DICKE]]),Schichten_Grunddaten[[#This Row],[SCHICHT_DICKE]])</f>
        <v>115</v>
      </c>
      <c r="R63" s="7"/>
      <c r="W6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ABDICHTUNG</v>
      </c>
      <c r="AA63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64" spans="1:33">
      <c r="A64" s="6">
        <f t="shared" si="1"/>
        <v>63</v>
      </c>
      <c r="B64" s="47" t="s">
        <v>278</v>
      </c>
      <c r="C64" s="47" t="s">
        <v>263</v>
      </c>
      <c r="D64" s="47">
        <v>1</v>
      </c>
      <c r="E64" s="46" t="s">
        <v>280</v>
      </c>
      <c r="F64" s="47" t="s">
        <v>281</v>
      </c>
      <c r="G64" s="6" t="s">
        <v>282</v>
      </c>
      <c r="H64" s="47"/>
      <c r="I64" s="47">
        <v>1000</v>
      </c>
      <c r="J64" s="48">
        <f ca="1">Schichten_Grunddaten[[#This Row],[SCHICHT_TIEFE_ENDE]]-Schichten_Grunddaten[[#This Row],[SCHICHT_DICKE]]</f>
        <v>0</v>
      </c>
      <c r="K64" s="48" cm="1">
        <f t="array" aca="1" ref="K64" ca="1">IF(CELL("inhalt",INDIRECT(ADDRESS(ROW()-1,2,4)))=Schichten_Grunddaten[[#This Row],[ERK_ID]],(INDIRECT(ADDRESS(ROW()-1,11))+Schichten_Grunddaten[[#This Row],[SCHICHT_DICKE]]),Schichten_Grunddaten[[#This Row],[SCHICHT_DICKE]])</f>
        <v>1000</v>
      </c>
      <c r="L64" s="47"/>
      <c r="M64" s="47"/>
      <c r="N64" s="47"/>
      <c r="O64" s="47"/>
      <c r="P64" s="47"/>
      <c r="Q64" s="47"/>
      <c r="R64" s="49"/>
      <c r="S64" s="49"/>
      <c r="T64" s="47"/>
      <c r="U64" s="47"/>
      <c r="V64" s="47" t="s">
        <v>113</v>
      </c>
      <c r="W64" s="4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GT xy</v>
      </c>
      <c r="X64" s="47" t="s">
        <v>70</v>
      </c>
      <c r="Y64" s="47"/>
      <c r="Z64" s="47"/>
      <c r="AA64" s="48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64" s="49"/>
      <c r="AC64" s="47"/>
      <c r="AD64" s="47"/>
      <c r="AE64" s="47"/>
      <c r="AF64" s="47"/>
      <c r="AG64" s="47"/>
    </row>
    <row r="65" spans="10:28">
      <c r="J65" s="29"/>
      <c r="AA65" s="29"/>
    </row>
    <row r="66" spans="10:28">
      <c r="J66" s="29"/>
      <c r="AA66" s="29"/>
    </row>
    <row r="67" spans="10:28">
      <c r="J67" s="29"/>
      <c r="AA67" s="29"/>
    </row>
    <row r="68" spans="10:28">
      <c r="J68" s="29"/>
      <c r="AA68" s="29"/>
    </row>
    <row r="69" spans="10:28">
      <c r="J69" s="29"/>
      <c r="AA69" s="29"/>
    </row>
    <row r="70" spans="10:28">
      <c r="J70" s="29"/>
      <c r="AA70" s="29"/>
    </row>
    <row r="71" spans="10:28">
      <c r="J71" s="29"/>
      <c r="AA71" s="29"/>
    </row>
    <row r="72" spans="10:28">
      <c r="J72" s="29"/>
      <c r="AA72" s="29"/>
    </row>
    <row r="73" spans="10:28">
      <c r="J73" s="29"/>
      <c r="AA73" s="29"/>
    </row>
    <row r="74" spans="10:28">
      <c r="J74" s="29"/>
      <c r="AA74" s="29"/>
    </row>
    <row r="75" spans="10:28">
      <c r="J75" s="29"/>
      <c r="AA75" s="29"/>
    </row>
    <row r="76" spans="10:28">
      <c r="J76" s="29"/>
      <c r="AA76" s="29"/>
    </row>
    <row r="77" spans="10:28">
      <c r="J77" s="29"/>
      <c r="AA77" s="29"/>
    </row>
    <row r="78" spans="10:28">
      <c r="J78" s="29"/>
      <c r="R78" s="9"/>
      <c r="AA78" s="29"/>
    </row>
    <row r="79" spans="10:28">
      <c r="J79" s="29"/>
      <c r="S79" s="6"/>
      <c r="AB79" s="6"/>
    </row>
    <row r="80" spans="10:28">
      <c r="J80" s="29"/>
      <c r="S80" s="6"/>
      <c r="AB80" s="6"/>
    </row>
    <row r="81" spans="10:28">
      <c r="J81" s="29"/>
      <c r="S81" s="6"/>
      <c r="AB81" s="6"/>
    </row>
    <row r="82" spans="10:28">
      <c r="J82" s="29"/>
      <c r="S82" s="6"/>
      <c r="AB82" s="6"/>
    </row>
    <row r="83" spans="10:28">
      <c r="J83" s="29"/>
      <c r="S83" s="6"/>
      <c r="AB83" s="6"/>
    </row>
    <row r="84" spans="10:28">
      <c r="J84" s="29"/>
      <c r="S84" s="6"/>
      <c r="AB84" s="6"/>
    </row>
    <row r="85" spans="10:28">
      <c r="J85" s="29"/>
      <c r="S85" s="6"/>
      <c r="AB85" s="6"/>
    </row>
    <row r="86" spans="10:28">
      <c r="J86" s="29"/>
      <c r="S86" s="6"/>
      <c r="AB86" s="6"/>
    </row>
    <row r="87" spans="10:28">
      <c r="J87" s="29"/>
      <c r="S87" s="6"/>
      <c r="AB87" s="6"/>
    </row>
    <row r="88" spans="10:28">
      <c r="J88" s="29"/>
      <c r="S88" s="6"/>
      <c r="AB88" s="6"/>
    </row>
    <row r="89" spans="10:28">
      <c r="J89" s="29"/>
      <c r="S89" s="6"/>
      <c r="AB89" s="6"/>
    </row>
    <row r="90" spans="10:28">
      <c r="J90" s="29"/>
      <c r="S90" s="6"/>
      <c r="AB90" s="6"/>
    </row>
    <row r="91" spans="10:28">
      <c r="J91" s="29"/>
      <c r="S91" s="6"/>
      <c r="AB91" s="6"/>
    </row>
    <row r="92" spans="10:28">
      <c r="J92" s="29"/>
      <c r="S92" s="6"/>
      <c r="AB92" s="6"/>
    </row>
    <row r="93" spans="10:28">
      <c r="J93" s="29"/>
      <c r="S93" s="6"/>
      <c r="AB93" s="6"/>
    </row>
    <row r="94" spans="10:28">
      <c r="J94" s="29"/>
      <c r="S94" s="6"/>
      <c r="AB94" s="6"/>
    </row>
    <row r="95" spans="10:28">
      <c r="J95" s="29"/>
      <c r="S95" s="6"/>
      <c r="AB95" s="6"/>
    </row>
    <row r="96" spans="10:28">
      <c r="J96" s="29"/>
      <c r="S96" s="6"/>
      <c r="AB96" s="6"/>
    </row>
    <row r="97" spans="10:28">
      <c r="J97" s="29"/>
      <c r="S97" s="6"/>
      <c r="AB97" s="6"/>
    </row>
    <row r="98" spans="10:28">
      <c r="J98" s="29"/>
      <c r="S98" s="6"/>
      <c r="AB98" s="6"/>
    </row>
    <row r="99" spans="10:28">
      <c r="J99" s="29"/>
    </row>
    <row r="100" spans="10:28">
      <c r="J100" s="29"/>
    </row>
    <row r="101" spans="10:28">
      <c r="J101" s="29"/>
    </row>
    <row r="102" spans="10:28">
      <c r="J102" s="29"/>
    </row>
    <row r="103" spans="10:28">
      <c r="J103" s="29"/>
    </row>
    <row r="104" spans="10:28">
      <c r="J104" s="29"/>
    </row>
    <row r="105" spans="10:28">
      <c r="J105" s="29"/>
    </row>
    <row r="106" spans="10:28">
      <c r="J106" s="29"/>
    </row>
    <row r="107" spans="10:28">
      <c r="J107" s="29"/>
    </row>
    <row r="108" spans="10:28">
      <c r="J108" s="29"/>
    </row>
    <row r="109" spans="10:28">
      <c r="J109" s="29"/>
    </row>
    <row r="110" spans="10:28">
      <c r="J110" s="29"/>
      <c r="T110" s="10"/>
    </row>
    <row r="111" spans="10:28">
      <c r="J111" s="29"/>
    </row>
    <row r="112" spans="10:28">
      <c r="J112" s="29"/>
    </row>
    <row r="113" spans="10:10">
      <c r="J113" s="29"/>
    </row>
    <row r="114" spans="10:10">
      <c r="J114" s="29"/>
    </row>
  </sheetData>
  <sheetProtection formatRows="0" insertRows="0" deleteRows="0" sort="0" autoFilter="0"/>
  <phoneticPr fontId="1" type="noConversion"/>
  <dataValidations xWindow="418" yWindow="273" count="16">
    <dataValidation allowBlank="1" showInputMessage="1" showErrorMessage="1" errorTitle="Falscher Aufschluss!" error="Bitte wählen Sie einen Aufschluss aus der Liste." promptTitle="Aufschluss" prompt="Bitte wählen sie einen Aufschluss aus der Liste." sqref="E1" xr:uid="{124DAE18-E576-47D5-A000-FC603A377AAA}"/>
    <dataValidation errorStyle="warning" allowBlank="1" showInputMessage="1" showErrorMessage="1" errorTitle="Achtung!" error="Möglicherweise fehlerhaftes Behältnis." promptTitle="Behältnis" prompt="Bitte wählen Sie eines der Behältnisse!" sqref="V1" xr:uid="{1D5F7B87-DFE5-4292-828D-1A0B602F7167}"/>
    <dataValidation errorStyle="information" allowBlank="1" showInputMessage="1" showErrorMessage="1" errorTitle="Achtung" promptTitle="Rundungsgrad" prompt="Bitte wählen Sie eine Eigenschaft aus der Liste oder tragen selbst einen Wert ein." sqref="N1" xr:uid="{B18AD08A-679E-4083-961E-E9CB44108092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DFA9F300-2FE0-4431-8CF9-F713F3C9CE20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4A272251-5E0B-4086-80AF-ADF643D299C7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410D66F5-5F57-44E3-9E60-07E5C0C98865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F1" xr:uid="{48CDE63B-C710-47C9-BABE-BDEEB2FBBCC0}"/>
    <dataValidation allowBlank="1" showInputMessage="1" showErrorMessage="1" errorTitle="Fehler!" error="Ungültige Eingabe." promptTitle="Pechnachweis" prompt="Wählen Sie aus der Liste aus." sqref="L1" xr:uid="{C0AF21D2-9F80-4F25-8251-648F4BAA57CD}"/>
    <dataValidation type="list" allowBlank="1" showInputMessage="1" showErrorMessage="1" errorTitle="Falscher Aufschluss!" error="Bitte wählen Sie einen Aufschluss aus der Liste." promptTitle="Aufschluss" prompt="Bitte wählen sie einen Aufschluss aus der Liste." sqref="E2:E1048576" xr:uid="{EFA9488E-26B5-4A6D-AB03-BCFC4415F9B0}">
      <formula1>AUSWAHL_SCHICHT_AUFSCHLUSS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9410E121-BDBE-4F4E-8397-8C29D907ECA6}">
      <formula1>AUSWAHL_SCHICHT_BEHAELTNIS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86482695-556B-4281-B80B-FA1C8F835E03}">
      <formula1>AUSWAHL_SCHICHT_RUNDUNGSGRAD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12DC419F-175C-40C8-9759-B5497BDCCF16}">
      <formula1>AUSWAHL_SCHICHT_BODENART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ACAD2C1B-3335-4F31-BB0B-EC6A5735CA95}">
      <formula1>AUSWAHL_SCHICHT_KONSISTENZ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5BCD38F2-F244-4109-95E1-8626366AD867}">
      <formula1>AUSWAHL_SCHICHT_FEUCHTIGKEIT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F2:AF1048576" xr:uid="{2727E9AD-A778-4417-A06D-88F051C07D20}">
      <formula1>AUSWAHL_JA_NEIN</formula1>
    </dataValidation>
    <dataValidation type="list" allowBlank="1" showInputMessage="1" showErrorMessage="1" errorTitle="Fehler!" error="Ungültige Eingabe." promptTitle="Pechnachweis" prompt="Wählen Sie aus der Liste aus." sqref="L2:L1048576" xr:uid="{344BF146-D535-4FCA-8F95-D070D937BEBB}">
      <formula1>AUSWAHL_JA_NEIN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67BC-822D-4D21-9C02-7045ACFB1737}">
  <sheetPr codeName="Tabelle3"/>
  <dimension ref="A1:O13"/>
  <sheetViews>
    <sheetView topLeftCell="G1" workbookViewId="0">
      <selection activeCell="K1" sqref="K1"/>
    </sheetView>
  </sheetViews>
  <sheetFormatPr baseColWidth="10" defaultColWidth="20.7109375" defaultRowHeight="15"/>
  <cols>
    <col min="6" max="6" width="38.85546875" customWidth="1"/>
    <col min="9" max="9" width="34.140625" customWidth="1"/>
    <col min="10" max="10" width="23.42578125" hidden="1" customWidth="1"/>
    <col min="12" max="12" width="29.5703125" customWidth="1"/>
    <col min="15" max="15" width="30.7109375" customWidth="1"/>
  </cols>
  <sheetData>
    <row r="1" spans="1:15">
      <c r="A1" t="s">
        <v>14</v>
      </c>
      <c r="B1" t="s">
        <v>31</v>
      </c>
      <c r="C1" t="s">
        <v>47</v>
      </c>
      <c r="D1" t="s">
        <v>45</v>
      </c>
      <c r="E1" t="s">
        <v>46</v>
      </c>
      <c r="F1" t="s">
        <v>28</v>
      </c>
      <c r="G1" t="s">
        <v>29</v>
      </c>
      <c r="H1" t="s">
        <v>30</v>
      </c>
      <c r="I1" t="s">
        <v>33</v>
      </c>
      <c r="J1" t="s">
        <v>163</v>
      </c>
      <c r="K1" t="s">
        <v>38</v>
      </c>
      <c r="L1" t="s">
        <v>107</v>
      </c>
      <c r="M1" t="s">
        <v>32</v>
      </c>
      <c r="N1" t="s">
        <v>48</v>
      </c>
      <c r="O1" t="s">
        <v>49</v>
      </c>
    </row>
    <row r="2" spans="1:15">
      <c r="A2" t="s">
        <v>81</v>
      </c>
      <c r="B2" t="s">
        <v>82</v>
      </c>
    </row>
    <row r="3" spans="1:15">
      <c r="A3" t="s">
        <v>34</v>
      </c>
      <c r="B3" t="s">
        <v>43</v>
      </c>
      <c r="D3" t="s">
        <v>71</v>
      </c>
      <c r="E3" t="s">
        <v>40</v>
      </c>
      <c r="F3" t="s">
        <v>44</v>
      </c>
      <c r="G3" t="s">
        <v>41</v>
      </c>
      <c r="H3" t="s">
        <v>42</v>
      </c>
      <c r="M3" t="s">
        <v>169</v>
      </c>
    </row>
    <row r="4" spans="1:15">
      <c r="A4" t="s">
        <v>263</v>
      </c>
      <c r="B4" t="s">
        <v>43</v>
      </c>
      <c r="D4" t="s">
        <v>71</v>
      </c>
      <c r="E4" t="s">
        <v>40</v>
      </c>
      <c r="F4" t="s">
        <v>44</v>
      </c>
      <c r="G4" t="s">
        <v>41</v>
      </c>
      <c r="H4" t="s">
        <v>42</v>
      </c>
    </row>
    <row r="5" spans="1:15">
      <c r="A5" t="s">
        <v>255</v>
      </c>
      <c r="B5" t="s">
        <v>43</v>
      </c>
      <c r="D5" t="s">
        <v>71</v>
      </c>
      <c r="H5" t="s">
        <v>42</v>
      </c>
      <c r="K5" t="s">
        <v>72</v>
      </c>
    </row>
    <row r="6" spans="1:15">
      <c r="A6" t="s">
        <v>259</v>
      </c>
      <c r="B6" t="s">
        <v>43</v>
      </c>
      <c r="D6" t="s">
        <v>151</v>
      </c>
      <c r="H6" t="s">
        <v>42</v>
      </c>
      <c r="K6" t="s">
        <v>72</v>
      </c>
    </row>
    <row r="7" spans="1:15">
      <c r="A7" t="s">
        <v>238</v>
      </c>
      <c r="B7" t="s">
        <v>82</v>
      </c>
      <c r="D7" t="s">
        <v>152</v>
      </c>
      <c r="E7" t="s">
        <v>152</v>
      </c>
      <c r="F7" t="s">
        <v>72</v>
      </c>
      <c r="G7" t="s">
        <v>155</v>
      </c>
      <c r="H7" t="s">
        <v>160</v>
      </c>
      <c r="L7" t="s">
        <v>273</v>
      </c>
    </row>
    <row r="8" spans="1:15">
      <c r="A8" t="s">
        <v>242</v>
      </c>
      <c r="B8" t="s">
        <v>43</v>
      </c>
      <c r="D8" t="s">
        <v>153</v>
      </c>
      <c r="E8" t="s">
        <v>154</v>
      </c>
      <c r="F8" t="s">
        <v>72</v>
      </c>
      <c r="G8" t="s">
        <v>155</v>
      </c>
      <c r="H8" t="s">
        <v>161</v>
      </c>
      <c r="I8" s="31"/>
      <c r="L8" t="s">
        <v>274</v>
      </c>
    </row>
    <row r="13" spans="1:15">
      <c r="I13" s="31"/>
      <c r="J13" s="31"/>
    </row>
  </sheetData>
  <sheetProtection insertRows="0" deleteRows="0" sort="0" autoFilter="0"/>
  <phoneticPr fontId="1" type="noConversion"/>
  <dataValidations count="18">
    <dataValidation allowBlank="1" showInputMessage="1" showErrorMessage="1" errorTitle="Fehler" error="Ihre Eingabe kann nicht bearbeitet werden." promptTitle="MUFV" prompt="Wählen Sie aus der Liste." sqref="B1" xr:uid="{F8BCFE76-8553-45CE-BE1D-8507E333B891}"/>
    <dataValidation allowBlank="1" showInputMessage="1" showErrorMessage="1" errorTitle="Fehler!" error="Die Angabe ist ungültig." promptTitle="Laga Boden" prompt="Wählen Sie eine Einstufung aus der Liste." sqref="D1" xr:uid="{A8C72275-E554-47C8-9C11-F3ACB674F595}"/>
    <dataValidation allowBlank="1" showInputMessage="1" showErrorMessage="1" errorTitle="Fehler!" error="Eingabe ungültig." promptTitle="Laga RC" prompt="Wählen Sie eine Einstufung aus der Liste." sqref="E1" xr:uid="{4A08103B-0143-4E74-BDF5-7EE4200C8E32}"/>
    <dataValidation allowBlank="1" showInputMessage="1" showErrorMessage="1" errorTitle="Fehler!" error="Eingabe ungültig." promptTitle="Orientierungswert" prompt="Wählen Sie aus der Liste." sqref="F1" xr:uid="{387A32D9-60F1-4117-A1FA-035262EDB6F1}"/>
    <dataValidation allowBlank="1" showInputMessage="1" showErrorMessage="1" errorTitle="Fehler!" error="Ungültige Eingabe." promptTitle="TL Gestein" prompt="Wählen Sie eine Einstufung aus der Liste." sqref="G1" xr:uid="{8D42B8F6-0528-425A-84E2-FC23A4140ACB}"/>
    <dataValidation allowBlank="1" showInputMessage="1" showErrorMessage="1" errorTitle="Fehler!" error="Eingabe ungültig." promptTitle="DepV" prompt="Bitte wählen Sie eine Einstufung aus der Liste." sqref="H1" xr:uid="{DA1C95BA-8D40-4357-A41A-4D3DA70A957B}"/>
    <dataValidation allowBlank="1" showInputMessage="1" showErrorMessage="1" errorTitle="Fehler!" error="Ungültige Eingabe." promptTitle="Entscheidungshilfe" prompt="Bitte wählen Sie eine Einstufung aus der Liste." sqref="I1" xr:uid="{9F6C0EA6-0ACB-4491-8C52-AA30D3B72BD3}"/>
    <dataValidation allowBlank="1" showInputMessage="1" showErrorMessage="1" errorTitle="Fehler!" error="Eingabe ungültig." promptTitle="REKU" prompt="Bitte wählen Sie aus der Liste." sqref="K1" xr:uid="{0613BB97-50F4-4DD8-852B-8BC50F05C375}"/>
    <dataValidation allowBlank="1" showInputMessage="1" showErrorMessage="1" errorTitle="Fehler!" error="Eingabe ungültig." promptTitle="Asbest" prompt="Bitte wählen Sie aus der Liste." sqref="M1" xr:uid="{E94EC9FB-0022-4760-8F9E-EB61AA4CEB4E}"/>
    <dataValidation type="list" allowBlank="1" showInputMessage="1" showErrorMessage="1" errorTitle="Fehler" error="Ihre Eingabe kann nicht bearbeitet werden." promptTitle="MUFV" prompt="Wählen Sie aus der Liste." sqref="B2:B1048576" xr:uid="{428E8451-DDA8-40FD-A8F7-8F4019748CBA}">
      <formula1>AUSWAHL_CHEMIE_MUFV</formula1>
    </dataValidation>
    <dataValidation type="list" allowBlank="1" showInputMessage="1" showErrorMessage="1" errorTitle="Fehler!" error="Die Angabe ist ungültig." promptTitle="Laga Boden" prompt="Wählen Sie eine Einstufung aus der Liste." sqref="D2:D1048576" xr:uid="{417E8C09-9C01-43FC-8DFF-0CBCBAE1C7FF}">
      <formula1>AUSWAHL_CHEMIE_LAGA_BO</formula1>
    </dataValidation>
    <dataValidation type="list" allowBlank="1" showInputMessage="1" showErrorMessage="1" errorTitle="Fehler!" error="Eingabe ungültig." promptTitle="Laga RC" prompt="Wählen Sie eine Einstufung aus der Liste." sqref="E2:E1048576" xr:uid="{AEC9FC8A-4788-4490-9998-3ABB874B1FD3}">
      <formula1>AUSWAHL_CHEMIE_LAGA_RC</formula1>
    </dataValidation>
    <dataValidation type="list" allowBlank="1" showInputMessage="1" showErrorMessage="1" errorTitle="Fehler!" error="Eingabe ungültig." promptTitle="Orientierungswert" prompt="Wählen Sie aus der Liste." sqref="F2:F1048576" xr:uid="{3EC4549D-321C-4A2F-8047-38213D9D626F}">
      <formula1>AUSWAHL_CHEMIE_LAGARC_ORIENTIERUNGSWERT</formula1>
    </dataValidation>
    <dataValidation type="list" allowBlank="1" showInputMessage="1" showErrorMessage="1" errorTitle="Fehler!" error="Ungültige Eingabe." promptTitle="TL Gestein" prompt="Wählen Sie eine Einstufung aus der Liste." sqref="G2:G1048576" xr:uid="{37646D45-2792-421F-8325-8DF64C058FAE}">
      <formula1>AUSWAHL_CHEMIE_TLGESTEIN</formula1>
    </dataValidation>
    <dataValidation type="list" allowBlank="1" showInputMessage="1" showErrorMessage="1" errorTitle="Fehler!" error="Eingabe ungültig." promptTitle="DepV" prompt="Bitte wählen Sie eine Einstufung aus der Liste." sqref="H2:H1048576" xr:uid="{FD64FD47-B7B3-4BA8-8A3A-465598896A9F}">
      <formula1>AUSWAHL_CHEMIE_DEPV</formula1>
    </dataValidation>
    <dataValidation type="list" allowBlank="1" showInputMessage="1" showErrorMessage="1" errorTitle="Fehler!" error="Ungültige Eingabe." promptTitle="Entscheidungshilfe" prompt="Bitte wählen Sie eine Einstufung aus der Liste." sqref="I2:I1048576" xr:uid="{007A73F5-8994-4B05-8039-AFED71092C07}">
      <formula1>AUSWAHL_CHEMIE_ENTSCHEIDUNGSHILFE</formula1>
    </dataValidation>
    <dataValidation type="list" allowBlank="1" showInputMessage="1" showErrorMessage="1" errorTitle="Fehler!" error="Eingabe ungültig." promptTitle="REKU" prompt="Bitte wählen Sie aus der Liste." sqref="K2:K1048576" xr:uid="{4B6A3CF6-4B7E-4A18-A097-352A93F6C357}">
      <formula1>AUSWAHL_CHEMIE_REKU</formula1>
    </dataValidation>
    <dataValidation type="list" allowBlank="1" showInputMessage="1" showErrorMessage="1" errorTitle="Fehler!" error="Eingabe ungültig." promptTitle="Asbest" prompt="Bitte wählen Sie aus der Liste." sqref="M2:M1048576" xr:uid="{83667668-5ABE-4DD0-AEBF-3D7D7F891706}">
      <formula1>AUSWAHL_CHEMIE_ASBEST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7B0F-FDA3-48C9-8760-0E66AB44D777}">
  <dimension ref="A1:AB11"/>
  <sheetViews>
    <sheetView topLeftCell="R1" workbookViewId="0">
      <selection activeCell="V4" sqref="V4"/>
    </sheetView>
  </sheetViews>
  <sheetFormatPr baseColWidth="10" defaultRowHeight="15"/>
  <cols>
    <col min="1" max="1" width="21.28515625" customWidth="1"/>
    <col min="2" max="2" width="23.85546875" customWidth="1"/>
    <col min="3" max="3" width="34.5703125" customWidth="1"/>
    <col min="4" max="4" width="20.42578125" customWidth="1"/>
    <col min="5" max="5" width="27.140625" customWidth="1"/>
    <col min="6" max="6" width="22.85546875" customWidth="1"/>
    <col min="7" max="7" width="34.28515625" customWidth="1"/>
    <col min="8" max="8" width="16.28515625" customWidth="1"/>
    <col min="9" max="9" width="21.85546875" customWidth="1"/>
    <col min="10" max="10" width="18.85546875" customWidth="1"/>
    <col min="11" max="11" width="29.5703125" customWidth="1"/>
    <col min="12" max="12" width="21.7109375" customWidth="1"/>
    <col min="13" max="13" width="16.85546875" customWidth="1"/>
    <col min="14" max="14" width="29.42578125" customWidth="1"/>
    <col min="15" max="15" width="17.28515625" customWidth="1"/>
    <col min="16" max="16" width="19.5703125" customWidth="1"/>
    <col min="17" max="17" width="21.85546875" customWidth="1"/>
    <col min="18" max="18" width="22.28515625" customWidth="1"/>
    <col min="19" max="19" width="27.7109375" customWidth="1"/>
    <col min="20" max="20" width="19" customWidth="1"/>
    <col min="21" max="21" width="29.140625" customWidth="1"/>
    <col min="22" max="22" width="22.85546875" customWidth="1"/>
    <col min="23" max="23" width="29.42578125" customWidth="1"/>
    <col min="24" max="24" width="24.7109375" customWidth="1"/>
    <col min="25" max="25" width="23.7109375" customWidth="1"/>
    <col min="26" max="26" width="25.140625" customWidth="1"/>
    <col min="27" max="27" width="26" customWidth="1"/>
    <col min="28" max="28" width="15.5703125" customWidth="1"/>
  </cols>
  <sheetData>
    <row r="1" spans="1:28" s="36" customFormat="1">
      <c r="A1" s="36" t="s">
        <v>51</v>
      </c>
      <c r="B1" s="36" t="s">
        <v>112</v>
      </c>
      <c r="C1" s="36" t="s">
        <v>127</v>
      </c>
      <c r="D1" s="36" t="s">
        <v>103</v>
      </c>
      <c r="E1" s="36" t="s">
        <v>21</v>
      </c>
      <c r="F1" s="36" t="s">
        <v>39</v>
      </c>
      <c r="G1" s="36" t="s">
        <v>27</v>
      </c>
      <c r="H1" s="36" t="s">
        <v>31</v>
      </c>
      <c r="I1" s="36" t="s">
        <v>45</v>
      </c>
      <c r="J1" s="36" t="s">
        <v>46</v>
      </c>
      <c r="K1" s="36" t="s">
        <v>28</v>
      </c>
      <c r="L1" s="36" t="s">
        <v>29</v>
      </c>
      <c r="M1" s="36" t="s">
        <v>30</v>
      </c>
      <c r="N1" s="36" t="s">
        <v>33</v>
      </c>
      <c r="O1" s="36" t="s">
        <v>38</v>
      </c>
      <c r="P1" s="36" t="s">
        <v>32</v>
      </c>
      <c r="Q1" s="36" t="s">
        <v>59</v>
      </c>
      <c r="R1" s="36" t="s">
        <v>60</v>
      </c>
      <c r="S1" s="36" t="s">
        <v>108</v>
      </c>
      <c r="T1" s="36" t="s">
        <v>5</v>
      </c>
      <c r="U1" s="36" t="s">
        <v>6</v>
      </c>
      <c r="V1" s="36" t="s">
        <v>176</v>
      </c>
      <c r="AB1" s="36" t="s">
        <v>175</v>
      </c>
    </row>
    <row r="2" spans="1:28">
      <c r="A2" t="s">
        <v>80</v>
      </c>
      <c r="B2" t="s">
        <v>113</v>
      </c>
      <c r="C2" t="s">
        <v>128</v>
      </c>
      <c r="D2" t="s">
        <v>132</v>
      </c>
      <c r="E2" t="s">
        <v>136</v>
      </c>
      <c r="F2" t="s">
        <v>145</v>
      </c>
      <c r="G2" t="s">
        <v>285</v>
      </c>
      <c r="H2" t="s">
        <v>82</v>
      </c>
      <c r="I2" t="s">
        <v>151</v>
      </c>
      <c r="J2" t="s">
        <v>151</v>
      </c>
      <c r="K2" t="s">
        <v>44</v>
      </c>
      <c r="L2" t="s">
        <v>41</v>
      </c>
      <c r="M2" t="s">
        <v>42</v>
      </c>
      <c r="N2" t="s">
        <v>162</v>
      </c>
      <c r="O2" t="s">
        <v>44</v>
      </c>
      <c r="P2" t="s">
        <v>169</v>
      </c>
      <c r="Q2" t="s">
        <v>164</v>
      </c>
      <c r="R2" t="s">
        <v>74</v>
      </c>
      <c r="S2" t="s">
        <v>75</v>
      </c>
      <c r="T2" t="s">
        <v>66</v>
      </c>
      <c r="U2" t="s">
        <v>174</v>
      </c>
      <c r="V2" t="s">
        <v>285</v>
      </c>
    </row>
    <row r="3" spans="1:28">
      <c r="A3" t="s">
        <v>122</v>
      </c>
      <c r="B3" t="s">
        <v>115</v>
      </c>
      <c r="C3" t="s">
        <v>129</v>
      </c>
      <c r="D3" t="s">
        <v>133</v>
      </c>
      <c r="E3" t="s">
        <v>137</v>
      </c>
      <c r="F3" t="s">
        <v>146</v>
      </c>
      <c r="G3" t="s">
        <v>286</v>
      </c>
      <c r="H3" t="s">
        <v>43</v>
      </c>
      <c r="I3" t="s">
        <v>71</v>
      </c>
      <c r="J3" t="s">
        <v>71</v>
      </c>
      <c r="K3" t="s">
        <v>72</v>
      </c>
      <c r="L3" t="s">
        <v>155</v>
      </c>
      <c r="M3" t="s">
        <v>158</v>
      </c>
      <c r="N3" t="s">
        <v>158</v>
      </c>
      <c r="O3" t="s">
        <v>72</v>
      </c>
      <c r="P3" t="s">
        <v>170</v>
      </c>
      <c r="Q3" t="s">
        <v>165</v>
      </c>
      <c r="R3" t="s">
        <v>168</v>
      </c>
      <c r="S3" t="s">
        <v>171</v>
      </c>
      <c r="T3" t="s">
        <v>172</v>
      </c>
      <c r="U3">
        <v>0.3</v>
      </c>
      <c r="V3" t="s">
        <v>286</v>
      </c>
      <c r="AB3" t="s">
        <v>91</v>
      </c>
    </row>
    <row r="4" spans="1:28">
      <c r="A4" t="s">
        <v>124</v>
      </c>
      <c r="B4" t="s">
        <v>117</v>
      </c>
      <c r="C4" t="s">
        <v>130</v>
      </c>
      <c r="D4" t="s">
        <v>134</v>
      </c>
      <c r="E4" t="s">
        <v>138</v>
      </c>
      <c r="F4" t="s">
        <v>147</v>
      </c>
      <c r="I4" t="s">
        <v>40</v>
      </c>
      <c r="J4" t="s">
        <v>40</v>
      </c>
      <c r="L4" t="s">
        <v>156</v>
      </c>
      <c r="M4" t="s">
        <v>159</v>
      </c>
      <c r="N4" t="s">
        <v>159</v>
      </c>
      <c r="Q4" t="s">
        <v>166</v>
      </c>
      <c r="S4" t="s">
        <v>183</v>
      </c>
      <c r="T4" t="s">
        <v>173</v>
      </c>
      <c r="U4" s="4">
        <v>1</v>
      </c>
    </row>
    <row r="5" spans="1:28">
      <c r="A5" t="s">
        <v>125</v>
      </c>
      <c r="B5" t="s">
        <v>119</v>
      </c>
      <c r="C5" t="s">
        <v>131</v>
      </c>
      <c r="D5" t="s">
        <v>135</v>
      </c>
      <c r="E5" t="s">
        <v>139</v>
      </c>
      <c r="F5" t="s">
        <v>148</v>
      </c>
      <c r="I5" t="s">
        <v>152</v>
      </c>
      <c r="J5" t="s">
        <v>152</v>
      </c>
      <c r="L5" t="s">
        <v>157</v>
      </c>
      <c r="M5" t="s">
        <v>160</v>
      </c>
      <c r="Q5" t="s">
        <v>73</v>
      </c>
      <c r="U5">
        <v>1.8</v>
      </c>
    </row>
    <row r="6" spans="1:28">
      <c r="A6" t="s">
        <v>118</v>
      </c>
      <c r="B6" t="s">
        <v>121</v>
      </c>
      <c r="E6" t="s">
        <v>140</v>
      </c>
      <c r="F6" t="s">
        <v>149</v>
      </c>
      <c r="I6" t="s">
        <v>153</v>
      </c>
      <c r="J6" t="s">
        <v>153</v>
      </c>
      <c r="M6" t="s">
        <v>161</v>
      </c>
      <c r="Q6" t="s">
        <v>167</v>
      </c>
      <c r="U6">
        <v>3.2</v>
      </c>
    </row>
    <row r="7" spans="1:28">
      <c r="A7" t="s">
        <v>114</v>
      </c>
      <c r="E7" t="s">
        <v>141</v>
      </c>
      <c r="I7" t="s">
        <v>154</v>
      </c>
      <c r="J7" t="s">
        <v>154</v>
      </c>
      <c r="U7">
        <v>10</v>
      </c>
    </row>
    <row r="8" spans="1:28">
      <c r="A8" t="s">
        <v>123</v>
      </c>
      <c r="E8" t="s">
        <v>142</v>
      </c>
      <c r="U8">
        <v>32</v>
      </c>
    </row>
    <row r="9" spans="1:28">
      <c r="A9" t="s">
        <v>116</v>
      </c>
      <c r="E9" t="s">
        <v>143</v>
      </c>
      <c r="U9">
        <v>100</v>
      </c>
    </row>
    <row r="10" spans="1:28">
      <c r="A10" t="s">
        <v>120</v>
      </c>
      <c r="E10" t="s">
        <v>144</v>
      </c>
    </row>
    <row r="11" spans="1:28">
      <c r="A11" s="35" t="s">
        <v>280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51134B2A-1550-44ED-BB68-5AD400A3B174}">
  <ds:schemaRefs/>
</ds:datastoreItem>
</file>

<file path=customXml/itemProps2.xml><?xml version="1.0" encoding="utf-8"?>
<ds:datastoreItem xmlns:ds="http://schemas.openxmlformats.org/officeDocument/2006/customXml" ds:itemID="{BF698BCC-ABD7-409B-968F-7D317D53A1EB}">
  <ds:schemaRefs/>
</ds:datastoreItem>
</file>

<file path=customXml/itemProps3.xml><?xml version="1.0" encoding="utf-8"?>
<ds:datastoreItem xmlns:ds="http://schemas.openxmlformats.org/officeDocument/2006/customXml" ds:itemID="{F9538AFA-2D9D-4DA4-A344-9A73111E9F41}">
  <ds:schemaRefs/>
</ds:datastoreItem>
</file>

<file path=customXml/itemProps4.xml><?xml version="1.0" encoding="utf-8"?>
<ds:datastoreItem xmlns:ds="http://schemas.openxmlformats.org/officeDocument/2006/customXml" ds:itemID="{4AF4A950-014C-4DC3-A08C-B6AEC7381B53}">
  <ds:schemaRefs/>
</ds:datastoreItem>
</file>

<file path=customXml/itemProps5.xml><?xml version="1.0" encoding="utf-8"?>
<ds:datastoreItem xmlns:ds="http://schemas.openxmlformats.org/officeDocument/2006/customXml" ds:itemID="{47F74920-9C25-4043-A0F3-D2E10C5B1F93}">
  <ds:schemaRefs/>
</ds:datastoreItem>
</file>

<file path=customXml/itemProps6.xml><?xml version="1.0" encoding="utf-8"?>
<ds:datastoreItem xmlns:ds="http://schemas.openxmlformats.org/officeDocument/2006/customXml" ds:itemID="{449316B9-C366-4E4E-A7ED-A01CF846205A}">
  <ds:schemaRefs/>
</ds:datastoreItem>
</file>

<file path=customXml/itemProps7.xml><?xml version="1.0" encoding="utf-8"?>
<ds:datastoreItem xmlns:ds="http://schemas.openxmlformats.org/officeDocument/2006/customXml" ds:itemID="{0438DD9A-55DA-414C-9669-7F95B74AEB95}">
  <ds:schemaRefs/>
</ds:datastoreItem>
</file>

<file path=customXml/itemProps8.xml><?xml version="1.0" encoding="utf-8"?>
<ds:datastoreItem xmlns:ds="http://schemas.openxmlformats.org/officeDocument/2006/customXml" ds:itemID="{31B98C48-F540-4322-B106-D923F5C36896}">
  <ds:schemaRefs/>
</ds:datastoreItem>
</file>

<file path=customXml/itemProps9.xml><?xml version="1.0" encoding="utf-8"?>
<ds:datastoreItem xmlns:ds="http://schemas.openxmlformats.org/officeDocument/2006/customXml" ds:itemID="{12FFB191-3A68-40ED-AD00-2D8E93A286C1}">
  <ds:schemaRefs/>
</ds:datastoreItem>
</file>

<file path=customXml/itemProps10.xml><?xml version="1.0" encoding="utf-8"?>
<ds:datastoreItem xmlns:ds="http://schemas.openxmlformats.org/officeDocument/2006/customXml" ds:itemID="{19291920-3F34-4C7F-8D1A-C5CB9DF8F44B}">
  <ds:schemaRefs>
    <ds:schemaRef ds:uri="http://schemas.microsoft.com/DataMashup"/>
  </ds:schemaRefs>
</ds:datastoreItem>
</file>

<file path=customXml/itemProps11.xml><?xml version="1.0" encoding="utf-8"?>
<ds:datastoreItem xmlns:ds="http://schemas.openxmlformats.org/officeDocument/2006/customXml" ds:itemID="{41226A17-1995-4319-BE82-C87C68FF27B6}">
  <ds:schemaRefs/>
</ds:datastoreItem>
</file>

<file path=customXml/itemProps12.xml><?xml version="1.0" encoding="utf-8"?>
<ds:datastoreItem xmlns:ds="http://schemas.openxmlformats.org/officeDocument/2006/customXml" ds:itemID="{018D74F4-8B18-4433-A4E9-8BC780928C42}">
  <ds:schemaRefs/>
</ds:datastoreItem>
</file>

<file path=customXml/itemProps13.xml><?xml version="1.0" encoding="utf-8"?>
<ds:datastoreItem xmlns:ds="http://schemas.openxmlformats.org/officeDocument/2006/customXml" ds:itemID="{272BD8C7-41B6-49A5-8514-DE0B440877B5}">
  <ds:schemaRefs/>
</ds:datastoreItem>
</file>

<file path=customXml/itemProps14.xml><?xml version="1.0" encoding="utf-8"?>
<ds:datastoreItem xmlns:ds="http://schemas.openxmlformats.org/officeDocument/2006/customXml" ds:itemID="{3AD084C6-5864-4594-910C-F02388526355}">
  <ds:schemaRefs/>
</ds:datastoreItem>
</file>

<file path=customXml/itemProps15.xml><?xml version="1.0" encoding="utf-8"?>
<ds:datastoreItem xmlns:ds="http://schemas.openxmlformats.org/officeDocument/2006/customXml" ds:itemID="{2EC3D266-6156-457E-8DF0-CAD8465B0B64}">
  <ds:schemaRefs/>
</ds:datastoreItem>
</file>

<file path=customXml/itemProps16.xml><?xml version="1.0" encoding="utf-8"?>
<ds:datastoreItem xmlns:ds="http://schemas.openxmlformats.org/officeDocument/2006/customXml" ds:itemID="{6B1DDE13-2862-4F5F-8B38-27613EDDACAB}">
  <ds:schemaRefs/>
</ds:datastoreItem>
</file>

<file path=customXml/itemProps17.xml><?xml version="1.0" encoding="utf-8"?>
<ds:datastoreItem xmlns:ds="http://schemas.openxmlformats.org/officeDocument/2006/customXml" ds:itemID="{353EF7EE-4439-424D-BB79-A2F9E12D96C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Daten_Abfrage</vt:lpstr>
      <vt:lpstr>Erkundungsstellen_Grunddaten</vt:lpstr>
      <vt:lpstr>Schichten_Grunddaten</vt:lpstr>
      <vt:lpstr>Chemie_Ergebnisse</vt:lpstr>
      <vt:lpstr>Auswahl_Listen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Kuenzl</dc:creator>
  <cp:lastModifiedBy>Kuenzl</cp:lastModifiedBy>
  <dcterms:created xsi:type="dcterms:W3CDTF">2015-06-05T18:19:34Z</dcterms:created>
  <dcterms:modified xsi:type="dcterms:W3CDTF">2021-05-30T20:59:55Z</dcterms:modified>
</cp:coreProperties>
</file>