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araiman\Desktop\"/>
    </mc:Choice>
  </mc:AlternateContent>
  <xr:revisionPtr revIDLastSave="0" documentId="13_ncr:1_{C2EFA4E0-0959-4773-A571-8AC3324A3DCC}" xr6:coauthVersionLast="45" xr6:coauthVersionMax="45" xr10:uidLastSave="{00000000-0000-0000-0000-000000000000}"/>
  <bookViews>
    <workbookView xWindow="195" yWindow="255" windowWidth="18375" windowHeight="19965" xr2:uid="{00000000-000D-0000-FFFF-FFFF00000000}"/>
  </bookViews>
  <sheets>
    <sheet name="Tabelle1" sheetId="1" r:id="rId1"/>
  </sheets>
  <definedNames>
    <definedName name="_xlnm.Print_Area" localSheetId="0">Tabelle1!$A$1:$G$58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E24" i="1"/>
  <c r="E33" i="1"/>
  <c r="E42" i="1"/>
  <c r="E51" i="1"/>
  <c r="D12" i="1"/>
  <c r="B55" i="1"/>
  <c r="A55" i="1"/>
  <c r="D51" i="1"/>
  <c r="A51" i="1"/>
  <c r="D42" i="1"/>
  <c r="A42" i="1"/>
  <c r="D33" i="1"/>
  <c r="A33" i="1"/>
  <c r="D24" i="1"/>
  <c r="A24" i="1"/>
</calcChain>
</file>

<file path=xl/sharedStrings.xml><?xml version="1.0" encoding="utf-8"?>
<sst xmlns="http://schemas.openxmlformats.org/spreadsheetml/2006/main" count="76" uniqueCount="52">
  <si>
    <t>Beurteilungsraster Wirtschaftsprojekt/Bachelorarbeit</t>
  </si>
  <si>
    <r>
      <t>für alle Projektarten</t>
    </r>
    <r>
      <rPr>
        <sz val="11"/>
        <color rgb="FF000000"/>
        <rFont val="Times New Roman"/>
        <family val="1"/>
      </rPr>
      <t xml:space="preserve">
</t>
    </r>
  </si>
  <si>
    <t xml:space="preserve">Das Wirtschaftsprojekt ist mit 6 ECTS dotiert (180 Arbeitsstunden pro Student/in). Die definitive Beurteilung erfolgt durch die Betreuungsperson und die interne Expertin/den internen Experten nach gemeinsamer Absprache.
Die Bachelorarbeit ist mit 12 ECTS dotiert (360 Arbeitsstunden pro Student/in). Die definitive Beurteilung erfolgt durch die Betreuungsperson und die externe Expertin/den externen Experten nach gemeinsamer Absprache. </t>
  </si>
  <si>
    <t>Student/in, Studiengang</t>
  </si>
  <si>
    <t>Titel der Arbeit</t>
  </si>
  <si>
    <t xml:space="preserve"> </t>
  </si>
  <si>
    <t>Betreuungsperson</t>
  </si>
  <si>
    <t>Experte/Expertin</t>
  </si>
  <si>
    <t>WIPRO oder BAA</t>
  </si>
  <si>
    <t>Datum</t>
  </si>
  <si>
    <t>Bewertung nach P=Punkten oder N=Note</t>
  </si>
  <si>
    <r>
      <t xml:space="preserve">Hinweis:
• </t>
    </r>
    <r>
      <rPr>
        <sz val="11"/>
        <color theme="1"/>
        <rFont val="Times New Roman"/>
        <family val="1"/>
      </rPr>
      <t xml:space="preserve">Bei Arbeiten mit zwei (oder mehr) Studierenden müssen die Einzelleistungen klar identifizierbar sein.
• Für die Bewertung werden pro Block/Tabelle Punkte vergeben und nicht individuell pro Subkriterium. Die Subkriterien dienen als Anhaltspunkte/Hinweise für die Begründung der vergebenen Punkte. Es erfolgt keine «Berechnung» der Punkte innerhalb der Blöcke aus den gesetzten Beurteilungen mittels einer Formel. </t>
    </r>
    <r>
      <rPr>
        <b/>
        <sz val="11"/>
        <color theme="1"/>
        <rFont val="Times New Roman"/>
        <family val="1"/>
      </rPr>
      <t xml:space="preserve">
</t>
    </r>
  </si>
  <si>
    <t>1. Inhalt: 40 Punkte</t>
  </si>
  <si>
    <r>
      <t xml:space="preserve">Zielsetzung:
</t>
    </r>
    <r>
      <rPr>
        <sz val="10.5"/>
        <color theme="1"/>
        <rFont val="Times New Roman"/>
        <family val="1"/>
      </rPr>
      <t>Die Absolventinnen und Absolventen lösen ein relevantes Problem.</t>
    </r>
  </si>
  <si>
    <t>Beurteilung</t>
  </si>
  <si>
    <t>Begründung:</t>
  </si>
  <si>
    <t xml:space="preserve">wertlos </t>
  </si>
  <si>
    <t>ungenügend</t>
  </si>
  <si>
    <t>genügend</t>
  </si>
  <si>
    <t>gut</t>
  </si>
  <si>
    <t>sehr gut</t>
  </si>
  <si>
    <r>
      <t>1.1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Times New Roman"/>
        <family val="1"/>
      </rPr>
      <t>Alle wesentlichen Aspekte des Themenkontexts resp. der Fragestellung werden berücksichtigt.</t>
    </r>
  </si>
  <si>
    <r>
      <t>1.2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Times New Roman"/>
        <family val="1"/>
      </rPr>
      <t>Der Lösungsweg und die Ergebnisse sind nachvollziehbar und korrekt.</t>
    </r>
  </si>
  <si>
    <t xml:space="preserve">1.3 Die erstellten Artefakte sind qualitativ hochstehend. </t>
  </si>
  <si>
    <r>
      <t>1.4</t>
    </r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Times New Roman"/>
        <family val="1"/>
      </rPr>
      <t>Die festgelegten Ziele wurden erreicht und es erfolgte eine kritische Reflexion</t>
    </r>
  </si>
  <si>
    <t>1.5   Das Ergebnis erzeugt für den Auftraggeber einen konkreten Nutzen/Mehrwert.</t>
  </si>
  <si>
    <r>
      <t xml:space="preserve">2. Wissenschaftliches Vorgehen / </t>
    </r>
    <r>
      <rPr>
        <b/>
        <sz val="12"/>
        <rFont val="Times New Roman"/>
        <family val="1"/>
      </rPr>
      <t>Engineering:</t>
    </r>
    <r>
      <rPr>
        <b/>
        <sz val="12"/>
        <color theme="1"/>
        <rFont val="Times New Roman"/>
        <family val="1"/>
      </rPr>
      <t xml:space="preserve"> 20 Punkte</t>
    </r>
  </si>
  <si>
    <r>
      <t xml:space="preserve">Zielsetzung:
</t>
    </r>
    <r>
      <rPr>
        <sz val="10.5"/>
        <color theme="1"/>
        <rFont val="Times New Roman"/>
        <family val="1"/>
      </rPr>
      <t xml:space="preserve">Die Studierenden bearbeiten eine Problemstellung methodisch begründet / </t>
    </r>
    <r>
      <rPr>
        <sz val="10.5"/>
        <rFont val="Times New Roman"/>
        <family val="1"/>
      </rPr>
      <t>systematisch</t>
    </r>
    <r>
      <rPr>
        <sz val="10.5"/>
        <color theme="1"/>
        <rFont val="Times New Roman"/>
        <family val="1"/>
      </rPr>
      <t xml:space="preserve"> und korrekt. </t>
    </r>
  </si>
  <si>
    <t>2.1 Der Forschungsstand / Stand der Technik wurde bezogen auf das Thema und anhand der relevanten Literatur/Quellen aufgearbeitet.</t>
  </si>
  <si>
    <t>2.2 Die Methode(n)/Technik(en) wurde(n) dem Thema entsprechend richtig gewählt.</t>
  </si>
  <si>
    <t>2.3 Die gewählte(n) Methode(n) /Technik(en) wurde(n) durchwegs korrekt angewendet.</t>
  </si>
  <si>
    <t>2.4 Der Lösungsweg wird kritisch reflektiert: Variantenbildung, Bewertung, Entscheid, Validierung.</t>
  </si>
  <si>
    <t>Gesamteindruck:</t>
  </si>
  <si>
    <t>3. Sprache / Form: 20 Punkte</t>
  </si>
  <si>
    <r>
      <t xml:space="preserve">Zielsetzung:
</t>
    </r>
    <r>
      <rPr>
        <sz val="10.5"/>
        <color theme="1"/>
        <rFont val="Times New Roman"/>
        <family val="1"/>
      </rPr>
      <t>Die Absolventinnen und Absolventen verfassen eine sprachlich kompetente (wissenschaftliche) Arbeit.</t>
    </r>
  </si>
  <si>
    <t>3.1 Die Arbeit ist durchwegs sprachlich angemessen und normgerecht (Stil, Adressatenorientierung, Grammatik, Rechtschreibung).</t>
  </si>
  <si>
    <t>3.2 Der Aufbau der Arbeit ist klar nachvollziehbar und schlüssig.</t>
  </si>
  <si>
    <r>
      <t>3.3 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 xml:space="preserve">Die verwendeten Quellen sind korrekt referenziert. </t>
    </r>
  </si>
  <si>
    <t>3.4 Die Arbeit ist formal und grafisch korrekt und verwendet die korrekte Terminologie, Modelle und Skizzen.</t>
  </si>
  <si>
    <t>4. Präsentation: 20 Punkte</t>
  </si>
  <si>
    <r>
      <t xml:space="preserve">Zielsetzung:
</t>
    </r>
    <r>
      <rPr>
        <sz val="10.5"/>
        <color theme="1"/>
        <rFont val="Times New Roman"/>
        <family val="1"/>
      </rPr>
      <t>Zielsetzung: Die Absolventinnen und Absolventen präsentieren ihre Arbeit erfolgreich.</t>
    </r>
  </si>
  <si>
    <t>4.1 Die Schlusspräsentation fokussierte auf die relevanten Aspekte der Arbeit.</t>
  </si>
  <si>
    <t>4.2 Die Schlusspräsentation erfolgte in guter Sprache, Auftreten, Stimulanz und nutzte eine passende Präsentationstechnik.</t>
  </si>
  <si>
    <t>4.3 Die abschliessende Befragung klärte offene Punkte und zeigte die Kompetenz der Vortragenden.</t>
  </si>
  <si>
    <r>
      <rPr>
        <b/>
        <sz val="10.5"/>
        <color theme="1"/>
        <rFont val="Times New Roman"/>
        <family val="1"/>
      </rPr>
      <t xml:space="preserve">Nur bei Bachelorarbeiten: </t>
    </r>
    <r>
      <rPr>
        <sz val="10.5"/>
        <color theme="1"/>
        <rFont val="Times New Roman"/>
        <family val="1"/>
      </rPr>
      <t xml:space="preserve">
4.4 Die Zwischenpräsentation gab einen adäquaten Einblick in den aktuellen Stand der Arbeit.</t>
    </r>
  </si>
  <si>
    <t>Gesamtbewertung</t>
  </si>
  <si>
    <t xml:space="preserve">Bemerkungen: 
• Das Wirtschaftsprojekt/Die Bachelorarbeit ist angenommen, wenn die gerundete Note mindestens 4 beträgt.
• Note: Punkte/20+1
• Grade: 6=A, 5.5=B, 5=C, 4.5=D, 4=E, 3.5=FX, sonst F
</t>
  </si>
  <si>
    <t>Punktesumme</t>
  </si>
  <si>
    <t>Note berechnet</t>
  </si>
  <si>
    <r>
      <t xml:space="preserve">Schluss-Note </t>
    </r>
    <r>
      <rPr>
        <b/>
        <sz val="9"/>
        <color theme="1"/>
        <rFont val="Times New Roman"/>
        <family val="1"/>
      </rPr>
      <t>(gerundet auf halbe Noten)</t>
    </r>
  </si>
  <si>
    <t>Gesamteindruck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</si>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</sst>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#,##0.00_ ;\-#,##0.00\ "/>
    <numFmt numFmtId="165" formatCode="#,##0_ ;\-#,##0\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0.5"/>
      <color theme="1"/>
      <name val="Times New Roman"/>
      <family val="1"/>
    </font>
    <font>
      <sz val="7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.6"/>
      <color theme="1"/>
      <name val="Times New Roman"/>
      <family val="1"/>
    </font>
    <font>
      <b/>
      <sz val="11"/>
      <color rgb="FF000000"/>
      <name val="Times New Roman"/>
      <family val="1"/>
    </font>
    <font>
      <sz val="14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0.5"/>
      <color theme="0"/>
      <name val="Times New Roman"/>
      <family val="1"/>
    </font>
    <font>
      <b/>
      <sz val="14"/>
      <color theme="3" tint="0.79998168889431442"/>
      <name val="Calibri"/>
      <family val="2"/>
      <scheme val="minor"/>
    </font>
    <font>
      <b/>
      <sz val="9"/>
      <color theme="1"/>
      <name val="Times New Roman"/>
      <family val="1"/>
    </font>
    <font>
      <sz val="10.5"/>
      <name val="Times New Roman"/>
      <family val="1"/>
    </font>
    <font>
      <b/>
      <sz val="12"/>
      <name val="Times New Roman"/>
      <family val="1"/>
    </font>
    <font>
      <sz val="7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3" fillId="0" borderId="0" xfId="0" applyFont="1" applyAlignment="1">
      <alignment vertical="top" wrapText="1"/>
    </xf>
    <xf numFmtId="12" fontId="5" fillId="2" borderId="5" xfId="0" applyNumberFormat="1" applyFont="1" applyFill="1" applyBorder="1" applyAlignment="1">
      <alignment vertical="top" wrapText="1"/>
    </xf>
    <xf numFmtId="0" fontId="0" fillId="0" borderId="0" xfId="0" applyProtection="1">
      <protection locked="0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10" fillId="2" borderId="1" xfId="0" applyFont="1" applyFill="1" applyBorder="1" applyAlignment="1">
      <alignment vertical="top"/>
    </xf>
    <xf numFmtId="0" fontId="6" fillId="2" borderId="6" xfId="0" applyFont="1" applyFill="1" applyBorder="1" applyAlignment="1">
      <alignment horizontal="center" vertical="center" textRotation="90" wrapText="1"/>
    </xf>
    <xf numFmtId="0" fontId="3" fillId="0" borderId="17" xfId="0" applyFont="1" applyBorder="1" applyAlignment="1">
      <alignment vertical="center" wrapText="1"/>
    </xf>
    <xf numFmtId="0" fontId="4" fillId="0" borderId="20" xfId="0" applyFont="1" applyBorder="1"/>
    <xf numFmtId="0" fontId="4" fillId="0" borderId="22" xfId="0" applyFont="1" applyBorder="1"/>
    <xf numFmtId="0" fontId="4" fillId="0" borderId="0" xfId="0" applyFont="1"/>
    <xf numFmtId="0" fontId="6" fillId="0" borderId="0" xfId="0" applyFont="1" applyAlignment="1">
      <alignment horizontal="left" vertical="top"/>
    </xf>
    <xf numFmtId="0" fontId="10" fillId="0" borderId="6" xfId="0" applyFont="1" applyBorder="1" applyAlignment="1">
      <alignment horizontal="right" vertical="center" wrapText="1"/>
    </xf>
    <xf numFmtId="0" fontId="10" fillId="0" borderId="22" xfId="0" applyFont="1" applyBorder="1"/>
    <xf numFmtId="0" fontId="6" fillId="0" borderId="0" xfId="0" applyFont="1"/>
    <xf numFmtId="0" fontId="16" fillId="0" borderId="0" xfId="0" applyFont="1"/>
    <xf numFmtId="0" fontId="10" fillId="0" borderId="0" xfId="0" applyFont="1" applyAlignment="1">
      <alignment horizontal="right" vertical="center" wrapText="1"/>
    </xf>
    <xf numFmtId="0" fontId="1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49" fontId="19" fillId="3" borderId="14" xfId="0" applyNumberFormat="1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/>
    </xf>
    <xf numFmtId="49" fontId="20" fillId="6" borderId="0" xfId="0" applyNumberFormat="1" applyFont="1" applyFill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49" fontId="6" fillId="0" borderId="26" xfId="0" applyNumberFormat="1" applyFont="1" applyBorder="1" applyAlignment="1">
      <alignment horizontal="left" vertical="top"/>
    </xf>
    <xf numFmtId="0" fontId="20" fillId="0" borderId="25" xfId="0" applyFont="1" applyBorder="1" applyAlignment="1">
      <alignment horizontal="left" vertical="top"/>
    </xf>
    <xf numFmtId="0" fontId="20" fillId="0" borderId="3" xfId="0" applyFont="1" applyBorder="1" applyAlignment="1">
      <alignment horizontal="left" vertical="top"/>
    </xf>
    <xf numFmtId="49" fontId="20" fillId="0" borderId="3" xfId="0" applyNumberFormat="1" applyFont="1" applyBorder="1" applyAlignment="1">
      <alignment horizontal="left" vertical="top"/>
    </xf>
    <xf numFmtId="0" fontId="6" fillId="5" borderId="10" xfId="0" applyFont="1" applyFill="1" applyBorder="1" applyAlignment="1" applyProtection="1">
      <alignment horizontal="center" vertical="center"/>
      <protection locked="0"/>
    </xf>
    <xf numFmtId="0" fontId="6" fillId="5" borderId="9" xfId="0" applyFont="1" applyFill="1" applyBorder="1" applyAlignment="1" applyProtection="1">
      <alignment horizontal="center" vertical="center"/>
      <protection locked="0"/>
    </xf>
    <xf numFmtId="0" fontId="6" fillId="5" borderId="12" xfId="0" applyFont="1" applyFill="1" applyBorder="1" applyAlignment="1" applyProtection="1">
      <alignment horizontal="center" vertical="center"/>
      <protection locked="0"/>
    </xf>
    <xf numFmtId="49" fontId="6" fillId="5" borderId="6" xfId="0" applyNumberFormat="1" applyFont="1" applyFill="1" applyBorder="1" applyAlignment="1" applyProtection="1">
      <alignment horizontal="left" vertical="top" wrapText="1"/>
      <protection locked="0"/>
    </xf>
    <xf numFmtId="49" fontId="10" fillId="5" borderId="23" xfId="0" applyNumberFormat="1" applyFont="1" applyFill="1" applyBorder="1" applyAlignment="1" applyProtection="1">
      <alignment horizontal="left" vertical="top"/>
      <protection locked="0"/>
    </xf>
    <xf numFmtId="0" fontId="10" fillId="2" borderId="1" xfId="0" applyFont="1" applyFill="1" applyBorder="1" applyAlignment="1">
      <alignment vertical="top" wrapText="1"/>
    </xf>
    <xf numFmtId="0" fontId="15" fillId="0" borderId="6" xfId="0" applyFont="1" applyBorder="1" applyAlignment="1">
      <alignment horizontal="center" vertical="center"/>
    </xf>
    <xf numFmtId="0" fontId="23" fillId="0" borderId="9" xfId="0" applyFont="1" applyBorder="1" applyAlignment="1">
      <alignment vertical="top" wrapText="1"/>
    </xf>
    <xf numFmtId="0" fontId="23" fillId="0" borderId="10" xfId="0" applyFont="1" applyBorder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26" fillId="0" borderId="0" xfId="0" applyFont="1" applyFill="1"/>
    <xf numFmtId="0" fontId="27" fillId="0" borderId="0" xfId="0" applyFont="1" applyFill="1" applyAlignment="1">
      <alignment vertical="top" wrapText="1"/>
    </xf>
    <xf numFmtId="0" fontId="13" fillId="5" borderId="6" xfId="0" applyFont="1" applyFill="1" applyBorder="1" applyAlignment="1" applyProtection="1">
      <alignment horizontal="center" vertical="center"/>
      <protection locked="0"/>
    </xf>
    <xf numFmtId="0" fontId="6" fillId="0" borderId="3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9" fillId="2" borderId="8" xfId="0" applyFont="1" applyFill="1" applyBorder="1" applyAlignment="1">
      <alignment horizontal="left" wrapText="1"/>
    </xf>
    <xf numFmtId="0" fontId="9" fillId="2" borderId="13" xfId="0" applyFont="1" applyFill="1" applyBorder="1" applyAlignment="1">
      <alignment horizontal="left" wrapText="1"/>
    </xf>
    <xf numFmtId="164" fontId="11" fillId="2" borderId="1" xfId="1" applyNumberFormat="1" applyFont="1" applyFill="1" applyBorder="1" applyAlignment="1">
      <alignment horizontal="center"/>
    </xf>
    <xf numFmtId="164" fontId="11" fillId="2" borderId="3" xfId="1" applyNumberFormat="1" applyFont="1" applyFill="1" applyBorder="1" applyAlignment="1">
      <alignment horizontal="center"/>
    </xf>
    <xf numFmtId="164" fontId="11" fillId="2" borderId="5" xfId="1" applyNumberFormat="1" applyFont="1" applyFill="1" applyBorder="1" applyAlignment="1">
      <alignment horizontal="center"/>
    </xf>
    <xf numFmtId="0" fontId="9" fillId="2" borderId="11" xfId="0" applyFont="1" applyFill="1" applyBorder="1" applyAlignment="1">
      <alignment horizontal="left" wrapText="1"/>
    </xf>
    <xf numFmtId="0" fontId="9" fillId="2" borderId="7" xfId="0" applyFont="1" applyFill="1" applyBorder="1" applyAlignment="1">
      <alignment horizontal="left" wrapText="1"/>
    </xf>
    <xf numFmtId="49" fontId="6" fillId="5" borderId="18" xfId="0" applyNumberFormat="1" applyFont="1" applyFill="1" applyBorder="1" applyAlignment="1" applyProtection="1">
      <alignment horizontal="left" vertical="top"/>
      <protection locked="0"/>
    </xf>
    <xf numFmtId="49" fontId="6" fillId="5" borderId="19" xfId="0" applyNumberFormat="1" applyFont="1" applyFill="1" applyBorder="1" applyAlignment="1" applyProtection="1">
      <alignment horizontal="left" vertical="top"/>
      <protection locked="0"/>
    </xf>
    <xf numFmtId="49" fontId="6" fillId="5" borderId="9" xfId="0" applyNumberFormat="1" applyFont="1" applyFill="1" applyBorder="1" applyAlignment="1" applyProtection="1">
      <alignment horizontal="left" vertical="top"/>
      <protection locked="0"/>
    </xf>
    <xf numFmtId="49" fontId="6" fillId="5" borderId="21" xfId="0" applyNumberFormat="1" applyFont="1" applyFill="1" applyBorder="1" applyAlignment="1" applyProtection="1">
      <alignment horizontal="left" vertical="top"/>
      <protection locked="0"/>
    </xf>
    <xf numFmtId="49" fontId="18" fillId="3" borderId="27" xfId="0" applyNumberFormat="1" applyFont="1" applyFill="1" applyBorder="1" applyAlignment="1">
      <alignment horizontal="center" vertical="center"/>
    </xf>
    <xf numFmtId="49" fontId="18" fillId="3" borderId="28" xfId="0" applyNumberFormat="1" applyFont="1" applyFill="1" applyBorder="1" applyAlignment="1">
      <alignment horizontal="center" vertical="center"/>
    </xf>
    <xf numFmtId="49" fontId="18" fillId="3" borderId="32" xfId="0" applyNumberFormat="1" applyFont="1" applyFill="1" applyBorder="1" applyAlignment="1">
      <alignment horizontal="center" vertical="center"/>
    </xf>
    <xf numFmtId="49" fontId="19" fillId="3" borderId="29" xfId="0" applyNumberFormat="1" applyFont="1" applyFill="1" applyBorder="1" applyAlignment="1">
      <alignment horizontal="center" vertical="center" wrapText="1"/>
    </xf>
    <xf numFmtId="49" fontId="19" fillId="3" borderId="30" xfId="0" applyNumberFormat="1" applyFont="1" applyFill="1" applyBorder="1" applyAlignment="1">
      <alignment horizontal="center" vertical="center" wrapText="1"/>
    </xf>
    <xf numFmtId="49" fontId="19" fillId="3" borderId="31" xfId="0" applyNumberFormat="1" applyFont="1" applyFill="1" applyBorder="1" applyAlignment="1">
      <alignment horizontal="center" vertical="center" wrapText="1"/>
    </xf>
    <xf numFmtId="0" fontId="17" fillId="5" borderId="1" xfId="0" applyFont="1" applyFill="1" applyBorder="1" applyAlignment="1" applyProtection="1">
      <alignment horizontal="center" vertical="center"/>
      <protection locked="0"/>
    </xf>
    <xf numFmtId="0" fontId="17" fillId="5" borderId="3" xfId="0" applyFont="1" applyFill="1" applyBorder="1" applyAlignment="1" applyProtection="1">
      <alignment horizontal="center" vertical="center"/>
      <protection locked="0"/>
    </xf>
    <xf numFmtId="0" fontId="17" fillId="5" borderId="5" xfId="0" applyFont="1" applyFill="1" applyBorder="1" applyAlignment="1" applyProtection="1">
      <alignment horizontal="center" vertical="center"/>
      <protection locked="0"/>
    </xf>
    <xf numFmtId="0" fontId="6" fillId="0" borderId="11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165" fontId="21" fillId="2" borderId="2" xfId="1" applyNumberFormat="1" applyFont="1" applyFill="1" applyBorder="1" applyAlignment="1">
      <alignment horizontal="center"/>
    </xf>
    <xf numFmtId="165" fontId="21" fillId="2" borderId="3" xfId="1" applyNumberFormat="1" applyFont="1" applyFill="1" applyBorder="1" applyAlignment="1">
      <alignment horizontal="center"/>
    </xf>
    <xf numFmtId="165" fontId="21" fillId="2" borderId="4" xfId="1" applyNumberFormat="1" applyFont="1" applyFill="1" applyBorder="1" applyAlignment="1">
      <alignment horizontal="center"/>
    </xf>
    <xf numFmtId="49" fontId="19" fillId="3" borderId="1" xfId="0" applyNumberFormat="1" applyFont="1" applyFill="1" applyBorder="1" applyAlignment="1">
      <alignment horizontal="center" vertical="center"/>
    </xf>
    <xf numFmtId="49" fontId="19" fillId="3" borderId="3" xfId="0" applyNumberFormat="1" applyFont="1" applyFill="1" applyBorder="1" applyAlignment="1">
      <alignment horizontal="center" vertical="center"/>
    </xf>
    <xf numFmtId="49" fontId="19" fillId="3" borderId="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 applyProtection="1">
      <alignment horizontal="left" vertical="top" wrapText="1"/>
      <protection locked="0"/>
    </xf>
    <xf numFmtId="49" fontId="6" fillId="5" borderId="35" xfId="0" applyNumberFormat="1" applyFont="1" applyFill="1" applyBorder="1" applyAlignment="1" applyProtection="1">
      <alignment horizontal="left" vertical="top" wrapText="1"/>
      <protection locked="0"/>
    </xf>
    <xf numFmtId="49" fontId="6" fillId="5" borderId="36" xfId="0" applyNumberFormat="1" applyFont="1" applyFill="1" applyBorder="1" applyAlignment="1" applyProtection="1">
      <alignment horizontal="left" vertical="top" wrapText="1"/>
      <protection locked="0"/>
    </xf>
    <xf numFmtId="0" fontId="2" fillId="4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6" fillId="5" borderId="23" xfId="0" applyNumberFormat="1" applyFont="1" applyFill="1" applyBorder="1" applyAlignment="1" applyProtection="1">
      <alignment horizontal="left" vertical="top"/>
      <protection locked="0"/>
    </xf>
    <xf numFmtId="49" fontId="6" fillId="5" borderId="24" xfId="0" applyNumberFormat="1" applyFont="1" applyFill="1" applyBorder="1" applyAlignment="1" applyProtection="1">
      <alignment horizontal="left" vertical="top"/>
      <protection locked="0"/>
    </xf>
    <xf numFmtId="2" fontId="15" fillId="0" borderId="1" xfId="0" applyNumberFormat="1" applyFont="1" applyBorder="1" applyAlignment="1">
      <alignment horizontal="center" vertical="center"/>
    </xf>
    <xf numFmtId="2" fontId="15" fillId="0" borderId="5" xfId="0" applyNumberFormat="1" applyFont="1" applyBorder="1" applyAlignment="1">
      <alignment horizontal="center" vertical="center"/>
    </xf>
    <xf numFmtId="49" fontId="19" fillId="3" borderId="15" xfId="0" applyNumberFormat="1" applyFont="1" applyFill="1" applyBorder="1" applyAlignment="1">
      <alignment horizontal="center" vertical="center" wrapText="1"/>
    </xf>
    <xf numFmtId="49" fontId="19" fillId="3" borderId="16" xfId="0" applyNumberFormat="1" applyFont="1" applyFill="1" applyBorder="1" applyAlignment="1">
      <alignment horizontal="center" vertical="center" wrapText="1"/>
    </xf>
    <xf numFmtId="49" fontId="6" fillId="5" borderId="10" xfId="0" applyNumberFormat="1" applyFont="1" applyFill="1" applyBorder="1" applyAlignment="1" applyProtection="1">
      <alignment horizontal="left" vertical="top" wrapText="1"/>
      <protection locked="0"/>
    </xf>
    <xf numFmtId="49" fontId="6" fillId="5" borderId="9" xfId="0" applyNumberFormat="1" applyFont="1" applyFill="1" applyBorder="1" applyAlignment="1" applyProtection="1">
      <alignment horizontal="left" vertical="top" wrapText="1"/>
      <protection locked="0"/>
    </xf>
    <xf numFmtId="49" fontId="6" fillId="5" borderId="12" xfId="0" applyNumberFormat="1" applyFont="1" applyFill="1" applyBorder="1" applyAlignment="1" applyProtection="1">
      <alignment horizontal="left" vertical="top" wrapText="1"/>
      <protection locked="0"/>
    </xf>
  </cellXfs>
  <cellStyles count="2">
    <cellStyle name="Komma" xfId="1" builtinId="3"/>
    <cellStyle name="Standard" xfId="0" builtinId="0"/>
  </cellStyles>
  <dxfs count="2">
    <dxf>
      <font>
        <color theme="0"/>
      </font>
      <fill>
        <patternFill>
          <bgColor rgb="FFFF1D38"/>
        </patternFill>
      </fill>
    </dxf>
    <dxf>
      <font>
        <color theme="0"/>
      </font>
      <fill>
        <patternFill>
          <bgColor rgb="FFFF1D38"/>
        </patternFill>
      </fill>
    </dxf>
  </dxfs>
  <tableStyles count="0" defaultTableStyle="TableStyleMedium2" defaultPivotStyle="PivotStyleLight16"/>
  <colors>
    <mruColors>
      <color rgb="FFFF1D38"/>
      <color rgb="FFF200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9"/>
  <sheetViews>
    <sheetView tabSelected="1" zoomScaleNormal="100" workbookViewId="0">
      <selection activeCell="D69" sqref="D69"/>
    </sheetView>
  </sheetViews>
  <sheetFormatPr baseColWidth="10" defaultColWidth="11.42578125" defaultRowHeight="15" x14ac:dyDescent="0.25"/>
  <cols>
    <col min="1" max="1" width="47" customWidth="1"/>
    <col min="2" max="6" width="6.42578125" customWidth="1"/>
    <col min="7" max="7" width="51.7109375" customWidth="1"/>
    <col min="16" max="17" width="11.42578125" customWidth="1"/>
  </cols>
  <sheetData>
    <row r="1" spans="1:17" ht="18.75" x14ac:dyDescent="0.25">
      <c r="A1" s="78" t="s">
        <v>0</v>
      </c>
      <c r="B1" s="78"/>
      <c r="C1" s="78"/>
      <c r="D1" s="78"/>
      <c r="E1" s="78"/>
      <c r="F1" s="78"/>
      <c r="G1" s="39"/>
    </row>
    <row r="2" spans="1:17" ht="24" customHeight="1" x14ac:dyDescent="0.25">
      <c r="A2" s="38" t="s">
        <v>1</v>
      </c>
      <c r="B2" s="38"/>
      <c r="C2" s="38"/>
      <c r="D2" s="38"/>
      <c r="E2" s="38"/>
      <c r="F2" s="38"/>
      <c r="G2" s="40"/>
    </row>
    <row r="3" spans="1:17" ht="11.25" customHeight="1" x14ac:dyDescent="0.25"/>
    <row r="4" spans="1:17" ht="66.75" customHeight="1" x14ac:dyDescent="0.25">
      <c r="A4" s="81" t="s">
        <v>2</v>
      </c>
      <c r="B4" s="81"/>
      <c r="C4" s="81"/>
      <c r="D4" s="81"/>
      <c r="E4" s="81"/>
      <c r="F4" s="81"/>
      <c r="G4" s="8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1.25" customHeight="1" thickBot="1" x14ac:dyDescent="0.3"/>
    <row r="6" spans="1:17" x14ac:dyDescent="0.25">
      <c r="A6" s="9" t="s">
        <v>3</v>
      </c>
      <c r="B6" s="53"/>
      <c r="C6" s="53"/>
      <c r="D6" s="53"/>
      <c r="E6" s="53"/>
      <c r="F6" s="53"/>
      <c r="G6" s="54"/>
    </row>
    <row r="7" spans="1:17" x14ac:dyDescent="0.25">
      <c r="A7" s="10" t="s">
        <v>4</v>
      </c>
      <c r="B7" s="55"/>
      <c r="C7" s="55"/>
      <c r="D7" s="55"/>
      <c r="E7" s="55"/>
      <c r="F7" s="55"/>
      <c r="G7" s="56"/>
    </row>
    <row r="8" spans="1:17" x14ac:dyDescent="0.25">
      <c r="A8" s="10" t="s">
        <v>6</v>
      </c>
      <c r="B8" s="55"/>
      <c r="C8" s="55"/>
      <c r="D8" s="55"/>
      <c r="E8" s="55"/>
      <c r="F8" s="55"/>
      <c r="G8" s="56"/>
    </row>
    <row r="9" spans="1:17" x14ac:dyDescent="0.25">
      <c r="A9" s="10" t="s">
        <v>7</v>
      </c>
      <c r="B9" s="55"/>
      <c r="C9" s="55"/>
      <c r="D9" s="55"/>
      <c r="E9" s="55"/>
      <c r="F9" s="55"/>
      <c r="G9" s="56"/>
    </row>
    <row r="10" spans="1:17" x14ac:dyDescent="0.25">
      <c r="A10" s="10" t="s">
        <v>8</v>
      </c>
      <c r="B10" s="55"/>
      <c r="C10" s="55"/>
      <c r="D10" s="55"/>
      <c r="E10" s="55"/>
      <c r="F10" s="55"/>
      <c r="G10" s="56"/>
    </row>
    <row r="11" spans="1:17" ht="15.75" thickBot="1" x14ac:dyDescent="0.3">
      <c r="A11" s="11" t="s">
        <v>9</v>
      </c>
      <c r="B11" s="82"/>
      <c r="C11" s="82"/>
      <c r="D11" s="82"/>
      <c r="E11" s="82"/>
      <c r="F11" s="82"/>
      <c r="G11" s="83"/>
    </row>
    <row r="12" spans="1:17" ht="16.5" thickBot="1" x14ac:dyDescent="0.3">
      <c r="A12" s="15" t="s">
        <v>10</v>
      </c>
      <c r="B12" s="33" t="s">
        <v>51</v>
      </c>
      <c r="C12" s="26" t="str">
        <f>IF(B12="N",IF(B12="n","N","P"),"P")</f>
        <v>P</v>
      </c>
      <c r="D12" s="27">
        <f>SUM(B16+B26+B35+B44)</f>
        <v>100</v>
      </c>
      <c r="E12" s="28"/>
      <c r="F12" s="24"/>
      <c r="G12" s="25"/>
    </row>
    <row r="13" spans="1:17" ht="12" customHeight="1" x14ac:dyDescent="0.25">
      <c r="A13" s="12"/>
      <c r="B13" s="13"/>
      <c r="C13" s="13"/>
      <c r="D13" s="13"/>
      <c r="E13" s="13"/>
      <c r="F13" s="13"/>
      <c r="G13" s="13"/>
    </row>
    <row r="14" spans="1:17" ht="78" customHeight="1" x14ac:dyDescent="0.25">
      <c r="A14" s="79" t="s">
        <v>11</v>
      </c>
      <c r="B14" s="80"/>
      <c r="C14" s="80"/>
      <c r="D14" s="80"/>
      <c r="E14" s="80"/>
      <c r="F14" s="80"/>
      <c r="G14" s="80"/>
    </row>
    <row r="15" spans="1:17" ht="12" customHeight="1" thickBot="1" x14ac:dyDescent="0.3"/>
    <row r="16" spans="1:17" ht="19.5" thickBot="1" x14ac:dyDescent="0.35">
      <c r="A16" s="7" t="s">
        <v>12</v>
      </c>
      <c r="B16" s="69">
        <v>40</v>
      </c>
      <c r="C16" s="70"/>
      <c r="D16" s="70"/>
      <c r="E16" s="70"/>
      <c r="F16" s="71"/>
      <c r="G16" s="2"/>
    </row>
    <row r="17" spans="1:13" ht="15.75" customHeight="1" thickBot="1" x14ac:dyDescent="0.3">
      <c r="A17" s="46" t="s">
        <v>13</v>
      </c>
      <c r="B17" s="48" t="s">
        <v>14</v>
      </c>
      <c r="C17" s="49"/>
      <c r="D17" s="49"/>
      <c r="E17" s="49"/>
      <c r="F17" s="50"/>
      <c r="G17" s="51" t="s">
        <v>15</v>
      </c>
    </row>
    <row r="18" spans="1:13" ht="63" customHeight="1" thickBot="1" x14ac:dyDescent="0.3">
      <c r="A18" s="47"/>
      <c r="B18" s="8" t="s">
        <v>16</v>
      </c>
      <c r="C18" s="8" t="s">
        <v>17</v>
      </c>
      <c r="D18" s="8" t="s">
        <v>18</v>
      </c>
      <c r="E18" s="8" t="s">
        <v>19</v>
      </c>
      <c r="F18" s="8" t="s">
        <v>20</v>
      </c>
      <c r="G18" s="52"/>
    </row>
    <row r="19" spans="1:13" ht="27" x14ac:dyDescent="0.25">
      <c r="A19" s="5" t="s">
        <v>21</v>
      </c>
      <c r="B19" s="29"/>
      <c r="C19" s="29"/>
      <c r="D19" s="29"/>
      <c r="E19" s="29"/>
      <c r="F19" s="29"/>
      <c r="G19" s="88"/>
    </row>
    <row r="20" spans="1:13" ht="27" x14ac:dyDescent="0.25">
      <c r="A20" s="4" t="s">
        <v>22</v>
      </c>
      <c r="B20" s="30"/>
      <c r="C20" s="30"/>
      <c r="D20" s="30"/>
      <c r="E20" s="30"/>
      <c r="F20" s="30"/>
      <c r="G20" s="89"/>
    </row>
    <row r="21" spans="1:13" ht="26.45" customHeight="1" x14ac:dyDescent="0.25">
      <c r="A21" s="36" t="s">
        <v>23</v>
      </c>
      <c r="B21" s="30"/>
      <c r="C21" s="30"/>
      <c r="D21" s="30"/>
      <c r="E21" s="30"/>
      <c r="F21" s="30"/>
      <c r="G21" s="89"/>
    </row>
    <row r="22" spans="1:13" ht="27" x14ac:dyDescent="0.25">
      <c r="A22" s="4" t="s">
        <v>24</v>
      </c>
      <c r="B22" s="30"/>
      <c r="C22" s="30"/>
      <c r="D22" s="30"/>
      <c r="E22" s="30"/>
      <c r="F22" s="30"/>
      <c r="G22" s="89"/>
    </row>
    <row r="23" spans="1:13" ht="27.75" thickBot="1" x14ac:dyDescent="0.3">
      <c r="A23" s="6" t="s">
        <v>25</v>
      </c>
      <c r="B23" s="31"/>
      <c r="C23" s="31"/>
      <c r="D23" s="31"/>
      <c r="E23" s="31"/>
      <c r="F23" s="31"/>
      <c r="G23" s="90"/>
      <c r="M23" s="3"/>
    </row>
    <row r="24" spans="1:13" ht="19.5" thickBot="1" x14ac:dyDescent="0.3">
      <c r="A24" s="14" t="str">
        <f>"Bewertung nach "&amp;IF($C$12="N","Noten: ","Punkten:")</f>
        <v>Bewertung nach Punkten:</v>
      </c>
      <c r="B24" s="41">
        <v>24</v>
      </c>
      <c r="C24" s="42"/>
      <c r="D24" s="43" t="str">
        <f>IF($C$12="N","Punkte:","Note:")</f>
        <v>Note:</v>
      </c>
      <c r="E24" s="44">
        <f>IF($C$12="P",(5/$B16*$B24+1),($B16/5*($B24-1)))</f>
        <v>4</v>
      </c>
      <c r="F24" s="45"/>
      <c r="G24" s="32" t="s">
        <v>32</v>
      </c>
    </row>
    <row r="25" spans="1:13" ht="15.75" thickBot="1" x14ac:dyDescent="0.3"/>
    <row r="26" spans="1:13" ht="32.25" thickBot="1" x14ac:dyDescent="0.35">
      <c r="A26" s="34" t="s">
        <v>26</v>
      </c>
      <c r="B26" s="69">
        <v>20</v>
      </c>
      <c r="C26" s="70"/>
      <c r="D26" s="70"/>
      <c r="E26" s="70"/>
      <c r="F26" s="71"/>
      <c r="G26" s="2"/>
      <c r="K26" t="s">
        <v>5</v>
      </c>
    </row>
    <row r="27" spans="1:13" ht="15.75" customHeight="1" thickBot="1" x14ac:dyDescent="0.3">
      <c r="A27" s="46" t="s">
        <v>27</v>
      </c>
      <c r="B27" s="48" t="s">
        <v>14</v>
      </c>
      <c r="C27" s="49"/>
      <c r="D27" s="49"/>
      <c r="E27" s="49"/>
      <c r="F27" s="50"/>
      <c r="G27" s="51" t="s">
        <v>15</v>
      </c>
    </row>
    <row r="28" spans="1:13" ht="63" customHeight="1" thickBot="1" x14ac:dyDescent="0.3">
      <c r="A28" s="47"/>
      <c r="B28" s="8" t="s">
        <v>16</v>
      </c>
      <c r="C28" s="8" t="s">
        <v>17</v>
      </c>
      <c r="D28" s="8" t="s">
        <v>18</v>
      </c>
      <c r="E28" s="8" t="s">
        <v>19</v>
      </c>
      <c r="F28" s="8" t="s">
        <v>20</v>
      </c>
      <c r="G28" s="52"/>
    </row>
    <row r="29" spans="1:13" ht="40.5" x14ac:dyDescent="0.25">
      <c r="A29" s="37" t="s">
        <v>28</v>
      </c>
      <c r="B29" s="29"/>
      <c r="C29" s="29"/>
      <c r="D29" s="29"/>
      <c r="E29" s="29"/>
      <c r="F29" s="29"/>
      <c r="G29" s="88"/>
    </row>
    <row r="30" spans="1:13" ht="27" x14ac:dyDescent="0.25">
      <c r="A30" s="36" t="s">
        <v>29</v>
      </c>
      <c r="B30" s="30"/>
      <c r="C30" s="30"/>
      <c r="D30" s="30"/>
      <c r="E30" s="30"/>
      <c r="F30" s="30"/>
      <c r="G30" s="89"/>
    </row>
    <row r="31" spans="1:13" ht="27" x14ac:dyDescent="0.25">
      <c r="A31" s="36" t="s">
        <v>30</v>
      </c>
      <c r="B31" s="30"/>
      <c r="C31" s="30"/>
      <c r="D31" s="30"/>
      <c r="E31" s="30"/>
      <c r="F31" s="30"/>
      <c r="G31" s="89"/>
    </row>
    <row r="32" spans="1:13" ht="27.75" thickBot="1" x14ac:dyDescent="0.3">
      <c r="A32" s="36" t="s">
        <v>31</v>
      </c>
      <c r="B32" s="30"/>
      <c r="C32" s="30"/>
      <c r="D32" s="30"/>
      <c r="E32" s="30"/>
      <c r="F32" s="30"/>
      <c r="G32" s="89"/>
    </row>
    <row r="33" spans="1:7" ht="19.5" thickBot="1" x14ac:dyDescent="0.3">
      <c r="A33" s="14" t="str">
        <f>"Bewertung nach "&amp;IF($C$12="N","Noten: ","Punkten:")</f>
        <v>Bewertung nach Punkten:</v>
      </c>
      <c r="B33" s="41">
        <v>12</v>
      </c>
      <c r="C33" s="42"/>
      <c r="D33" s="43" t="str">
        <f>IF($C$12="N","Punkte:","Note:")</f>
        <v>Note:</v>
      </c>
      <c r="E33" s="44">
        <f>IF($C$12="P",(5/$B26*$B33+1),($B26/5*($B33-1)))</f>
        <v>4</v>
      </c>
      <c r="F33" s="45"/>
      <c r="G33" s="32" t="s">
        <v>32</v>
      </c>
    </row>
    <row r="34" spans="1:7" ht="15.75" thickBot="1" x14ac:dyDescent="0.3"/>
    <row r="35" spans="1:7" ht="19.5" thickBot="1" x14ac:dyDescent="0.35">
      <c r="A35" s="7" t="s">
        <v>33</v>
      </c>
      <c r="B35" s="69">
        <v>20</v>
      </c>
      <c r="C35" s="70"/>
      <c r="D35" s="70"/>
      <c r="E35" s="70"/>
      <c r="F35" s="71"/>
      <c r="G35" s="2"/>
    </row>
    <row r="36" spans="1:7" ht="15.75" thickBot="1" x14ac:dyDescent="0.3">
      <c r="A36" s="46" t="s">
        <v>34</v>
      </c>
      <c r="B36" s="48" t="s">
        <v>14</v>
      </c>
      <c r="C36" s="49"/>
      <c r="D36" s="49"/>
      <c r="E36" s="49"/>
      <c r="F36" s="50"/>
      <c r="G36" s="51" t="s">
        <v>15</v>
      </c>
    </row>
    <row r="37" spans="1:7" ht="63" customHeight="1" thickBot="1" x14ac:dyDescent="0.3">
      <c r="A37" s="47"/>
      <c r="B37" s="8" t="s">
        <v>16</v>
      </c>
      <c r="C37" s="8" t="s">
        <v>17</v>
      </c>
      <c r="D37" s="8" t="s">
        <v>18</v>
      </c>
      <c r="E37" s="8" t="s">
        <v>19</v>
      </c>
      <c r="F37" s="8" t="s">
        <v>20</v>
      </c>
      <c r="G37" s="52"/>
    </row>
    <row r="38" spans="1:7" ht="40.5" x14ac:dyDescent="0.25">
      <c r="A38" s="5" t="s">
        <v>35</v>
      </c>
      <c r="B38" s="29"/>
      <c r="C38" s="29"/>
      <c r="D38" s="29"/>
      <c r="E38" s="29"/>
      <c r="F38" s="29"/>
      <c r="G38" s="88"/>
    </row>
    <row r="39" spans="1:7" ht="27" x14ac:dyDescent="0.25">
      <c r="A39" s="4" t="s">
        <v>36</v>
      </c>
      <c r="B39" s="30"/>
      <c r="C39" s="30"/>
      <c r="D39" s="30"/>
      <c r="E39" s="30"/>
      <c r="F39" s="30"/>
      <c r="G39" s="89"/>
    </row>
    <row r="40" spans="1:7" x14ac:dyDescent="0.25">
      <c r="A40" s="36" t="s">
        <v>37</v>
      </c>
      <c r="B40" s="30"/>
      <c r="C40" s="30"/>
      <c r="D40" s="30"/>
      <c r="E40" s="30"/>
      <c r="F40" s="30"/>
      <c r="G40" s="89"/>
    </row>
    <row r="41" spans="1:7" ht="41.25" thickBot="1" x14ac:dyDescent="0.3">
      <c r="A41" s="4" t="s">
        <v>38</v>
      </c>
      <c r="B41" s="30"/>
      <c r="C41" s="30"/>
      <c r="D41" s="30"/>
      <c r="E41" s="30"/>
      <c r="F41" s="30"/>
      <c r="G41" s="89"/>
    </row>
    <row r="42" spans="1:7" ht="19.5" thickBot="1" x14ac:dyDescent="0.3">
      <c r="A42" s="14" t="str">
        <f>"Bewertung nach "&amp;IF($C$12="N","Noten: ","Punkten:")</f>
        <v>Bewertung nach Punkten:</v>
      </c>
      <c r="B42" s="41">
        <v>12</v>
      </c>
      <c r="C42" s="42"/>
      <c r="D42" s="43" t="str">
        <f>IF($C$12="N","Punkte:","Note:")</f>
        <v>Note:</v>
      </c>
      <c r="E42" s="44">
        <f>IF($C$12="P",(5/$B35*$B42+1),($B35/5*($B42-1)))</f>
        <v>4</v>
      </c>
      <c r="F42" s="45"/>
      <c r="G42" s="32" t="s">
        <v>32</v>
      </c>
    </row>
    <row r="43" spans="1:7" ht="15.75" thickBot="1" x14ac:dyDescent="0.3"/>
    <row r="44" spans="1:7" ht="19.5" thickBot="1" x14ac:dyDescent="0.35">
      <c r="A44" s="7" t="s">
        <v>39</v>
      </c>
      <c r="B44" s="69">
        <v>20</v>
      </c>
      <c r="C44" s="70"/>
      <c r="D44" s="70"/>
      <c r="E44" s="70"/>
      <c r="F44" s="71"/>
      <c r="G44" s="2"/>
    </row>
    <row r="45" spans="1:7" ht="15.75" thickBot="1" x14ac:dyDescent="0.3">
      <c r="A45" s="46" t="s">
        <v>40</v>
      </c>
      <c r="B45" s="48" t="s">
        <v>14</v>
      </c>
      <c r="C45" s="49"/>
      <c r="D45" s="49"/>
      <c r="E45" s="49"/>
      <c r="F45" s="50"/>
      <c r="G45" s="51" t="s">
        <v>15</v>
      </c>
    </row>
    <row r="46" spans="1:7" ht="63" customHeight="1" thickBot="1" x14ac:dyDescent="0.3">
      <c r="A46" s="47"/>
      <c r="B46" s="8" t="s">
        <v>16</v>
      </c>
      <c r="C46" s="8" t="s">
        <v>17</v>
      </c>
      <c r="D46" s="8" t="s">
        <v>18</v>
      </c>
      <c r="E46" s="8" t="s">
        <v>19</v>
      </c>
      <c r="F46" s="8" t="s">
        <v>20</v>
      </c>
      <c r="G46" s="52"/>
    </row>
    <row r="47" spans="1:7" ht="27" x14ac:dyDescent="0.25">
      <c r="A47" s="4" t="s">
        <v>41</v>
      </c>
      <c r="B47" s="30"/>
      <c r="C47" s="30"/>
      <c r="D47" s="30"/>
      <c r="E47" s="30"/>
      <c r="F47" s="30"/>
      <c r="G47" s="89"/>
    </row>
    <row r="48" spans="1:7" ht="40.5" x14ac:dyDescent="0.25">
      <c r="A48" s="4" t="s">
        <v>42</v>
      </c>
      <c r="B48" s="30"/>
      <c r="C48" s="30"/>
      <c r="D48" s="30"/>
      <c r="E48" s="30"/>
      <c r="F48" s="30"/>
      <c r="G48" s="89"/>
    </row>
    <row r="49" spans="1:7" ht="27" x14ac:dyDescent="0.25">
      <c r="A49" s="4" t="s">
        <v>43</v>
      </c>
      <c r="B49" s="30"/>
      <c r="C49" s="30"/>
      <c r="D49" s="30"/>
      <c r="E49" s="30"/>
      <c r="F49" s="30"/>
      <c r="G49" s="89"/>
    </row>
    <row r="50" spans="1:7" ht="41.25" thickBot="1" x14ac:dyDescent="0.3">
      <c r="A50" s="4" t="s">
        <v>44</v>
      </c>
      <c r="B50" s="30"/>
      <c r="C50" s="30"/>
      <c r="D50" s="30"/>
      <c r="E50" s="30"/>
      <c r="F50" s="30"/>
      <c r="G50" s="89"/>
    </row>
    <row r="51" spans="1:7" ht="19.5" thickBot="1" x14ac:dyDescent="0.3">
      <c r="A51" s="14" t="str">
        <f>"Bewertung nach "&amp;IF($C$12="N","Noten: ","Punkten:")</f>
        <v>Bewertung nach Punkten:</v>
      </c>
      <c r="B51" s="41">
        <v>12</v>
      </c>
      <c r="C51" s="42"/>
      <c r="D51" s="43" t="str">
        <f>IF($C$12="N","Punkte:","Note:")</f>
        <v>Note:</v>
      </c>
      <c r="E51" s="44">
        <f>IF($C$12="P",(5/$B44*$B51+1),($B44/5*($B51-1)))</f>
        <v>4</v>
      </c>
      <c r="F51" s="45"/>
      <c r="G51" s="32" t="s">
        <v>32</v>
      </c>
    </row>
    <row r="52" spans="1:7" ht="19.5" thickBot="1" x14ac:dyDescent="0.35">
      <c r="A52" s="18"/>
      <c r="B52" s="22"/>
      <c r="C52" s="16"/>
      <c r="D52" s="19"/>
      <c r="E52" s="20"/>
      <c r="F52" s="16"/>
      <c r="G52" s="23"/>
    </row>
    <row r="53" spans="1:7" ht="33" customHeight="1" thickBot="1" x14ac:dyDescent="0.3">
      <c r="A53" s="57" t="s">
        <v>45</v>
      </c>
      <c r="B53" s="58"/>
      <c r="C53" s="58"/>
      <c r="D53" s="58"/>
      <c r="E53" s="58"/>
      <c r="F53" s="59"/>
      <c r="G53" s="66" t="s">
        <v>46</v>
      </c>
    </row>
    <row r="54" spans="1:7" s="17" customFormat="1" ht="39" customHeight="1" thickBot="1" x14ac:dyDescent="0.3">
      <c r="A54" s="21" t="s">
        <v>47</v>
      </c>
      <c r="B54" s="86" t="s">
        <v>48</v>
      </c>
      <c r="C54" s="87"/>
      <c r="D54" s="60" t="s">
        <v>49</v>
      </c>
      <c r="E54" s="61"/>
      <c r="F54" s="62"/>
      <c r="G54" s="67"/>
    </row>
    <row r="55" spans="1:7" s="17" customFormat="1" ht="19.5" customHeight="1" thickBot="1" x14ac:dyDescent="0.3">
      <c r="A55" s="35">
        <f>IF(C12="N",SUM(E24+E33+E42+E51),SUM(B24+B33+B42+B51))</f>
        <v>60</v>
      </c>
      <c r="B55" s="84">
        <f>IF($C$12="N",((B24*$B16+B33*B26+B42*B35+B51*B44)/$D$12),(E24*B16+E33*B26+E42*B35+E51*B44)/$D$12)</f>
        <v>4</v>
      </c>
      <c r="C55" s="85"/>
      <c r="D55" s="63"/>
      <c r="E55" s="64"/>
      <c r="F55" s="65"/>
      <c r="G55" s="68"/>
    </row>
    <row r="56" spans="1:7" ht="15.75" thickBot="1" x14ac:dyDescent="0.3"/>
    <row r="57" spans="1:7" ht="17.25" thickBot="1" x14ac:dyDescent="0.3">
      <c r="A57" s="72" t="s">
        <v>50</v>
      </c>
      <c r="B57" s="73"/>
      <c r="C57" s="73"/>
      <c r="D57" s="73"/>
      <c r="E57" s="73"/>
      <c r="F57" s="73"/>
      <c r="G57" s="74"/>
    </row>
    <row r="58" spans="1:7" ht="127.5" customHeight="1" x14ac:dyDescent="0.25">
      <c r="A58" s="75"/>
      <c r="B58" s="76"/>
      <c r="C58" s="76"/>
      <c r="D58" s="76"/>
      <c r="E58" s="76"/>
      <c r="F58" s="76"/>
      <c r="G58" s="77"/>
    </row>
    <row r="59" spans="1:7" x14ac:dyDescent="0.25">
      <c r="A59" s="16"/>
    </row>
  </sheetData>
  <mergeCells count="33">
    <mergeCell ref="A57:G57"/>
    <mergeCell ref="A58:G58"/>
    <mergeCell ref="A1:F1"/>
    <mergeCell ref="A17:A18"/>
    <mergeCell ref="G17:G18"/>
    <mergeCell ref="B26:F26"/>
    <mergeCell ref="A14:G14"/>
    <mergeCell ref="A4:G4"/>
    <mergeCell ref="B16:F16"/>
    <mergeCell ref="B17:F17"/>
    <mergeCell ref="B11:G11"/>
    <mergeCell ref="B10:G10"/>
    <mergeCell ref="B55:C55"/>
    <mergeCell ref="A36:A37"/>
    <mergeCell ref="B36:F36"/>
    <mergeCell ref="B54:C54"/>
    <mergeCell ref="A53:F53"/>
    <mergeCell ref="D54:F54"/>
    <mergeCell ref="D55:F55"/>
    <mergeCell ref="G53:G55"/>
    <mergeCell ref="B35:F35"/>
    <mergeCell ref="B44:F44"/>
    <mergeCell ref="A45:A46"/>
    <mergeCell ref="B45:F45"/>
    <mergeCell ref="G45:G46"/>
    <mergeCell ref="G36:G37"/>
    <mergeCell ref="A27:A28"/>
    <mergeCell ref="B27:F27"/>
    <mergeCell ref="G27:G28"/>
    <mergeCell ref="B6:G6"/>
    <mergeCell ref="B7:G7"/>
    <mergeCell ref="B8:G8"/>
    <mergeCell ref="B9:G9"/>
  </mergeCells>
  <conditionalFormatting sqref="A55">
    <cfRule type="cellIs" dxfId="1" priority="4" operator="notBetween">
      <formula>1</formula>
      <formula>100</formula>
    </cfRule>
  </conditionalFormatting>
  <conditionalFormatting sqref="B55:C55">
    <cfRule type="cellIs" dxfId="0" priority="3" operator="notBetween">
      <formula>1</formula>
      <formula>6</formula>
    </cfRule>
  </conditionalFormatting>
  <dataValidations count="3">
    <dataValidation type="list" allowBlank="1" showInputMessage="1" showErrorMessage="1" sqref="B12" xr:uid="{00000000-0002-0000-0000-000000000000}">
      <formula1>"P,N"</formula1>
    </dataValidation>
    <dataValidation type="decimal" allowBlank="1" showInputMessage="1" showErrorMessage="1" sqref="B24" xr:uid="{00000000-0002-0000-0000-000001000000}">
      <formula1>0</formula1>
      <formula2>B16</formula2>
    </dataValidation>
    <dataValidation type="decimal" allowBlank="1" showInputMessage="1" showErrorMessage="1" sqref="B51 B42 B33" xr:uid="{00000000-0002-0000-0000-000002000000}">
      <formula1>0</formula1>
      <formula2>B26</formula2>
    </dataValidation>
  </dataValidations>
  <pageMargins left="0.7" right="0.7" top="1.03125" bottom="0.78740157499999996" header="0.3" footer="0.3"/>
  <pageSetup paperSize="9" scale="62" fitToHeight="0" orientation="portrait" verticalDpi="1200" r:id="rId1"/>
  <headerFooter differentFirst="1">
    <firstHeader>&amp;R&amp;G</first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SharedWithUsers xmlns="5af4d81a-5772-4f34-a032-6e9221871333">
      <UserInfo>
        <DisplayName/>
        <AccountId xsi:nil="true"/>
        <AccountType/>
      </UserInfo>
    </SharedWithUsers>
    <Bemerkungen xmlns="ee3735d6-5f7d-4e2c-b3a3-b9377a7801b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BB817BA4B3C449BFD697FDFC9886CF" ma:contentTypeVersion="14" ma:contentTypeDescription="Create a new document." ma:contentTypeScope="" ma:versionID="e8e1b1418d96376bde66feb41139a09c">
  <xsd:schema xmlns:xsd="http://www.w3.org/2001/XMLSchema" xmlns:xs="http://www.w3.org/2001/XMLSchema" xmlns:p="http://schemas.microsoft.com/office/2006/metadata/properties" xmlns:ns2="5af4d81a-5772-4f34-a032-6e9221871333" xmlns:ns3="ee3735d6-5f7d-4e2c-b3a3-b9377a7801b4" xmlns:ns4="http://schemas.microsoft.com/sharepoint/v4" targetNamespace="http://schemas.microsoft.com/office/2006/metadata/properties" ma:root="true" ma:fieldsID="323e9687097f854b7295da727b8c9f4e" ns2:_="" ns3:_="" ns4:_="">
    <xsd:import namespace="5af4d81a-5772-4f34-a032-6e9221871333"/>
    <xsd:import namespace="ee3735d6-5f7d-4e2c-b3a3-b9377a7801b4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4:IconOverlay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Bemerkungen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4d81a-5772-4f34-a032-6e92218713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735d6-5f7d-4e2c-b3a3-b9377a7801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Bemerkungen" ma:index="19" nillable="true" ma:displayName="Bemerkungen" ma:format="Dropdown" ma:internalName="Bemerkungen">
      <xsd:simpleType>
        <xsd:restriction base="dms:Text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2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2BD476-9362-407B-9459-11F3E53F9EDE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5af4d81a-5772-4f34-a032-6e9221871333"/>
    <ds:schemaRef ds:uri="ee3735d6-5f7d-4e2c-b3a3-b9377a7801b4"/>
  </ds:schemaRefs>
</ds:datastoreItem>
</file>

<file path=customXml/itemProps2.xml><?xml version="1.0" encoding="utf-8"?>
<ds:datastoreItem xmlns:ds="http://schemas.openxmlformats.org/officeDocument/2006/customXml" ds:itemID="{F09E6318-179E-4239-8293-D91FC603AA8C}"/>
</file>

<file path=customXml/itemProps3.xml><?xml version="1.0" encoding="utf-8"?>
<ds:datastoreItem xmlns:ds="http://schemas.openxmlformats.org/officeDocument/2006/customXml" ds:itemID="{310B6167-8709-43C3-B7DE-349DCF7D69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Manager/>
  <Company>IT Services Hochschule Luzern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Raimann Jennifer HSLU I</dc:creator>
  <cp:keywords/>
  <dc:description/>
  <cp:lastModifiedBy>Raimann Jennifer HSLU I</cp:lastModifiedBy>
  <cp:revision/>
  <cp:lastPrinted>2021-02-01T12:57:41Z</cp:lastPrinted>
  <dcterms:created xsi:type="dcterms:W3CDTF">2018-10-26T09:01:12Z</dcterms:created>
  <dcterms:modified xsi:type="dcterms:W3CDTF">2021-02-02T13:22:37Z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0x0101000FBB817BA4B3C449BFD697FDFC9886CF</vt:lpwstr>
  </property>
  <property fmtid="{D5CDD505-2E9C-101B-9397-08002B2CF9AE}" pid="3" name="TaxKeyword">
    <vt:lpwstr/>
  </property>
  <property fmtid="{D5CDD505-2E9C-101B-9397-08002B2CF9AE}" pid="4" name="AuthorIds_UIVersion_1536">
    <vt:lpwstr>14</vt:lpwstr>
  </property>
  <property fmtid="{D5CDD505-2E9C-101B-9397-08002B2CF9AE}" pid="5" name="Order">
    <vt:r8>9300</vt:r8>
  </property>
  <property fmtid="{D5CDD505-2E9C-101B-9397-08002B2CF9AE}" pid="6" name="URL">
    <vt:lpwstr/>
  </property>
  <property fmtid="{D5CDD505-2E9C-101B-9397-08002B2CF9AE}" pid="7" name="XSLStyleBaseView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XSLStyleWPType">
    <vt:lpwstr/>
  </property>
  <property fmtid="{D5CDD505-2E9C-101B-9397-08002B2CF9AE}" pid="11" name="XSLStyleRequiredFields">
    <vt:lpwstr/>
  </property>
  <property fmtid="{D5CDD505-2E9C-101B-9397-08002B2CF9AE}" pid="12" name="ComplianceAssetId">
    <vt:lpwstr/>
  </property>
  <property fmtid="{D5CDD505-2E9C-101B-9397-08002B2CF9AE}" pid="13" name="TemplateUrl">
    <vt:lpwstr/>
  </property>
  <property fmtid="{D5CDD505-2E9C-101B-9397-08002B2CF9AE}" pid="14" name="XSLStyleIconUrl">
    <vt:lpwstr/>
  </property>
  <property fmtid="{D5CDD505-2E9C-101B-9397-08002B2CF9AE}" pid="15" name="XSLStyleCategory">
    <vt:lpwstr/>
  </property>
  <property fmtid="{D5CDD505-2E9C-101B-9397-08002B2CF9AE}" pid="16" name="_SourceUrl">
    <vt:lpwstr/>
  </property>
  <property fmtid="{D5CDD505-2E9C-101B-9397-08002B2CF9AE}" pid="17" name="_SharedFileIndex">
    <vt:lpwstr/>
  </property>
</Properties>
</file>