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Test\DVT-Wireless-HCL\"/>
    </mc:Choice>
  </mc:AlternateContent>
  <xr:revisionPtr revIDLastSave="0" documentId="8_{AB6E2A9F-5562-430F-BAE0-F350360EAE3C}" xr6:coauthVersionLast="46" xr6:coauthVersionMax="46" xr10:uidLastSave="{00000000-0000-0000-0000-000000000000}"/>
  <bookViews>
    <workbookView xWindow="-120" yWindow="-120" windowWidth="29040" windowHeight="15840" activeTab="2" xr2:uid="{BA741C37-369C-4D69-BC66-4EE94A3A8637}"/>
  </bookViews>
  <sheets>
    <sheet name="Band2" sheetId="1" r:id="rId1"/>
    <sheet name="Band4" sheetId="5" r:id="rId2"/>
    <sheet name="Band5" sheetId="2" r:id="rId3"/>
    <sheet name="Band12" sheetId="6" r:id="rId4"/>
    <sheet name="Band13" sheetId="7" r:id="rId5"/>
    <sheet name="Band66" sheetId="8" r:id="rId6"/>
    <sheet name="Not Working" sheetId="10" r:id="rId7"/>
    <sheet name="Frequency Range Setting" sheetId="1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" i="2" l="1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" i="2"/>
  <c r="L28" i="5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L14" i="5"/>
  <c r="L13" i="5"/>
  <c r="L12" i="5"/>
  <c r="L11" i="5"/>
  <c r="L9" i="5"/>
  <c r="L10" i="5"/>
  <c r="L8" i="5"/>
  <c r="L6" i="5"/>
  <c r="L7" i="5"/>
  <c r="L5" i="5"/>
  <c r="L3" i="5"/>
  <c r="L4" i="5"/>
  <c r="L2" i="5"/>
  <c r="P28" i="5"/>
  <c r="P27" i="5"/>
  <c r="P26" i="5"/>
  <c r="P25" i="5"/>
  <c r="P24" i="5"/>
  <c r="P23" i="5"/>
  <c r="P22" i="5"/>
  <c r="P21" i="5"/>
  <c r="P20" i="5"/>
  <c r="P19" i="5"/>
  <c r="P18" i="5"/>
  <c r="P17" i="5"/>
  <c r="P16" i="5"/>
  <c r="P15" i="5"/>
  <c r="P14" i="5"/>
  <c r="P13" i="5"/>
  <c r="P12" i="5"/>
  <c r="P11" i="5"/>
  <c r="P10" i="5"/>
  <c r="P9" i="5"/>
  <c r="P8" i="5"/>
  <c r="P6" i="5"/>
  <c r="P7" i="5"/>
  <c r="P5" i="5"/>
  <c r="P3" i="5"/>
  <c r="P4" i="5"/>
  <c r="P2" i="5"/>
  <c r="R3" i="5"/>
  <c r="R4" i="5"/>
  <c r="R5" i="5"/>
  <c r="R6" i="5"/>
  <c r="R7" i="5"/>
  <c r="R8" i="5"/>
  <c r="R9" i="5"/>
  <c r="R10" i="5"/>
  <c r="R11" i="5"/>
  <c r="R12" i="5"/>
  <c r="R13" i="5"/>
  <c r="R14" i="5"/>
  <c r="R15" i="5"/>
  <c r="R16" i="5"/>
  <c r="R17" i="5"/>
  <c r="R18" i="5"/>
  <c r="R19" i="5"/>
  <c r="R20" i="5"/>
  <c r="R21" i="5"/>
  <c r="R22" i="5"/>
  <c r="R23" i="5"/>
  <c r="R24" i="5"/>
  <c r="R25" i="5"/>
  <c r="R26" i="5"/>
  <c r="R27" i="5"/>
  <c r="R28" i="5"/>
  <c r="R2" i="5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3" i="1"/>
  <c r="L4" i="1"/>
  <c r="L2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3" i="1"/>
  <c r="P4" i="1"/>
  <c r="P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" i="1"/>
  <c r="T10" i="1" l="1" a="1"/>
  <c r="T10" i="1" s="1"/>
  <c r="W10" i="1"/>
  <c r="W8" i="1" s="1"/>
  <c r="C36" i="11"/>
  <c r="D35" i="11"/>
  <c r="C37" i="11"/>
  <c r="D36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<sst xmlns="http://schemas.openxmlformats.org/spreadsheetml/2006/main" count="659" uniqueCount="89">
  <si>
    <t>Band</t>
  </si>
  <si>
    <t>Bandwidth (MHz)</t>
  </si>
  <si>
    <t>DL Frequency (MHz)</t>
  </si>
  <si>
    <t>RB Allocation</t>
  </si>
  <si>
    <t>RB Start</t>
  </si>
  <si>
    <t>float(Power Level)</t>
  </si>
  <si>
    <t>Channel Type</t>
  </si>
  <si>
    <t>low</t>
  </si>
  <si>
    <t>mid</t>
  </si>
  <si>
    <t>high</t>
  </si>
  <si>
    <t>Power Level</t>
  </si>
  <si>
    <t>BAND</t>
  </si>
  <si>
    <t xml:space="preserve">Band </t>
  </si>
  <si>
    <t xml:space="preserve">BAND </t>
  </si>
  <si>
    <t>BAND 66</t>
  </si>
  <si>
    <t xml:space="preserve"> </t>
  </si>
  <si>
    <t>BW 1.4MHz =&gt; TxFc +/- 3.5MHz</t>
  </si>
  <si>
    <t>BW 3MHz =&gt; TxFc +/- 5MHz</t>
  </si>
  <si>
    <t>BW 5MHz =&gt; TxFc +/- 12.5MHz</t>
  </si>
  <si>
    <t>BW 10MHz =&gt; TxFc +/- 20MHz</t>
  </si>
  <si>
    <t>BW 15MHz =&gt; TxFc +/- 27.5MHz</t>
  </si>
  <si>
    <t>BW 20MHz =&gt; TxFc +/- 35MHz</t>
  </si>
  <si>
    <t>Eg. For Tx center 1700MHz, 20MHz case, when measure 1G-12.75G, need to split to 1000-1665MHz and 1735-127500MHz</t>
  </si>
  <si>
    <t>Range 1</t>
  </si>
  <si>
    <t>9KHz</t>
  </si>
  <si>
    <t>1GHz</t>
  </si>
  <si>
    <t>12.75GHz</t>
  </si>
  <si>
    <t>Freq Ranges</t>
  </si>
  <si>
    <t>Range 2</t>
  </si>
  <si>
    <t>Range 3</t>
  </si>
  <si>
    <t>Range 4</t>
  </si>
  <si>
    <t>150KHz</t>
  </si>
  <si>
    <t>30MHz</t>
  </si>
  <si>
    <t>Bands</t>
  </si>
  <si>
    <t>Center</t>
  </si>
  <si>
    <t>End</t>
  </si>
  <si>
    <t>Start</t>
  </si>
  <si>
    <t>Freq Range to Split</t>
  </si>
  <si>
    <t>Range 5</t>
  </si>
  <si>
    <t>Var</t>
  </si>
  <si>
    <t>BW (MHz)</t>
  </si>
  <si>
    <t>Band readjustment</t>
  </si>
  <si>
    <t>Previous Frequency Range</t>
  </si>
  <si>
    <t>RANGE2</t>
  </si>
  <si>
    <t>RANGE3</t>
  </si>
  <si>
    <t>RANGE4</t>
  </si>
  <si>
    <t>stop</t>
  </si>
  <si>
    <t>1927.2 -0.5Mhz</t>
  </si>
  <si>
    <t>1934.2 +0.5Mhz</t>
  </si>
  <si>
    <t>1000000000-(RBW/2)</t>
  </si>
  <si>
    <t>sweeep points for rang 3,&amp; 4 === 10,000, 30000</t>
  </si>
  <si>
    <t xml:space="preserve">sweep time : 100ms </t>
  </si>
  <si>
    <t>sweep_points: [900, 3000, 3200, 3300, 3500],</t>
  </si>
  <si>
    <t>ranges: [1, 2, 3, 4, 5],</t>
  </si>
  <si>
    <t>ref_lev: -4,</t>
  </si>
  <si>
    <t>att_rf: 20,</t>
  </si>
  <si>
    <t xml:space="preserve">freq_start: [9000, 150000, 30000000, </t>
  </si>
  <si>
    <t>1000000000, 1934200000],</t>
  </si>
  <si>
    <t>freq_stop: [150000, 30000000, 1000000000, 1927200000, 12750000000],</t>
  </si>
  <si>
    <t>rbw_in: [1000, 10000, 100000, 1000000, 10000000],</t>
  </si>
  <si>
    <t>vbw_in: [3000, 30000, 300000, 3000000, 30000000],</t>
  </si>
  <si>
    <t>detector_type: "RMS",</t>
  </si>
  <si>
    <t>limit: [-36, -36, -36, -30, -30],</t>
  </si>
  <si>
    <t>sweep_time: 5</t>
  </si>
  <si>
    <t>Range1 Start</t>
  </si>
  <si>
    <t>Range1 Stop</t>
  </si>
  <si>
    <t>Range2 Start</t>
  </si>
  <si>
    <t>Range2 Stop</t>
  </si>
  <si>
    <t>Range3 Start</t>
  </si>
  <si>
    <t>Range3 Stop</t>
  </si>
  <si>
    <t>Range4 Start</t>
  </si>
  <si>
    <t>Range4 Stop</t>
  </si>
  <si>
    <t>Range5 Start</t>
  </si>
  <si>
    <t>Range5 Stop</t>
  </si>
  <si>
    <t>same</t>
  </si>
  <si>
    <t>v1</t>
  </si>
  <si>
    <t>v2</t>
  </si>
  <si>
    <t>v3</t>
  </si>
  <si>
    <t>start_freq_rang1</t>
  </si>
  <si>
    <t>start_freq_rang2</t>
  </si>
  <si>
    <t>start_freq_rang3</t>
  </si>
  <si>
    <t>start_freq_rang4</t>
  </si>
  <si>
    <t>start_freq_rang5</t>
  </si>
  <si>
    <t>stop_freq_rang1</t>
  </si>
  <si>
    <t>stop_freq_rang2</t>
  </si>
  <si>
    <t>stop_freq_rang3</t>
  </si>
  <si>
    <t>stop_freq_rang4</t>
  </si>
  <si>
    <t>stop_freq_rang5</t>
  </si>
  <si>
    <t>UL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</si>
</sst>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;[Red]0.0"/>
    <numFmt numFmtId="165" formatCode="0;[Red]0"/>
    <numFmt numFmtId="166" formatCode="0_);\(0\)"/>
    <numFmt numFmtId="167" formatCode="0.0_);\(0.0\)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17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5" fontId="1" fillId="2" borderId="0" xfId="1" applyNumberFormat="1"/>
    <xf numFmtId="0" fontId="1" fillId="2" borderId="0" xfId="1"/>
    <xf numFmtId="164" fontId="1" fillId="2" borderId="0" xfId="1" applyNumberFormat="1"/>
    <xf numFmtId="165" fontId="1" fillId="5" borderId="1" xfId="1" applyNumberFormat="1" applyFill="1" applyBorder="1"/>
    <xf numFmtId="0" fontId="1" fillId="5" borderId="1" xfId="1" applyFill="1" applyBorder="1"/>
    <xf numFmtId="164" fontId="1" fillId="5" borderId="1" xfId="1" applyNumberFormat="1" applyFill="1" applyBorder="1"/>
    <xf numFmtId="165" fontId="3" fillId="5" borderId="1" xfId="3" applyNumberFormat="1" applyFill="1" applyBorder="1"/>
    <xf numFmtId="0" fontId="3" fillId="5" borderId="1" xfId="3" applyFill="1" applyBorder="1"/>
    <xf numFmtId="164" fontId="3" fillId="5" borderId="1" xfId="3" applyNumberFormat="1" applyFill="1" applyBorder="1"/>
    <xf numFmtId="165" fontId="3" fillId="5" borderId="2" xfId="3" applyNumberFormat="1" applyFill="1" applyBorder="1"/>
    <xf numFmtId="0" fontId="3" fillId="5" borderId="2" xfId="3" applyFill="1" applyBorder="1"/>
    <xf numFmtId="164" fontId="3" fillId="5" borderId="2" xfId="3" applyNumberFormat="1" applyFill="1" applyBorder="1"/>
    <xf numFmtId="165" fontId="4" fillId="5" borderId="1" xfId="1" applyNumberFormat="1" applyFont="1" applyFill="1" applyBorder="1"/>
    <xf numFmtId="0" fontId="4" fillId="5" borderId="1" xfId="1" applyFont="1" applyFill="1" applyBorder="1"/>
    <xf numFmtId="164" fontId="4" fillId="5" borderId="1" xfId="1" applyNumberFormat="1" applyFont="1" applyFill="1" applyBorder="1"/>
    <xf numFmtId="165" fontId="4" fillId="5" borderId="1" xfId="3" applyNumberFormat="1" applyFont="1" applyFill="1" applyBorder="1"/>
    <xf numFmtId="0" fontId="4" fillId="5" borderId="1" xfId="3" applyFont="1" applyFill="1" applyBorder="1"/>
    <xf numFmtId="164" fontId="4" fillId="5" borderId="1" xfId="3" applyNumberFormat="1" applyFont="1" applyFill="1" applyBorder="1"/>
    <xf numFmtId="165" fontId="4" fillId="5" borderId="3" xfId="3" applyNumberFormat="1" applyFont="1" applyFill="1" applyBorder="1"/>
    <xf numFmtId="0" fontId="4" fillId="5" borderId="3" xfId="3" applyFont="1" applyFill="1" applyBorder="1"/>
    <xf numFmtId="165" fontId="4" fillId="5" borderId="2" xfId="3" applyNumberFormat="1" applyFont="1" applyFill="1" applyBorder="1"/>
    <xf numFmtId="0" fontId="4" fillId="5" borderId="2" xfId="3" applyFont="1" applyFill="1" applyBorder="1"/>
    <xf numFmtId="165" fontId="2" fillId="5" borderId="2" xfId="2" applyNumberFormat="1" applyFill="1" applyBorder="1"/>
    <xf numFmtId="0" fontId="2" fillId="5" borderId="2" xfId="2" applyFill="1" applyBorder="1"/>
    <xf numFmtId="164" fontId="2" fillId="5" borderId="2" xfId="2" applyNumberFormat="1" applyFill="1" applyBorder="1"/>
    <xf numFmtId="165" fontId="1" fillId="5" borderId="0" xfId="1" applyNumberFormat="1" applyFill="1"/>
    <xf numFmtId="0" fontId="1" fillId="5" borderId="0" xfId="1" applyFill="1"/>
    <xf numFmtId="164" fontId="1" fillId="5" borderId="0" xfId="1" applyNumberFormat="1" applyFill="1"/>
    <xf numFmtId="165" fontId="2" fillId="6" borderId="2" xfId="2" applyNumberFormat="1" applyFill="1" applyBorder="1"/>
    <xf numFmtId="0" fontId="2" fillId="6" borderId="2" xfId="2" applyFill="1" applyBorder="1"/>
    <xf numFmtId="164" fontId="2" fillId="6" borderId="2" xfId="2" applyNumberFormat="1" applyFill="1" applyBorder="1"/>
    <xf numFmtId="165" fontId="3" fillId="6" borderId="3" xfId="3" applyNumberFormat="1" applyFill="1" applyBorder="1"/>
    <xf numFmtId="0" fontId="3" fillId="6" borderId="3" xfId="3" applyFill="1" applyBorder="1"/>
    <xf numFmtId="164" fontId="3" fillId="6" borderId="1" xfId="3" applyNumberFormat="1" applyFill="1" applyBorder="1"/>
    <xf numFmtId="164" fontId="3" fillId="6" borderId="3" xfId="3" applyNumberFormat="1" applyFill="1" applyBorder="1"/>
    <xf numFmtId="165" fontId="3" fillId="6" borderId="2" xfId="3" applyNumberFormat="1" applyFill="1" applyBorder="1"/>
    <xf numFmtId="0" fontId="3" fillId="6" borderId="2" xfId="3" applyFill="1" applyBorder="1"/>
    <xf numFmtId="164" fontId="3" fillId="6" borderId="2" xfId="3" applyNumberFormat="1" applyFill="1" applyBorder="1"/>
    <xf numFmtId="0" fontId="6" fillId="6" borderId="2" xfId="0" applyFont="1" applyFill="1" applyBorder="1"/>
    <xf numFmtId="0" fontId="6" fillId="0" borderId="0" xfId="0" applyFont="1"/>
    <xf numFmtId="165" fontId="3" fillId="6" borderId="1" xfId="3" applyNumberFormat="1" applyFill="1" applyBorder="1"/>
    <xf numFmtId="0" fontId="3" fillId="6" borderId="1" xfId="3" applyFill="1" applyBorder="1"/>
    <xf numFmtId="165" fontId="2" fillId="7" borderId="2" xfId="2" applyNumberFormat="1" applyFill="1" applyBorder="1"/>
    <xf numFmtId="0" fontId="2" fillId="7" borderId="2" xfId="2" applyFill="1" applyBorder="1"/>
    <xf numFmtId="164" fontId="2" fillId="7" borderId="2" xfId="2" applyNumberFormat="1" applyFill="1" applyBorder="1"/>
    <xf numFmtId="165" fontId="3" fillId="7" borderId="2" xfId="3" applyNumberFormat="1" applyFill="1" applyBorder="1"/>
    <xf numFmtId="0" fontId="3" fillId="7" borderId="2" xfId="3" applyFill="1" applyBorder="1"/>
    <xf numFmtId="164" fontId="3" fillId="7" borderId="1" xfId="3" applyNumberFormat="1" applyFill="1" applyBorder="1"/>
    <xf numFmtId="164" fontId="3" fillId="7" borderId="2" xfId="3" applyNumberFormat="1" applyFill="1" applyBorder="1"/>
    <xf numFmtId="165" fontId="0" fillId="7" borderId="2" xfId="0" applyNumberFormat="1" applyFill="1" applyBorder="1"/>
    <xf numFmtId="164" fontId="0" fillId="7" borderId="2" xfId="0" applyNumberFormat="1" applyFill="1" applyBorder="1"/>
    <xf numFmtId="166" fontId="0" fillId="7" borderId="2" xfId="0" applyNumberFormat="1" applyFill="1" applyBorder="1"/>
    <xf numFmtId="0" fontId="0" fillId="7" borderId="2" xfId="0" applyFill="1" applyBorder="1"/>
    <xf numFmtId="0" fontId="6" fillId="6" borderId="1" xfId="1" applyFont="1" applyFill="1" applyBorder="1"/>
    <xf numFmtId="164" fontId="6" fillId="6" borderId="1" xfId="1" applyNumberFormat="1" applyFont="1" applyFill="1" applyBorder="1"/>
    <xf numFmtId="165" fontId="6" fillId="6" borderId="1" xfId="1" applyNumberFormat="1" applyFont="1" applyFill="1" applyBorder="1"/>
    <xf numFmtId="0" fontId="6" fillId="6" borderId="1" xfId="3" applyFont="1" applyFill="1" applyBorder="1"/>
    <xf numFmtId="164" fontId="6" fillId="6" borderId="1" xfId="3" applyNumberFormat="1" applyFont="1" applyFill="1" applyBorder="1"/>
    <xf numFmtId="165" fontId="6" fillId="6" borderId="1" xfId="3" applyNumberFormat="1" applyFont="1" applyFill="1" applyBorder="1"/>
    <xf numFmtId="0" fontId="6" fillId="6" borderId="3" xfId="3" applyFont="1" applyFill="1" applyBorder="1"/>
    <xf numFmtId="164" fontId="6" fillId="6" borderId="3" xfId="3" applyNumberFormat="1" applyFont="1" applyFill="1" applyBorder="1"/>
    <xf numFmtId="165" fontId="6" fillId="6" borderId="3" xfId="3" applyNumberFormat="1" applyFont="1" applyFill="1" applyBorder="1"/>
    <xf numFmtId="0" fontId="6" fillId="6" borderId="2" xfId="3" applyFont="1" applyFill="1" applyBorder="1"/>
    <xf numFmtId="164" fontId="6" fillId="6" borderId="2" xfId="3" applyNumberFormat="1" applyFont="1" applyFill="1" applyBorder="1"/>
    <xf numFmtId="165" fontId="6" fillId="6" borderId="2" xfId="3" applyNumberFormat="1" applyFont="1" applyFill="1" applyBorder="1"/>
    <xf numFmtId="0" fontId="6" fillId="6" borderId="2" xfId="2" applyFont="1" applyFill="1" applyBorder="1"/>
    <xf numFmtId="164" fontId="6" fillId="6" borderId="2" xfId="2" applyNumberFormat="1" applyFont="1" applyFill="1" applyBorder="1"/>
    <xf numFmtId="165" fontId="6" fillId="6" borderId="2" xfId="2" applyNumberFormat="1" applyFont="1" applyFill="1" applyBorder="1"/>
    <xf numFmtId="164" fontId="6" fillId="6" borderId="2" xfId="0" applyNumberFormat="1" applyFont="1" applyFill="1" applyBorder="1"/>
    <xf numFmtId="166" fontId="6" fillId="6" borderId="2" xfId="0" applyNumberFormat="1" applyFont="1" applyFill="1" applyBorder="1"/>
    <xf numFmtId="165" fontId="6" fillId="6" borderId="2" xfId="0" applyNumberFormat="1" applyFont="1" applyFill="1" applyBorder="1"/>
    <xf numFmtId="165" fontId="1" fillId="2" borderId="2" xfId="1" applyNumberFormat="1" applyBorder="1"/>
    <xf numFmtId="164" fontId="1" fillId="2" borderId="2" xfId="1" applyNumberFormat="1" applyBorder="1"/>
    <xf numFmtId="166" fontId="1" fillId="2" borderId="2" xfId="1" applyNumberFormat="1" applyBorder="1"/>
    <xf numFmtId="0" fontId="1" fillId="2" borderId="2" xfId="1" applyBorder="1"/>
    <xf numFmtId="167" fontId="0" fillId="0" borderId="0" xfId="0" applyNumberFormat="1"/>
    <xf numFmtId="0" fontId="0" fillId="0" borderId="0" xfId="0" applyFill="1" applyBorder="1"/>
    <xf numFmtId="0" fontId="0" fillId="8" borderId="0" xfId="0" applyFill="1"/>
    <xf numFmtId="0" fontId="0" fillId="9" borderId="0" xfId="0" applyFill="1"/>
    <xf numFmtId="167" fontId="0" fillId="9" borderId="0" xfId="0" applyNumberFormat="1" applyFill="1"/>
    <xf numFmtId="0" fontId="0" fillId="0" borderId="2" xfId="0" applyBorder="1"/>
    <xf numFmtId="0" fontId="0" fillId="9" borderId="2" xfId="0" applyFill="1" applyBorder="1"/>
    <xf numFmtId="0" fontId="0" fillId="8" borderId="2" xfId="0" applyFill="1" applyBorder="1"/>
    <xf numFmtId="164" fontId="0" fillId="9" borderId="2" xfId="0" applyNumberFormat="1" applyFill="1" applyBorder="1"/>
    <xf numFmtId="164" fontId="0" fillId="8" borderId="2" xfId="0" applyNumberFormat="1" applyFill="1" applyBorder="1"/>
    <xf numFmtId="0" fontId="1" fillId="5" borderId="0" xfId="1" applyFill="1" applyBorder="1"/>
    <xf numFmtId="0" fontId="1" fillId="5" borderId="2" xfId="1" applyFill="1" applyBorder="1"/>
    <xf numFmtId="165" fontId="1" fillId="0" borderId="0" xfId="1" applyNumberFormat="1" applyFill="1" applyBorder="1"/>
    <xf numFmtId="165" fontId="0" fillId="0" borderId="0" xfId="0" applyNumberFormat="1" applyFill="1" applyBorder="1"/>
    <xf numFmtId="0" fontId="1" fillId="7" borderId="2" xfId="1" applyFill="1" applyBorder="1"/>
    <xf numFmtId="0" fontId="1" fillId="7" borderId="0" xfId="1" applyFill="1" applyBorder="1"/>
    <xf numFmtId="165" fontId="0" fillId="10" borderId="0" xfId="0" applyNumberFormat="1" applyFill="1"/>
    <xf numFmtId="0" fontId="4" fillId="2" borderId="2" xfId="1" applyFont="1" applyBorder="1"/>
    <xf numFmtId="0" fontId="4" fillId="0" borderId="0" xfId="0" applyFont="1"/>
    <xf numFmtId="0" fontId="4" fillId="7" borderId="2" xfId="1" applyFont="1" applyFill="1" applyBorder="1"/>
    <xf numFmtId="164" fontId="4" fillId="0" borderId="0" xfId="0" applyNumberFormat="1" applyFont="1"/>
    <xf numFmtId="165" fontId="4" fillId="7" borderId="2" xfId="3" applyNumberFormat="1" applyFont="1" applyFill="1" applyBorder="1"/>
    <xf numFmtId="0" fontId="4" fillId="7" borderId="2" xfId="3" applyFont="1" applyFill="1" applyBorder="1"/>
    <xf numFmtId="164" fontId="4" fillId="7" borderId="2" xfId="3" applyNumberFormat="1" applyFont="1" applyFill="1" applyBorder="1"/>
    <xf numFmtId="165" fontId="4" fillId="7" borderId="2" xfId="2" applyNumberFormat="1" applyFont="1" applyFill="1" applyBorder="1"/>
    <xf numFmtId="0" fontId="4" fillId="7" borderId="2" xfId="2" applyFont="1" applyFill="1" applyBorder="1"/>
    <xf numFmtId="164" fontId="4" fillId="7" borderId="2" xfId="2" applyNumberFormat="1" applyFont="1" applyFill="1" applyBorder="1"/>
    <xf numFmtId="165" fontId="4" fillId="0" borderId="0" xfId="0" applyNumberFormat="1" applyFont="1"/>
    <xf numFmtId="165" fontId="4" fillId="2" borderId="2" xfId="1" applyNumberFormat="1" applyFont="1" applyBorder="1"/>
    <xf numFmtId="164" fontId="4" fillId="2" borderId="2" xfId="1" applyNumberFormat="1" applyFont="1" applyBorder="1"/>
    <xf numFmtId="0" fontId="4" fillId="6" borderId="2" xfId="1" applyFont="1" applyFill="1" applyBorder="1"/>
    <xf numFmtId="165" fontId="4" fillId="7" borderId="2" xfId="1" applyNumberFormat="1" applyFont="1" applyFill="1" applyBorder="1"/>
    <xf numFmtId="164" fontId="4" fillId="7" borderId="2" xfId="1" applyNumberFormat="1" applyFont="1" applyFill="1" applyBorder="1"/>
    <xf numFmtId="165" fontId="4" fillId="10" borderId="2" xfId="0" applyNumberFormat="1" applyFont="1" applyFill="1" applyBorder="1"/>
    <xf numFmtId="0" fontId="4" fillId="7" borderId="2" xfId="0" applyFont="1" applyFill="1" applyBorder="1"/>
    <xf numFmtId="164" fontId="4" fillId="6" borderId="2" xfId="1" applyNumberFormat="1" applyFont="1" applyFill="1" applyBorder="1"/>
    <xf numFmtId="0" fontId="4" fillId="10" borderId="2" xfId="0" applyFont="1" applyFill="1" applyBorder="1"/>
    <xf numFmtId="164" fontId="4" fillId="6" borderId="2" xfId="0" applyNumberFormat="1" applyFont="1" applyFill="1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21EF5-0615-4121-83E8-517FC8180B1A}">
  <dimension ref="A1:AH28"/>
  <sheetViews>
    <sheetView zoomScale="90" zoomScaleNormal="90" workbookViewId="0">
      <selection activeCell="L18" sqref="L18"/>
    </sheetView>
  </sheetViews>
  <sheetFormatPr defaultRowHeight="15" x14ac:dyDescent="0.25"/>
  <cols>
    <col min="1" max="1" width="9.140625" style="106"/>
    <col min="2" max="2" width="12" style="97" customWidth="1"/>
    <col min="3" max="3" width="18.85546875" style="99" bestFit="1" customWidth="1"/>
    <col min="4" max="4" width="12.7109375" style="106" bestFit="1" customWidth="1"/>
    <col min="5" max="5" width="13.140625" style="106" customWidth="1"/>
    <col min="6" max="6" width="18.140625" style="99" customWidth="1"/>
    <col min="7" max="7" width="15.85546875" style="97" customWidth="1"/>
    <col min="8" max="10" width="15.7109375" style="97" bestFit="1" customWidth="1"/>
    <col min="11" max="11" width="15.28515625" style="97" customWidth="1"/>
    <col min="12" max="12" width="15.7109375" style="97" bestFit="1" customWidth="1"/>
    <col min="13" max="16" width="15.5703125" style="97" bestFit="1" customWidth="1"/>
    <col min="17" max="18" width="19.28515625" style="97" customWidth="1"/>
    <col min="19" max="19" width="9.140625" style="97"/>
    <col min="20" max="20" width="24.28515625" style="97" customWidth="1"/>
    <col min="21" max="21" width="27.5703125" style="97" customWidth="1"/>
    <col min="22" max="22" width="19.28515625" style="97" customWidth="1"/>
    <col min="23" max="23" width="12.140625" style="97" bestFit="1" customWidth="1"/>
    <col min="24" max="24" width="67.7109375" style="97" bestFit="1" customWidth="1"/>
    <col min="25" max="16384" width="9.140625" style="97"/>
  </cols>
  <sheetData>
    <row r="1" spans="1:34" x14ac:dyDescent="0.25">
      <c r="A1" s="107" t="s">
        <v>0</v>
      </c>
      <c r="B1" s="96" t="s">
        <v>1</v>
      </c>
      <c r="C1" s="108" t="s">
        <v>2</v>
      </c>
      <c r="D1" s="107" t="s">
        <v>3</v>
      </c>
      <c r="E1" s="107" t="s">
        <v>4</v>
      </c>
      <c r="F1" s="108" t="s">
        <v>5</v>
      </c>
      <c r="G1" s="96" t="s">
        <v>6</v>
      </c>
      <c r="H1" s="96" t="s">
        <v>78</v>
      </c>
      <c r="I1" s="96" t="s">
        <v>79</v>
      </c>
      <c r="J1" s="96" t="s">
        <v>80</v>
      </c>
      <c r="K1" s="96" t="s">
        <v>81</v>
      </c>
      <c r="L1" s="96" t="s">
        <v>82</v>
      </c>
      <c r="M1" s="96" t="s">
        <v>83</v>
      </c>
      <c r="N1" s="96" t="s">
        <v>84</v>
      </c>
      <c r="O1" s="96" t="s">
        <v>85</v>
      </c>
      <c r="P1" s="96" t="s">
        <v>86</v>
      </c>
      <c r="Q1" s="96" t="s">
        <v>87</v>
      </c>
      <c r="R1" s="109" t="s">
        <v>88</v>
      </c>
      <c r="T1" s="97" t="s">
        <v>36</v>
      </c>
      <c r="U1" s="97" t="s">
        <v>46</v>
      </c>
      <c r="Y1" s="97" t="s">
        <v>64</v>
      </c>
      <c r="Z1" s="97" t="s">
        <v>65</v>
      </c>
      <c r="AA1" s="97" t="s">
        <v>66</v>
      </c>
      <c r="AB1" s="97" t="s">
        <v>67</v>
      </c>
      <c r="AC1" s="97" t="s">
        <v>68</v>
      </c>
      <c r="AD1" s="97" t="s">
        <v>69</v>
      </c>
      <c r="AE1" s="97" t="s">
        <v>70</v>
      </c>
      <c r="AF1" s="97" t="s">
        <v>71</v>
      </c>
      <c r="AG1" s="97" t="s">
        <v>72</v>
      </c>
      <c r="AH1" s="97" t="s">
        <v>73</v>
      </c>
    </row>
    <row r="2" spans="1:34" x14ac:dyDescent="0.25">
      <c r="A2" s="110">
        <v>2</v>
      </c>
      <c r="B2" s="98">
        <v>1.4</v>
      </c>
      <c r="C2" s="111">
        <v>1930.7</v>
      </c>
      <c r="D2" s="110">
        <v>6</v>
      </c>
      <c r="E2" s="110">
        <v>0</v>
      </c>
      <c r="F2" s="111">
        <v>23</v>
      </c>
      <c r="G2" s="98" t="s">
        <v>7</v>
      </c>
      <c r="H2" s="98">
        <v>9000</v>
      </c>
      <c r="I2" s="98">
        <v>150000</v>
      </c>
      <c r="J2" s="98">
        <v>30000000</v>
      </c>
      <c r="K2" s="98">
        <v>1000000000</v>
      </c>
      <c r="L2" s="112">
        <f>(R2+'Frequency Range Setting'!$B$2)*1000000</f>
        <v>1854200000</v>
      </c>
      <c r="M2" s="98">
        <v>150000</v>
      </c>
      <c r="N2" s="98">
        <v>30000000</v>
      </c>
      <c r="O2" s="113">
        <v>1000000000</v>
      </c>
      <c r="P2" s="112">
        <f>(R2-'Frequency Range Setting'!$B$2)*1000000</f>
        <v>1847200000</v>
      </c>
      <c r="Q2" s="98">
        <v>12750000000</v>
      </c>
      <c r="R2" s="114">
        <f>C2-80</f>
        <v>1850.7</v>
      </c>
      <c r="T2" s="97">
        <v>9000</v>
      </c>
      <c r="U2" s="97">
        <v>30000000</v>
      </c>
      <c r="Y2" s="97">
        <v>1</v>
      </c>
      <c r="AA2" s="97" t="s">
        <v>74</v>
      </c>
      <c r="AB2" s="97" t="s">
        <v>74</v>
      </c>
      <c r="AC2" s="97" t="s">
        <v>74</v>
      </c>
      <c r="AD2" s="97" t="s">
        <v>75</v>
      </c>
      <c r="AE2" s="97" t="s">
        <v>76</v>
      </c>
      <c r="AF2" s="97" t="s">
        <v>76</v>
      </c>
      <c r="AG2" s="97" t="s">
        <v>77</v>
      </c>
      <c r="AH2" s="97" t="s">
        <v>74</v>
      </c>
    </row>
    <row r="3" spans="1:34" x14ac:dyDescent="0.25">
      <c r="A3" s="110"/>
      <c r="B3" s="98">
        <v>1.4</v>
      </c>
      <c r="C3" s="111">
        <v>1930.7</v>
      </c>
      <c r="D3" s="110">
        <v>1</v>
      </c>
      <c r="E3" s="110">
        <v>0</v>
      </c>
      <c r="F3" s="111">
        <v>23</v>
      </c>
      <c r="G3" s="98" t="s">
        <v>7</v>
      </c>
      <c r="H3" s="98">
        <v>9000</v>
      </c>
      <c r="I3" s="98">
        <v>150000</v>
      </c>
      <c r="J3" s="98">
        <v>30000000</v>
      </c>
      <c r="K3" s="98">
        <v>1000000000</v>
      </c>
      <c r="L3" s="112">
        <f>(R3+'Frequency Range Setting'!$B$2)*1000000</f>
        <v>1854200000</v>
      </c>
      <c r="M3" s="98">
        <v>150000</v>
      </c>
      <c r="N3" s="98">
        <v>30000000</v>
      </c>
      <c r="O3" s="113">
        <v>1000000000</v>
      </c>
      <c r="P3" s="112">
        <f>(R3-'Frequency Range Setting'!$B$2)*1000000</f>
        <v>1847200000</v>
      </c>
      <c r="Q3" s="98">
        <v>12750000000</v>
      </c>
      <c r="R3" s="114">
        <f t="shared" ref="R3:R28" si="0">C3-80</f>
        <v>1850.7</v>
      </c>
      <c r="S3" s="97" t="s">
        <v>43</v>
      </c>
      <c r="T3" s="97">
        <v>30000000</v>
      </c>
      <c r="U3" s="97" t="s">
        <v>49</v>
      </c>
      <c r="Y3" s="97" t="s">
        <v>74</v>
      </c>
      <c r="Z3" s="97" t="s">
        <v>74</v>
      </c>
      <c r="AA3" s="97" t="s">
        <v>74</v>
      </c>
      <c r="AB3" s="97" t="s">
        <v>74</v>
      </c>
      <c r="AC3" s="97" t="s">
        <v>74</v>
      </c>
      <c r="AD3" s="97" t="s">
        <v>75</v>
      </c>
      <c r="AE3" s="97" t="s">
        <v>76</v>
      </c>
      <c r="AF3" s="97" t="s">
        <v>76</v>
      </c>
      <c r="AG3" s="97" t="s">
        <v>77</v>
      </c>
      <c r="AH3" s="97" t="s">
        <v>74</v>
      </c>
    </row>
    <row r="4" spans="1:34" x14ac:dyDescent="0.25">
      <c r="A4" s="110"/>
      <c r="B4" s="98">
        <v>1.4</v>
      </c>
      <c r="C4" s="111">
        <v>1930.7</v>
      </c>
      <c r="D4" s="110">
        <v>1</v>
      </c>
      <c r="E4" s="110">
        <v>5</v>
      </c>
      <c r="F4" s="111">
        <v>23</v>
      </c>
      <c r="G4" s="98" t="s">
        <v>7</v>
      </c>
      <c r="H4" s="98">
        <v>9000</v>
      </c>
      <c r="I4" s="98">
        <v>150000</v>
      </c>
      <c r="J4" s="98">
        <v>30000000</v>
      </c>
      <c r="K4" s="98">
        <v>1000000000</v>
      </c>
      <c r="L4" s="112">
        <f>(R4+'Frequency Range Setting'!$B$2)*1000000</f>
        <v>1854200000</v>
      </c>
      <c r="M4" s="98">
        <v>150000</v>
      </c>
      <c r="N4" s="98">
        <v>30000000</v>
      </c>
      <c r="O4" s="113">
        <v>1000000000</v>
      </c>
      <c r="P4" s="112">
        <f>(R4-'Frequency Range Setting'!$B$2)*1000000</f>
        <v>1847200000</v>
      </c>
      <c r="Q4" s="98">
        <v>12750000000</v>
      </c>
      <c r="R4" s="114">
        <f t="shared" si="0"/>
        <v>1850.7</v>
      </c>
      <c r="S4" s="97" t="s">
        <v>44</v>
      </c>
      <c r="T4" s="97">
        <v>1000000000</v>
      </c>
      <c r="U4" s="97" t="s">
        <v>47</v>
      </c>
      <c r="V4" s="97" t="s">
        <v>47</v>
      </c>
      <c r="Y4" s="97" t="s">
        <v>74</v>
      </c>
      <c r="Z4" s="97" t="s">
        <v>74</v>
      </c>
      <c r="AA4" s="97" t="s">
        <v>74</v>
      </c>
      <c r="AB4" s="97" t="s">
        <v>74</v>
      </c>
      <c r="AC4" s="97" t="s">
        <v>74</v>
      </c>
      <c r="AD4" s="97" t="s">
        <v>75</v>
      </c>
      <c r="AE4" s="97" t="s">
        <v>76</v>
      </c>
      <c r="AF4" s="97" t="s">
        <v>76</v>
      </c>
      <c r="AG4" s="97" t="s">
        <v>77</v>
      </c>
      <c r="AH4" s="97" t="s">
        <v>74</v>
      </c>
    </row>
    <row r="5" spans="1:34" x14ac:dyDescent="0.25">
      <c r="A5" s="110"/>
      <c r="B5" s="98">
        <v>5</v>
      </c>
      <c r="C5" s="111">
        <v>1932.5</v>
      </c>
      <c r="D5" s="110">
        <v>25</v>
      </c>
      <c r="E5" s="110">
        <v>0</v>
      </c>
      <c r="F5" s="111">
        <v>23</v>
      </c>
      <c r="G5" s="98" t="s">
        <v>7</v>
      </c>
      <c r="H5" s="98">
        <v>9000</v>
      </c>
      <c r="I5" s="98">
        <v>150000</v>
      </c>
      <c r="J5" s="98">
        <v>30000000</v>
      </c>
      <c r="K5" s="98">
        <v>1000000000</v>
      </c>
      <c r="L5" s="112">
        <f>(R5+'Frequency Range Setting'!$B$4)*1000000</f>
        <v>1865000000</v>
      </c>
      <c r="M5" s="98">
        <v>150000</v>
      </c>
      <c r="N5" s="98">
        <v>30000000</v>
      </c>
      <c r="O5" s="113">
        <v>1000000000</v>
      </c>
      <c r="P5" s="112">
        <f>(R5-'Frequency Range Setting'!$B$4)*1000000</f>
        <v>1840000000</v>
      </c>
      <c r="Q5" s="98">
        <v>12750000000</v>
      </c>
      <c r="R5" s="114">
        <f t="shared" si="0"/>
        <v>1852.5</v>
      </c>
      <c r="S5" s="97" t="s">
        <v>45</v>
      </c>
      <c r="T5" s="97" t="s">
        <v>48</v>
      </c>
      <c r="U5" s="97">
        <v>12750000000</v>
      </c>
      <c r="V5" s="97" t="s">
        <v>48</v>
      </c>
      <c r="Y5" s="97" t="s">
        <v>74</v>
      </c>
      <c r="Z5" s="97" t="s">
        <v>74</v>
      </c>
      <c r="AA5" s="97" t="s">
        <v>74</v>
      </c>
      <c r="AB5" s="97" t="s">
        <v>74</v>
      </c>
      <c r="AC5" s="97" t="s">
        <v>74</v>
      </c>
      <c r="AD5" s="97" t="s">
        <v>75</v>
      </c>
      <c r="AE5" s="97" t="s">
        <v>76</v>
      </c>
      <c r="AF5" s="97" t="s">
        <v>76</v>
      </c>
      <c r="AG5" s="97" t="s">
        <v>77</v>
      </c>
      <c r="AH5" s="97" t="s">
        <v>74</v>
      </c>
    </row>
    <row r="6" spans="1:34" x14ac:dyDescent="0.25">
      <c r="A6" s="110"/>
      <c r="B6" s="98">
        <v>5</v>
      </c>
      <c r="C6" s="111">
        <v>1932.5</v>
      </c>
      <c r="D6" s="110">
        <v>1</v>
      </c>
      <c r="E6" s="110">
        <v>0</v>
      </c>
      <c r="F6" s="111">
        <v>23</v>
      </c>
      <c r="G6" s="98" t="s">
        <v>7</v>
      </c>
      <c r="H6" s="98">
        <v>9000</v>
      </c>
      <c r="I6" s="98">
        <v>150000</v>
      </c>
      <c r="J6" s="98">
        <v>30000000</v>
      </c>
      <c r="K6" s="98">
        <v>1000000000</v>
      </c>
      <c r="L6" s="112">
        <f>(R6+'Frequency Range Setting'!$B$4)*1000000</f>
        <v>1865000000</v>
      </c>
      <c r="M6" s="98">
        <v>150000</v>
      </c>
      <c r="N6" s="98">
        <v>30000000</v>
      </c>
      <c r="O6" s="113">
        <v>1000000000</v>
      </c>
      <c r="P6" s="112">
        <f>(R6-'Frequency Range Setting'!$B$4)*1000000</f>
        <v>1840000000</v>
      </c>
      <c r="Q6" s="98">
        <v>12750000000</v>
      </c>
      <c r="R6" s="114">
        <f t="shared" si="0"/>
        <v>1852.5</v>
      </c>
      <c r="Y6" s="97" t="s">
        <v>74</v>
      </c>
      <c r="Z6" s="97" t="s">
        <v>74</v>
      </c>
      <c r="AA6" s="97" t="s">
        <v>74</v>
      </c>
      <c r="AB6" s="97" t="s">
        <v>74</v>
      </c>
      <c r="AC6" s="97" t="s">
        <v>74</v>
      </c>
      <c r="AD6" s="97" t="s">
        <v>75</v>
      </c>
      <c r="AE6" s="97" t="s">
        <v>76</v>
      </c>
      <c r="AF6" s="97" t="s">
        <v>76</v>
      </c>
      <c r="AG6" s="97" t="s">
        <v>77</v>
      </c>
      <c r="AH6" s="97" t="s">
        <v>74</v>
      </c>
    </row>
    <row r="7" spans="1:34" x14ac:dyDescent="0.25">
      <c r="A7" s="110"/>
      <c r="B7" s="98">
        <v>5</v>
      </c>
      <c r="C7" s="111">
        <v>1932.5</v>
      </c>
      <c r="D7" s="110">
        <v>1</v>
      </c>
      <c r="E7" s="110">
        <v>24</v>
      </c>
      <c r="F7" s="111">
        <v>23</v>
      </c>
      <c r="G7" s="98" t="s">
        <v>7</v>
      </c>
      <c r="H7" s="98">
        <v>9000</v>
      </c>
      <c r="I7" s="98">
        <v>150000</v>
      </c>
      <c r="J7" s="98">
        <v>30000000</v>
      </c>
      <c r="K7" s="98">
        <v>1000000000</v>
      </c>
      <c r="L7" s="112">
        <f>(R7+'Frequency Range Setting'!$B$4)*1000000</f>
        <v>1865000000</v>
      </c>
      <c r="M7" s="98">
        <v>150000</v>
      </c>
      <c r="N7" s="98">
        <v>30000000</v>
      </c>
      <c r="O7" s="113">
        <v>1000000000</v>
      </c>
      <c r="P7" s="112">
        <f>(R7-'Frequency Range Setting'!$B$4)*1000000</f>
        <v>1840000000</v>
      </c>
      <c r="Q7" s="98">
        <v>12750000000</v>
      </c>
      <c r="R7" s="114">
        <f t="shared" si="0"/>
        <v>1852.5</v>
      </c>
      <c r="Y7" s="97" t="s">
        <v>74</v>
      </c>
      <c r="Z7" s="97" t="s">
        <v>74</v>
      </c>
      <c r="AA7" s="97" t="s">
        <v>74</v>
      </c>
      <c r="AB7" s="97" t="s">
        <v>74</v>
      </c>
      <c r="AC7" s="97" t="s">
        <v>74</v>
      </c>
      <c r="AD7" s="97" t="s">
        <v>75</v>
      </c>
      <c r="AE7" s="97" t="s">
        <v>76</v>
      </c>
      <c r="AF7" s="97" t="s">
        <v>76</v>
      </c>
      <c r="AG7" s="97" t="s">
        <v>77</v>
      </c>
      <c r="AH7" s="97" t="s">
        <v>74</v>
      </c>
    </row>
    <row r="8" spans="1:34" x14ac:dyDescent="0.25">
      <c r="A8" s="110"/>
      <c r="B8" s="98">
        <v>20</v>
      </c>
      <c r="C8" s="111">
        <v>1940</v>
      </c>
      <c r="D8" s="110">
        <v>100</v>
      </c>
      <c r="E8" s="110">
        <v>0</v>
      </c>
      <c r="F8" s="111">
        <v>23</v>
      </c>
      <c r="G8" s="98" t="s">
        <v>7</v>
      </c>
      <c r="H8" s="98">
        <v>9000</v>
      </c>
      <c r="I8" s="98">
        <v>150000</v>
      </c>
      <c r="J8" s="98">
        <v>30000000</v>
      </c>
      <c r="K8" s="98">
        <v>1000000000</v>
      </c>
      <c r="L8" s="112">
        <f>(R8+'Frequency Range Setting'!$B$7)*1000000</f>
        <v>1895000000</v>
      </c>
      <c r="M8" s="98">
        <v>150000</v>
      </c>
      <c r="N8" s="98">
        <v>30000000</v>
      </c>
      <c r="O8" s="113">
        <v>1000000000</v>
      </c>
      <c r="P8" s="112">
        <f>(R8-'Frequency Range Setting'!$B$7)*1000000</f>
        <v>1825000000</v>
      </c>
      <c r="Q8" s="98">
        <v>12750000000</v>
      </c>
      <c r="R8" s="114">
        <f t="shared" si="0"/>
        <v>1860</v>
      </c>
      <c r="T8" s="97" t="s">
        <v>50</v>
      </c>
      <c r="V8" s="97">
        <v>1927200000</v>
      </c>
      <c r="W8" s="97">
        <f>V8-W10</f>
        <v>1927150000</v>
      </c>
      <c r="Y8" s="97" t="s">
        <v>74</v>
      </c>
      <c r="Z8" s="97" t="s">
        <v>74</v>
      </c>
      <c r="AA8" s="97" t="s">
        <v>74</v>
      </c>
      <c r="AB8" s="97" t="s">
        <v>74</v>
      </c>
      <c r="AC8" s="97" t="s">
        <v>74</v>
      </c>
      <c r="AD8" s="97" t="s">
        <v>75</v>
      </c>
      <c r="AE8" s="97" t="s">
        <v>76</v>
      </c>
      <c r="AF8" s="97" t="s">
        <v>76</v>
      </c>
      <c r="AG8" s="97" t="s">
        <v>77</v>
      </c>
      <c r="AH8" s="97" t="s">
        <v>74</v>
      </c>
    </row>
    <row r="9" spans="1:34" x14ac:dyDescent="0.25">
      <c r="A9" s="110"/>
      <c r="B9" s="98">
        <v>20</v>
      </c>
      <c r="C9" s="111">
        <v>1940</v>
      </c>
      <c r="D9" s="110">
        <v>1</v>
      </c>
      <c r="E9" s="110">
        <v>0</v>
      </c>
      <c r="F9" s="111">
        <v>23</v>
      </c>
      <c r="G9" s="98" t="s">
        <v>7</v>
      </c>
      <c r="H9" s="98">
        <v>9000</v>
      </c>
      <c r="I9" s="98">
        <v>150000</v>
      </c>
      <c r="J9" s="98">
        <v>30000000</v>
      </c>
      <c r="K9" s="98">
        <v>1000000000</v>
      </c>
      <c r="L9" s="112">
        <f>(R9+'Frequency Range Setting'!$B$7)*1000000</f>
        <v>1895000000</v>
      </c>
      <c r="M9" s="98">
        <v>150000</v>
      </c>
      <c r="N9" s="98">
        <v>30000000</v>
      </c>
      <c r="O9" s="113">
        <v>1000000000</v>
      </c>
      <c r="P9" s="112">
        <f>(R9-'Frequency Range Setting'!$B$7)*1000000</f>
        <v>1825000000</v>
      </c>
      <c r="Q9" s="98">
        <v>12750000000</v>
      </c>
      <c r="R9" s="114">
        <f t="shared" si="0"/>
        <v>1860</v>
      </c>
      <c r="T9" s="97" t="s">
        <v>51</v>
      </c>
      <c r="Y9" s="97" t="s">
        <v>74</v>
      </c>
      <c r="Z9" s="97" t="s">
        <v>74</v>
      </c>
      <c r="AA9" s="97" t="s">
        <v>74</v>
      </c>
      <c r="AB9" s="97" t="s">
        <v>74</v>
      </c>
      <c r="AC9" s="97" t="s">
        <v>74</v>
      </c>
      <c r="AD9" s="97" t="s">
        <v>75</v>
      </c>
      <c r="AE9" s="97" t="s">
        <v>76</v>
      </c>
      <c r="AF9" s="97" t="s">
        <v>76</v>
      </c>
      <c r="AG9" s="97" t="s">
        <v>77</v>
      </c>
      <c r="AH9" s="97" t="s">
        <v>74</v>
      </c>
    </row>
    <row r="10" spans="1:34" x14ac:dyDescent="0.25">
      <c r="A10" s="110"/>
      <c r="B10" s="98">
        <v>20</v>
      </c>
      <c r="C10" s="111">
        <v>1940</v>
      </c>
      <c r="D10" s="110">
        <v>1</v>
      </c>
      <c r="E10" s="110">
        <v>99</v>
      </c>
      <c r="F10" s="111">
        <v>23</v>
      </c>
      <c r="G10" s="98" t="s">
        <v>7</v>
      </c>
      <c r="H10" s="98">
        <v>9000</v>
      </c>
      <c r="I10" s="98">
        <v>150000</v>
      </c>
      <c r="J10" s="98">
        <v>30000000</v>
      </c>
      <c r="K10" s="98">
        <v>1000000000</v>
      </c>
      <c r="L10" s="112">
        <f>(R10+'Frequency Range Setting'!$B$7)*1000000</f>
        <v>1895000000</v>
      </c>
      <c r="M10" s="98">
        <v>150000</v>
      </c>
      <c r="N10" s="98">
        <v>30000000</v>
      </c>
      <c r="O10" s="113">
        <v>1000000000</v>
      </c>
      <c r="P10" s="112">
        <f>(R10-'Frequency Range Setting'!$B$7)*1000000</f>
        <v>1825000000</v>
      </c>
      <c r="Q10" s="98">
        <v>12750000000</v>
      </c>
      <c r="R10" s="114">
        <f t="shared" si="0"/>
        <v>1860</v>
      </c>
      <c r="T10" s="99" t="e" cm="1">
        <f t="array" ref="T10">P</f>
        <v>#NAME?</v>
      </c>
      <c r="V10" s="97">
        <v>100000</v>
      </c>
      <c r="W10" s="97">
        <f>V10/2</f>
        <v>50000</v>
      </c>
      <c r="Y10" s="97" t="s">
        <v>74</v>
      </c>
      <c r="Z10" s="97" t="s">
        <v>74</v>
      </c>
      <c r="AA10" s="97" t="s">
        <v>74</v>
      </c>
      <c r="AB10" s="97" t="s">
        <v>74</v>
      </c>
      <c r="AC10" s="97" t="s">
        <v>74</v>
      </c>
      <c r="AD10" s="97" t="s">
        <v>75</v>
      </c>
      <c r="AE10" s="97" t="s">
        <v>76</v>
      </c>
      <c r="AF10" s="97" t="s">
        <v>76</v>
      </c>
      <c r="AG10" s="97" t="s">
        <v>77</v>
      </c>
      <c r="AH10" s="97" t="s">
        <v>74</v>
      </c>
    </row>
    <row r="11" spans="1:34" x14ac:dyDescent="0.25">
      <c r="A11" s="100"/>
      <c r="B11" s="101">
        <v>1.4</v>
      </c>
      <c r="C11" s="102">
        <v>1960</v>
      </c>
      <c r="D11" s="100">
        <v>6</v>
      </c>
      <c r="E11" s="100">
        <v>0</v>
      </c>
      <c r="F11" s="102">
        <v>23</v>
      </c>
      <c r="G11" s="101" t="s">
        <v>8</v>
      </c>
      <c r="H11" s="98">
        <v>9000</v>
      </c>
      <c r="I11" s="98">
        <v>150000</v>
      </c>
      <c r="J11" s="98">
        <v>30000000</v>
      </c>
      <c r="K11" s="98">
        <v>1000000000</v>
      </c>
      <c r="L11" s="112">
        <f>(R11+'Frequency Range Setting'!$B$2)*1000000</f>
        <v>1883500000</v>
      </c>
      <c r="M11" s="98">
        <v>150000</v>
      </c>
      <c r="N11" s="98">
        <v>30000000</v>
      </c>
      <c r="O11" s="113">
        <v>1000000000</v>
      </c>
      <c r="P11" s="112">
        <f>(R11-'Frequency Range Setting'!$B$2)*1000000</f>
        <v>1876500000</v>
      </c>
      <c r="Q11" s="98">
        <v>12750000000</v>
      </c>
      <c r="R11" s="114">
        <f t="shared" si="0"/>
        <v>1880</v>
      </c>
      <c r="Y11" s="97" t="s">
        <v>74</v>
      </c>
      <c r="Z11" s="97" t="s">
        <v>74</v>
      </c>
      <c r="AA11" s="97" t="s">
        <v>74</v>
      </c>
      <c r="AB11" s="97" t="s">
        <v>74</v>
      </c>
      <c r="AC11" s="97" t="s">
        <v>74</v>
      </c>
      <c r="AD11" s="97" t="s">
        <v>75</v>
      </c>
      <c r="AE11" s="97" t="s">
        <v>76</v>
      </c>
      <c r="AF11" s="97" t="s">
        <v>76</v>
      </c>
      <c r="AG11" s="97" t="s">
        <v>77</v>
      </c>
      <c r="AH11" s="97" t="s">
        <v>74</v>
      </c>
    </row>
    <row r="12" spans="1:34" x14ac:dyDescent="0.25">
      <c r="A12" s="100"/>
      <c r="B12" s="101">
        <v>1.4</v>
      </c>
      <c r="C12" s="102">
        <v>1960</v>
      </c>
      <c r="D12" s="100">
        <v>1</v>
      </c>
      <c r="E12" s="100">
        <v>0</v>
      </c>
      <c r="F12" s="102">
        <v>23</v>
      </c>
      <c r="G12" s="101" t="s">
        <v>8</v>
      </c>
      <c r="H12" s="98">
        <v>9000</v>
      </c>
      <c r="I12" s="98">
        <v>150000</v>
      </c>
      <c r="J12" s="98">
        <v>30000000</v>
      </c>
      <c r="K12" s="98">
        <v>1000000000</v>
      </c>
      <c r="L12" s="112">
        <f>(R12+'Frequency Range Setting'!$B$2)*1000000</f>
        <v>1883500000</v>
      </c>
      <c r="M12" s="98">
        <v>150000</v>
      </c>
      <c r="N12" s="98">
        <v>30000000</v>
      </c>
      <c r="O12" s="113">
        <v>1000000000</v>
      </c>
      <c r="P12" s="112">
        <f>(R12-'Frequency Range Setting'!$B$2)*1000000</f>
        <v>1876500000</v>
      </c>
      <c r="Q12" s="98">
        <v>12750000000</v>
      </c>
      <c r="R12" s="114">
        <f t="shared" si="0"/>
        <v>1880</v>
      </c>
      <c r="Y12" s="97" t="s">
        <v>74</v>
      </c>
      <c r="Z12" s="97" t="s">
        <v>74</v>
      </c>
      <c r="AA12" s="97" t="s">
        <v>74</v>
      </c>
      <c r="AB12" s="97" t="s">
        <v>74</v>
      </c>
      <c r="AC12" s="97" t="s">
        <v>74</v>
      </c>
      <c r="AD12" s="97" t="s">
        <v>75</v>
      </c>
      <c r="AE12" s="97" t="s">
        <v>76</v>
      </c>
      <c r="AF12" s="97" t="s">
        <v>76</v>
      </c>
      <c r="AG12" s="97" t="s">
        <v>77</v>
      </c>
      <c r="AH12" s="97" t="s">
        <v>74</v>
      </c>
    </row>
    <row r="13" spans="1:34" x14ac:dyDescent="0.25">
      <c r="A13" s="100"/>
      <c r="B13" s="101">
        <v>1.4</v>
      </c>
      <c r="C13" s="102">
        <v>1960</v>
      </c>
      <c r="D13" s="100">
        <v>1</v>
      </c>
      <c r="E13" s="100">
        <v>5</v>
      </c>
      <c r="F13" s="102">
        <v>23</v>
      </c>
      <c r="G13" s="101" t="s">
        <v>8</v>
      </c>
      <c r="H13" s="98">
        <v>9000</v>
      </c>
      <c r="I13" s="98">
        <v>150000</v>
      </c>
      <c r="J13" s="98">
        <v>30000000</v>
      </c>
      <c r="K13" s="98">
        <v>1000000000</v>
      </c>
      <c r="L13" s="112">
        <f>(R13+'Frequency Range Setting'!$B$2)*1000000</f>
        <v>1883500000</v>
      </c>
      <c r="M13" s="98">
        <v>150000</v>
      </c>
      <c r="N13" s="98">
        <v>30000000</v>
      </c>
      <c r="O13" s="113">
        <v>1000000000</v>
      </c>
      <c r="P13" s="112">
        <f>(R13-'Frequency Range Setting'!$B$2)*1000000</f>
        <v>1876500000</v>
      </c>
      <c r="Q13" s="98">
        <v>12750000000</v>
      </c>
      <c r="R13" s="114">
        <f t="shared" si="0"/>
        <v>1880</v>
      </c>
      <c r="Y13" s="97" t="s">
        <v>74</v>
      </c>
      <c r="Z13" s="97" t="s">
        <v>74</v>
      </c>
      <c r="AA13" s="97" t="s">
        <v>74</v>
      </c>
      <c r="AB13" s="97" t="s">
        <v>74</v>
      </c>
      <c r="AC13" s="97" t="s">
        <v>74</v>
      </c>
      <c r="AD13" s="97" t="s">
        <v>75</v>
      </c>
      <c r="AE13" s="97" t="s">
        <v>76</v>
      </c>
      <c r="AF13" s="97" t="s">
        <v>76</v>
      </c>
      <c r="AG13" s="97" t="s">
        <v>77</v>
      </c>
      <c r="AH13" s="97" t="s">
        <v>74</v>
      </c>
    </row>
    <row r="14" spans="1:34" x14ac:dyDescent="0.25">
      <c r="A14" s="100"/>
      <c r="B14" s="101">
        <v>5</v>
      </c>
      <c r="C14" s="102">
        <v>1960</v>
      </c>
      <c r="D14" s="100">
        <v>25</v>
      </c>
      <c r="E14" s="100">
        <v>0</v>
      </c>
      <c r="F14" s="102">
        <v>23</v>
      </c>
      <c r="G14" s="101" t="s">
        <v>8</v>
      </c>
      <c r="H14" s="98">
        <v>9000</v>
      </c>
      <c r="I14" s="98">
        <v>150000</v>
      </c>
      <c r="J14" s="98">
        <v>30000000</v>
      </c>
      <c r="K14" s="98">
        <v>1000000000</v>
      </c>
      <c r="L14" s="112">
        <f>(R14+'Frequency Range Setting'!$B$4)*1000000</f>
        <v>1892500000</v>
      </c>
      <c r="M14" s="98">
        <v>150000</v>
      </c>
      <c r="N14" s="98">
        <v>30000000</v>
      </c>
      <c r="O14" s="113">
        <v>1000000000</v>
      </c>
      <c r="P14" s="112">
        <f>(R14-'Frequency Range Setting'!$B$4)*1000000</f>
        <v>1867500000</v>
      </c>
      <c r="Q14" s="98">
        <v>12750000000</v>
      </c>
      <c r="R14" s="114">
        <f t="shared" si="0"/>
        <v>1880</v>
      </c>
      <c r="Y14" s="97" t="s">
        <v>74</v>
      </c>
      <c r="Z14" s="97" t="s">
        <v>74</v>
      </c>
      <c r="AA14" s="97" t="s">
        <v>74</v>
      </c>
      <c r="AB14" s="97" t="s">
        <v>74</v>
      </c>
      <c r="AC14" s="97" t="s">
        <v>74</v>
      </c>
      <c r="AD14" s="97" t="s">
        <v>75</v>
      </c>
      <c r="AE14" s="97" t="s">
        <v>76</v>
      </c>
      <c r="AF14" s="97" t="s">
        <v>76</v>
      </c>
      <c r="AG14" s="97" t="s">
        <v>77</v>
      </c>
      <c r="AH14" s="97" t="s">
        <v>74</v>
      </c>
    </row>
    <row r="15" spans="1:34" x14ac:dyDescent="0.25">
      <c r="A15" s="100"/>
      <c r="B15" s="101">
        <v>5</v>
      </c>
      <c r="C15" s="102">
        <v>1960</v>
      </c>
      <c r="D15" s="100">
        <v>1</v>
      </c>
      <c r="E15" s="100">
        <v>0</v>
      </c>
      <c r="F15" s="102">
        <v>23</v>
      </c>
      <c r="G15" s="101" t="s">
        <v>8</v>
      </c>
      <c r="H15" s="98">
        <v>9000</v>
      </c>
      <c r="I15" s="98">
        <v>150000</v>
      </c>
      <c r="J15" s="98">
        <v>30000000</v>
      </c>
      <c r="K15" s="98">
        <v>1000000000</v>
      </c>
      <c r="L15" s="112">
        <f>(R15+'Frequency Range Setting'!$B$4)*1000000</f>
        <v>1892500000</v>
      </c>
      <c r="M15" s="98">
        <v>150000</v>
      </c>
      <c r="N15" s="98">
        <v>30000000</v>
      </c>
      <c r="O15" s="113">
        <v>1000000000</v>
      </c>
      <c r="P15" s="112">
        <f>(R15-'Frequency Range Setting'!$B$4)*1000000</f>
        <v>1867500000</v>
      </c>
      <c r="Q15" s="98">
        <v>12750000000</v>
      </c>
      <c r="R15" s="114">
        <f t="shared" si="0"/>
        <v>1880</v>
      </c>
      <c r="V15" s="97" t="s">
        <v>52</v>
      </c>
      <c r="Y15" s="97" t="s">
        <v>74</v>
      </c>
      <c r="Z15" s="97" t="s">
        <v>74</v>
      </c>
      <c r="AA15" s="97" t="s">
        <v>74</v>
      </c>
      <c r="AB15" s="97" t="s">
        <v>74</v>
      </c>
      <c r="AC15" s="97" t="s">
        <v>74</v>
      </c>
      <c r="AD15" s="97" t="s">
        <v>75</v>
      </c>
      <c r="AE15" s="97" t="s">
        <v>76</v>
      </c>
      <c r="AF15" s="97" t="s">
        <v>76</v>
      </c>
      <c r="AG15" s="97" t="s">
        <v>77</v>
      </c>
      <c r="AH15" s="97" t="s">
        <v>74</v>
      </c>
    </row>
    <row r="16" spans="1:34" x14ac:dyDescent="0.25">
      <c r="A16" s="100"/>
      <c r="B16" s="101">
        <v>5</v>
      </c>
      <c r="C16" s="102">
        <v>1960</v>
      </c>
      <c r="D16" s="100">
        <v>1</v>
      </c>
      <c r="E16" s="100">
        <v>24</v>
      </c>
      <c r="F16" s="102">
        <v>23</v>
      </c>
      <c r="G16" s="101" t="s">
        <v>8</v>
      </c>
      <c r="H16" s="98">
        <v>9000</v>
      </c>
      <c r="I16" s="98">
        <v>150000</v>
      </c>
      <c r="J16" s="98">
        <v>30000000</v>
      </c>
      <c r="K16" s="98">
        <v>1000000000</v>
      </c>
      <c r="L16" s="112">
        <f>(R16+'Frequency Range Setting'!$B$4)*1000000</f>
        <v>1892500000</v>
      </c>
      <c r="M16" s="98">
        <v>150000</v>
      </c>
      <c r="N16" s="98">
        <v>30000000</v>
      </c>
      <c r="O16" s="113">
        <v>1000000000</v>
      </c>
      <c r="P16" s="112">
        <f>(R16-'Frequency Range Setting'!$B$4)*1000000</f>
        <v>1867500000</v>
      </c>
      <c r="Q16" s="98">
        <v>12750000000</v>
      </c>
      <c r="R16" s="114">
        <f t="shared" si="0"/>
        <v>1880</v>
      </c>
      <c r="X16" s="97" t="s">
        <v>53</v>
      </c>
      <c r="Y16" s="97" t="s">
        <v>74</v>
      </c>
      <c r="Z16" s="97" t="s">
        <v>74</v>
      </c>
      <c r="AA16" s="97" t="s">
        <v>74</v>
      </c>
      <c r="AB16" s="97" t="s">
        <v>74</v>
      </c>
      <c r="AC16" s="97" t="s">
        <v>74</v>
      </c>
      <c r="AD16" s="97" t="s">
        <v>75</v>
      </c>
      <c r="AE16" s="97" t="s">
        <v>76</v>
      </c>
      <c r="AF16" s="97" t="s">
        <v>76</v>
      </c>
      <c r="AG16" s="97" t="s">
        <v>77</v>
      </c>
      <c r="AH16" s="97" t="s">
        <v>74</v>
      </c>
    </row>
    <row r="17" spans="1:34" x14ac:dyDescent="0.25">
      <c r="A17" s="100"/>
      <c r="B17" s="101">
        <v>20</v>
      </c>
      <c r="C17" s="102">
        <v>1960</v>
      </c>
      <c r="D17" s="100">
        <v>100</v>
      </c>
      <c r="E17" s="100">
        <v>0</v>
      </c>
      <c r="F17" s="102">
        <v>23</v>
      </c>
      <c r="G17" s="101" t="s">
        <v>8</v>
      </c>
      <c r="H17" s="98">
        <v>9000</v>
      </c>
      <c r="I17" s="98">
        <v>150000</v>
      </c>
      <c r="J17" s="98">
        <v>30000000</v>
      </c>
      <c r="K17" s="98">
        <v>1000000000</v>
      </c>
      <c r="L17" s="112">
        <f>(R17+'Frequency Range Setting'!$B$7)*1000000</f>
        <v>1915000000</v>
      </c>
      <c r="M17" s="98">
        <v>150000</v>
      </c>
      <c r="N17" s="98">
        <v>30000000</v>
      </c>
      <c r="O17" s="113">
        <v>1000000000</v>
      </c>
      <c r="P17" s="112">
        <f>(R17-'Frequency Range Setting'!$B$7)*1000000</f>
        <v>1845000000</v>
      </c>
      <c r="Q17" s="98">
        <v>12750000000</v>
      </c>
      <c r="R17" s="114">
        <f t="shared" si="0"/>
        <v>1880</v>
      </c>
      <c r="X17" s="97" t="s">
        <v>54</v>
      </c>
      <c r="Y17" s="97" t="s">
        <v>74</v>
      </c>
      <c r="Z17" s="97" t="s">
        <v>74</v>
      </c>
      <c r="AA17" s="97" t="s">
        <v>74</v>
      </c>
      <c r="AB17" s="97" t="s">
        <v>74</v>
      </c>
      <c r="AC17" s="97" t="s">
        <v>74</v>
      </c>
      <c r="AD17" s="97" t="s">
        <v>75</v>
      </c>
      <c r="AE17" s="97" t="s">
        <v>76</v>
      </c>
      <c r="AF17" s="97" t="s">
        <v>76</v>
      </c>
      <c r="AG17" s="97" t="s">
        <v>77</v>
      </c>
      <c r="AH17" s="97" t="s">
        <v>74</v>
      </c>
    </row>
    <row r="18" spans="1:34" x14ac:dyDescent="0.25">
      <c r="A18" s="100"/>
      <c r="B18" s="101">
        <v>20</v>
      </c>
      <c r="C18" s="102">
        <v>1960</v>
      </c>
      <c r="D18" s="100">
        <v>1</v>
      </c>
      <c r="E18" s="100">
        <v>0</v>
      </c>
      <c r="F18" s="102">
        <v>23</v>
      </c>
      <c r="G18" s="101" t="s">
        <v>8</v>
      </c>
      <c r="H18" s="98">
        <v>9000</v>
      </c>
      <c r="I18" s="98">
        <v>150000</v>
      </c>
      <c r="J18" s="98">
        <v>30000000</v>
      </c>
      <c r="K18" s="98">
        <v>1000000000</v>
      </c>
      <c r="L18" s="112">
        <f>(R18+'Frequency Range Setting'!$B$7)*1000000</f>
        <v>1915000000</v>
      </c>
      <c r="M18" s="98">
        <v>150000</v>
      </c>
      <c r="N18" s="98">
        <v>30000000</v>
      </c>
      <c r="O18" s="113">
        <v>1000000000</v>
      </c>
      <c r="P18" s="112">
        <f>(R18-'Frequency Range Setting'!$B$7)*1000000</f>
        <v>1845000000</v>
      </c>
      <c r="Q18" s="98">
        <v>12750000000</v>
      </c>
      <c r="R18" s="114">
        <f t="shared" si="0"/>
        <v>1880</v>
      </c>
      <c r="X18" s="97" t="s">
        <v>55</v>
      </c>
      <c r="Y18" s="97" t="s">
        <v>74</v>
      </c>
      <c r="Z18" s="97" t="s">
        <v>74</v>
      </c>
      <c r="AA18" s="97" t="s">
        <v>74</v>
      </c>
      <c r="AB18" s="97" t="s">
        <v>74</v>
      </c>
      <c r="AC18" s="97" t="s">
        <v>74</v>
      </c>
      <c r="AD18" s="97" t="s">
        <v>75</v>
      </c>
      <c r="AE18" s="97" t="s">
        <v>76</v>
      </c>
      <c r="AF18" s="97" t="s">
        <v>76</v>
      </c>
      <c r="AG18" s="97" t="s">
        <v>77</v>
      </c>
      <c r="AH18" s="97" t="s">
        <v>74</v>
      </c>
    </row>
    <row r="19" spans="1:34" x14ac:dyDescent="0.25">
      <c r="A19" s="100"/>
      <c r="B19" s="101">
        <v>20</v>
      </c>
      <c r="C19" s="102">
        <v>1960</v>
      </c>
      <c r="D19" s="100">
        <v>1</v>
      </c>
      <c r="E19" s="100">
        <v>99</v>
      </c>
      <c r="F19" s="102">
        <v>23</v>
      </c>
      <c r="G19" s="101" t="s">
        <v>8</v>
      </c>
      <c r="H19" s="98">
        <v>9000</v>
      </c>
      <c r="I19" s="98">
        <v>150000</v>
      </c>
      <c r="J19" s="98">
        <v>30000000</v>
      </c>
      <c r="K19" s="98">
        <v>1000000000</v>
      </c>
      <c r="L19" s="112">
        <f>(R19+'Frequency Range Setting'!$B$7)*1000000</f>
        <v>1915000000</v>
      </c>
      <c r="M19" s="98">
        <v>150000</v>
      </c>
      <c r="N19" s="98">
        <v>30000000</v>
      </c>
      <c r="O19" s="113">
        <v>1000000000</v>
      </c>
      <c r="P19" s="112">
        <f>(R19-'Frequency Range Setting'!$B$7)*1000000</f>
        <v>1845000000</v>
      </c>
      <c r="Q19" s="98">
        <v>12750000000</v>
      </c>
      <c r="R19" s="114">
        <f t="shared" si="0"/>
        <v>1880</v>
      </c>
      <c r="X19" s="97" t="s">
        <v>56</v>
      </c>
      <c r="Y19" s="97" t="s">
        <v>74</v>
      </c>
      <c r="Z19" s="97" t="s">
        <v>74</v>
      </c>
      <c r="AA19" s="97" t="s">
        <v>74</v>
      </c>
      <c r="AB19" s="97" t="s">
        <v>74</v>
      </c>
      <c r="AC19" s="97" t="s">
        <v>74</v>
      </c>
      <c r="AD19" s="97" t="s">
        <v>75</v>
      </c>
      <c r="AE19" s="97" t="s">
        <v>76</v>
      </c>
      <c r="AF19" s="97" t="s">
        <v>76</v>
      </c>
      <c r="AG19" s="97" t="s">
        <v>77</v>
      </c>
      <c r="AH19" s="97" t="s">
        <v>74</v>
      </c>
    </row>
    <row r="20" spans="1:34" x14ac:dyDescent="0.25">
      <c r="A20" s="103"/>
      <c r="B20" s="104">
        <v>1.4</v>
      </c>
      <c r="C20" s="105">
        <v>1989.3</v>
      </c>
      <c r="D20" s="103">
        <v>6</v>
      </c>
      <c r="E20" s="103">
        <v>0</v>
      </c>
      <c r="F20" s="105">
        <v>23</v>
      </c>
      <c r="G20" s="104" t="s">
        <v>9</v>
      </c>
      <c r="H20" s="98">
        <v>9000</v>
      </c>
      <c r="I20" s="98">
        <v>150000</v>
      </c>
      <c r="J20" s="98">
        <v>30000000</v>
      </c>
      <c r="K20" s="98">
        <v>1000000000</v>
      </c>
      <c r="L20" s="112">
        <f>(R20+'Frequency Range Setting'!$B$2)*1000000</f>
        <v>1912800000</v>
      </c>
      <c r="M20" s="98">
        <v>150000</v>
      </c>
      <c r="N20" s="98">
        <v>30000000</v>
      </c>
      <c r="O20" s="113">
        <v>1000000000</v>
      </c>
      <c r="P20" s="112">
        <f>(R20-'Frequency Range Setting'!$B$2)*1000000</f>
        <v>1905800000</v>
      </c>
      <c r="Q20" s="98">
        <v>12750000000</v>
      </c>
      <c r="R20" s="114">
        <f t="shared" si="0"/>
        <v>1909.3</v>
      </c>
      <c r="V20" s="97" t="s">
        <v>57</v>
      </c>
      <c r="Y20" s="97" t="s">
        <v>74</v>
      </c>
      <c r="Z20" s="97" t="s">
        <v>74</v>
      </c>
      <c r="AA20" s="97" t="s">
        <v>74</v>
      </c>
      <c r="AB20" s="97" t="s">
        <v>74</v>
      </c>
      <c r="AC20" s="97" t="s">
        <v>74</v>
      </c>
      <c r="AD20" s="97" t="s">
        <v>75</v>
      </c>
      <c r="AE20" s="97" t="s">
        <v>76</v>
      </c>
      <c r="AF20" s="97" t="s">
        <v>76</v>
      </c>
      <c r="AG20" s="97" t="s">
        <v>77</v>
      </c>
      <c r="AH20" s="97" t="s">
        <v>74</v>
      </c>
    </row>
    <row r="21" spans="1:34" x14ac:dyDescent="0.25">
      <c r="A21" s="103"/>
      <c r="B21" s="104">
        <v>1.4</v>
      </c>
      <c r="C21" s="105">
        <v>1989.3</v>
      </c>
      <c r="D21" s="103">
        <v>1</v>
      </c>
      <c r="E21" s="103">
        <v>0</v>
      </c>
      <c r="F21" s="105">
        <v>23</v>
      </c>
      <c r="G21" s="104" t="s">
        <v>9</v>
      </c>
      <c r="H21" s="98">
        <v>9000</v>
      </c>
      <c r="I21" s="98">
        <v>150000</v>
      </c>
      <c r="J21" s="98">
        <v>30000000</v>
      </c>
      <c r="K21" s="98">
        <v>1000000000</v>
      </c>
      <c r="L21" s="112">
        <f>(R21+'Frequency Range Setting'!$B$2)*1000000</f>
        <v>1912800000</v>
      </c>
      <c r="M21" s="98">
        <v>150000</v>
      </c>
      <c r="N21" s="98">
        <v>30000000</v>
      </c>
      <c r="O21" s="113">
        <v>1000000000</v>
      </c>
      <c r="P21" s="112">
        <f>(R21-'Frequency Range Setting'!$B$2)*1000000</f>
        <v>1905800000</v>
      </c>
      <c r="Q21" s="98">
        <v>12750000000</v>
      </c>
      <c r="R21" s="114">
        <f t="shared" si="0"/>
        <v>1909.3</v>
      </c>
      <c r="X21" s="97" t="s">
        <v>58</v>
      </c>
      <c r="Y21" s="97" t="s">
        <v>74</v>
      </c>
      <c r="Z21" s="97" t="s">
        <v>74</v>
      </c>
      <c r="AA21" s="97" t="s">
        <v>74</v>
      </c>
      <c r="AB21" s="97" t="s">
        <v>74</v>
      </c>
      <c r="AC21" s="97" t="s">
        <v>74</v>
      </c>
      <c r="AD21" s="97" t="s">
        <v>75</v>
      </c>
      <c r="AE21" s="97" t="s">
        <v>76</v>
      </c>
      <c r="AF21" s="97" t="s">
        <v>76</v>
      </c>
      <c r="AG21" s="97" t="s">
        <v>77</v>
      </c>
      <c r="AH21" s="97" t="s">
        <v>74</v>
      </c>
    </row>
    <row r="22" spans="1:34" x14ac:dyDescent="0.25">
      <c r="A22" s="103"/>
      <c r="B22" s="104">
        <v>1.4</v>
      </c>
      <c r="C22" s="105">
        <v>1989.3</v>
      </c>
      <c r="D22" s="103">
        <v>1</v>
      </c>
      <c r="E22" s="103">
        <v>5</v>
      </c>
      <c r="F22" s="105">
        <v>23</v>
      </c>
      <c r="G22" s="104" t="s">
        <v>9</v>
      </c>
      <c r="H22" s="98">
        <v>9000</v>
      </c>
      <c r="I22" s="98">
        <v>150000</v>
      </c>
      <c r="J22" s="98">
        <v>30000000</v>
      </c>
      <c r="K22" s="98">
        <v>1000000000</v>
      </c>
      <c r="L22" s="112">
        <f>(R22+'Frequency Range Setting'!$B$2)*1000000</f>
        <v>1912800000</v>
      </c>
      <c r="M22" s="98">
        <v>150000</v>
      </c>
      <c r="N22" s="98">
        <v>30000000</v>
      </c>
      <c r="O22" s="113">
        <v>1000000000</v>
      </c>
      <c r="P22" s="112">
        <f>(R22-'Frequency Range Setting'!$B$2)*1000000</f>
        <v>1905800000</v>
      </c>
      <c r="Q22" s="98">
        <v>12750000000</v>
      </c>
      <c r="R22" s="114">
        <f t="shared" si="0"/>
        <v>1909.3</v>
      </c>
      <c r="X22" s="97" t="s">
        <v>59</v>
      </c>
      <c r="Y22" s="97" t="s">
        <v>74</v>
      </c>
      <c r="Z22" s="97" t="s">
        <v>74</v>
      </c>
      <c r="AA22" s="97" t="s">
        <v>74</v>
      </c>
      <c r="AB22" s="97" t="s">
        <v>74</v>
      </c>
      <c r="AC22" s="97" t="s">
        <v>74</v>
      </c>
      <c r="AD22" s="97" t="s">
        <v>75</v>
      </c>
      <c r="AE22" s="97" t="s">
        <v>76</v>
      </c>
      <c r="AF22" s="97" t="s">
        <v>76</v>
      </c>
      <c r="AG22" s="97" t="s">
        <v>77</v>
      </c>
      <c r="AH22" s="97" t="s">
        <v>74</v>
      </c>
    </row>
    <row r="23" spans="1:34" x14ac:dyDescent="0.25">
      <c r="A23" s="103"/>
      <c r="B23" s="104">
        <v>5</v>
      </c>
      <c r="C23" s="105">
        <v>1987.5</v>
      </c>
      <c r="D23" s="103">
        <v>25</v>
      </c>
      <c r="E23" s="103">
        <v>0</v>
      </c>
      <c r="F23" s="105">
        <v>23</v>
      </c>
      <c r="G23" s="104" t="s">
        <v>9</v>
      </c>
      <c r="H23" s="98">
        <v>9000</v>
      </c>
      <c r="I23" s="98">
        <v>150000</v>
      </c>
      <c r="J23" s="98">
        <v>30000000</v>
      </c>
      <c r="K23" s="98">
        <v>1000000000</v>
      </c>
      <c r="L23" s="112">
        <f>(R23+'Frequency Range Setting'!$B$4)*1000000</f>
        <v>1920000000</v>
      </c>
      <c r="M23" s="98">
        <v>150000</v>
      </c>
      <c r="N23" s="98">
        <v>30000000</v>
      </c>
      <c r="O23" s="113">
        <v>1000000000</v>
      </c>
      <c r="P23" s="112">
        <f>(R23-'Frequency Range Setting'!$B$4)*1000000</f>
        <v>1895000000</v>
      </c>
      <c r="Q23" s="98">
        <v>12750000000</v>
      </c>
      <c r="R23" s="114">
        <f t="shared" si="0"/>
        <v>1907.5</v>
      </c>
      <c r="X23" s="97" t="s">
        <v>60</v>
      </c>
      <c r="Y23" s="97" t="s">
        <v>74</v>
      </c>
      <c r="Z23" s="97" t="s">
        <v>74</v>
      </c>
      <c r="AA23" s="97" t="s">
        <v>74</v>
      </c>
      <c r="AB23" s="97" t="s">
        <v>74</v>
      </c>
      <c r="AC23" s="97" t="s">
        <v>74</v>
      </c>
      <c r="AD23" s="97" t="s">
        <v>75</v>
      </c>
      <c r="AE23" s="97" t="s">
        <v>76</v>
      </c>
      <c r="AF23" s="97" t="s">
        <v>76</v>
      </c>
      <c r="AG23" s="97" t="s">
        <v>77</v>
      </c>
      <c r="AH23" s="97" t="s">
        <v>74</v>
      </c>
    </row>
    <row r="24" spans="1:34" x14ac:dyDescent="0.25">
      <c r="A24" s="103"/>
      <c r="B24" s="104">
        <v>5</v>
      </c>
      <c r="C24" s="105">
        <v>1987.5</v>
      </c>
      <c r="D24" s="103">
        <v>1</v>
      </c>
      <c r="E24" s="103">
        <v>0</v>
      </c>
      <c r="F24" s="105">
        <v>23</v>
      </c>
      <c r="G24" s="104" t="s">
        <v>9</v>
      </c>
      <c r="H24" s="98">
        <v>9000</v>
      </c>
      <c r="I24" s="98">
        <v>150000</v>
      </c>
      <c r="J24" s="98">
        <v>30000000</v>
      </c>
      <c r="K24" s="98">
        <v>1000000000</v>
      </c>
      <c r="L24" s="112">
        <f>(R24+'Frequency Range Setting'!$B$4)*1000000</f>
        <v>1920000000</v>
      </c>
      <c r="M24" s="98">
        <v>150000</v>
      </c>
      <c r="N24" s="98">
        <v>30000000</v>
      </c>
      <c r="O24" s="113">
        <v>1000000000</v>
      </c>
      <c r="P24" s="112">
        <f>(R24-'Frequency Range Setting'!$B$4)*1000000</f>
        <v>1895000000</v>
      </c>
      <c r="Q24" s="98">
        <v>12750000000</v>
      </c>
      <c r="R24" s="114">
        <f t="shared" si="0"/>
        <v>1907.5</v>
      </c>
      <c r="X24" s="97" t="s">
        <v>61</v>
      </c>
      <c r="Y24" s="97" t="s">
        <v>74</v>
      </c>
      <c r="Z24" s="97" t="s">
        <v>74</v>
      </c>
      <c r="AA24" s="97" t="s">
        <v>74</v>
      </c>
      <c r="AB24" s="97" t="s">
        <v>74</v>
      </c>
      <c r="AC24" s="97" t="s">
        <v>74</v>
      </c>
      <c r="AD24" s="97" t="s">
        <v>75</v>
      </c>
      <c r="AE24" s="97" t="s">
        <v>76</v>
      </c>
      <c r="AF24" s="97" t="s">
        <v>76</v>
      </c>
      <c r="AG24" s="97" t="s">
        <v>77</v>
      </c>
      <c r="AH24" s="97" t="s">
        <v>74</v>
      </c>
    </row>
    <row r="25" spans="1:34" x14ac:dyDescent="0.25">
      <c r="A25" s="103"/>
      <c r="B25" s="104">
        <v>5</v>
      </c>
      <c r="C25" s="105">
        <v>1987.5</v>
      </c>
      <c r="D25" s="103">
        <v>1</v>
      </c>
      <c r="E25" s="103">
        <v>24</v>
      </c>
      <c r="F25" s="105">
        <v>23</v>
      </c>
      <c r="G25" s="104" t="s">
        <v>9</v>
      </c>
      <c r="H25" s="98">
        <v>9000</v>
      </c>
      <c r="I25" s="98">
        <v>150000</v>
      </c>
      <c r="J25" s="98">
        <v>30000000</v>
      </c>
      <c r="K25" s="98">
        <v>1000000000</v>
      </c>
      <c r="L25" s="112">
        <f>(R25+'Frequency Range Setting'!$B$4)*1000000</f>
        <v>1920000000</v>
      </c>
      <c r="M25" s="98">
        <v>150000</v>
      </c>
      <c r="N25" s="98">
        <v>30000000</v>
      </c>
      <c r="O25" s="113">
        <v>1000000000</v>
      </c>
      <c r="P25" s="112">
        <f>(R25-'Frequency Range Setting'!$B$4)*1000000</f>
        <v>1895000000</v>
      </c>
      <c r="Q25" s="98">
        <v>12750000000</v>
      </c>
      <c r="R25" s="114">
        <f t="shared" si="0"/>
        <v>1907.5</v>
      </c>
      <c r="Y25" s="97" t="s">
        <v>74</v>
      </c>
      <c r="Z25" s="97" t="s">
        <v>74</v>
      </c>
      <c r="AA25" s="97" t="s">
        <v>74</v>
      </c>
      <c r="AB25" s="97" t="s">
        <v>74</v>
      </c>
      <c r="AC25" s="97" t="s">
        <v>74</v>
      </c>
      <c r="AD25" s="97" t="s">
        <v>75</v>
      </c>
      <c r="AE25" s="97" t="s">
        <v>76</v>
      </c>
      <c r="AF25" s="97" t="s">
        <v>76</v>
      </c>
      <c r="AG25" s="97" t="s">
        <v>77</v>
      </c>
      <c r="AH25" s="97" t="s">
        <v>74</v>
      </c>
    </row>
    <row r="26" spans="1:34" x14ac:dyDescent="0.25">
      <c r="A26" s="103"/>
      <c r="B26" s="104">
        <v>20</v>
      </c>
      <c r="C26" s="105">
        <v>1980</v>
      </c>
      <c r="D26" s="103">
        <v>100</v>
      </c>
      <c r="E26" s="103">
        <v>0</v>
      </c>
      <c r="F26" s="105">
        <v>23</v>
      </c>
      <c r="G26" s="104" t="s">
        <v>9</v>
      </c>
      <c r="H26" s="98">
        <v>9000</v>
      </c>
      <c r="I26" s="98">
        <v>150000</v>
      </c>
      <c r="J26" s="98">
        <v>30000000</v>
      </c>
      <c r="K26" s="98">
        <v>1000000000</v>
      </c>
      <c r="L26" s="112">
        <f>(R26+'Frequency Range Setting'!$B$7)*1000000</f>
        <v>1935000000</v>
      </c>
      <c r="M26" s="98">
        <v>150000</v>
      </c>
      <c r="N26" s="98">
        <v>30000000</v>
      </c>
      <c r="O26" s="113">
        <v>1000000000</v>
      </c>
      <c r="P26" s="112">
        <f>(R26-'Frequency Range Setting'!$B$7)*1000000</f>
        <v>1865000000</v>
      </c>
      <c r="Q26" s="98">
        <v>12750000000</v>
      </c>
      <c r="R26" s="114">
        <f t="shared" si="0"/>
        <v>1900</v>
      </c>
      <c r="X26" s="97" t="s">
        <v>62</v>
      </c>
      <c r="Y26" s="97" t="s">
        <v>74</v>
      </c>
      <c r="Z26" s="97" t="s">
        <v>74</v>
      </c>
      <c r="AA26" s="97" t="s">
        <v>74</v>
      </c>
      <c r="AB26" s="97" t="s">
        <v>74</v>
      </c>
      <c r="AC26" s="97" t="s">
        <v>74</v>
      </c>
      <c r="AD26" s="97" t="s">
        <v>75</v>
      </c>
      <c r="AE26" s="97" t="s">
        <v>76</v>
      </c>
      <c r="AF26" s="97" t="s">
        <v>76</v>
      </c>
      <c r="AG26" s="97" t="s">
        <v>77</v>
      </c>
      <c r="AH26" s="97" t="s">
        <v>74</v>
      </c>
    </row>
    <row r="27" spans="1:34" x14ac:dyDescent="0.25">
      <c r="A27" s="103"/>
      <c r="B27" s="104">
        <v>20</v>
      </c>
      <c r="C27" s="105">
        <v>1980</v>
      </c>
      <c r="D27" s="103">
        <v>1</v>
      </c>
      <c r="E27" s="103">
        <v>0</v>
      </c>
      <c r="F27" s="105">
        <v>23</v>
      </c>
      <c r="G27" s="104" t="s">
        <v>9</v>
      </c>
      <c r="H27" s="98">
        <v>9000</v>
      </c>
      <c r="I27" s="98">
        <v>150000</v>
      </c>
      <c r="J27" s="98">
        <v>30000000</v>
      </c>
      <c r="K27" s="98">
        <v>1000000000</v>
      </c>
      <c r="L27" s="112">
        <f>(R27+'Frequency Range Setting'!$B$7)*1000000</f>
        <v>1935000000</v>
      </c>
      <c r="M27" s="98">
        <v>150000</v>
      </c>
      <c r="N27" s="98">
        <v>30000000</v>
      </c>
      <c r="O27" s="113">
        <v>1000000000</v>
      </c>
      <c r="P27" s="112">
        <f>(R27-'Frequency Range Setting'!$B$7)*1000000</f>
        <v>1865000000</v>
      </c>
      <c r="Q27" s="98">
        <v>12750000000</v>
      </c>
      <c r="R27" s="114">
        <f t="shared" si="0"/>
        <v>1900</v>
      </c>
      <c r="X27" s="97" t="s">
        <v>63</v>
      </c>
      <c r="Y27" s="97" t="s">
        <v>74</v>
      </c>
      <c r="Z27" s="97" t="s">
        <v>74</v>
      </c>
      <c r="AA27" s="97" t="s">
        <v>74</v>
      </c>
      <c r="AB27" s="97" t="s">
        <v>74</v>
      </c>
      <c r="AC27" s="97" t="s">
        <v>74</v>
      </c>
      <c r="AD27" s="97" t="s">
        <v>75</v>
      </c>
      <c r="AE27" s="97" t="s">
        <v>76</v>
      </c>
      <c r="AF27" s="97" t="s">
        <v>76</v>
      </c>
      <c r="AG27" s="97" t="s">
        <v>77</v>
      </c>
      <c r="AH27" s="97" t="s">
        <v>74</v>
      </c>
    </row>
    <row r="28" spans="1:34" x14ac:dyDescent="0.25">
      <c r="A28" s="103"/>
      <c r="B28" s="104">
        <v>20</v>
      </c>
      <c r="C28" s="105">
        <v>1980</v>
      </c>
      <c r="D28" s="103">
        <v>1</v>
      </c>
      <c r="E28" s="103">
        <v>99</v>
      </c>
      <c r="F28" s="105">
        <v>23</v>
      </c>
      <c r="G28" s="104" t="s">
        <v>9</v>
      </c>
      <c r="H28" s="98">
        <v>9000</v>
      </c>
      <c r="I28" s="98">
        <v>150000</v>
      </c>
      <c r="J28" s="98">
        <v>30000000</v>
      </c>
      <c r="K28" s="98">
        <v>1000000000</v>
      </c>
      <c r="L28" s="112">
        <f>(R28+'Frequency Range Setting'!$B$7)*1000000</f>
        <v>1935000000</v>
      </c>
      <c r="M28" s="98">
        <v>150000</v>
      </c>
      <c r="N28" s="98">
        <v>30000000</v>
      </c>
      <c r="O28" s="113">
        <v>1000000000</v>
      </c>
      <c r="P28" s="112">
        <f>(R28-'Frequency Range Setting'!$B$7)*1000000</f>
        <v>1865000000</v>
      </c>
      <c r="Q28" s="98">
        <v>12750000000</v>
      </c>
      <c r="R28" s="114">
        <f t="shared" si="0"/>
        <v>1900</v>
      </c>
      <c r="Y28" s="97" t="s">
        <v>74</v>
      </c>
      <c r="Z28" s="97" t="s">
        <v>74</v>
      </c>
      <c r="AA28" s="97" t="s">
        <v>74</v>
      </c>
      <c r="AB28" s="97" t="s">
        <v>74</v>
      </c>
      <c r="AC28" s="97" t="s">
        <v>74</v>
      </c>
      <c r="AD28" s="97" t="s">
        <v>75</v>
      </c>
      <c r="AE28" s="97" t="s">
        <v>76</v>
      </c>
      <c r="AF28" s="97" t="s">
        <v>76</v>
      </c>
      <c r="AG28" s="97" t="s">
        <v>77</v>
      </c>
      <c r="AH28" s="97" t="s">
        <v>74</v>
      </c>
    </row>
  </sheetData>
  <sortState xmlns:xlrd2="http://schemas.microsoft.com/office/spreadsheetml/2017/richdata2" ref="A3:G29">
    <sortCondition ref="G3:G29" customList="low,mid,high"/>
  </sortState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F8828-1D8C-4AAA-81FD-7AC3397EB1C9}">
  <dimension ref="A1:R28"/>
  <sheetViews>
    <sheetView topLeftCell="E1" zoomScale="80" zoomScaleNormal="80" workbookViewId="0">
      <selection activeCell="R1" sqref="R1"/>
    </sheetView>
  </sheetViews>
  <sheetFormatPr defaultRowHeight="15" x14ac:dyDescent="0.25"/>
  <cols>
    <col min="2" max="2" width="16.5703125" customWidth="1"/>
    <col min="3" max="3" width="15.7109375" customWidth="1"/>
    <col min="4" max="4" width="16.42578125" customWidth="1"/>
    <col min="5" max="5" width="12.28515625" customWidth="1"/>
    <col min="6" max="6" width="17" customWidth="1"/>
    <col min="7" max="7" width="14.42578125" bestFit="1" customWidth="1"/>
    <col min="8" max="9" width="16.85546875" customWidth="1"/>
    <col min="10" max="10" width="15.5703125" customWidth="1"/>
    <col min="11" max="11" width="17.140625" customWidth="1"/>
    <col min="12" max="12" width="18.42578125" customWidth="1"/>
    <col min="13" max="13" width="16" customWidth="1"/>
    <col min="14" max="14" width="18" customWidth="1"/>
    <col min="15" max="15" width="18.28515625" customWidth="1"/>
    <col min="16" max="16" width="16.7109375" customWidth="1"/>
    <col min="17" max="17" width="16.85546875" customWidth="1"/>
    <col min="18" max="18" width="13.85546875" bestFit="1" customWidth="1"/>
  </cols>
  <sheetData>
    <row r="1" spans="1:18" x14ac:dyDescent="0.25">
      <c r="A1" s="107" t="s">
        <v>0</v>
      </c>
      <c r="B1" s="96" t="s">
        <v>1</v>
      </c>
      <c r="C1" s="108" t="s">
        <v>2</v>
      </c>
      <c r="D1" s="107" t="s">
        <v>3</v>
      </c>
      <c r="E1" s="107" t="s">
        <v>4</v>
      </c>
      <c r="F1" s="108" t="s">
        <v>5</v>
      </c>
      <c r="G1" s="96" t="s">
        <v>6</v>
      </c>
      <c r="H1" s="96" t="s">
        <v>78</v>
      </c>
      <c r="I1" s="96" t="s">
        <v>79</v>
      </c>
      <c r="J1" s="96" t="s">
        <v>80</v>
      </c>
      <c r="K1" s="96" t="s">
        <v>81</v>
      </c>
      <c r="L1" s="96" t="s">
        <v>82</v>
      </c>
      <c r="M1" s="96" t="s">
        <v>83</v>
      </c>
      <c r="N1" s="96" t="s">
        <v>84</v>
      </c>
      <c r="O1" s="96" t="s">
        <v>85</v>
      </c>
      <c r="P1" s="96" t="s">
        <v>86</v>
      </c>
      <c r="Q1" s="96" t="s">
        <v>87</v>
      </c>
      <c r="R1" s="109" t="s">
        <v>88</v>
      </c>
    </row>
    <row r="2" spans="1:18" x14ac:dyDescent="0.25">
      <c r="A2" s="110">
        <v>4</v>
      </c>
      <c r="B2" s="98">
        <v>1.4</v>
      </c>
      <c r="C2" s="111">
        <v>2110.6999999999998</v>
      </c>
      <c r="D2" s="110">
        <v>6</v>
      </c>
      <c r="E2" s="110">
        <v>0</v>
      </c>
      <c r="F2" s="111">
        <v>23</v>
      </c>
      <c r="G2" s="98" t="s">
        <v>7</v>
      </c>
      <c r="H2" s="98">
        <v>9000</v>
      </c>
      <c r="I2" s="98">
        <v>150000</v>
      </c>
      <c r="J2" s="98">
        <v>30000000</v>
      </c>
      <c r="K2" s="98">
        <v>1000000000</v>
      </c>
      <c r="L2" s="115">
        <f>(R2+'Frequency Range Setting'!$B$2)*1000000</f>
        <v>1714199999.9999998</v>
      </c>
      <c r="M2" s="98">
        <v>150000</v>
      </c>
      <c r="N2" s="98">
        <v>30000000</v>
      </c>
      <c r="O2" s="98">
        <v>1000000000</v>
      </c>
      <c r="P2" s="112">
        <f>(R2-'Frequency Range Setting'!$B$2)*1000000</f>
        <v>1707199999.9999998</v>
      </c>
      <c r="Q2" s="98">
        <v>12750000000</v>
      </c>
      <c r="R2" s="116">
        <f>C2-400</f>
        <v>1710.6999999999998</v>
      </c>
    </row>
    <row r="3" spans="1:18" x14ac:dyDescent="0.25">
      <c r="A3" s="110"/>
      <c r="B3" s="98">
        <v>1.4</v>
      </c>
      <c r="C3" s="111">
        <v>2110.6999999999998</v>
      </c>
      <c r="D3" s="110">
        <v>1</v>
      </c>
      <c r="E3" s="110">
        <v>0</v>
      </c>
      <c r="F3" s="111">
        <v>23</v>
      </c>
      <c r="G3" s="98" t="s">
        <v>7</v>
      </c>
      <c r="H3" s="98">
        <v>9000</v>
      </c>
      <c r="I3" s="98">
        <v>150000</v>
      </c>
      <c r="J3" s="98">
        <v>30000000</v>
      </c>
      <c r="K3" s="98">
        <v>1000000000</v>
      </c>
      <c r="L3" s="115">
        <f>(R3+'Frequency Range Setting'!$B$2)*1000000</f>
        <v>1714199999.9999998</v>
      </c>
      <c r="M3" s="98">
        <v>150000</v>
      </c>
      <c r="N3" s="98">
        <v>30000000</v>
      </c>
      <c r="O3" s="98">
        <v>1000000000</v>
      </c>
      <c r="P3" s="112">
        <f>(R3-'Frequency Range Setting'!$B$2)*1000000</f>
        <v>1707199999.9999998</v>
      </c>
      <c r="Q3" s="98">
        <v>12750000000</v>
      </c>
      <c r="R3" s="116">
        <f t="shared" ref="R3:R28" si="0">C3-400</f>
        <v>1710.6999999999998</v>
      </c>
    </row>
    <row r="4" spans="1:18" x14ac:dyDescent="0.25">
      <c r="A4" s="110"/>
      <c r="B4" s="98">
        <v>1.4</v>
      </c>
      <c r="C4" s="111">
        <v>2110.6999999999998</v>
      </c>
      <c r="D4" s="110">
        <v>1</v>
      </c>
      <c r="E4" s="110">
        <v>5</v>
      </c>
      <c r="F4" s="111">
        <v>23</v>
      </c>
      <c r="G4" s="98" t="s">
        <v>7</v>
      </c>
      <c r="H4" s="98">
        <v>9000</v>
      </c>
      <c r="I4" s="98">
        <v>150000</v>
      </c>
      <c r="J4" s="98">
        <v>30000000</v>
      </c>
      <c r="K4" s="98">
        <v>1000000000</v>
      </c>
      <c r="L4" s="115">
        <f>(R4+'Frequency Range Setting'!$B$2)*1000000</f>
        <v>1714199999.9999998</v>
      </c>
      <c r="M4" s="98">
        <v>150000</v>
      </c>
      <c r="N4" s="98">
        <v>30000000</v>
      </c>
      <c r="O4" s="98">
        <v>1000000000</v>
      </c>
      <c r="P4" s="112">
        <f>(R4-'Frequency Range Setting'!$B$2)*1000000</f>
        <v>1707199999.9999998</v>
      </c>
      <c r="Q4" s="98">
        <v>12750000000</v>
      </c>
      <c r="R4" s="116">
        <f t="shared" si="0"/>
        <v>1710.6999999999998</v>
      </c>
    </row>
    <row r="5" spans="1:18" x14ac:dyDescent="0.25">
      <c r="A5" s="110"/>
      <c r="B5" s="98">
        <v>5</v>
      </c>
      <c r="C5" s="111">
        <v>2112.5</v>
      </c>
      <c r="D5" s="110">
        <v>25</v>
      </c>
      <c r="E5" s="110">
        <v>0</v>
      </c>
      <c r="F5" s="111">
        <v>23</v>
      </c>
      <c r="G5" s="98" t="s">
        <v>7</v>
      </c>
      <c r="H5" s="98">
        <v>9000</v>
      </c>
      <c r="I5" s="98">
        <v>150000</v>
      </c>
      <c r="J5" s="98">
        <v>30000000</v>
      </c>
      <c r="K5" s="98">
        <v>1000000000</v>
      </c>
      <c r="L5" s="115">
        <f>(R5+'Frequency Range Setting'!$B$4)*1000000</f>
        <v>1725000000</v>
      </c>
      <c r="M5" s="98">
        <v>150000</v>
      </c>
      <c r="N5" s="98">
        <v>30000000</v>
      </c>
      <c r="O5" s="98">
        <v>1000000000</v>
      </c>
      <c r="P5" s="112">
        <f>(R5-'Frequency Range Setting'!$B$4)*1000000</f>
        <v>1700000000</v>
      </c>
      <c r="Q5" s="98">
        <v>12750000000</v>
      </c>
      <c r="R5" s="116">
        <f t="shared" si="0"/>
        <v>1712.5</v>
      </c>
    </row>
    <row r="6" spans="1:18" x14ac:dyDescent="0.25">
      <c r="A6" s="110"/>
      <c r="B6" s="98">
        <v>5</v>
      </c>
      <c r="C6" s="111">
        <v>2112.5</v>
      </c>
      <c r="D6" s="110">
        <v>1</v>
      </c>
      <c r="E6" s="110">
        <v>0</v>
      </c>
      <c r="F6" s="111">
        <v>23</v>
      </c>
      <c r="G6" s="98" t="s">
        <v>7</v>
      </c>
      <c r="H6" s="98">
        <v>9000</v>
      </c>
      <c r="I6" s="98">
        <v>150000</v>
      </c>
      <c r="J6" s="98">
        <v>30000000</v>
      </c>
      <c r="K6" s="98">
        <v>1000000000</v>
      </c>
      <c r="L6" s="115">
        <f>(R6+'Frequency Range Setting'!$B$4)*1000000</f>
        <v>1725000000</v>
      </c>
      <c r="M6" s="98">
        <v>150000</v>
      </c>
      <c r="N6" s="98">
        <v>30000000</v>
      </c>
      <c r="O6" s="98">
        <v>1000000000</v>
      </c>
      <c r="P6" s="112">
        <f>(R6-'Frequency Range Setting'!$B$4)*1000000</f>
        <v>1700000000</v>
      </c>
      <c r="Q6" s="98">
        <v>12750000000</v>
      </c>
      <c r="R6" s="116">
        <f t="shared" si="0"/>
        <v>1712.5</v>
      </c>
    </row>
    <row r="7" spans="1:18" x14ac:dyDescent="0.25">
      <c r="A7" s="110"/>
      <c r="B7" s="98">
        <v>5</v>
      </c>
      <c r="C7" s="111">
        <v>2112.5</v>
      </c>
      <c r="D7" s="110">
        <v>1</v>
      </c>
      <c r="E7" s="110">
        <v>24</v>
      </c>
      <c r="F7" s="111">
        <v>23</v>
      </c>
      <c r="G7" s="98" t="s">
        <v>7</v>
      </c>
      <c r="H7" s="98">
        <v>9000</v>
      </c>
      <c r="I7" s="98">
        <v>150000</v>
      </c>
      <c r="J7" s="98">
        <v>30000000</v>
      </c>
      <c r="K7" s="98">
        <v>1000000000</v>
      </c>
      <c r="L7" s="115">
        <f>(R7+'Frequency Range Setting'!$B$4)*1000000</f>
        <v>1725000000</v>
      </c>
      <c r="M7" s="98">
        <v>150000</v>
      </c>
      <c r="N7" s="98">
        <v>30000000</v>
      </c>
      <c r="O7" s="98">
        <v>1000000000</v>
      </c>
      <c r="P7" s="112">
        <f>(R7-'Frequency Range Setting'!$B$4)*1000000</f>
        <v>1700000000</v>
      </c>
      <c r="Q7" s="98">
        <v>12750000000</v>
      </c>
      <c r="R7" s="116">
        <f t="shared" si="0"/>
        <v>1712.5</v>
      </c>
    </row>
    <row r="8" spans="1:18" x14ac:dyDescent="0.25">
      <c r="A8" s="110"/>
      <c r="B8" s="98">
        <v>20</v>
      </c>
      <c r="C8" s="111">
        <v>2120</v>
      </c>
      <c r="D8" s="110">
        <v>100</v>
      </c>
      <c r="E8" s="110">
        <v>0</v>
      </c>
      <c r="F8" s="111">
        <v>23</v>
      </c>
      <c r="G8" s="98" t="s">
        <v>7</v>
      </c>
      <c r="H8" s="98">
        <v>9000</v>
      </c>
      <c r="I8" s="98">
        <v>150000</v>
      </c>
      <c r="J8" s="98">
        <v>30000000</v>
      </c>
      <c r="K8" s="98">
        <v>1000000000</v>
      </c>
      <c r="L8" s="115">
        <f>(R8+'Frequency Range Setting'!$B$4)*1000000</f>
        <v>1732500000</v>
      </c>
      <c r="M8" s="98">
        <v>150000</v>
      </c>
      <c r="N8" s="98">
        <v>30000000</v>
      </c>
      <c r="O8" s="98">
        <v>1000000000</v>
      </c>
      <c r="P8" s="112">
        <f>(R8-'Frequency Range Setting'!$B$4)*1000000</f>
        <v>1707500000</v>
      </c>
      <c r="Q8" s="98">
        <v>12750000000</v>
      </c>
      <c r="R8" s="116">
        <f t="shared" si="0"/>
        <v>1720</v>
      </c>
    </row>
    <row r="9" spans="1:18" x14ac:dyDescent="0.25">
      <c r="A9" s="110"/>
      <c r="B9" s="98">
        <v>20</v>
      </c>
      <c r="C9" s="111">
        <v>2120</v>
      </c>
      <c r="D9" s="110">
        <v>1</v>
      </c>
      <c r="E9" s="110">
        <v>0</v>
      </c>
      <c r="F9" s="111">
        <v>23</v>
      </c>
      <c r="G9" s="98" t="s">
        <v>7</v>
      </c>
      <c r="H9" s="98">
        <v>9000</v>
      </c>
      <c r="I9" s="98">
        <v>150000</v>
      </c>
      <c r="J9" s="98">
        <v>30000000</v>
      </c>
      <c r="K9" s="98">
        <v>1000000000</v>
      </c>
      <c r="L9" s="115">
        <f>(R9+'Frequency Range Setting'!$B$4)*1000000</f>
        <v>1732500000</v>
      </c>
      <c r="M9" s="98">
        <v>150000</v>
      </c>
      <c r="N9" s="98">
        <v>30000000</v>
      </c>
      <c r="O9" s="98">
        <v>1000000000</v>
      </c>
      <c r="P9" s="112">
        <f>(R9-'Frequency Range Setting'!$B$4)*1000000</f>
        <v>1707500000</v>
      </c>
      <c r="Q9" s="98">
        <v>12750000000</v>
      </c>
      <c r="R9" s="116">
        <f t="shared" si="0"/>
        <v>1720</v>
      </c>
    </row>
    <row r="10" spans="1:18" x14ac:dyDescent="0.25">
      <c r="A10" s="110"/>
      <c r="B10" s="98">
        <v>20</v>
      </c>
      <c r="C10" s="111">
        <v>2120</v>
      </c>
      <c r="D10" s="110">
        <v>1</v>
      </c>
      <c r="E10" s="110">
        <v>99</v>
      </c>
      <c r="F10" s="111">
        <v>23</v>
      </c>
      <c r="G10" s="98" t="s">
        <v>7</v>
      </c>
      <c r="H10" s="98">
        <v>9000</v>
      </c>
      <c r="I10" s="98">
        <v>150000</v>
      </c>
      <c r="J10" s="98">
        <v>30000000</v>
      </c>
      <c r="K10" s="98">
        <v>1000000000</v>
      </c>
      <c r="L10" s="115">
        <f>(R10+'Frequency Range Setting'!$B$4)*1000000</f>
        <v>1732500000</v>
      </c>
      <c r="M10" s="98">
        <v>150000</v>
      </c>
      <c r="N10" s="98">
        <v>30000000</v>
      </c>
      <c r="O10" s="98">
        <v>1000000000</v>
      </c>
      <c r="P10" s="112">
        <f>(R10-'Frequency Range Setting'!$B$4)*1000000</f>
        <v>1707500000</v>
      </c>
      <c r="Q10" s="98">
        <v>12750000000</v>
      </c>
      <c r="R10" s="116">
        <f t="shared" si="0"/>
        <v>1720</v>
      </c>
    </row>
    <row r="11" spans="1:18" x14ac:dyDescent="0.25">
      <c r="A11" s="100"/>
      <c r="B11" s="101">
        <v>1.4</v>
      </c>
      <c r="C11" s="102">
        <v>2132.5</v>
      </c>
      <c r="D11" s="100">
        <v>6</v>
      </c>
      <c r="E11" s="100">
        <v>0</v>
      </c>
      <c r="F11" s="102">
        <v>23</v>
      </c>
      <c r="G11" s="101" t="s">
        <v>8</v>
      </c>
      <c r="H11" s="98">
        <v>9000</v>
      </c>
      <c r="I11" s="98">
        <v>150000</v>
      </c>
      <c r="J11" s="98">
        <v>30000000</v>
      </c>
      <c r="K11" s="98">
        <v>1000000000</v>
      </c>
      <c r="L11" s="115">
        <f>(R11+'Frequency Range Setting'!$B$2)*1000000</f>
        <v>1736000000</v>
      </c>
      <c r="M11" s="98">
        <v>150000</v>
      </c>
      <c r="N11" s="98">
        <v>30000000</v>
      </c>
      <c r="O11" s="98">
        <v>1000000000</v>
      </c>
      <c r="P11" s="112">
        <f>(R11-'Frequency Range Setting'!$B$2)*1000000</f>
        <v>1729000000</v>
      </c>
      <c r="Q11" s="98">
        <v>12750000000</v>
      </c>
      <c r="R11" s="116">
        <f t="shared" si="0"/>
        <v>1732.5</v>
      </c>
    </row>
    <row r="12" spans="1:18" x14ac:dyDescent="0.25">
      <c r="A12" s="100"/>
      <c r="B12" s="101">
        <v>1.4</v>
      </c>
      <c r="C12" s="102">
        <v>2132.5</v>
      </c>
      <c r="D12" s="100">
        <v>1</v>
      </c>
      <c r="E12" s="100">
        <v>0</v>
      </c>
      <c r="F12" s="102">
        <v>23</v>
      </c>
      <c r="G12" s="101" t="s">
        <v>8</v>
      </c>
      <c r="H12" s="98">
        <v>9000</v>
      </c>
      <c r="I12" s="98">
        <v>150000</v>
      </c>
      <c r="J12" s="98">
        <v>30000000</v>
      </c>
      <c r="K12" s="98">
        <v>1000000000</v>
      </c>
      <c r="L12" s="115">
        <f>(R12+'Frequency Range Setting'!$B$2)*1000000</f>
        <v>1736000000</v>
      </c>
      <c r="M12" s="98">
        <v>150000</v>
      </c>
      <c r="N12" s="98">
        <v>30000000</v>
      </c>
      <c r="O12" s="98">
        <v>1000000000</v>
      </c>
      <c r="P12" s="112">
        <f>(R12-'Frequency Range Setting'!$B$2)*1000000</f>
        <v>1729000000</v>
      </c>
      <c r="Q12" s="98">
        <v>12750000000</v>
      </c>
      <c r="R12" s="116">
        <f t="shared" si="0"/>
        <v>1732.5</v>
      </c>
    </row>
    <row r="13" spans="1:18" x14ac:dyDescent="0.25">
      <c r="A13" s="100"/>
      <c r="B13" s="101">
        <v>1.4</v>
      </c>
      <c r="C13" s="102">
        <v>2132.5</v>
      </c>
      <c r="D13" s="100">
        <v>1</v>
      </c>
      <c r="E13" s="100">
        <v>5</v>
      </c>
      <c r="F13" s="102">
        <v>23</v>
      </c>
      <c r="G13" s="101" t="s">
        <v>8</v>
      </c>
      <c r="H13" s="98">
        <v>9000</v>
      </c>
      <c r="I13" s="98">
        <v>150000</v>
      </c>
      <c r="J13" s="98">
        <v>30000000</v>
      </c>
      <c r="K13" s="98">
        <v>1000000000</v>
      </c>
      <c r="L13" s="115">
        <f>(R13+'Frequency Range Setting'!$B$2)*1000000</f>
        <v>1736000000</v>
      </c>
      <c r="M13" s="98">
        <v>150000</v>
      </c>
      <c r="N13" s="98">
        <v>30000000</v>
      </c>
      <c r="O13" s="98">
        <v>1000000000</v>
      </c>
      <c r="P13" s="112">
        <f>(R13-'Frequency Range Setting'!$B$2)*1000000</f>
        <v>1729000000</v>
      </c>
      <c r="Q13" s="98">
        <v>12750000000</v>
      </c>
      <c r="R13" s="116">
        <f t="shared" si="0"/>
        <v>1732.5</v>
      </c>
    </row>
    <row r="14" spans="1:18" x14ac:dyDescent="0.25">
      <c r="A14" s="100"/>
      <c r="B14" s="101">
        <v>5</v>
      </c>
      <c r="C14" s="102">
        <v>2132.5</v>
      </c>
      <c r="D14" s="100">
        <v>25</v>
      </c>
      <c r="E14" s="100">
        <v>0</v>
      </c>
      <c r="F14" s="102">
        <v>23</v>
      </c>
      <c r="G14" s="101" t="s">
        <v>8</v>
      </c>
      <c r="H14" s="98">
        <v>9000</v>
      </c>
      <c r="I14" s="98">
        <v>150000</v>
      </c>
      <c r="J14" s="98">
        <v>30000000</v>
      </c>
      <c r="K14" s="98">
        <v>1000000000</v>
      </c>
      <c r="L14" s="115">
        <f>(R14+'Frequency Range Setting'!$B$4)*1000000</f>
        <v>1745000000</v>
      </c>
      <c r="M14" s="98">
        <v>150000</v>
      </c>
      <c r="N14" s="98">
        <v>30000000</v>
      </c>
      <c r="O14" s="98">
        <v>1000000000</v>
      </c>
      <c r="P14" s="112">
        <f>(R14-'Frequency Range Setting'!$B$4)*1000000</f>
        <v>1720000000</v>
      </c>
      <c r="Q14" s="98">
        <v>12750000000</v>
      </c>
      <c r="R14" s="116">
        <f t="shared" si="0"/>
        <v>1732.5</v>
      </c>
    </row>
    <row r="15" spans="1:18" x14ac:dyDescent="0.25">
      <c r="A15" s="100"/>
      <c r="B15" s="101">
        <v>5</v>
      </c>
      <c r="C15" s="102">
        <v>2132.5</v>
      </c>
      <c r="D15" s="100">
        <v>1</v>
      </c>
      <c r="E15" s="100">
        <v>0</v>
      </c>
      <c r="F15" s="102">
        <v>23</v>
      </c>
      <c r="G15" s="101" t="s">
        <v>8</v>
      </c>
      <c r="H15" s="98">
        <v>9000</v>
      </c>
      <c r="I15" s="98">
        <v>150000</v>
      </c>
      <c r="J15" s="98">
        <v>30000000</v>
      </c>
      <c r="K15" s="98">
        <v>1000000000</v>
      </c>
      <c r="L15" s="115">
        <f>(R15+'Frequency Range Setting'!$B$4)*1000000</f>
        <v>1745000000</v>
      </c>
      <c r="M15" s="98">
        <v>150000</v>
      </c>
      <c r="N15" s="98">
        <v>30000000</v>
      </c>
      <c r="O15" s="98">
        <v>1000000000</v>
      </c>
      <c r="P15" s="112">
        <f>(R15-'Frequency Range Setting'!$B$4)*1000000</f>
        <v>1720000000</v>
      </c>
      <c r="Q15" s="98">
        <v>12750000000</v>
      </c>
      <c r="R15" s="116">
        <f t="shared" si="0"/>
        <v>1732.5</v>
      </c>
    </row>
    <row r="16" spans="1:18" x14ac:dyDescent="0.25">
      <c r="A16" s="100"/>
      <c r="B16" s="101">
        <v>5</v>
      </c>
      <c r="C16" s="102">
        <v>2132.5</v>
      </c>
      <c r="D16" s="100">
        <v>1</v>
      </c>
      <c r="E16" s="100">
        <v>24</v>
      </c>
      <c r="F16" s="102">
        <v>23</v>
      </c>
      <c r="G16" s="101" t="s">
        <v>8</v>
      </c>
      <c r="H16" s="98">
        <v>9000</v>
      </c>
      <c r="I16" s="98">
        <v>150000</v>
      </c>
      <c r="J16" s="98">
        <v>30000000</v>
      </c>
      <c r="K16" s="98">
        <v>1000000000</v>
      </c>
      <c r="L16" s="115">
        <f>(R16+'Frequency Range Setting'!$B$4)*1000000</f>
        <v>1745000000</v>
      </c>
      <c r="M16" s="98">
        <v>150000</v>
      </c>
      <c r="N16" s="98">
        <v>30000000</v>
      </c>
      <c r="O16" s="98">
        <v>1000000000</v>
      </c>
      <c r="P16" s="112">
        <f>(R16-'Frequency Range Setting'!$B$4)*1000000</f>
        <v>1720000000</v>
      </c>
      <c r="Q16" s="98">
        <v>12750000000</v>
      </c>
      <c r="R16" s="116">
        <f t="shared" si="0"/>
        <v>1732.5</v>
      </c>
    </row>
    <row r="17" spans="1:18" x14ac:dyDescent="0.25">
      <c r="A17" s="100"/>
      <c r="B17" s="101">
        <v>20</v>
      </c>
      <c r="C17" s="102">
        <v>2132.5</v>
      </c>
      <c r="D17" s="100">
        <v>100</v>
      </c>
      <c r="E17" s="100">
        <v>0</v>
      </c>
      <c r="F17" s="102">
        <v>23</v>
      </c>
      <c r="G17" s="101" t="s">
        <v>8</v>
      </c>
      <c r="H17" s="98">
        <v>9000</v>
      </c>
      <c r="I17" s="98">
        <v>150000</v>
      </c>
      <c r="J17" s="98">
        <v>30000000</v>
      </c>
      <c r="K17" s="98">
        <v>1000000000</v>
      </c>
      <c r="L17" s="115">
        <f>(R17+'Frequency Range Setting'!$B$4)*1000000</f>
        <v>1745000000</v>
      </c>
      <c r="M17" s="98">
        <v>150000</v>
      </c>
      <c r="N17" s="98">
        <v>30000000</v>
      </c>
      <c r="O17" s="98">
        <v>1000000000</v>
      </c>
      <c r="P17" s="112">
        <f>(R17-'Frequency Range Setting'!$B$4)*1000000</f>
        <v>1720000000</v>
      </c>
      <c r="Q17" s="98">
        <v>12750000000</v>
      </c>
      <c r="R17" s="116">
        <f t="shared" si="0"/>
        <v>1732.5</v>
      </c>
    </row>
    <row r="18" spans="1:18" x14ac:dyDescent="0.25">
      <c r="A18" s="100"/>
      <c r="B18" s="101">
        <v>20</v>
      </c>
      <c r="C18" s="102">
        <v>2132.5</v>
      </c>
      <c r="D18" s="100">
        <v>1</v>
      </c>
      <c r="E18" s="100">
        <v>0</v>
      </c>
      <c r="F18" s="102">
        <v>23</v>
      </c>
      <c r="G18" s="101" t="s">
        <v>8</v>
      </c>
      <c r="H18" s="98">
        <v>9000</v>
      </c>
      <c r="I18" s="98">
        <v>150000</v>
      </c>
      <c r="J18" s="98">
        <v>30000000</v>
      </c>
      <c r="K18" s="98">
        <v>1000000000</v>
      </c>
      <c r="L18" s="115">
        <f>(R18+'Frequency Range Setting'!$B$4)*1000000</f>
        <v>1745000000</v>
      </c>
      <c r="M18" s="98">
        <v>150000</v>
      </c>
      <c r="N18" s="98">
        <v>30000000</v>
      </c>
      <c r="O18" s="98">
        <v>1000000000</v>
      </c>
      <c r="P18" s="112">
        <f>(R18-'Frequency Range Setting'!$B$4)*1000000</f>
        <v>1720000000</v>
      </c>
      <c r="Q18" s="98">
        <v>12750000000</v>
      </c>
      <c r="R18" s="116">
        <f t="shared" si="0"/>
        <v>1732.5</v>
      </c>
    </row>
    <row r="19" spans="1:18" x14ac:dyDescent="0.25">
      <c r="A19" s="100"/>
      <c r="B19" s="101">
        <v>20</v>
      </c>
      <c r="C19" s="102">
        <v>2132.5</v>
      </c>
      <c r="D19" s="100">
        <v>1</v>
      </c>
      <c r="E19" s="100">
        <v>99</v>
      </c>
      <c r="F19" s="102">
        <v>23</v>
      </c>
      <c r="G19" s="101" t="s">
        <v>8</v>
      </c>
      <c r="H19" s="98">
        <v>9000</v>
      </c>
      <c r="I19" s="98">
        <v>150000</v>
      </c>
      <c r="J19" s="98">
        <v>30000000</v>
      </c>
      <c r="K19" s="98">
        <v>1000000000</v>
      </c>
      <c r="L19" s="115">
        <f>(R19+'Frequency Range Setting'!$B$4)*1000000</f>
        <v>1745000000</v>
      </c>
      <c r="M19" s="98">
        <v>150000</v>
      </c>
      <c r="N19" s="98">
        <v>30000000</v>
      </c>
      <c r="O19" s="98">
        <v>1000000000</v>
      </c>
      <c r="P19" s="112">
        <f>(R19-'Frequency Range Setting'!$B$4)*1000000</f>
        <v>1720000000</v>
      </c>
      <c r="Q19" s="98">
        <v>12750000000</v>
      </c>
      <c r="R19" s="116">
        <f t="shared" si="0"/>
        <v>1732.5</v>
      </c>
    </row>
    <row r="20" spans="1:18" x14ac:dyDescent="0.25">
      <c r="A20" s="103"/>
      <c r="B20" s="104">
        <v>1.4</v>
      </c>
      <c r="C20" s="105">
        <v>2154.3000000000002</v>
      </c>
      <c r="D20" s="103">
        <v>6</v>
      </c>
      <c r="E20" s="103">
        <v>0</v>
      </c>
      <c r="F20" s="105">
        <v>23</v>
      </c>
      <c r="G20" s="104" t="s">
        <v>9</v>
      </c>
      <c r="H20" s="98">
        <v>9000</v>
      </c>
      <c r="I20" s="98">
        <v>150000</v>
      </c>
      <c r="J20" s="98">
        <v>30000000</v>
      </c>
      <c r="K20" s="98">
        <v>1000000000</v>
      </c>
      <c r="L20" s="115">
        <f>(R20+'Frequency Range Setting'!$B$2)*1000000</f>
        <v>1757800000.0000002</v>
      </c>
      <c r="M20" s="98">
        <v>150000</v>
      </c>
      <c r="N20" s="98">
        <v>30000000</v>
      </c>
      <c r="O20" s="98">
        <v>1000000000</v>
      </c>
      <c r="P20" s="112">
        <f>(R20-'Frequency Range Setting'!$B$2)*1000000</f>
        <v>1750800000.0000002</v>
      </c>
      <c r="Q20" s="98">
        <v>12750000000</v>
      </c>
      <c r="R20" s="116">
        <f t="shared" si="0"/>
        <v>1754.3000000000002</v>
      </c>
    </row>
    <row r="21" spans="1:18" x14ac:dyDescent="0.25">
      <c r="A21" s="103"/>
      <c r="B21" s="104">
        <v>1.4</v>
      </c>
      <c r="C21" s="105">
        <v>2154.3000000000002</v>
      </c>
      <c r="D21" s="103">
        <v>1</v>
      </c>
      <c r="E21" s="103">
        <v>0</v>
      </c>
      <c r="F21" s="105">
        <v>23</v>
      </c>
      <c r="G21" s="104" t="s">
        <v>9</v>
      </c>
      <c r="H21" s="98">
        <v>9000</v>
      </c>
      <c r="I21" s="98">
        <v>150000</v>
      </c>
      <c r="J21" s="98">
        <v>30000000</v>
      </c>
      <c r="K21" s="98">
        <v>1000000000</v>
      </c>
      <c r="L21" s="115">
        <f>(R21+'Frequency Range Setting'!$B$2)*1000000</f>
        <v>1757800000.0000002</v>
      </c>
      <c r="M21" s="98">
        <v>150000</v>
      </c>
      <c r="N21" s="98">
        <v>30000000</v>
      </c>
      <c r="O21" s="98">
        <v>1000000000</v>
      </c>
      <c r="P21" s="112">
        <f>(R21-'Frequency Range Setting'!$B$2)*1000000</f>
        <v>1750800000.0000002</v>
      </c>
      <c r="Q21" s="98">
        <v>12750000000</v>
      </c>
      <c r="R21" s="116">
        <f t="shared" si="0"/>
        <v>1754.3000000000002</v>
      </c>
    </row>
    <row r="22" spans="1:18" x14ac:dyDescent="0.25">
      <c r="A22" s="103"/>
      <c r="B22" s="104">
        <v>1.4</v>
      </c>
      <c r="C22" s="105">
        <v>2154.3000000000002</v>
      </c>
      <c r="D22" s="103">
        <v>1</v>
      </c>
      <c r="E22" s="103">
        <v>5</v>
      </c>
      <c r="F22" s="105">
        <v>23</v>
      </c>
      <c r="G22" s="104" t="s">
        <v>9</v>
      </c>
      <c r="H22" s="98">
        <v>9000</v>
      </c>
      <c r="I22" s="98">
        <v>150000</v>
      </c>
      <c r="J22" s="98">
        <v>30000000</v>
      </c>
      <c r="K22" s="98">
        <v>1000000000</v>
      </c>
      <c r="L22" s="115">
        <f>(R22+'Frequency Range Setting'!$B$2)*1000000</f>
        <v>1757800000.0000002</v>
      </c>
      <c r="M22" s="98">
        <v>150000</v>
      </c>
      <c r="N22" s="98">
        <v>30000000</v>
      </c>
      <c r="O22" s="98">
        <v>1000000000</v>
      </c>
      <c r="P22" s="112">
        <f>(R22-'Frequency Range Setting'!$B$2)*1000000</f>
        <v>1750800000.0000002</v>
      </c>
      <c r="Q22" s="98">
        <v>12750000000</v>
      </c>
      <c r="R22" s="116">
        <f t="shared" si="0"/>
        <v>1754.3000000000002</v>
      </c>
    </row>
    <row r="23" spans="1:18" x14ac:dyDescent="0.25">
      <c r="A23" s="103"/>
      <c r="B23" s="104">
        <v>5</v>
      </c>
      <c r="C23" s="105">
        <v>2152.5</v>
      </c>
      <c r="D23" s="103">
        <v>25</v>
      </c>
      <c r="E23" s="103">
        <v>0</v>
      </c>
      <c r="F23" s="105">
        <v>23</v>
      </c>
      <c r="G23" s="104" t="s">
        <v>9</v>
      </c>
      <c r="H23" s="98">
        <v>9000</v>
      </c>
      <c r="I23" s="98">
        <v>150000</v>
      </c>
      <c r="J23" s="98">
        <v>30000000</v>
      </c>
      <c r="K23" s="98">
        <v>1000000000</v>
      </c>
      <c r="L23" s="115">
        <f>(R23+'Frequency Range Setting'!$B$4)*1000000</f>
        <v>1765000000</v>
      </c>
      <c r="M23" s="98">
        <v>150000</v>
      </c>
      <c r="N23" s="98">
        <v>30000000</v>
      </c>
      <c r="O23" s="98">
        <v>1000000000</v>
      </c>
      <c r="P23" s="112">
        <f>(R23-'Frequency Range Setting'!$B$4)*1000000</f>
        <v>1740000000</v>
      </c>
      <c r="Q23" s="98">
        <v>12750000000</v>
      </c>
      <c r="R23" s="116">
        <f t="shared" si="0"/>
        <v>1752.5</v>
      </c>
    </row>
    <row r="24" spans="1:18" x14ac:dyDescent="0.25">
      <c r="A24" s="103"/>
      <c r="B24" s="104">
        <v>5</v>
      </c>
      <c r="C24" s="105">
        <v>2152.5</v>
      </c>
      <c r="D24" s="103">
        <v>1</v>
      </c>
      <c r="E24" s="103">
        <v>0</v>
      </c>
      <c r="F24" s="105">
        <v>23</v>
      </c>
      <c r="G24" s="104" t="s">
        <v>9</v>
      </c>
      <c r="H24" s="98">
        <v>9000</v>
      </c>
      <c r="I24" s="98">
        <v>150000</v>
      </c>
      <c r="J24" s="98">
        <v>30000000</v>
      </c>
      <c r="K24" s="98">
        <v>1000000000</v>
      </c>
      <c r="L24" s="115">
        <f>(R24+'Frequency Range Setting'!$B$4)*1000000</f>
        <v>1765000000</v>
      </c>
      <c r="M24" s="98">
        <v>150000</v>
      </c>
      <c r="N24" s="98">
        <v>30000000</v>
      </c>
      <c r="O24" s="98">
        <v>1000000000</v>
      </c>
      <c r="P24" s="112">
        <f>(R24-'Frequency Range Setting'!$B$4)*1000000</f>
        <v>1740000000</v>
      </c>
      <c r="Q24" s="98">
        <v>12750000000</v>
      </c>
      <c r="R24" s="116">
        <f t="shared" si="0"/>
        <v>1752.5</v>
      </c>
    </row>
    <row r="25" spans="1:18" x14ac:dyDescent="0.25">
      <c r="A25" s="103"/>
      <c r="B25" s="104">
        <v>5</v>
      </c>
      <c r="C25" s="105">
        <v>2152.5</v>
      </c>
      <c r="D25" s="103">
        <v>1</v>
      </c>
      <c r="E25" s="103">
        <v>24</v>
      </c>
      <c r="F25" s="105">
        <v>23</v>
      </c>
      <c r="G25" s="104" t="s">
        <v>9</v>
      </c>
      <c r="H25" s="98">
        <v>9000</v>
      </c>
      <c r="I25" s="98">
        <v>150000</v>
      </c>
      <c r="J25" s="98">
        <v>30000000</v>
      </c>
      <c r="K25" s="98">
        <v>1000000000</v>
      </c>
      <c r="L25" s="115">
        <f>(R25+'Frequency Range Setting'!$B$4)*1000000</f>
        <v>1765000000</v>
      </c>
      <c r="M25" s="98">
        <v>150000</v>
      </c>
      <c r="N25" s="98">
        <v>30000000</v>
      </c>
      <c r="O25" s="98">
        <v>1000000000</v>
      </c>
      <c r="P25" s="112">
        <f>(R25-'Frequency Range Setting'!$B$4)*1000000</f>
        <v>1740000000</v>
      </c>
      <c r="Q25" s="98">
        <v>12750000000</v>
      </c>
      <c r="R25" s="116">
        <f t="shared" si="0"/>
        <v>1752.5</v>
      </c>
    </row>
    <row r="26" spans="1:18" x14ac:dyDescent="0.25">
      <c r="A26" s="103"/>
      <c r="B26" s="104">
        <v>20</v>
      </c>
      <c r="C26" s="105">
        <v>2145</v>
      </c>
      <c r="D26" s="103">
        <v>100</v>
      </c>
      <c r="E26" s="103">
        <v>0</v>
      </c>
      <c r="F26" s="105">
        <v>23</v>
      </c>
      <c r="G26" s="104" t="s">
        <v>9</v>
      </c>
      <c r="H26" s="98">
        <v>9000</v>
      </c>
      <c r="I26" s="98">
        <v>150000</v>
      </c>
      <c r="J26" s="98">
        <v>30000000</v>
      </c>
      <c r="K26" s="98">
        <v>1000000000</v>
      </c>
      <c r="L26" s="115">
        <f>(R26+'Frequency Range Setting'!$B$4)*1000000</f>
        <v>1757500000</v>
      </c>
      <c r="M26" s="98">
        <v>150000</v>
      </c>
      <c r="N26" s="98">
        <v>30000000</v>
      </c>
      <c r="O26" s="98">
        <v>1000000000</v>
      </c>
      <c r="P26" s="112">
        <f>(R26-'Frequency Range Setting'!$B$4)*1000000</f>
        <v>1732500000</v>
      </c>
      <c r="Q26" s="98">
        <v>12750000000</v>
      </c>
      <c r="R26" s="116">
        <f t="shared" si="0"/>
        <v>1745</v>
      </c>
    </row>
    <row r="27" spans="1:18" x14ac:dyDescent="0.25">
      <c r="A27" s="103"/>
      <c r="B27" s="104">
        <v>20</v>
      </c>
      <c r="C27" s="105">
        <v>2145</v>
      </c>
      <c r="D27" s="103">
        <v>1</v>
      </c>
      <c r="E27" s="103">
        <v>0</v>
      </c>
      <c r="F27" s="105">
        <v>23</v>
      </c>
      <c r="G27" s="104" t="s">
        <v>9</v>
      </c>
      <c r="H27" s="98">
        <v>9000</v>
      </c>
      <c r="I27" s="98">
        <v>150000</v>
      </c>
      <c r="J27" s="98">
        <v>30000000</v>
      </c>
      <c r="K27" s="98">
        <v>1000000000</v>
      </c>
      <c r="L27" s="115">
        <f>(R27+'Frequency Range Setting'!$B$4)*1000000</f>
        <v>1757500000</v>
      </c>
      <c r="M27" s="98">
        <v>150000</v>
      </c>
      <c r="N27" s="98">
        <v>30000000</v>
      </c>
      <c r="O27" s="98">
        <v>1000000000</v>
      </c>
      <c r="P27" s="112">
        <f>(R27-'Frequency Range Setting'!$B$4)*1000000</f>
        <v>1732500000</v>
      </c>
      <c r="Q27" s="98">
        <v>12750000000</v>
      </c>
      <c r="R27" s="116">
        <f t="shared" si="0"/>
        <v>1745</v>
      </c>
    </row>
    <row r="28" spans="1:18" x14ac:dyDescent="0.25">
      <c r="A28" s="103"/>
      <c r="B28" s="104">
        <v>20</v>
      </c>
      <c r="C28" s="105">
        <v>2145</v>
      </c>
      <c r="D28" s="103">
        <v>1</v>
      </c>
      <c r="E28" s="103">
        <v>99</v>
      </c>
      <c r="F28" s="105">
        <v>23</v>
      </c>
      <c r="G28" s="104" t="s">
        <v>9</v>
      </c>
      <c r="H28" s="98">
        <v>9000</v>
      </c>
      <c r="I28" s="98">
        <v>150000</v>
      </c>
      <c r="J28" s="98">
        <v>30000000</v>
      </c>
      <c r="K28" s="98">
        <v>1000000000</v>
      </c>
      <c r="L28" s="115">
        <f>(R28+'Frequency Range Setting'!$B$4)*1000000</f>
        <v>1757500000</v>
      </c>
      <c r="M28" s="98">
        <v>150000</v>
      </c>
      <c r="N28" s="98">
        <v>30000000</v>
      </c>
      <c r="O28" s="98">
        <v>1000000000</v>
      </c>
      <c r="P28" s="112">
        <f>(R28-'Frequency Range Setting'!$B$4)*1000000</f>
        <v>1732500000</v>
      </c>
      <c r="Q28" s="98">
        <v>12750000000</v>
      </c>
      <c r="R28" s="116">
        <f t="shared" si="0"/>
        <v>1745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96D56-7C71-4D72-A666-9CAEA981CBE7}">
  <dimension ref="A1:R60"/>
  <sheetViews>
    <sheetView tabSelected="1" topLeftCell="H1" zoomScale="90" zoomScaleNormal="90" workbookViewId="0">
      <selection activeCell="V16" sqref="V16"/>
    </sheetView>
  </sheetViews>
  <sheetFormatPr defaultRowHeight="15" x14ac:dyDescent="0.25"/>
  <cols>
    <col min="2" max="2" width="19.85546875" style="1" customWidth="1"/>
    <col min="3" max="3" width="18.28515625" style="1" customWidth="1"/>
    <col min="4" max="4" width="9.140625" style="3"/>
    <col min="5" max="5" width="9.140625" style="2"/>
    <col min="6" max="6" width="13.140625" style="1" customWidth="1"/>
    <col min="7" max="7" width="17.85546875" customWidth="1"/>
    <col min="8" max="8" width="15.5703125" customWidth="1"/>
    <col min="9" max="9" width="18" customWidth="1"/>
    <col min="10" max="10" width="16.7109375" customWidth="1"/>
    <col min="11" max="11" width="15.42578125" customWidth="1"/>
    <col min="12" max="12" width="18.140625" customWidth="1"/>
    <col min="13" max="13" width="15" customWidth="1"/>
    <col min="14" max="14" width="16.42578125" customWidth="1"/>
    <col min="15" max="15" width="16.140625" customWidth="1"/>
    <col min="16" max="16" width="16.28515625" customWidth="1"/>
    <col min="17" max="17" width="16.5703125" customWidth="1"/>
    <col min="18" max="18" width="12.85546875" bestFit="1" customWidth="1"/>
  </cols>
  <sheetData>
    <row r="1" spans="1:18" x14ac:dyDescent="0.25">
      <c r="A1" s="75" t="s">
        <v>0</v>
      </c>
      <c r="B1" s="76" t="s">
        <v>1</v>
      </c>
      <c r="C1" s="76" t="s">
        <v>2</v>
      </c>
      <c r="D1" s="77" t="s">
        <v>3</v>
      </c>
      <c r="E1" s="75" t="s">
        <v>4</v>
      </c>
      <c r="F1" s="76" t="s">
        <v>10</v>
      </c>
      <c r="G1" s="78" t="s">
        <v>6</v>
      </c>
      <c r="H1" s="78" t="s">
        <v>78</v>
      </c>
      <c r="I1" s="78" t="s">
        <v>79</v>
      </c>
      <c r="J1" s="78" t="s">
        <v>80</v>
      </c>
      <c r="K1" s="78" t="s">
        <v>81</v>
      </c>
      <c r="L1" s="78" t="s">
        <v>82</v>
      </c>
      <c r="M1" s="78" t="s">
        <v>83</v>
      </c>
      <c r="N1" s="78" t="s">
        <v>84</v>
      </c>
      <c r="O1" s="78" t="s">
        <v>85</v>
      </c>
      <c r="P1" s="78" t="s">
        <v>86</v>
      </c>
      <c r="Q1" s="78" t="s">
        <v>87</v>
      </c>
      <c r="R1" s="109" t="s">
        <v>88</v>
      </c>
    </row>
    <row r="2" spans="1:18" x14ac:dyDescent="0.25">
      <c r="A2" s="53">
        <v>5</v>
      </c>
      <c r="B2" s="54">
        <v>1.4</v>
      </c>
      <c r="C2" s="54">
        <v>869.7</v>
      </c>
      <c r="D2" s="55">
        <v>6</v>
      </c>
      <c r="E2" s="53">
        <v>0</v>
      </c>
      <c r="F2" s="54">
        <v>23</v>
      </c>
      <c r="G2" s="56" t="s">
        <v>7</v>
      </c>
      <c r="H2" s="93">
        <v>9000</v>
      </c>
      <c r="I2" s="93">
        <v>150000</v>
      </c>
      <c r="J2" s="93">
        <v>30000000</v>
      </c>
      <c r="K2" s="95">
        <v>873200000</v>
      </c>
      <c r="L2" s="94">
        <v>1000000000</v>
      </c>
      <c r="M2" s="93">
        <v>150000</v>
      </c>
      <c r="N2" s="93">
        <v>30000000</v>
      </c>
      <c r="O2" s="95">
        <v>866200000</v>
      </c>
      <c r="P2" s="94">
        <v>1000000000</v>
      </c>
      <c r="Q2" s="93">
        <v>12750000000</v>
      </c>
      <c r="R2" s="2">
        <f>(C2-45)*1000000</f>
        <v>824700000</v>
      </c>
    </row>
    <row r="3" spans="1:18" x14ac:dyDescent="0.25">
      <c r="A3" s="53"/>
      <c r="B3" s="54">
        <v>1.4</v>
      </c>
      <c r="C3" s="54">
        <v>869.7</v>
      </c>
      <c r="D3" s="55">
        <v>1</v>
      </c>
      <c r="E3" s="53">
        <v>0</v>
      </c>
      <c r="F3" s="54">
        <v>23</v>
      </c>
      <c r="G3" s="56" t="s">
        <v>7</v>
      </c>
      <c r="H3" s="93">
        <v>9000</v>
      </c>
      <c r="I3" s="93">
        <v>150000</v>
      </c>
      <c r="J3" s="93">
        <v>30000000</v>
      </c>
      <c r="K3" s="95">
        <v>873200000</v>
      </c>
      <c r="L3" s="94">
        <v>1000000000</v>
      </c>
      <c r="M3" s="93">
        <v>150000</v>
      </c>
      <c r="N3" s="93">
        <v>30000000</v>
      </c>
      <c r="O3" s="95">
        <v>866200000</v>
      </c>
      <c r="P3" s="94">
        <v>1000000000</v>
      </c>
      <c r="Q3" s="93">
        <v>12750000000</v>
      </c>
      <c r="R3" s="2">
        <f t="shared" ref="R3:R28" si="0">(C3-45)*1000000</f>
        <v>824700000</v>
      </c>
    </row>
    <row r="4" spans="1:18" x14ac:dyDescent="0.25">
      <c r="A4" s="53"/>
      <c r="B4" s="54">
        <v>1.4</v>
      </c>
      <c r="C4" s="54">
        <v>869.7</v>
      </c>
      <c r="D4" s="55">
        <v>1</v>
      </c>
      <c r="E4" s="53">
        <v>5</v>
      </c>
      <c r="F4" s="54">
        <v>23</v>
      </c>
      <c r="G4" s="56" t="s">
        <v>7</v>
      </c>
      <c r="H4" s="93">
        <v>9000</v>
      </c>
      <c r="I4" s="93">
        <v>150000</v>
      </c>
      <c r="J4" s="93">
        <v>30000000</v>
      </c>
      <c r="K4" s="95">
        <v>873200000</v>
      </c>
      <c r="L4" s="94">
        <v>1000000000</v>
      </c>
      <c r="M4" s="93">
        <v>150000</v>
      </c>
      <c r="N4" s="93">
        <v>30000000</v>
      </c>
      <c r="O4" s="95">
        <v>866200000</v>
      </c>
      <c r="P4" s="94">
        <v>1000000000</v>
      </c>
      <c r="Q4" s="93">
        <v>12750000000</v>
      </c>
      <c r="R4" s="2">
        <f t="shared" si="0"/>
        <v>824700000</v>
      </c>
    </row>
    <row r="5" spans="1:18" x14ac:dyDescent="0.25">
      <c r="A5" s="53"/>
      <c r="B5" s="54">
        <v>5</v>
      </c>
      <c r="C5" s="54">
        <v>871.5</v>
      </c>
      <c r="D5" s="55">
        <v>25</v>
      </c>
      <c r="E5" s="53">
        <v>0</v>
      </c>
      <c r="F5" s="54">
        <v>23</v>
      </c>
      <c r="G5" s="56" t="s">
        <v>7</v>
      </c>
      <c r="H5" s="93">
        <v>9000</v>
      </c>
      <c r="I5" s="93">
        <v>150000</v>
      </c>
      <c r="J5" s="93">
        <v>30000000</v>
      </c>
      <c r="K5" s="95">
        <v>884000000</v>
      </c>
      <c r="L5" s="94">
        <v>1000000000</v>
      </c>
      <c r="M5" s="93">
        <v>150000</v>
      </c>
      <c r="N5" s="93">
        <v>30000000</v>
      </c>
      <c r="O5" s="95">
        <v>859000000</v>
      </c>
      <c r="P5" s="94">
        <v>1000000000</v>
      </c>
      <c r="Q5" s="93">
        <v>12750000000</v>
      </c>
      <c r="R5" s="2">
        <f t="shared" si="0"/>
        <v>826500000</v>
      </c>
    </row>
    <row r="6" spans="1:18" x14ac:dyDescent="0.25">
      <c r="A6" s="53"/>
      <c r="B6" s="54">
        <v>5</v>
      </c>
      <c r="C6" s="54">
        <v>871.5</v>
      </c>
      <c r="D6" s="55">
        <v>1</v>
      </c>
      <c r="E6" s="53">
        <v>0</v>
      </c>
      <c r="F6" s="54">
        <v>23</v>
      </c>
      <c r="G6" s="56" t="s">
        <v>7</v>
      </c>
      <c r="H6" s="93">
        <v>9000</v>
      </c>
      <c r="I6" s="93">
        <v>150000</v>
      </c>
      <c r="J6" s="93">
        <v>30000000</v>
      </c>
      <c r="K6" s="95">
        <v>884000000</v>
      </c>
      <c r="L6" s="94">
        <v>1000000000</v>
      </c>
      <c r="M6" s="93">
        <v>150000</v>
      </c>
      <c r="N6" s="93">
        <v>30000000</v>
      </c>
      <c r="O6" s="95">
        <v>859000000</v>
      </c>
      <c r="P6" s="94">
        <v>1000000000</v>
      </c>
      <c r="Q6" s="93">
        <v>12750000000</v>
      </c>
      <c r="R6" s="2">
        <f t="shared" si="0"/>
        <v>826500000</v>
      </c>
    </row>
    <row r="7" spans="1:18" x14ac:dyDescent="0.25">
      <c r="A7" s="53"/>
      <c r="B7" s="54">
        <v>5</v>
      </c>
      <c r="C7" s="54">
        <v>871.5</v>
      </c>
      <c r="D7" s="55">
        <v>1</v>
      </c>
      <c r="E7" s="53">
        <v>24</v>
      </c>
      <c r="F7" s="54">
        <v>23</v>
      </c>
      <c r="G7" s="56" t="s">
        <v>7</v>
      </c>
      <c r="H7" s="93">
        <v>9000</v>
      </c>
      <c r="I7" s="93">
        <v>150000</v>
      </c>
      <c r="J7" s="93">
        <v>30000000</v>
      </c>
      <c r="K7" s="95">
        <v>884000000</v>
      </c>
      <c r="L7" s="94">
        <v>1000000000</v>
      </c>
      <c r="M7" s="93">
        <v>150000</v>
      </c>
      <c r="N7" s="93">
        <v>30000000</v>
      </c>
      <c r="O7" s="95">
        <v>859000000</v>
      </c>
      <c r="P7" s="94">
        <v>1000000000</v>
      </c>
      <c r="Q7" s="93">
        <v>12750000000</v>
      </c>
      <c r="R7" s="2">
        <f t="shared" si="0"/>
        <v>826500000</v>
      </c>
    </row>
    <row r="8" spans="1:18" x14ac:dyDescent="0.25">
      <c r="A8" s="53"/>
      <c r="B8" s="54">
        <v>10</v>
      </c>
      <c r="C8" s="54">
        <v>874</v>
      </c>
      <c r="D8" s="55">
        <v>50</v>
      </c>
      <c r="E8" s="53">
        <v>0</v>
      </c>
      <c r="F8" s="54">
        <v>23</v>
      </c>
      <c r="G8" s="56" t="s">
        <v>7</v>
      </c>
      <c r="H8" s="93">
        <v>9000</v>
      </c>
      <c r="I8" s="93">
        <v>150000</v>
      </c>
      <c r="J8" s="93">
        <v>30000000</v>
      </c>
      <c r="K8" s="95">
        <v>894000000</v>
      </c>
      <c r="L8" s="94">
        <v>1000000000</v>
      </c>
      <c r="M8" s="93">
        <v>150000</v>
      </c>
      <c r="N8" s="93">
        <v>30000000</v>
      </c>
      <c r="O8" s="95">
        <v>854000000</v>
      </c>
      <c r="P8" s="94">
        <v>1000000000</v>
      </c>
      <c r="Q8" s="93">
        <v>12750000000</v>
      </c>
      <c r="R8" s="2">
        <f t="shared" si="0"/>
        <v>829000000</v>
      </c>
    </row>
    <row r="9" spans="1:18" x14ac:dyDescent="0.25">
      <c r="A9" s="53"/>
      <c r="B9" s="54">
        <v>10</v>
      </c>
      <c r="C9" s="54">
        <v>874</v>
      </c>
      <c r="D9" s="55">
        <v>1</v>
      </c>
      <c r="E9" s="53">
        <v>0</v>
      </c>
      <c r="F9" s="54">
        <v>23</v>
      </c>
      <c r="G9" s="56" t="s">
        <v>7</v>
      </c>
      <c r="H9" s="93">
        <v>9000</v>
      </c>
      <c r="I9" s="93">
        <v>150000</v>
      </c>
      <c r="J9" s="93">
        <v>30000000</v>
      </c>
      <c r="K9" s="95">
        <v>894000000</v>
      </c>
      <c r="L9" s="94">
        <v>1000000000</v>
      </c>
      <c r="M9" s="93">
        <v>150000</v>
      </c>
      <c r="N9" s="93">
        <v>30000000</v>
      </c>
      <c r="O9" s="95">
        <v>854000000</v>
      </c>
      <c r="P9" s="94">
        <v>1000000000</v>
      </c>
      <c r="Q9" s="93">
        <v>12750000000</v>
      </c>
      <c r="R9" s="2">
        <f t="shared" si="0"/>
        <v>829000000</v>
      </c>
    </row>
    <row r="10" spans="1:18" x14ac:dyDescent="0.25">
      <c r="A10" s="53"/>
      <c r="B10" s="54">
        <v>10</v>
      </c>
      <c r="C10" s="54">
        <v>874</v>
      </c>
      <c r="D10" s="55">
        <v>1</v>
      </c>
      <c r="E10" s="53">
        <v>49</v>
      </c>
      <c r="F10" s="54">
        <v>23</v>
      </c>
      <c r="G10" s="56" t="s">
        <v>7</v>
      </c>
      <c r="H10" s="93">
        <v>9000</v>
      </c>
      <c r="I10" s="93">
        <v>150000</v>
      </c>
      <c r="J10" s="93">
        <v>30000000</v>
      </c>
      <c r="K10" s="95">
        <v>894000000</v>
      </c>
      <c r="L10" s="94">
        <v>1000000000</v>
      </c>
      <c r="M10" s="93">
        <v>150000</v>
      </c>
      <c r="N10" s="93">
        <v>30000000</v>
      </c>
      <c r="O10" s="95">
        <v>854000000</v>
      </c>
      <c r="P10" s="94">
        <v>1000000000</v>
      </c>
      <c r="Q10" s="93">
        <v>12750000000</v>
      </c>
      <c r="R10" s="2">
        <f t="shared" si="0"/>
        <v>829000000</v>
      </c>
    </row>
    <row r="11" spans="1:18" x14ac:dyDescent="0.25">
      <c r="A11" s="53"/>
      <c r="B11" s="54">
        <v>1.4</v>
      </c>
      <c r="C11" s="54">
        <v>881.5</v>
      </c>
      <c r="D11" s="55">
        <v>6</v>
      </c>
      <c r="E11" s="53">
        <v>0</v>
      </c>
      <c r="F11" s="54">
        <v>23</v>
      </c>
      <c r="G11" s="56" t="s">
        <v>8</v>
      </c>
      <c r="H11" s="93">
        <v>9000</v>
      </c>
      <c r="I11" s="93">
        <v>150000</v>
      </c>
      <c r="J11" s="93">
        <v>30000000</v>
      </c>
      <c r="K11" s="95">
        <v>885000000</v>
      </c>
      <c r="L11" s="94">
        <v>1000000000</v>
      </c>
      <c r="M11" s="93">
        <v>150000</v>
      </c>
      <c r="N11" s="93">
        <v>30000000</v>
      </c>
      <c r="O11" s="95">
        <v>878000000</v>
      </c>
      <c r="P11" s="94">
        <v>1000000000</v>
      </c>
      <c r="Q11" s="93">
        <v>12750000000</v>
      </c>
      <c r="R11" s="2">
        <f t="shared" si="0"/>
        <v>836500000</v>
      </c>
    </row>
    <row r="12" spans="1:18" x14ac:dyDescent="0.25">
      <c r="A12" s="53"/>
      <c r="B12" s="54">
        <v>1.4</v>
      </c>
      <c r="C12" s="54">
        <v>881.5</v>
      </c>
      <c r="D12" s="55">
        <v>1</v>
      </c>
      <c r="E12" s="53">
        <v>0</v>
      </c>
      <c r="F12" s="54">
        <v>23</v>
      </c>
      <c r="G12" s="56" t="s">
        <v>8</v>
      </c>
      <c r="H12" s="93">
        <v>9000</v>
      </c>
      <c r="I12" s="93">
        <v>150000</v>
      </c>
      <c r="J12" s="93">
        <v>30000000</v>
      </c>
      <c r="K12" s="95">
        <v>885000000</v>
      </c>
      <c r="L12" s="94">
        <v>1000000000</v>
      </c>
      <c r="M12" s="93">
        <v>150000</v>
      </c>
      <c r="N12" s="93">
        <v>30000000</v>
      </c>
      <c r="O12" s="95">
        <v>878000000</v>
      </c>
      <c r="P12" s="94">
        <v>1000000000</v>
      </c>
      <c r="Q12" s="93">
        <v>12750000000</v>
      </c>
      <c r="R12" s="2">
        <f t="shared" si="0"/>
        <v>836500000</v>
      </c>
    </row>
    <row r="13" spans="1:18" x14ac:dyDescent="0.25">
      <c r="A13" s="53"/>
      <c r="B13" s="54">
        <v>1.4</v>
      </c>
      <c r="C13" s="54">
        <v>881.5</v>
      </c>
      <c r="D13" s="55">
        <v>1</v>
      </c>
      <c r="E13" s="53">
        <v>5</v>
      </c>
      <c r="F13" s="54">
        <v>23</v>
      </c>
      <c r="G13" s="56" t="s">
        <v>8</v>
      </c>
      <c r="H13" s="93">
        <v>9000</v>
      </c>
      <c r="I13" s="93">
        <v>150000</v>
      </c>
      <c r="J13" s="93">
        <v>30000000</v>
      </c>
      <c r="K13" s="95">
        <v>885000000</v>
      </c>
      <c r="L13" s="94">
        <v>1000000000</v>
      </c>
      <c r="M13" s="93">
        <v>150000</v>
      </c>
      <c r="N13" s="93">
        <v>30000000</v>
      </c>
      <c r="O13" s="95">
        <v>878000000</v>
      </c>
      <c r="P13" s="94">
        <v>1000000000</v>
      </c>
      <c r="Q13" s="93">
        <v>12750000000</v>
      </c>
      <c r="R13" s="2">
        <f t="shared" si="0"/>
        <v>836500000</v>
      </c>
    </row>
    <row r="14" spans="1:18" x14ac:dyDescent="0.25">
      <c r="A14" s="53"/>
      <c r="B14" s="54">
        <v>5</v>
      </c>
      <c r="C14" s="54">
        <v>881.5</v>
      </c>
      <c r="D14" s="55">
        <v>25</v>
      </c>
      <c r="E14" s="53">
        <v>0</v>
      </c>
      <c r="F14" s="54">
        <v>23</v>
      </c>
      <c r="G14" s="56" t="s">
        <v>8</v>
      </c>
      <c r="H14" s="93">
        <v>9000</v>
      </c>
      <c r="I14" s="93">
        <v>150000</v>
      </c>
      <c r="J14" s="93">
        <v>30000000</v>
      </c>
      <c r="K14" s="95">
        <v>894000000</v>
      </c>
      <c r="L14" s="94">
        <v>1000000000</v>
      </c>
      <c r="M14" s="93">
        <v>150000</v>
      </c>
      <c r="N14" s="93">
        <v>30000000</v>
      </c>
      <c r="O14" s="95">
        <v>869000000</v>
      </c>
      <c r="P14" s="94">
        <v>1000000000</v>
      </c>
      <c r="Q14" s="93">
        <v>12750000000</v>
      </c>
      <c r="R14" s="2">
        <f t="shared" si="0"/>
        <v>836500000</v>
      </c>
    </row>
    <row r="15" spans="1:18" x14ac:dyDescent="0.25">
      <c r="A15" s="53"/>
      <c r="B15" s="54">
        <v>5</v>
      </c>
      <c r="C15" s="54">
        <v>881.5</v>
      </c>
      <c r="D15" s="55">
        <v>1</v>
      </c>
      <c r="E15" s="53">
        <v>0</v>
      </c>
      <c r="F15" s="54">
        <v>23</v>
      </c>
      <c r="G15" s="56" t="s">
        <v>8</v>
      </c>
      <c r="H15" s="93">
        <v>9000</v>
      </c>
      <c r="I15" s="93">
        <v>150000</v>
      </c>
      <c r="J15" s="93">
        <v>30000000</v>
      </c>
      <c r="K15" s="95">
        <v>894000000</v>
      </c>
      <c r="L15" s="94">
        <v>1000000000</v>
      </c>
      <c r="M15" s="93">
        <v>150000</v>
      </c>
      <c r="N15" s="93">
        <v>30000000</v>
      </c>
      <c r="O15" s="95">
        <v>869000000</v>
      </c>
      <c r="P15" s="94">
        <v>1000000000</v>
      </c>
      <c r="Q15" s="93">
        <v>12750000000</v>
      </c>
      <c r="R15" s="2">
        <f t="shared" si="0"/>
        <v>836500000</v>
      </c>
    </row>
    <row r="16" spans="1:18" x14ac:dyDescent="0.25">
      <c r="A16" s="53"/>
      <c r="B16" s="54">
        <v>5</v>
      </c>
      <c r="C16" s="54">
        <v>881.5</v>
      </c>
      <c r="D16" s="55">
        <v>1</v>
      </c>
      <c r="E16" s="53">
        <v>24</v>
      </c>
      <c r="F16" s="54">
        <v>23</v>
      </c>
      <c r="G16" s="56" t="s">
        <v>8</v>
      </c>
      <c r="H16" s="93">
        <v>9000</v>
      </c>
      <c r="I16" s="93">
        <v>150000</v>
      </c>
      <c r="J16" s="93">
        <v>30000000</v>
      </c>
      <c r="K16" s="95">
        <v>894000000</v>
      </c>
      <c r="L16" s="94">
        <v>1000000000</v>
      </c>
      <c r="M16" s="93">
        <v>150000</v>
      </c>
      <c r="N16" s="93">
        <v>30000000</v>
      </c>
      <c r="O16" s="95">
        <v>869000000</v>
      </c>
      <c r="P16" s="94">
        <v>1000000000</v>
      </c>
      <c r="Q16" s="93">
        <v>12750000000</v>
      </c>
      <c r="R16" s="2">
        <f t="shared" si="0"/>
        <v>836500000</v>
      </c>
    </row>
    <row r="17" spans="1:18" x14ac:dyDescent="0.25">
      <c r="A17" s="53"/>
      <c r="B17" s="54">
        <v>10</v>
      </c>
      <c r="C17" s="54">
        <v>881.5</v>
      </c>
      <c r="D17" s="55">
        <v>50</v>
      </c>
      <c r="E17" s="53">
        <v>0</v>
      </c>
      <c r="F17" s="54">
        <v>23</v>
      </c>
      <c r="G17" s="56" t="s">
        <v>8</v>
      </c>
      <c r="H17" s="93">
        <v>9000</v>
      </c>
      <c r="I17" s="93">
        <v>150000</v>
      </c>
      <c r="J17" s="93">
        <v>30000000</v>
      </c>
      <c r="K17" s="95">
        <v>901500000</v>
      </c>
      <c r="L17" s="94">
        <v>1000000000</v>
      </c>
      <c r="M17" s="93">
        <v>150000</v>
      </c>
      <c r="N17" s="93">
        <v>30000000</v>
      </c>
      <c r="O17" s="95">
        <v>861500000</v>
      </c>
      <c r="P17" s="94">
        <v>1000000000</v>
      </c>
      <c r="Q17" s="93">
        <v>12750000000</v>
      </c>
      <c r="R17" s="2">
        <f t="shared" si="0"/>
        <v>836500000</v>
      </c>
    </row>
    <row r="18" spans="1:18" x14ac:dyDescent="0.25">
      <c r="A18" s="53"/>
      <c r="B18" s="54">
        <v>10</v>
      </c>
      <c r="C18" s="54">
        <v>881.5</v>
      </c>
      <c r="D18" s="55">
        <v>1</v>
      </c>
      <c r="E18" s="53">
        <v>0</v>
      </c>
      <c r="F18" s="54">
        <v>23</v>
      </c>
      <c r="G18" s="56" t="s">
        <v>8</v>
      </c>
      <c r="H18" s="93">
        <v>9000</v>
      </c>
      <c r="I18" s="93">
        <v>150000</v>
      </c>
      <c r="J18" s="93">
        <v>30000000</v>
      </c>
      <c r="K18" s="95">
        <v>901500000</v>
      </c>
      <c r="L18" s="94">
        <v>1000000000</v>
      </c>
      <c r="M18" s="93">
        <v>150000</v>
      </c>
      <c r="N18" s="93">
        <v>30000000</v>
      </c>
      <c r="O18" s="95">
        <v>861500000</v>
      </c>
      <c r="P18" s="94">
        <v>1000000000</v>
      </c>
      <c r="Q18" s="93">
        <v>12750000000</v>
      </c>
      <c r="R18" s="2">
        <f t="shared" si="0"/>
        <v>836500000</v>
      </c>
    </row>
    <row r="19" spans="1:18" x14ac:dyDescent="0.25">
      <c r="A19" s="53"/>
      <c r="B19" s="54">
        <v>10</v>
      </c>
      <c r="C19" s="54">
        <v>881.5</v>
      </c>
      <c r="D19" s="55">
        <v>1</v>
      </c>
      <c r="E19" s="53">
        <v>49</v>
      </c>
      <c r="F19" s="54">
        <v>23</v>
      </c>
      <c r="G19" s="56" t="s">
        <v>8</v>
      </c>
      <c r="H19" s="93">
        <v>9000</v>
      </c>
      <c r="I19" s="93">
        <v>150000</v>
      </c>
      <c r="J19" s="93">
        <v>30000000</v>
      </c>
      <c r="K19" s="95">
        <v>901500000</v>
      </c>
      <c r="L19" s="94">
        <v>1000000000</v>
      </c>
      <c r="M19" s="93">
        <v>150000</v>
      </c>
      <c r="N19" s="93">
        <v>30000000</v>
      </c>
      <c r="O19" s="95">
        <v>861500000</v>
      </c>
      <c r="P19" s="94">
        <v>1000000000</v>
      </c>
      <c r="Q19" s="93">
        <v>12750000000</v>
      </c>
      <c r="R19" s="2">
        <f t="shared" si="0"/>
        <v>836500000</v>
      </c>
    </row>
    <row r="20" spans="1:18" x14ac:dyDescent="0.25">
      <c r="A20" s="53"/>
      <c r="B20" s="54">
        <v>1.4</v>
      </c>
      <c r="C20" s="54">
        <v>893.3</v>
      </c>
      <c r="D20" s="55">
        <v>6</v>
      </c>
      <c r="E20" s="53">
        <v>0</v>
      </c>
      <c r="F20" s="54">
        <v>23</v>
      </c>
      <c r="G20" s="56" t="s">
        <v>9</v>
      </c>
      <c r="H20" s="93">
        <v>9000</v>
      </c>
      <c r="I20" s="93">
        <v>150000</v>
      </c>
      <c r="J20" s="93">
        <v>30000000</v>
      </c>
      <c r="K20" s="95">
        <v>896800000</v>
      </c>
      <c r="L20" s="94">
        <v>1000000000</v>
      </c>
      <c r="M20" s="93">
        <v>150000</v>
      </c>
      <c r="N20" s="93">
        <v>30000000</v>
      </c>
      <c r="O20" s="95">
        <v>889800000</v>
      </c>
      <c r="P20" s="94">
        <v>1000000000</v>
      </c>
      <c r="Q20" s="93">
        <v>12750000000</v>
      </c>
      <c r="R20" s="2">
        <f t="shared" si="0"/>
        <v>848300000</v>
      </c>
    </row>
    <row r="21" spans="1:18" x14ac:dyDescent="0.25">
      <c r="A21" s="53"/>
      <c r="B21" s="54">
        <v>1.4</v>
      </c>
      <c r="C21" s="54">
        <v>893.3</v>
      </c>
      <c r="D21" s="55">
        <v>1</v>
      </c>
      <c r="E21" s="53">
        <v>0</v>
      </c>
      <c r="F21" s="54">
        <v>23</v>
      </c>
      <c r="G21" s="56" t="s">
        <v>9</v>
      </c>
      <c r="H21" s="93">
        <v>9000</v>
      </c>
      <c r="I21" s="93">
        <v>150000</v>
      </c>
      <c r="J21" s="93">
        <v>30000000</v>
      </c>
      <c r="K21" s="95">
        <v>896800000</v>
      </c>
      <c r="L21" s="94">
        <v>1000000000</v>
      </c>
      <c r="M21" s="93">
        <v>150000</v>
      </c>
      <c r="N21" s="93">
        <v>30000000</v>
      </c>
      <c r="O21" s="95">
        <v>889800000</v>
      </c>
      <c r="P21" s="94">
        <v>1000000000</v>
      </c>
      <c r="Q21" s="93">
        <v>12750000000</v>
      </c>
      <c r="R21" s="2">
        <f t="shared" si="0"/>
        <v>848300000</v>
      </c>
    </row>
    <row r="22" spans="1:18" x14ac:dyDescent="0.25">
      <c r="A22" s="53"/>
      <c r="B22" s="54">
        <v>1.4</v>
      </c>
      <c r="C22" s="54">
        <v>893.3</v>
      </c>
      <c r="D22" s="55">
        <v>1</v>
      </c>
      <c r="E22" s="53">
        <v>5</v>
      </c>
      <c r="F22" s="54">
        <v>23</v>
      </c>
      <c r="G22" s="56" t="s">
        <v>9</v>
      </c>
      <c r="H22" s="93">
        <v>9000</v>
      </c>
      <c r="I22" s="93">
        <v>150000</v>
      </c>
      <c r="J22" s="93">
        <v>30000000</v>
      </c>
      <c r="K22" s="95">
        <v>896800000</v>
      </c>
      <c r="L22" s="94">
        <v>1000000000</v>
      </c>
      <c r="M22" s="93">
        <v>150000</v>
      </c>
      <c r="N22" s="93">
        <v>30000000</v>
      </c>
      <c r="O22" s="95">
        <v>889800000</v>
      </c>
      <c r="P22" s="94">
        <v>1000000000</v>
      </c>
      <c r="Q22" s="93">
        <v>12750000000</v>
      </c>
      <c r="R22" s="2">
        <f t="shared" si="0"/>
        <v>848300000</v>
      </c>
    </row>
    <row r="23" spans="1:18" x14ac:dyDescent="0.25">
      <c r="A23" s="53"/>
      <c r="B23" s="54">
        <v>5</v>
      </c>
      <c r="C23" s="54">
        <v>891.5</v>
      </c>
      <c r="D23" s="55">
        <v>25</v>
      </c>
      <c r="E23" s="53">
        <v>0</v>
      </c>
      <c r="F23" s="54">
        <v>23</v>
      </c>
      <c r="G23" s="56" t="s">
        <v>9</v>
      </c>
      <c r="H23" s="93">
        <v>9000</v>
      </c>
      <c r="I23" s="93">
        <v>150000</v>
      </c>
      <c r="J23" s="93">
        <v>30000000</v>
      </c>
      <c r="K23" s="95">
        <v>904000000</v>
      </c>
      <c r="L23" s="94">
        <v>1000000000</v>
      </c>
      <c r="M23" s="93">
        <v>150000</v>
      </c>
      <c r="N23" s="93">
        <v>30000000</v>
      </c>
      <c r="O23" s="95">
        <v>879000000</v>
      </c>
      <c r="P23" s="94">
        <v>1000000000</v>
      </c>
      <c r="Q23" s="93">
        <v>12750000000</v>
      </c>
      <c r="R23" s="2">
        <f t="shared" si="0"/>
        <v>846500000</v>
      </c>
    </row>
    <row r="24" spans="1:18" x14ac:dyDescent="0.25">
      <c r="A24" s="53"/>
      <c r="B24" s="54">
        <v>5</v>
      </c>
      <c r="C24" s="54">
        <v>891.5</v>
      </c>
      <c r="D24" s="55">
        <v>1</v>
      </c>
      <c r="E24" s="53">
        <v>0</v>
      </c>
      <c r="F24" s="54">
        <v>23</v>
      </c>
      <c r="G24" s="56" t="s">
        <v>9</v>
      </c>
      <c r="H24" s="93">
        <v>9000</v>
      </c>
      <c r="I24" s="93">
        <v>150000</v>
      </c>
      <c r="J24" s="93">
        <v>30000000</v>
      </c>
      <c r="K24" s="95">
        <v>904000000</v>
      </c>
      <c r="L24" s="94">
        <v>1000000000</v>
      </c>
      <c r="M24" s="93">
        <v>150000</v>
      </c>
      <c r="N24" s="93">
        <v>30000000</v>
      </c>
      <c r="O24" s="95">
        <v>879000000</v>
      </c>
      <c r="P24" s="94">
        <v>1000000000</v>
      </c>
      <c r="Q24" s="93">
        <v>12750000000</v>
      </c>
      <c r="R24" s="2">
        <f t="shared" si="0"/>
        <v>846500000</v>
      </c>
    </row>
    <row r="25" spans="1:18" x14ac:dyDescent="0.25">
      <c r="A25" s="53"/>
      <c r="B25" s="54">
        <v>5</v>
      </c>
      <c r="C25" s="54">
        <v>891.5</v>
      </c>
      <c r="D25" s="55">
        <v>1</v>
      </c>
      <c r="E25" s="53">
        <v>24</v>
      </c>
      <c r="F25" s="54">
        <v>23</v>
      </c>
      <c r="G25" s="56" t="s">
        <v>9</v>
      </c>
      <c r="H25" s="93">
        <v>9000</v>
      </c>
      <c r="I25" s="93">
        <v>150000</v>
      </c>
      <c r="J25" s="93">
        <v>30000000</v>
      </c>
      <c r="K25" s="95">
        <v>904000000</v>
      </c>
      <c r="L25" s="94">
        <v>1000000000</v>
      </c>
      <c r="M25" s="93">
        <v>150000</v>
      </c>
      <c r="N25" s="93">
        <v>30000000</v>
      </c>
      <c r="O25" s="95">
        <v>879000000</v>
      </c>
      <c r="P25" s="94">
        <v>1000000000</v>
      </c>
      <c r="Q25" s="93">
        <v>12750000000</v>
      </c>
      <c r="R25" s="2">
        <f t="shared" si="0"/>
        <v>846500000</v>
      </c>
    </row>
    <row r="26" spans="1:18" x14ac:dyDescent="0.25">
      <c r="A26" s="53"/>
      <c r="B26" s="54">
        <v>10</v>
      </c>
      <c r="C26" s="54">
        <v>889</v>
      </c>
      <c r="D26" s="55">
        <v>50</v>
      </c>
      <c r="E26" s="53">
        <v>0</v>
      </c>
      <c r="F26" s="54">
        <v>23</v>
      </c>
      <c r="G26" s="56" t="s">
        <v>9</v>
      </c>
      <c r="H26" s="93">
        <v>9000</v>
      </c>
      <c r="I26" s="93">
        <v>150000</v>
      </c>
      <c r="J26" s="93">
        <v>30000000</v>
      </c>
      <c r="K26" s="95">
        <v>909000000</v>
      </c>
      <c r="L26" s="94">
        <v>1000000000</v>
      </c>
      <c r="M26" s="93">
        <v>150000</v>
      </c>
      <c r="N26" s="93">
        <v>30000000</v>
      </c>
      <c r="O26" s="95">
        <v>869000000</v>
      </c>
      <c r="P26" s="94">
        <v>1000000000</v>
      </c>
      <c r="Q26" s="93">
        <v>12750000000</v>
      </c>
      <c r="R26" s="2">
        <f t="shared" si="0"/>
        <v>844000000</v>
      </c>
    </row>
    <row r="27" spans="1:18" x14ac:dyDescent="0.25">
      <c r="A27" s="53"/>
      <c r="B27" s="54">
        <v>10</v>
      </c>
      <c r="C27" s="54">
        <v>889</v>
      </c>
      <c r="D27" s="55">
        <v>1</v>
      </c>
      <c r="E27" s="53">
        <v>0</v>
      </c>
      <c r="F27" s="54">
        <v>23</v>
      </c>
      <c r="G27" s="56" t="s">
        <v>9</v>
      </c>
      <c r="H27" s="93">
        <v>9000</v>
      </c>
      <c r="I27" s="93">
        <v>150000</v>
      </c>
      <c r="J27" s="93">
        <v>30000000</v>
      </c>
      <c r="K27" s="95">
        <v>909000000</v>
      </c>
      <c r="L27" s="94">
        <v>1000000000</v>
      </c>
      <c r="M27" s="93">
        <v>150000</v>
      </c>
      <c r="N27" s="93">
        <v>30000000</v>
      </c>
      <c r="O27" s="95">
        <v>869000000</v>
      </c>
      <c r="P27" s="94">
        <v>1000000000</v>
      </c>
      <c r="Q27" s="93">
        <v>12750000000</v>
      </c>
      <c r="R27" s="2">
        <f t="shared" si="0"/>
        <v>844000000</v>
      </c>
    </row>
    <row r="28" spans="1:18" x14ac:dyDescent="0.25">
      <c r="A28" s="53"/>
      <c r="B28" s="54">
        <v>10</v>
      </c>
      <c r="C28" s="54">
        <v>889</v>
      </c>
      <c r="D28" s="55">
        <v>1</v>
      </c>
      <c r="E28" s="53">
        <v>49</v>
      </c>
      <c r="F28" s="54">
        <v>23</v>
      </c>
      <c r="G28" s="56" t="s">
        <v>9</v>
      </c>
      <c r="H28" s="93">
        <v>9000</v>
      </c>
      <c r="I28" s="93">
        <v>150000</v>
      </c>
      <c r="J28" s="93">
        <v>30000000</v>
      </c>
      <c r="K28" s="95">
        <v>909000000</v>
      </c>
      <c r="L28" s="94">
        <v>1000000000</v>
      </c>
      <c r="M28" s="93">
        <v>150000</v>
      </c>
      <c r="N28" s="93">
        <v>30000000</v>
      </c>
      <c r="O28" s="95">
        <v>869000000</v>
      </c>
      <c r="P28" s="94">
        <v>1000000000</v>
      </c>
      <c r="Q28" s="93">
        <v>12750000000</v>
      </c>
      <c r="R28" s="2">
        <f t="shared" si="0"/>
        <v>844000000</v>
      </c>
    </row>
    <row r="29" spans="1:18" x14ac:dyDescent="0.25">
      <c r="K29" s="2"/>
    </row>
    <row r="31" spans="1:18" x14ac:dyDescent="0.25">
      <c r="D31" s="79"/>
    </row>
    <row r="32" spans="1:18" x14ac:dyDescent="0.25">
      <c r="D32" s="79"/>
    </row>
    <row r="33" spans="4:14" x14ac:dyDescent="0.25">
      <c r="D33" s="79"/>
    </row>
    <row r="39" spans="4:14" x14ac:dyDescent="0.25">
      <c r="N39" s="80"/>
    </row>
    <row r="60" spans="10:10" x14ac:dyDescent="0.25">
      <c r="J60" t="s">
        <v>15</v>
      </c>
    </row>
  </sheetData>
  <sortState xmlns:xlrd2="http://schemas.microsoft.com/office/spreadsheetml/2017/richdata2" ref="G1:G28">
    <sortCondition ref="G1:G28" customList="low,mid,high"/>
  </sortState>
  <phoneticPr fontId="5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8741B-A8D0-4BB3-B12C-6B68B68001DF}">
  <dimension ref="A1:Q28"/>
  <sheetViews>
    <sheetView topLeftCell="G1" zoomScale="90" zoomScaleNormal="90" workbookViewId="0">
      <selection activeCell="P2" sqref="P2:Q13"/>
    </sheetView>
  </sheetViews>
  <sheetFormatPr defaultRowHeight="15" x14ac:dyDescent="0.25"/>
  <cols>
    <col min="2" max="2" width="16.140625" customWidth="1"/>
    <col min="3" max="3" width="25.42578125" customWidth="1"/>
    <col min="4" max="4" width="14.5703125" customWidth="1"/>
    <col min="5" max="5" width="16.28515625" customWidth="1"/>
    <col min="6" max="6" width="16.5703125" customWidth="1"/>
    <col min="7" max="7" width="21" customWidth="1"/>
    <col min="8" max="8" width="15.85546875" bestFit="1" customWidth="1"/>
    <col min="9" max="9" width="15.85546875" customWidth="1"/>
    <col min="10" max="10" width="14.85546875" customWidth="1"/>
    <col min="11" max="11" width="14.7109375" customWidth="1"/>
    <col min="12" max="12" width="17.140625" customWidth="1"/>
    <col min="13" max="13" width="14.42578125" customWidth="1"/>
    <col min="14" max="14" width="15.28515625" customWidth="1"/>
    <col min="15" max="15" width="16.5703125" customWidth="1"/>
    <col min="16" max="16" width="18.140625" customWidth="1"/>
    <col min="17" max="17" width="14.7109375" customWidth="1"/>
  </cols>
  <sheetData>
    <row r="1" spans="1:17" x14ac:dyDescent="0.25">
      <c r="A1" s="29" t="s">
        <v>0</v>
      </c>
      <c r="B1" s="30" t="s">
        <v>1</v>
      </c>
      <c r="C1" s="31" t="s">
        <v>2</v>
      </c>
      <c r="D1" s="29" t="s">
        <v>3</v>
      </c>
      <c r="E1" s="29" t="s">
        <v>4</v>
      </c>
      <c r="F1" s="31" t="s">
        <v>5</v>
      </c>
      <c r="G1" s="30" t="s">
        <v>6</v>
      </c>
      <c r="H1" s="78" t="s">
        <v>78</v>
      </c>
      <c r="I1" s="78" t="s">
        <v>79</v>
      </c>
      <c r="J1" s="78" t="s">
        <v>80</v>
      </c>
      <c r="K1" s="78" t="s">
        <v>81</v>
      </c>
      <c r="L1" s="78" t="s">
        <v>82</v>
      </c>
      <c r="M1" s="78" t="s">
        <v>83</v>
      </c>
      <c r="N1" s="78" t="s">
        <v>84</v>
      </c>
      <c r="O1" s="78" t="s">
        <v>85</v>
      </c>
      <c r="P1" s="78" t="s">
        <v>86</v>
      </c>
      <c r="Q1" s="78" t="s">
        <v>87</v>
      </c>
    </row>
    <row r="2" spans="1:17" x14ac:dyDescent="0.25">
      <c r="A2" s="7">
        <v>12</v>
      </c>
      <c r="B2" s="8">
        <v>1.4</v>
      </c>
      <c r="C2" s="9">
        <v>729.7</v>
      </c>
      <c r="D2" s="7">
        <v>6</v>
      </c>
      <c r="E2" s="7">
        <v>0</v>
      </c>
      <c r="F2" s="9">
        <v>23</v>
      </c>
      <c r="G2" s="8" t="s">
        <v>7</v>
      </c>
      <c r="H2" s="90">
        <v>9000</v>
      </c>
      <c r="I2" s="90">
        <v>150000</v>
      </c>
      <c r="J2" s="90">
        <v>30000000</v>
      </c>
      <c r="K2" s="2">
        <v>733200000</v>
      </c>
      <c r="L2" s="89">
        <v>1000000000</v>
      </c>
      <c r="M2" s="90">
        <v>150000</v>
      </c>
      <c r="N2" s="90">
        <v>30000000</v>
      </c>
      <c r="O2" s="2">
        <v>726200000</v>
      </c>
      <c r="P2" s="89">
        <v>1000000000</v>
      </c>
      <c r="Q2" s="90">
        <v>12750000000</v>
      </c>
    </row>
    <row r="3" spans="1:17" x14ac:dyDescent="0.25">
      <c r="A3" s="7"/>
      <c r="B3" s="8">
        <v>1.4</v>
      </c>
      <c r="C3" s="9">
        <v>729.7</v>
      </c>
      <c r="D3" s="7">
        <v>1</v>
      </c>
      <c r="E3" s="7">
        <v>0</v>
      </c>
      <c r="F3" s="9">
        <v>23</v>
      </c>
      <c r="G3" s="8" t="s">
        <v>7</v>
      </c>
      <c r="H3" s="90">
        <v>9000</v>
      </c>
      <c r="I3" s="90">
        <v>150000</v>
      </c>
      <c r="J3" s="90">
        <v>30000000</v>
      </c>
      <c r="K3" s="2">
        <v>733200000</v>
      </c>
      <c r="L3" s="89">
        <v>1000000000</v>
      </c>
      <c r="M3" s="90">
        <v>150000</v>
      </c>
      <c r="N3" s="90">
        <v>30000000</v>
      </c>
      <c r="O3" s="2">
        <v>726200000</v>
      </c>
      <c r="P3" s="89">
        <v>1000000000</v>
      </c>
      <c r="Q3" s="90">
        <v>12750000000</v>
      </c>
    </row>
    <row r="4" spans="1:17" x14ac:dyDescent="0.25">
      <c r="A4" s="7"/>
      <c r="B4" s="8">
        <v>1.4</v>
      </c>
      <c r="C4" s="9">
        <v>729.7</v>
      </c>
      <c r="D4" s="7">
        <v>1</v>
      </c>
      <c r="E4" s="7">
        <v>5</v>
      </c>
      <c r="F4" s="9">
        <v>23</v>
      </c>
      <c r="G4" s="8" t="s">
        <v>7</v>
      </c>
      <c r="H4" s="90">
        <v>9000</v>
      </c>
      <c r="I4" s="90">
        <v>150000</v>
      </c>
      <c r="J4" s="90">
        <v>30000000</v>
      </c>
      <c r="K4" s="2">
        <v>733200000</v>
      </c>
      <c r="L4" s="89">
        <v>1000000000</v>
      </c>
      <c r="M4" s="90">
        <v>150000</v>
      </c>
      <c r="N4" s="90">
        <v>30000000</v>
      </c>
      <c r="O4" s="2">
        <v>726200000</v>
      </c>
      <c r="P4" s="89">
        <v>1000000000</v>
      </c>
      <c r="Q4" s="90">
        <v>12750000000</v>
      </c>
    </row>
    <row r="5" spans="1:17" x14ac:dyDescent="0.25">
      <c r="A5" s="7"/>
      <c r="B5" s="8">
        <v>5</v>
      </c>
      <c r="C5" s="9">
        <v>731.5</v>
      </c>
      <c r="D5" s="7">
        <v>25</v>
      </c>
      <c r="E5" s="7">
        <v>0</v>
      </c>
      <c r="F5" s="9">
        <v>23</v>
      </c>
      <c r="G5" s="8" t="s">
        <v>7</v>
      </c>
      <c r="H5" s="90">
        <v>9000</v>
      </c>
      <c r="I5" s="90">
        <v>150000</v>
      </c>
      <c r="J5" s="90">
        <v>30000000</v>
      </c>
      <c r="K5" s="2">
        <v>744000000</v>
      </c>
      <c r="L5" s="89">
        <v>1000000000</v>
      </c>
      <c r="M5" s="90">
        <v>150000</v>
      </c>
      <c r="N5" s="90">
        <v>30000000</v>
      </c>
      <c r="O5" s="2">
        <v>719000000</v>
      </c>
      <c r="P5" s="89">
        <v>1000000000</v>
      </c>
      <c r="Q5" s="90">
        <v>12750000000</v>
      </c>
    </row>
    <row r="6" spans="1:17" x14ac:dyDescent="0.25">
      <c r="A6" s="7"/>
      <c r="B6" s="8">
        <v>5</v>
      </c>
      <c r="C6" s="9">
        <v>731.5</v>
      </c>
      <c r="D6" s="7">
        <v>1</v>
      </c>
      <c r="E6" s="7">
        <v>0</v>
      </c>
      <c r="F6" s="9">
        <v>23</v>
      </c>
      <c r="G6" s="8" t="s">
        <v>7</v>
      </c>
      <c r="H6" s="90">
        <v>9000</v>
      </c>
      <c r="I6" s="90">
        <v>150000</v>
      </c>
      <c r="J6" s="90">
        <v>30000000</v>
      </c>
      <c r="K6" s="2">
        <v>744000000</v>
      </c>
      <c r="L6" s="89">
        <v>1000000000</v>
      </c>
      <c r="M6" s="90">
        <v>150000</v>
      </c>
      <c r="N6" s="90">
        <v>30000000</v>
      </c>
      <c r="O6" s="2">
        <v>719000000</v>
      </c>
      <c r="P6" s="89">
        <v>1000000000</v>
      </c>
      <c r="Q6" s="90">
        <v>12750000000</v>
      </c>
    </row>
    <row r="7" spans="1:17" x14ac:dyDescent="0.25">
      <c r="A7" s="7"/>
      <c r="B7" s="8">
        <v>5</v>
      </c>
      <c r="C7" s="9">
        <v>731.5</v>
      </c>
      <c r="D7" s="7">
        <v>1</v>
      </c>
      <c r="E7" s="7">
        <v>24</v>
      </c>
      <c r="F7" s="9">
        <v>23</v>
      </c>
      <c r="G7" s="8" t="s">
        <v>7</v>
      </c>
      <c r="H7" s="90">
        <v>9000</v>
      </c>
      <c r="I7" s="90">
        <v>150000</v>
      </c>
      <c r="J7" s="90">
        <v>30000000</v>
      </c>
      <c r="K7" s="2">
        <v>744000000</v>
      </c>
      <c r="L7" s="89">
        <v>1000000000</v>
      </c>
      <c r="M7" s="90">
        <v>150000</v>
      </c>
      <c r="N7" s="90">
        <v>30000000</v>
      </c>
      <c r="O7" s="2">
        <v>719000000</v>
      </c>
      <c r="P7" s="89">
        <v>1000000000</v>
      </c>
      <c r="Q7" s="90">
        <v>12750000000</v>
      </c>
    </row>
    <row r="8" spans="1:17" x14ac:dyDescent="0.25">
      <c r="A8" s="7"/>
      <c r="B8" s="8">
        <v>10</v>
      </c>
      <c r="C8" s="9">
        <v>734</v>
      </c>
      <c r="D8" s="7">
        <v>50</v>
      </c>
      <c r="E8" s="7">
        <v>0</v>
      </c>
      <c r="F8" s="9">
        <v>23</v>
      </c>
      <c r="G8" s="8" t="s">
        <v>7</v>
      </c>
      <c r="H8" s="90">
        <v>9000</v>
      </c>
      <c r="I8" s="90">
        <v>150000</v>
      </c>
      <c r="J8" s="90">
        <v>30000000</v>
      </c>
      <c r="K8" s="2">
        <v>754000000</v>
      </c>
      <c r="L8" s="89">
        <v>1000000000</v>
      </c>
      <c r="M8" s="90">
        <v>150000</v>
      </c>
      <c r="N8" s="90">
        <v>30000000</v>
      </c>
      <c r="O8" s="2">
        <v>714000000</v>
      </c>
      <c r="P8" s="89">
        <v>1000000000</v>
      </c>
      <c r="Q8" s="90">
        <v>12750000000</v>
      </c>
    </row>
    <row r="9" spans="1:17" x14ac:dyDescent="0.25">
      <c r="A9" s="7"/>
      <c r="B9" s="8">
        <v>10</v>
      </c>
      <c r="C9" s="9">
        <v>734</v>
      </c>
      <c r="D9" s="7">
        <v>1</v>
      </c>
      <c r="E9" s="7">
        <v>0</v>
      </c>
      <c r="F9" s="9">
        <v>23</v>
      </c>
      <c r="G9" s="8" t="s">
        <v>7</v>
      </c>
      <c r="H9" s="90">
        <v>9000</v>
      </c>
      <c r="I9" s="90">
        <v>150000</v>
      </c>
      <c r="J9" s="90">
        <v>30000000</v>
      </c>
      <c r="K9" s="2">
        <v>754000000</v>
      </c>
      <c r="L9" s="89">
        <v>1000000000</v>
      </c>
      <c r="M9" s="90">
        <v>150000</v>
      </c>
      <c r="N9" s="90">
        <v>30000000</v>
      </c>
      <c r="O9" s="2">
        <v>714000000</v>
      </c>
      <c r="P9" s="89">
        <v>1000000000</v>
      </c>
      <c r="Q9" s="90">
        <v>12750000000</v>
      </c>
    </row>
    <row r="10" spans="1:17" x14ac:dyDescent="0.25">
      <c r="A10" s="7"/>
      <c r="B10" s="8">
        <v>10</v>
      </c>
      <c r="C10" s="9">
        <v>734</v>
      </c>
      <c r="D10" s="7">
        <v>1</v>
      </c>
      <c r="E10" s="7">
        <v>49</v>
      </c>
      <c r="F10" s="9">
        <v>23</v>
      </c>
      <c r="G10" s="8" t="s">
        <v>7</v>
      </c>
      <c r="H10" s="90">
        <v>9000</v>
      </c>
      <c r="I10" s="90">
        <v>150000</v>
      </c>
      <c r="J10" s="90">
        <v>30000000</v>
      </c>
      <c r="K10" s="2">
        <v>754000000</v>
      </c>
      <c r="L10" s="89">
        <v>1000000000</v>
      </c>
      <c r="M10" s="90">
        <v>150000</v>
      </c>
      <c r="N10" s="90">
        <v>30000000</v>
      </c>
      <c r="O10" s="2">
        <v>714000000</v>
      </c>
      <c r="P10" s="89">
        <v>1000000000</v>
      </c>
      <c r="Q10" s="90">
        <v>12750000000</v>
      </c>
    </row>
    <row r="11" spans="1:17" x14ac:dyDescent="0.25">
      <c r="A11" s="44"/>
      <c r="B11" s="45">
        <v>1.4</v>
      </c>
      <c r="C11" s="37">
        <v>737.5</v>
      </c>
      <c r="D11" s="44">
        <v>6</v>
      </c>
      <c r="E11" s="44">
        <v>0</v>
      </c>
      <c r="F11" s="37">
        <v>23</v>
      </c>
      <c r="G11" s="45" t="s">
        <v>8</v>
      </c>
      <c r="H11" s="90">
        <v>9000</v>
      </c>
      <c r="I11" s="90">
        <v>150000</v>
      </c>
      <c r="J11" s="90">
        <v>30000000</v>
      </c>
      <c r="K11" s="2">
        <v>741000000</v>
      </c>
      <c r="L11" s="89">
        <v>1000000000</v>
      </c>
      <c r="M11" s="90">
        <v>150000</v>
      </c>
      <c r="N11" s="90">
        <v>30000000</v>
      </c>
      <c r="O11" s="2">
        <v>734000000</v>
      </c>
      <c r="P11" s="89">
        <v>1000000000</v>
      </c>
      <c r="Q11" s="90">
        <v>12750000000</v>
      </c>
    </row>
    <row r="12" spans="1:17" x14ac:dyDescent="0.25">
      <c r="A12" s="35"/>
      <c r="B12" s="36">
        <v>1.4</v>
      </c>
      <c r="C12" s="37">
        <v>737.5</v>
      </c>
      <c r="D12" s="35">
        <v>1</v>
      </c>
      <c r="E12" s="35">
        <v>0</v>
      </c>
      <c r="F12" s="38">
        <v>23</v>
      </c>
      <c r="G12" s="36" t="s">
        <v>8</v>
      </c>
      <c r="H12" s="90">
        <v>9000</v>
      </c>
      <c r="I12" s="90">
        <v>150000</v>
      </c>
      <c r="J12" s="90">
        <v>30000000</v>
      </c>
      <c r="K12" s="2">
        <v>741000000</v>
      </c>
      <c r="L12" s="89">
        <v>1000000000</v>
      </c>
      <c r="M12" s="90">
        <v>150000</v>
      </c>
      <c r="N12" s="90">
        <v>30000000</v>
      </c>
      <c r="O12" s="2">
        <v>734000000</v>
      </c>
      <c r="P12" s="89">
        <v>1000000000</v>
      </c>
      <c r="Q12" s="90">
        <v>12750000000</v>
      </c>
    </row>
    <row r="13" spans="1:17" x14ac:dyDescent="0.25">
      <c r="A13" s="35"/>
      <c r="B13" s="36">
        <v>1.4</v>
      </c>
      <c r="C13" s="37">
        <v>737.5</v>
      </c>
      <c r="D13" s="35">
        <v>1</v>
      </c>
      <c r="E13" s="35">
        <v>5</v>
      </c>
      <c r="F13" s="38">
        <v>23</v>
      </c>
      <c r="G13" s="36" t="s">
        <v>8</v>
      </c>
      <c r="H13" s="90">
        <v>9000</v>
      </c>
      <c r="I13" s="90">
        <v>150000</v>
      </c>
      <c r="J13" s="90">
        <v>30000000</v>
      </c>
      <c r="K13" s="2">
        <v>741000000</v>
      </c>
      <c r="L13" s="89">
        <v>1000000000</v>
      </c>
      <c r="M13" s="90">
        <v>150000</v>
      </c>
      <c r="N13" s="90">
        <v>30000000</v>
      </c>
      <c r="O13" s="2">
        <v>734000000</v>
      </c>
      <c r="P13" s="89">
        <v>1000000000</v>
      </c>
      <c r="Q13" s="90">
        <v>12750000000</v>
      </c>
    </row>
    <row r="14" spans="1:17" x14ac:dyDescent="0.25">
      <c r="A14" s="49"/>
      <c r="B14" s="50">
        <v>5</v>
      </c>
      <c r="C14" s="51">
        <v>737.5</v>
      </c>
      <c r="D14" s="49">
        <v>25</v>
      </c>
      <c r="E14" s="49">
        <v>0</v>
      </c>
      <c r="F14" s="52">
        <v>23</v>
      </c>
      <c r="G14" s="50" t="s">
        <v>8</v>
      </c>
      <c r="H14" s="90">
        <v>9000</v>
      </c>
      <c r="I14" s="90">
        <v>150000</v>
      </c>
      <c r="J14" s="90">
        <v>30000000</v>
      </c>
      <c r="K14" s="2">
        <v>750000000</v>
      </c>
      <c r="L14" s="89">
        <v>1000000000</v>
      </c>
      <c r="M14" s="90">
        <v>150000</v>
      </c>
      <c r="N14" s="90">
        <v>30000000</v>
      </c>
      <c r="O14" s="2">
        <v>725000000</v>
      </c>
      <c r="P14" s="89">
        <v>1000000000</v>
      </c>
      <c r="Q14" s="90">
        <v>12750000000</v>
      </c>
    </row>
    <row r="15" spans="1:17" x14ac:dyDescent="0.25">
      <c r="A15" s="49"/>
      <c r="B15" s="50">
        <v>5</v>
      </c>
      <c r="C15" s="51">
        <v>737.5</v>
      </c>
      <c r="D15" s="49">
        <v>1</v>
      </c>
      <c r="E15" s="49">
        <v>0</v>
      </c>
      <c r="F15" s="52">
        <v>23</v>
      </c>
      <c r="G15" s="50" t="s">
        <v>8</v>
      </c>
      <c r="H15" s="90">
        <v>9000</v>
      </c>
      <c r="I15" s="90">
        <v>150000</v>
      </c>
      <c r="J15" s="90">
        <v>30000000</v>
      </c>
      <c r="K15" s="2">
        <v>750000000</v>
      </c>
      <c r="L15" s="89">
        <v>1000000000</v>
      </c>
      <c r="M15" s="90">
        <v>150000</v>
      </c>
      <c r="N15" s="90">
        <v>30000000</v>
      </c>
      <c r="O15" s="2">
        <v>725000000</v>
      </c>
      <c r="P15" s="89">
        <v>1000000000</v>
      </c>
      <c r="Q15" s="90">
        <v>12750000000</v>
      </c>
    </row>
    <row r="16" spans="1:17" x14ac:dyDescent="0.25">
      <c r="A16" s="49"/>
      <c r="B16" s="50">
        <v>5</v>
      </c>
      <c r="C16" s="51">
        <v>737.5</v>
      </c>
      <c r="D16" s="49">
        <v>1</v>
      </c>
      <c r="E16" s="49">
        <v>24</v>
      </c>
      <c r="F16" s="52">
        <v>23</v>
      </c>
      <c r="G16" s="50" t="s">
        <v>8</v>
      </c>
      <c r="H16" s="90">
        <v>9000</v>
      </c>
      <c r="I16" s="90">
        <v>150000</v>
      </c>
      <c r="J16" s="90">
        <v>30000000</v>
      </c>
      <c r="K16" s="2">
        <v>750000000</v>
      </c>
      <c r="L16" s="89">
        <v>1000000000</v>
      </c>
      <c r="M16" s="90">
        <v>150000</v>
      </c>
      <c r="N16" s="90">
        <v>30000000</v>
      </c>
      <c r="O16" s="2">
        <v>725000000</v>
      </c>
      <c r="P16" s="89">
        <v>1000000000</v>
      </c>
      <c r="Q16" s="90">
        <v>12750000000</v>
      </c>
    </row>
    <row r="17" spans="1:17" x14ac:dyDescent="0.25">
      <c r="A17" s="49"/>
      <c r="B17" s="50">
        <v>10</v>
      </c>
      <c r="C17" s="51">
        <v>737.5</v>
      </c>
      <c r="D17" s="49">
        <v>50</v>
      </c>
      <c r="E17" s="49">
        <v>0</v>
      </c>
      <c r="F17" s="52">
        <v>23</v>
      </c>
      <c r="G17" s="50" t="s">
        <v>8</v>
      </c>
      <c r="H17" s="90">
        <v>9000</v>
      </c>
      <c r="I17" s="90">
        <v>150000</v>
      </c>
      <c r="J17" s="90">
        <v>30000000</v>
      </c>
      <c r="K17" s="2">
        <v>757500000</v>
      </c>
      <c r="L17" s="89">
        <v>1000000000</v>
      </c>
      <c r="M17" s="90">
        <v>150000</v>
      </c>
      <c r="N17" s="90">
        <v>30000000</v>
      </c>
      <c r="O17" s="2">
        <v>717500000</v>
      </c>
      <c r="P17" s="89">
        <v>1000000000</v>
      </c>
      <c r="Q17" s="90">
        <v>12750000000</v>
      </c>
    </row>
    <row r="18" spans="1:17" x14ac:dyDescent="0.25">
      <c r="A18" s="49"/>
      <c r="B18" s="50">
        <v>10</v>
      </c>
      <c r="C18" s="51">
        <v>737.5</v>
      </c>
      <c r="D18" s="49">
        <v>1</v>
      </c>
      <c r="E18" s="49">
        <v>0</v>
      </c>
      <c r="F18" s="52">
        <v>23</v>
      </c>
      <c r="G18" s="50" t="s">
        <v>8</v>
      </c>
      <c r="H18" s="90">
        <v>9000</v>
      </c>
      <c r="I18" s="90">
        <v>150000</v>
      </c>
      <c r="J18" s="90">
        <v>30000000</v>
      </c>
      <c r="K18" s="2">
        <v>757500000</v>
      </c>
      <c r="L18" s="89">
        <v>1000000000</v>
      </c>
      <c r="M18" s="90">
        <v>150000</v>
      </c>
      <c r="N18" s="90">
        <v>30000000</v>
      </c>
      <c r="O18" s="2">
        <v>717500000</v>
      </c>
      <c r="P18" s="89">
        <v>1000000000</v>
      </c>
      <c r="Q18" s="90">
        <v>12750000000</v>
      </c>
    </row>
    <row r="19" spans="1:17" x14ac:dyDescent="0.25">
      <c r="A19" s="49"/>
      <c r="B19" s="50">
        <v>10</v>
      </c>
      <c r="C19" s="51">
        <v>737.5</v>
      </c>
      <c r="D19" s="49">
        <v>1</v>
      </c>
      <c r="E19" s="49">
        <v>49</v>
      </c>
      <c r="F19" s="52">
        <v>23</v>
      </c>
      <c r="G19" s="50" t="s">
        <v>8</v>
      </c>
      <c r="H19" s="90">
        <v>9000</v>
      </c>
      <c r="I19" s="90">
        <v>150000</v>
      </c>
      <c r="J19" s="90">
        <v>30000000</v>
      </c>
      <c r="K19" s="2">
        <v>757500000</v>
      </c>
      <c r="L19" s="89">
        <v>1000000000</v>
      </c>
      <c r="M19" s="90">
        <v>150000</v>
      </c>
      <c r="N19" s="90">
        <v>30000000</v>
      </c>
      <c r="O19" s="2">
        <v>717500000</v>
      </c>
      <c r="P19" s="89">
        <v>1000000000</v>
      </c>
      <c r="Q19" s="90">
        <v>12750000000</v>
      </c>
    </row>
    <row r="20" spans="1:17" x14ac:dyDescent="0.25">
      <c r="A20" s="46"/>
      <c r="B20" s="47">
        <v>1.4</v>
      </c>
      <c r="C20" s="48">
        <v>745.3</v>
      </c>
      <c r="D20" s="46">
        <v>6</v>
      </c>
      <c r="E20" s="46">
        <v>0</v>
      </c>
      <c r="F20" s="48">
        <v>23</v>
      </c>
      <c r="G20" s="47" t="s">
        <v>9</v>
      </c>
      <c r="H20" s="90">
        <v>9000</v>
      </c>
      <c r="I20" s="90">
        <v>150000</v>
      </c>
      <c r="J20" s="90">
        <v>30000000</v>
      </c>
      <c r="K20" s="2">
        <v>748800000</v>
      </c>
      <c r="L20" s="89">
        <v>1000000000</v>
      </c>
      <c r="M20" s="90">
        <v>150000</v>
      </c>
      <c r="N20" s="90">
        <v>30000000</v>
      </c>
      <c r="O20" s="2">
        <v>741800000</v>
      </c>
      <c r="P20" s="89">
        <v>1000000000</v>
      </c>
      <c r="Q20" s="90">
        <v>12750000000</v>
      </c>
    </row>
    <row r="21" spans="1:17" x14ac:dyDescent="0.25">
      <c r="A21" s="32"/>
      <c r="B21" s="33">
        <v>1.4</v>
      </c>
      <c r="C21" s="34">
        <v>745.3</v>
      </c>
      <c r="D21" s="32">
        <v>1</v>
      </c>
      <c r="E21" s="32">
        <v>0</v>
      </c>
      <c r="F21" s="34">
        <v>23</v>
      </c>
      <c r="G21" s="33" t="s">
        <v>9</v>
      </c>
      <c r="H21" s="90">
        <v>9000</v>
      </c>
      <c r="I21" s="90">
        <v>150000</v>
      </c>
      <c r="J21" s="90">
        <v>30000000</v>
      </c>
      <c r="K21" s="2">
        <v>748800000</v>
      </c>
      <c r="L21" s="89">
        <v>1000000000</v>
      </c>
      <c r="M21" s="90">
        <v>150000</v>
      </c>
      <c r="N21" s="90">
        <v>30000000</v>
      </c>
      <c r="O21" s="2">
        <v>741800000</v>
      </c>
      <c r="P21" s="89">
        <v>1000000000</v>
      </c>
      <c r="Q21" s="90">
        <v>12750000000</v>
      </c>
    </row>
    <row r="22" spans="1:17" x14ac:dyDescent="0.25">
      <c r="A22" s="32"/>
      <c r="B22" s="33">
        <v>1.4</v>
      </c>
      <c r="C22" s="34">
        <v>745.3</v>
      </c>
      <c r="D22" s="32">
        <v>1</v>
      </c>
      <c r="E22" s="32">
        <v>5</v>
      </c>
      <c r="F22" s="34">
        <v>23</v>
      </c>
      <c r="G22" s="33" t="s">
        <v>9</v>
      </c>
      <c r="H22" s="90">
        <v>9000</v>
      </c>
      <c r="I22" s="90">
        <v>150000</v>
      </c>
      <c r="J22" s="90">
        <v>30000000</v>
      </c>
      <c r="K22" s="2">
        <v>748800000</v>
      </c>
      <c r="L22" s="89">
        <v>1000000000</v>
      </c>
      <c r="M22" s="90">
        <v>150000</v>
      </c>
      <c r="N22" s="90">
        <v>30000000</v>
      </c>
      <c r="O22" s="2">
        <v>741800000</v>
      </c>
      <c r="P22" s="89">
        <v>1000000000</v>
      </c>
      <c r="Q22" s="90">
        <v>12750000000</v>
      </c>
    </row>
    <row r="23" spans="1:17" x14ac:dyDescent="0.25">
      <c r="A23" s="46"/>
      <c r="B23" s="47">
        <v>5</v>
      </c>
      <c r="C23" s="48">
        <v>743.5</v>
      </c>
      <c r="D23" s="46">
        <v>25</v>
      </c>
      <c r="E23" s="46">
        <v>0</v>
      </c>
      <c r="F23" s="48">
        <v>23</v>
      </c>
      <c r="G23" s="47" t="s">
        <v>9</v>
      </c>
      <c r="H23" s="90">
        <v>9000</v>
      </c>
      <c r="I23" s="90">
        <v>150000</v>
      </c>
      <c r="J23" s="90">
        <v>30000000</v>
      </c>
      <c r="K23" s="2">
        <v>756000000</v>
      </c>
      <c r="L23" s="89">
        <v>1000000000</v>
      </c>
      <c r="M23" s="90">
        <v>150000</v>
      </c>
      <c r="N23" s="90">
        <v>30000000</v>
      </c>
      <c r="O23" s="2">
        <v>731000000</v>
      </c>
      <c r="P23" s="89">
        <v>1000000000</v>
      </c>
      <c r="Q23" s="90">
        <v>12750000000</v>
      </c>
    </row>
    <row r="24" spans="1:17" x14ac:dyDescent="0.25">
      <c r="A24" s="46"/>
      <c r="B24" s="47">
        <v>5</v>
      </c>
      <c r="C24" s="48">
        <v>743.5</v>
      </c>
      <c r="D24" s="46">
        <v>1</v>
      </c>
      <c r="E24" s="46">
        <v>0</v>
      </c>
      <c r="F24" s="48">
        <v>23</v>
      </c>
      <c r="G24" s="47" t="s">
        <v>9</v>
      </c>
      <c r="H24" s="90">
        <v>9000</v>
      </c>
      <c r="I24" s="90">
        <v>150000</v>
      </c>
      <c r="J24" s="90">
        <v>30000000</v>
      </c>
      <c r="K24" s="2">
        <v>756000000</v>
      </c>
      <c r="L24" s="89">
        <v>1000000000</v>
      </c>
      <c r="M24" s="90">
        <v>150000</v>
      </c>
      <c r="N24" s="90">
        <v>30000000</v>
      </c>
      <c r="O24" s="2">
        <v>731000000</v>
      </c>
      <c r="P24" s="89">
        <v>1000000000</v>
      </c>
      <c r="Q24" s="90">
        <v>12750000000</v>
      </c>
    </row>
    <row r="25" spans="1:17" x14ac:dyDescent="0.25">
      <c r="A25" s="46"/>
      <c r="B25" s="47">
        <v>5</v>
      </c>
      <c r="C25" s="48">
        <v>743.5</v>
      </c>
      <c r="D25" s="46">
        <v>1</v>
      </c>
      <c r="E25" s="46">
        <v>24</v>
      </c>
      <c r="F25" s="48">
        <v>23</v>
      </c>
      <c r="G25" s="47" t="s">
        <v>9</v>
      </c>
      <c r="H25" s="90">
        <v>9000</v>
      </c>
      <c r="I25" s="90">
        <v>150000</v>
      </c>
      <c r="J25" s="90">
        <v>30000000</v>
      </c>
      <c r="K25" s="2">
        <v>756000000</v>
      </c>
      <c r="L25" s="89">
        <v>1000000000</v>
      </c>
      <c r="M25" s="90">
        <v>150000</v>
      </c>
      <c r="N25" s="90">
        <v>30000000</v>
      </c>
      <c r="O25" s="2">
        <v>731000000</v>
      </c>
      <c r="P25" s="89">
        <v>1000000000</v>
      </c>
      <c r="Q25" s="90">
        <v>12750000000</v>
      </c>
    </row>
    <row r="26" spans="1:17" x14ac:dyDescent="0.25">
      <c r="A26" s="46"/>
      <c r="B26" s="47">
        <v>10</v>
      </c>
      <c r="C26" s="48">
        <v>741</v>
      </c>
      <c r="D26" s="46">
        <v>50</v>
      </c>
      <c r="E26" s="46">
        <v>0</v>
      </c>
      <c r="F26" s="48">
        <v>23</v>
      </c>
      <c r="G26" s="47" t="s">
        <v>9</v>
      </c>
      <c r="H26" s="90">
        <v>9000</v>
      </c>
      <c r="I26" s="90">
        <v>150000</v>
      </c>
      <c r="J26" s="90">
        <v>30000000</v>
      </c>
      <c r="K26" s="2">
        <v>761000000</v>
      </c>
      <c r="L26" s="89">
        <v>1000000000</v>
      </c>
      <c r="M26" s="90">
        <v>150000</v>
      </c>
      <c r="N26" s="90">
        <v>30000000</v>
      </c>
      <c r="O26" s="2">
        <v>721000000</v>
      </c>
      <c r="P26" s="89">
        <v>1000000000</v>
      </c>
      <c r="Q26" s="90">
        <v>12750000000</v>
      </c>
    </row>
    <row r="27" spans="1:17" x14ac:dyDescent="0.25">
      <c r="A27" s="46"/>
      <c r="B27" s="47">
        <v>10</v>
      </c>
      <c r="C27" s="48">
        <v>741</v>
      </c>
      <c r="D27" s="46">
        <v>1</v>
      </c>
      <c r="E27" s="46">
        <v>0</v>
      </c>
      <c r="F27" s="48">
        <v>23</v>
      </c>
      <c r="G27" s="47" t="s">
        <v>9</v>
      </c>
      <c r="H27" s="90">
        <v>9000</v>
      </c>
      <c r="I27" s="90">
        <v>150000</v>
      </c>
      <c r="J27" s="90">
        <v>30000000</v>
      </c>
      <c r="K27" s="2">
        <v>761000000</v>
      </c>
      <c r="L27" s="89">
        <v>1000000000</v>
      </c>
      <c r="M27" s="90">
        <v>150000</v>
      </c>
      <c r="N27" s="90">
        <v>30000000</v>
      </c>
      <c r="O27" s="2">
        <v>721000000</v>
      </c>
      <c r="P27" s="89">
        <v>1000000000</v>
      </c>
      <c r="Q27" s="90">
        <v>12750000000</v>
      </c>
    </row>
    <row r="28" spans="1:17" x14ac:dyDescent="0.25">
      <c r="A28" s="46"/>
      <c r="B28" s="47">
        <v>10</v>
      </c>
      <c r="C28" s="48">
        <v>741</v>
      </c>
      <c r="D28" s="46">
        <v>1</v>
      </c>
      <c r="E28" s="46">
        <v>49</v>
      </c>
      <c r="F28" s="48">
        <v>23</v>
      </c>
      <c r="G28" s="47" t="s">
        <v>9</v>
      </c>
      <c r="H28" s="90">
        <v>9000</v>
      </c>
      <c r="I28" s="90">
        <v>150000</v>
      </c>
      <c r="J28" s="90">
        <v>30000000</v>
      </c>
      <c r="K28" s="2">
        <v>761000000</v>
      </c>
      <c r="L28" s="89">
        <v>1000000000</v>
      </c>
      <c r="M28" s="90">
        <v>150000</v>
      </c>
      <c r="N28" s="90">
        <v>30000000</v>
      </c>
      <c r="O28" s="2">
        <v>721000000</v>
      </c>
      <c r="P28" s="89">
        <v>1000000000</v>
      </c>
      <c r="Q28" s="90">
        <v>12750000000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BD784-AD31-46F2-99DC-A4DD1B41AE1B}">
  <dimension ref="A1:Q13"/>
  <sheetViews>
    <sheetView zoomScale="90" zoomScaleNormal="90" workbookViewId="0">
      <selection activeCell="K3" sqref="K3"/>
    </sheetView>
  </sheetViews>
  <sheetFormatPr defaultRowHeight="15" x14ac:dyDescent="0.25"/>
  <cols>
    <col min="2" max="2" width="10.7109375" customWidth="1"/>
    <col min="3" max="3" width="20" customWidth="1"/>
    <col min="4" max="4" width="12.28515625" customWidth="1"/>
    <col min="6" max="6" width="14.7109375" customWidth="1"/>
    <col min="7" max="7" width="12.140625" customWidth="1"/>
    <col min="8" max="8" width="17.28515625" customWidth="1"/>
    <col min="9" max="9" width="18.140625" customWidth="1"/>
    <col min="10" max="10" width="14.7109375" customWidth="1"/>
    <col min="11" max="11" width="23.85546875" customWidth="1"/>
    <col min="12" max="12" width="14.85546875" customWidth="1"/>
    <col min="13" max="13" width="17.7109375" customWidth="1"/>
    <col min="14" max="14" width="17.85546875" customWidth="1"/>
    <col min="15" max="15" width="15.28515625" customWidth="1"/>
    <col min="16" max="16" width="13.7109375" customWidth="1"/>
    <col min="17" max="17" width="16.42578125" customWidth="1"/>
  </cols>
  <sheetData>
    <row r="1" spans="1:17" x14ac:dyDescent="0.25">
      <c r="A1" s="4" t="s">
        <v>0</v>
      </c>
      <c r="B1" s="5" t="s">
        <v>1</v>
      </c>
      <c r="C1" s="6" t="s">
        <v>2</v>
      </c>
      <c r="D1" s="4" t="s">
        <v>3</v>
      </c>
      <c r="E1" s="4" t="s">
        <v>4</v>
      </c>
      <c r="F1" s="6" t="s">
        <v>5</v>
      </c>
      <c r="G1" s="5" t="s">
        <v>6</v>
      </c>
      <c r="H1" s="78" t="s">
        <v>78</v>
      </c>
      <c r="I1" s="78" t="s">
        <v>79</v>
      </c>
      <c r="J1" s="78" t="s">
        <v>80</v>
      </c>
      <c r="K1" s="78" t="s">
        <v>81</v>
      </c>
      <c r="L1" s="78" t="s">
        <v>82</v>
      </c>
      <c r="M1" s="78" t="s">
        <v>83</v>
      </c>
      <c r="N1" s="78" t="s">
        <v>84</v>
      </c>
      <c r="O1" s="78" t="s">
        <v>85</v>
      </c>
      <c r="P1" s="78" t="s">
        <v>86</v>
      </c>
      <c r="Q1" s="78" t="s">
        <v>87</v>
      </c>
    </row>
    <row r="2" spans="1:17" x14ac:dyDescent="0.25">
      <c r="A2" s="16">
        <v>13</v>
      </c>
      <c r="B2" s="17">
        <v>5</v>
      </c>
      <c r="C2" s="18">
        <v>748.5</v>
      </c>
      <c r="D2" s="16">
        <v>25</v>
      </c>
      <c r="E2" s="16">
        <v>0</v>
      </c>
      <c r="F2" s="18">
        <v>23</v>
      </c>
      <c r="G2" s="17" t="s">
        <v>7</v>
      </c>
      <c r="H2" s="90">
        <v>9000</v>
      </c>
      <c r="I2" s="90">
        <v>150000</v>
      </c>
      <c r="J2" s="90">
        <v>30000000</v>
      </c>
      <c r="K2" s="2">
        <v>792000000</v>
      </c>
      <c r="L2" s="89">
        <v>1000000000</v>
      </c>
      <c r="M2" s="90">
        <v>150000</v>
      </c>
      <c r="N2" s="90">
        <v>30000000</v>
      </c>
      <c r="O2" s="2">
        <v>767000000</v>
      </c>
      <c r="P2" s="89">
        <v>1000000000</v>
      </c>
      <c r="Q2" s="90">
        <v>12750000000</v>
      </c>
    </row>
    <row r="3" spans="1:17" x14ac:dyDescent="0.25">
      <c r="A3" s="16"/>
      <c r="B3" s="17">
        <v>5</v>
      </c>
      <c r="C3" s="18">
        <v>748.5</v>
      </c>
      <c r="D3" s="16">
        <v>1</v>
      </c>
      <c r="E3" s="16">
        <v>0</v>
      </c>
      <c r="F3" s="18">
        <v>23</v>
      </c>
      <c r="G3" s="17" t="s">
        <v>7</v>
      </c>
      <c r="H3" s="90">
        <v>9000</v>
      </c>
      <c r="I3" s="90">
        <v>150000</v>
      </c>
      <c r="J3" s="90">
        <v>30000000</v>
      </c>
      <c r="K3" s="2">
        <v>761000000</v>
      </c>
      <c r="L3" s="89">
        <v>1000000000</v>
      </c>
      <c r="M3" s="90">
        <v>150000</v>
      </c>
      <c r="N3" s="90">
        <v>30000000</v>
      </c>
      <c r="O3" s="2">
        <v>736000000</v>
      </c>
      <c r="P3" s="89">
        <v>1000000000</v>
      </c>
      <c r="Q3" s="90">
        <v>12750000000</v>
      </c>
    </row>
    <row r="4" spans="1:17" x14ac:dyDescent="0.25">
      <c r="A4" s="16"/>
      <c r="B4" s="17">
        <v>5</v>
      </c>
      <c r="C4" s="18">
        <v>748.5</v>
      </c>
      <c r="D4" s="16">
        <v>1</v>
      </c>
      <c r="E4" s="16">
        <v>24</v>
      </c>
      <c r="F4" s="18">
        <v>23</v>
      </c>
      <c r="G4" s="17" t="s">
        <v>7</v>
      </c>
      <c r="H4" s="90">
        <v>9000</v>
      </c>
      <c r="I4" s="90">
        <v>150000</v>
      </c>
      <c r="J4" s="90">
        <v>30000000</v>
      </c>
      <c r="K4" s="2">
        <v>761000000</v>
      </c>
      <c r="L4" s="89">
        <v>1000000000</v>
      </c>
      <c r="M4" s="90">
        <v>150000</v>
      </c>
      <c r="N4" s="90">
        <v>30000000</v>
      </c>
      <c r="O4" s="2">
        <v>736000000</v>
      </c>
      <c r="P4" s="89">
        <v>1000000000</v>
      </c>
      <c r="Q4" s="90">
        <v>12750000000</v>
      </c>
    </row>
    <row r="5" spans="1:17" x14ac:dyDescent="0.25">
      <c r="A5" s="16"/>
      <c r="B5" s="17">
        <v>5</v>
      </c>
      <c r="C5" s="18">
        <v>751</v>
      </c>
      <c r="D5" s="16">
        <v>25</v>
      </c>
      <c r="E5" s="16">
        <v>0</v>
      </c>
      <c r="F5" s="18">
        <v>23</v>
      </c>
      <c r="G5" s="17" t="s">
        <v>8</v>
      </c>
      <c r="H5" s="90">
        <v>9000</v>
      </c>
      <c r="I5" s="90">
        <v>150000</v>
      </c>
      <c r="J5" s="90">
        <v>30000000</v>
      </c>
      <c r="K5" s="2">
        <v>763500000</v>
      </c>
      <c r="L5" s="89">
        <v>1000000000</v>
      </c>
      <c r="M5" s="90">
        <v>150000</v>
      </c>
      <c r="N5" s="90">
        <v>30000000</v>
      </c>
      <c r="O5" s="2">
        <v>738500000</v>
      </c>
      <c r="P5" s="89">
        <v>1000000000</v>
      </c>
      <c r="Q5" s="90">
        <v>12750000000</v>
      </c>
    </row>
    <row r="6" spans="1:17" x14ac:dyDescent="0.25">
      <c r="A6" s="16"/>
      <c r="B6" s="17">
        <v>5</v>
      </c>
      <c r="C6" s="18">
        <v>751</v>
      </c>
      <c r="D6" s="16">
        <v>1</v>
      </c>
      <c r="E6" s="16">
        <v>0</v>
      </c>
      <c r="F6" s="18">
        <v>23</v>
      </c>
      <c r="G6" s="17" t="s">
        <v>8</v>
      </c>
      <c r="H6" s="90">
        <v>9000</v>
      </c>
      <c r="I6" s="90">
        <v>150000</v>
      </c>
      <c r="J6" s="90">
        <v>30000000</v>
      </c>
      <c r="K6" s="2">
        <v>763500000</v>
      </c>
      <c r="L6" s="89">
        <v>1000000000</v>
      </c>
      <c r="M6" s="90">
        <v>150000</v>
      </c>
      <c r="N6" s="90">
        <v>30000000</v>
      </c>
      <c r="O6" s="2">
        <v>738500000</v>
      </c>
      <c r="P6" s="89">
        <v>1000000000</v>
      </c>
      <c r="Q6" s="90">
        <v>12750000000</v>
      </c>
    </row>
    <row r="7" spans="1:17" x14ac:dyDescent="0.25">
      <c r="A7" s="16"/>
      <c r="B7" s="17">
        <v>5</v>
      </c>
      <c r="C7" s="18">
        <v>751</v>
      </c>
      <c r="D7" s="16">
        <v>1</v>
      </c>
      <c r="E7" s="16">
        <v>24</v>
      </c>
      <c r="F7" s="18">
        <v>23</v>
      </c>
      <c r="G7" s="17" t="s">
        <v>8</v>
      </c>
      <c r="H7" s="90">
        <v>9000</v>
      </c>
      <c r="I7" s="90">
        <v>150000</v>
      </c>
      <c r="J7" s="90">
        <v>30000000</v>
      </c>
      <c r="K7" s="2">
        <v>763500000</v>
      </c>
      <c r="L7" s="89">
        <v>1000000000</v>
      </c>
      <c r="M7" s="90">
        <v>150000</v>
      </c>
      <c r="N7" s="90">
        <v>30000000</v>
      </c>
      <c r="O7" s="2">
        <v>738500000</v>
      </c>
      <c r="P7" s="89">
        <v>1000000000</v>
      </c>
      <c r="Q7" s="90">
        <v>12750000000</v>
      </c>
    </row>
    <row r="8" spans="1:17" x14ac:dyDescent="0.25">
      <c r="A8" s="16"/>
      <c r="B8" s="17">
        <v>5</v>
      </c>
      <c r="C8" s="18">
        <v>753.5</v>
      </c>
      <c r="D8" s="16">
        <v>25</v>
      </c>
      <c r="E8" s="16">
        <v>0</v>
      </c>
      <c r="F8" s="18">
        <v>23</v>
      </c>
      <c r="G8" s="17" t="s">
        <v>9</v>
      </c>
      <c r="H8" s="90">
        <v>9000</v>
      </c>
      <c r="I8" s="90">
        <v>150000</v>
      </c>
      <c r="J8" s="90">
        <v>30000000</v>
      </c>
      <c r="K8" s="2">
        <v>766000000</v>
      </c>
      <c r="L8" s="89">
        <v>1000000000</v>
      </c>
      <c r="M8" s="90">
        <v>150000</v>
      </c>
      <c r="N8" s="90">
        <v>30000000</v>
      </c>
      <c r="O8" s="2">
        <v>741000000</v>
      </c>
      <c r="P8" s="89">
        <v>1000000000</v>
      </c>
      <c r="Q8" s="90">
        <v>12750000000</v>
      </c>
    </row>
    <row r="9" spans="1:17" x14ac:dyDescent="0.25">
      <c r="A9" s="16"/>
      <c r="B9" s="17">
        <v>5</v>
      </c>
      <c r="C9" s="18">
        <v>753.5</v>
      </c>
      <c r="D9" s="16">
        <v>1</v>
      </c>
      <c r="E9" s="16">
        <v>0</v>
      </c>
      <c r="F9" s="18">
        <v>23</v>
      </c>
      <c r="G9" s="17" t="s">
        <v>9</v>
      </c>
      <c r="H9" s="90">
        <v>9000</v>
      </c>
      <c r="I9" s="90">
        <v>150000</v>
      </c>
      <c r="J9" s="90">
        <v>30000000</v>
      </c>
      <c r="K9" s="2">
        <v>766000000</v>
      </c>
      <c r="L9" s="89">
        <v>1000000000</v>
      </c>
      <c r="M9" s="90">
        <v>150000</v>
      </c>
      <c r="N9" s="90">
        <v>30000000</v>
      </c>
      <c r="O9" s="2">
        <v>741000000</v>
      </c>
      <c r="P9" s="89">
        <v>1000000000</v>
      </c>
      <c r="Q9" s="90">
        <v>12750000000</v>
      </c>
    </row>
    <row r="10" spans="1:17" x14ac:dyDescent="0.25">
      <c r="A10" s="16"/>
      <c r="B10" s="17">
        <v>5</v>
      </c>
      <c r="C10" s="18">
        <v>753.5</v>
      </c>
      <c r="D10" s="16">
        <v>1</v>
      </c>
      <c r="E10" s="16">
        <v>24</v>
      </c>
      <c r="F10" s="18">
        <v>23</v>
      </c>
      <c r="G10" s="17" t="s">
        <v>9</v>
      </c>
      <c r="H10" s="90">
        <v>9000</v>
      </c>
      <c r="I10" s="90">
        <v>150000</v>
      </c>
      <c r="J10" s="90">
        <v>30000000</v>
      </c>
      <c r="K10" s="2">
        <v>766000000</v>
      </c>
      <c r="L10" s="89">
        <v>1000000000</v>
      </c>
      <c r="M10" s="90">
        <v>150000</v>
      </c>
      <c r="N10" s="90">
        <v>30000000</v>
      </c>
      <c r="O10" s="2">
        <v>741000000</v>
      </c>
      <c r="P10" s="89">
        <v>1000000000</v>
      </c>
      <c r="Q10" s="90">
        <v>12750000000</v>
      </c>
    </row>
    <row r="11" spans="1:17" x14ac:dyDescent="0.25">
      <c r="A11" s="19"/>
      <c r="B11" s="20">
        <v>10</v>
      </c>
      <c r="C11" s="21">
        <v>751</v>
      </c>
      <c r="D11" s="19">
        <v>50</v>
      </c>
      <c r="E11" s="19">
        <v>0</v>
      </c>
      <c r="F11" s="18">
        <v>23</v>
      </c>
      <c r="G11" s="20" t="s">
        <v>8</v>
      </c>
      <c r="H11" s="90">
        <v>9000</v>
      </c>
      <c r="I11" s="90">
        <v>150000</v>
      </c>
      <c r="J11" s="90">
        <v>30000000</v>
      </c>
      <c r="K11" s="2">
        <v>771000000</v>
      </c>
      <c r="L11" s="89">
        <v>1000000000</v>
      </c>
      <c r="M11" s="90">
        <v>150000</v>
      </c>
      <c r="N11" s="90">
        <v>30000000</v>
      </c>
      <c r="O11" s="2">
        <v>731000000</v>
      </c>
      <c r="P11" s="89">
        <v>1000000000</v>
      </c>
      <c r="Q11" s="90">
        <v>12750000000</v>
      </c>
    </row>
    <row r="12" spans="1:17" x14ac:dyDescent="0.25">
      <c r="A12" s="22"/>
      <c r="B12" s="23">
        <v>10</v>
      </c>
      <c r="C12" s="21">
        <v>751</v>
      </c>
      <c r="D12" s="22">
        <v>1</v>
      </c>
      <c r="E12" s="22">
        <v>0</v>
      </c>
      <c r="F12" s="18">
        <v>23</v>
      </c>
      <c r="G12" s="23" t="s">
        <v>8</v>
      </c>
      <c r="H12" s="90">
        <v>9000</v>
      </c>
      <c r="I12" s="90">
        <v>150000</v>
      </c>
      <c r="J12" s="90">
        <v>30000000</v>
      </c>
      <c r="K12" s="2">
        <v>771000000</v>
      </c>
      <c r="L12" s="89">
        <v>1000000000</v>
      </c>
      <c r="M12" s="90">
        <v>150000</v>
      </c>
      <c r="N12" s="90">
        <v>30000000</v>
      </c>
      <c r="O12" s="2">
        <v>731000000</v>
      </c>
      <c r="P12" s="89">
        <v>1000000000</v>
      </c>
      <c r="Q12" s="90">
        <v>12750000000</v>
      </c>
    </row>
    <row r="13" spans="1:17" x14ac:dyDescent="0.25">
      <c r="A13" s="24"/>
      <c r="B13" s="25">
        <v>10</v>
      </c>
      <c r="C13" s="21">
        <v>751</v>
      </c>
      <c r="D13" s="24">
        <v>1</v>
      </c>
      <c r="E13" s="24">
        <v>49</v>
      </c>
      <c r="F13" s="18">
        <v>23</v>
      </c>
      <c r="G13" s="25" t="s">
        <v>8</v>
      </c>
      <c r="H13" s="90">
        <v>9000</v>
      </c>
      <c r="I13" s="90">
        <v>150000</v>
      </c>
      <c r="J13" s="90">
        <v>30000000</v>
      </c>
      <c r="K13" s="2">
        <v>771000000</v>
      </c>
      <c r="L13" s="89">
        <v>1000000000</v>
      </c>
      <c r="M13" s="90">
        <v>150000</v>
      </c>
      <c r="N13" s="90">
        <v>30000000</v>
      </c>
      <c r="O13" s="2">
        <v>731000000</v>
      </c>
      <c r="P13" s="89">
        <v>1000000000</v>
      </c>
      <c r="Q13" s="90">
        <v>12750000000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206B6-36E5-4637-B4E1-0FEA65E91330}">
  <dimension ref="A1:Q28"/>
  <sheetViews>
    <sheetView topLeftCell="B1" zoomScale="90" zoomScaleNormal="90" workbookViewId="0">
      <selection activeCell="B11" sqref="B11"/>
    </sheetView>
  </sheetViews>
  <sheetFormatPr defaultRowHeight="15" x14ac:dyDescent="0.25"/>
  <cols>
    <col min="2" max="2" width="10.85546875" customWidth="1"/>
    <col min="3" max="3" width="14.140625" customWidth="1"/>
    <col min="4" max="4" width="14.7109375" customWidth="1"/>
    <col min="6" max="6" width="10.85546875" customWidth="1"/>
    <col min="7" max="7" width="16.5703125" customWidth="1"/>
    <col min="8" max="11" width="15.85546875" bestFit="1" customWidth="1"/>
    <col min="12" max="12" width="17.5703125" customWidth="1"/>
    <col min="13" max="17" width="15.5703125" bestFit="1" customWidth="1"/>
  </cols>
  <sheetData>
    <row r="1" spans="1:17" x14ac:dyDescent="0.25">
      <c r="A1" s="4" t="s">
        <v>0</v>
      </c>
      <c r="B1" s="5" t="s">
        <v>1</v>
      </c>
      <c r="C1" s="6" t="s">
        <v>2</v>
      </c>
      <c r="D1" s="4" t="s">
        <v>3</v>
      </c>
      <c r="E1" s="4" t="s">
        <v>4</v>
      </c>
      <c r="F1" s="6" t="s">
        <v>5</v>
      </c>
      <c r="G1" s="5" t="s">
        <v>6</v>
      </c>
      <c r="H1" s="78" t="s">
        <v>78</v>
      </c>
      <c r="I1" s="78" t="s">
        <v>79</v>
      </c>
      <c r="J1" s="78" t="s">
        <v>80</v>
      </c>
      <c r="K1" s="78" t="s">
        <v>81</v>
      </c>
      <c r="L1" s="78" t="s">
        <v>82</v>
      </c>
      <c r="M1" s="78" t="s">
        <v>83</v>
      </c>
      <c r="N1" s="78" t="s">
        <v>84</v>
      </c>
      <c r="O1" s="78" t="s">
        <v>85</v>
      </c>
      <c r="P1" s="78" t="s">
        <v>86</v>
      </c>
      <c r="Q1" s="78" t="s">
        <v>87</v>
      </c>
    </row>
    <row r="2" spans="1:17" x14ac:dyDescent="0.25">
      <c r="A2" s="7">
        <v>66</v>
      </c>
      <c r="B2" s="8">
        <v>1.4</v>
      </c>
      <c r="C2" s="9">
        <v>2110.6999999999998</v>
      </c>
      <c r="D2" s="7">
        <v>6</v>
      </c>
      <c r="E2" s="7">
        <v>0</v>
      </c>
      <c r="F2" s="9">
        <v>23</v>
      </c>
      <c r="G2" s="8" t="s">
        <v>7</v>
      </c>
      <c r="H2" s="90">
        <v>9000</v>
      </c>
      <c r="I2" s="90">
        <v>150000</v>
      </c>
      <c r="J2" s="89">
        <v>30000000</v>
      </c>
      <c r="K2" s="89">
        <v>1000000000</v>
      </c>
      <c r="L2" s="2">
        <v>2114199999.9999998</v>
      </c>
      <c r="M2" s="90">
        <v>150000</v>
      </c>
      <c r="N2" s="90">
        <v>30000000</v>
      </c>
      <c r="O2">
        <v>1000000000</v>
      </c>
      <c r="P2" s="2">
        <v>2107199999.9999998</v>
      </c>
      <c r="Q2" s="90">
        <v>12750000000</v>
      </c>
    </row>
    <row r="3" spans="1:17" x14ac:dyDescent="0.25">
      <c r="A3" s="7"/>
      <c r="B3" s="8">
        <v>1.4</v>
      </c>
      <c r="C3" s="9">
        <v>2110.6999999999998</v>
      </c>
      <c r="D3" s="7">
        <v>1</v>
      </c>
      <c r="E3" s="7">
        <v>0</v>
      </c>
      <c r="F3" s="9">
        <v>23</v>
      </c>
      <c r="G3" s="8" t="s">
        <v>7</v>
      </c>
      <c r="H3" s="90">
        <v>9000</v>
      </c>
      <c r="I3" s="90">
        <v>150000</v>
      </c>
      <c r="J3" s="89">
        <v>30000000</v>
      </c>
      <c r="K3" s="89">
        <v>1000000000</v>
      </c>
      <c r="L3" s="2">
        <v>2114199999.9999998</v>
      </c>
      <c r="M3" s="90">
        <v>150000</v>
      </c>
      <c r="N3" s="90">
        <v>30000000</v>
      </c>
      <c r="O3">
        <v>1000000000</v>
      </c>
      <c r="P3" s="2">
        <v>2107199999.9999998</v>
      </c>
      <c r="Q3" s="90">
        <v>12750000000</v>
      </c>
    </row>
    <row r="4" spans="1:17" x14ac:dyDescent="0.25">
      <c r="A4" s="7"/>
      <c r="B4" s="8">
        <v>1.4</v>
      </c>
      <c r="C4" s="9">
        <v>2110.6999999999998</v>
      </c>
      <c r="D4" s="7">
        <v>1</v>
      </c>
      <c r="E4" s="7">
        <v>5</v>
      </c>
      <c r="F4" s="9">
        <v>23</v>
      </c>
      <c r="G4" s="8" t="s">
        <v>7</v>
      </c>
      <c r="H4" s="90">
        <v>9000</v>
      </c>
      <c r="I4" s="90">
        <v>150000</v>
      </c>
      <c r="J4" s="89">
        <v>30000000</v>
      </c>
      <c r="K4" s="89">
        <v>1000000000</v>
      </c>
      <c r="L4" s="2">
        <v>2114199999.9999998</v>
      </c>
      <c r="M4" s="90">
        <v>150000</v>
      </c>
      <c r="N4" s="90">
        <v>30000000</v>
      </c>
      <c r="O4">
        <v>1000000000</v>
      </c>
      <c r="P4" s="2">
        <v>2107199999.9999998</v>
      </c>
      <c r="Q4" s="90">
        <v>12750000000</v>
      </c>
    </row>
    <row r="5" spans="1:17" x14ac:dyDescent="0.25">
      <c r="A5" s="7"/>
      <c r="B5" s="8">
        <v>5</v>
      </c>
      <c r="C5" s="9">
        <v>2112.5</v>
      </c>
      <c r="D5" s="7">
        <v>25</v>
      </c>
      <c r="E5" s="7">
        <v>0</v>
      </c>
      <c r="F5" s="9">
        <v>23</v>
      </c>
      <c r="G5" s="8" t="s">
        <v>7</v>
      </c>
      <c r="H5" s="90">
        <v>9000</v>
      </c>
      <c r="I5" s="90">
        <v>150000</v>
      </c>
      <c r="J5" s="89">
        <v>30000000</v>
      </c>
      <c r="K5" s="89">
        <v>1000000000</v>
      </c>
      <c r="L5" s="92">
        <v>2125000000</v>
      </c>
      <c r="M5" s="90">
        <v>150000</v>
      </c>
      <c r="N5" s="90">
        <v>30000000</v>
      </c>
      <c r="O5">
        <v>1000000000</v>
      </c>
      <c r="P5" s="91">
        <v>2100000000</v>
      </c>
      <c r="Q5" s="90">
        <v>12750000000</v>
      </c>
    </row>
    <row r="6" spans="1:17" x14ac:dyDescent="0.25">
      <c r="A6" s="7"/>
      <c r="B6" s="8">
        <v>5</v>
      </c>
      <c r="C6" s="9">
        <v>2112.5</v>
      </c>
      <c r="D6" s="7">
        <v>1</v>
      </c>
      <c r="E6" s="7">
        <v>0</v>
      </c>
      <c r="F6" s="9">
        <v>23</v>
      </c>
      <c r="G6" s="8" t="s">
        <v>7</v>
      </c>
      <c r="H6" s="90">
        <v>9000</v>
      </c>
      <c r="I6" s="90">
        <v>150000</v>
      </c>
      <c r="J6" s="89">
        <v>30000000</v>
      </c>
      <c r="K6" s="89">
        <v>1000000000</v>
      </c>
      <c r="L6" s="92">
        <v>2125000000</v>
      </c>
      <c r="M6" s="90">
        <v>150000</v>
      </c>
      <c r="N6" s="90">
        <v>30000000</v>
      </c>
      <c r="O6">
        <v>1000000000</v>
      </c>
      <c r="P6" s="91">
        <v>2100000000</v>
      </c>
      <c r="Q6" s="90">
        <v>12750000000</v>
      </c>
    </row>
    <row r="7" spans="1:17" x14ac:dyDescent="0.25">
      <c r="A7" s="7"/>
      <c r="B7" s="8">
        <v>5</v>
      </c>
      <c r="C7" s="9">
        <v>2112.5</v>
      </c>
      <c r="D7" s="7">
        <v>1</v>
      </c>
      <c r="E7" s="7">
        <v>24</v>
      </c>
      <c r="F7" s="9">
        <v>23</v>
      </c>
      <c r="G7" s="8" t="s">
        <v>7</v>
      </c>
      <c r="H7" s="90">
        <v>9000</v>
      </c>
      <c r="I7" s="90">
        <v>150000</v>
      </c>
      <c r="J7" s="89">
        <v>30000000</v>
      </c>
      <c r="K7" s="89">
        <v>1000000000</v>
      </c>
      <c r="L7" s="92">
        <v>2125000000</v>
      </c>
      <c r="M7" s="90">
        <v>150000</v>
      </c>
      <c r="N7" s="90">
        <v>30000000</v>
      </c>
      <c r="O7">
        <v>1000000000</v>
      </c>
      <c r="P7" s="91">
        <v>2100000000</v>
      </c>
      <c r="Q7" s="90">
        <v>12750000000</v>
      </c>
    </row>
    <row r="8" spans="1:17" x14ac:dyDescent="0.25">
      <c r="A8" s="7"/>
      <c r="B8" s="8">
        <v>20</v>
      </c>
      <c r="C8" s="9">
        <v>2120</v>
      </c>
      <c r="D8" s="7">
        <v>100</v>
      </c>
      <c r="E8" s="7">
        <v>0</v>
      </c>
      <c r="F8" s="9">
        <v>23</v>
      </c>
      <c r="G8" s="8" t="s">
        <v>7</v>
      </c>
      <c r="H8" s="90">
        <v>9000</v>
      </c>
      <c r="I8" s="90">
        <v>150000</v>
      </c>
      <c r="J8" s="89">
        <v>30000000</v>
      </c>
      <c r="K8" s="89">
        <v>1000000000</v>
      </c>
      <c r="L8" s="92">
        <v>2155000000</v>
      </c>
      <c r="M8" s="90">
        <v>150000</v>
      </c>
      <c r="N8" s="90">
        <v>30000000</v>
      </c>
      <c r="O8">
        <v>1000000000</v>
      </c>
      <c r="P8" s="92">
        <v>2085000000</v>
      </c>
      <c r="Q8" s="90">
        <v>12750000000</v>
      </c>
    </row>
    <row r="9" spans="1:17" x14ac:dyDescent="0.25">
      <c r="A9" s="7"/>
      <c r="B9" s="8">
        <v>20</v>
      </c>
      <c r="C9" s="9">
        <v>2120</v>
      </c>
      <c r="D9" s="7">
        <v>1</v>
      </c>
      <c r="E9" s="7">
        <v>0</v>
      </c>
      <c r="F9" s="9">
        <v>23</v>
      </c>
      <c r="G9" s="8" t="s">
        <v>7</v>
      </c>
      <c r="H9" s="90">
        <v>9000</v>
      </c>
      <c r="I9" s="90">
        <v>150000</v>
      </c>
      <c r="J9" s="89">
        <v>30000000</v>
      </c>
      <c r="K9" s="89">
        <v>1000000000</v>
      </c>
      <c r="L9" s="92">
        <v>2155000000</v>
      </c>
      <c r="M9" s="90">
        <v>150000</v>
      </c>
      <c r="N9" s="90">
        <v>30000000</v>
      </c>
      <c r="O9">
        <v>1000000000</v>
      </c>
      <c r="P9" s="92">
        <v>2085000000</v>
      </c>
      <c r="Q9" s="90">
        <v>12750000000</v>
      </c>
    </row>
    <row r="10" spans="1:17" x14ac:dyDescent="0.25">
      <c r="A10" s="7"/>
      <c r="B10" s="8">
        <v>20</v>
      </c>
      <c r="C10" s="9">
        <v>2120</v>
      </c>
      <c r="D10" s="7">
        <v>1</v>
      </c>
      <c r="E10" s="7">
        <v>99</v>
      </c>
      <c r="F10" s="9">
        <v>23</v>
      </c>
      <c r="G10" s="8" t="s">
        <v>7</v>
      </c>
      <c r="H10" s="90">
        <v>9000</v>
      </c>
      <c r="I10" s="90">
        <v>150000</v>
      </c>
      <c r="J10" s="89">
        <v>30000000</v>
      </c>
      <c r="K10" s="89">
        <v>1000000000</v>
      </c>
      <c r="L10" s="92">
        <v>2155000000</v>
      </c>
      <c r="M10" s="90">
        <v>150000</v>
      </c>
      <c r="N10" s="90">
        <v>30000000</v>
      </c>
      <c r="O10">
        <v>1000000000</v>
      </c>
      <c r="P10" s="92">
        <v>2085000000</v>
      </c>
      <c r="Q10" s="90">
        <v>12750000000</v>
      </c>
    </row>
    <row r="11" spans="1:17" x14ac:dyDescent="0.25">
      <c r="A11" s="10"/>
      <c r="B11" s="11">
        <v>1.4</v>
      </c>
      <c r="C11" s="12">
        <v>2145</v>
      </c>
      <c r="D11" s="10">
        <v>6</v>
      </c>
      <c r="E11" s="10">
        <v>0</v>
      </c>
      <c r="F11" s="12">
        <v>23</v>
      </c>
      <c r="G11" s="11" t="s">
        <v>8</v>
      </c>
      <c r="H11" s="90">
        <v>9000</v>
      </c>
      <c r="I11" s="90">
        <v>150000</v>
      </c>
      <c r="J11" s="89">
        <v>30000000</v>
      </c>
      <c r="K11" s="89">
        <v>1000000000</v>
      </c>
      <c r="L11" s="2">
        <v>2148500000</v>
      </c>
      <c r="M11" s="90">
        <v>150000</v>
      </c>
      <c r="N11" s="90">
        <v>30000000</v>
      </c>
      <c r="O11">
        <v>1000000000</v>
      </c>
      <c r="P11" s="2">
        <v>2141500000</v>
      </c>
      <c r="Q11" s="90">
        <v>12750000000</v>
      </c>
    </row>
    <row r="12" spans="1:17" x14ac:dyDescent="0.25">
      <c r="A12" s="35"/>
      <c r="B12" s="36">
        <v>1.4</v>
      </c>
      <c r="C12" s="37">
        <v>2145</v>
      </c>
      <c r="D12" s="35">
        <v>1</v>
      </c>
      <c r="E12" s="35">
        <v>0</v>
      </c>
      <c r="F12" s="38">
        <v>23</v>
      </c>
      <c r="G12" s="36" t="s">
        <v>8</v>
      </c>
      <c r="H12" s="90">
        <v>9000</v>
      </c>
      <c r="I12" s="90">
        <v>150000</v>
      </c>
      <c r="J12" s="89">
        <v>30000000</v>
      </c>
      <c r="K12" s="89">
        <v>1000000000</v>
      </c>
      <c r="L12" s="2">
        <v>2148500000</v>
      </c>
      <c r="M12" s="90">
        <v>150000</v>
      </c>
      <c r="N12" s="90">
        <v>30000000</v>
      </c>
      <c r="O12">
        <v>1000000000</v>
      </c>
      <c r="P12" s="2">
        <v>2141500000</v>
      </c>
      <c r="Q12" s="90">
        <v>12750000000</v>
      </c>
    </row>
    <row r="13" spans="1:17" x14ac:dyDescent="0.25">
      <c r="A13" s="39"/>
      <c r="B13" s="40">
        <v>1.4</v>
      </c>
      <c r="C13" s="37">
        <v>2145</v>
      </c>
      <c r="D13" s="39">
        <v>1</v>
      </c>
      <c r="E13" s="39">
        <v>5</v>
      </c>
      <c r="F13" s="41">
        <v>23</v>
      </c>
      <c r="G13" s="40" t="s">
        <v>8</v>
      </c>
      <c r="H13" s="90">
        <v>9000</v>
      </c>
      <c r="I13" s="90">
        <v>150000</v>
      </c>
      <c r="J13" s="89">
        <v>30000000</v>
      </c>
      <c r="K13" s="89">
        <v>1000000000</v>
      </c>
      <c r="L13" s="2">
        <v>2148500000</v>
      </c>
      <c r="M13" s="90">
        <v>150000</v>
      </c>
      <c r="N13" s="90">
        <v>30000000</v>
      </c>
      <c r="O13">
        <v>1000000000</v>
      </c>
      <c r="P13" s="2">
        <v>2141500000</v>
      </c>
      <c r="Q13" s="90">
        <v>12750000000</v>
      </c>
    </row>
    <row r="14" spans="1:17" x14ac:dyDescent="0.25">
      <c r="A14" s="13"/>
      <c r="B14" s="14">
        <v>5</v>
      </c>
      <c r="C14" s="12">
        <v>2145</v>
      </c>
      <c r="D14" s="13">
        <v>25</v>
      </c>
      <c r="E14" s="13">
        <v>0</v>
      </c>
      <c r="F14" s="15">
        <v>23</v>
      </c>
      <c r="G14" s="14" t="s">
        <v>8</v>
      </c>
      <c r="H14" s="90">
        <v>9000</v>
      </c>
      <c r="I14" s="90">
        <v>150000</v>
      </c>
      <c r="J14" s="89">
        <v>30000000</v>
      </c>
      <c r="K14" s="89">
        <v>1000000000</v>
      </c>
      <c r="L14" s="92">
        <v>2157500000</v>
      </c>
      <c r="M14" s="90">
        <v>150000</v>
      </c>
      <c r="N14" s="90">
        <v>30000000</v>
      </c>
      <c r="O14">
        <v>1000000000</v>
      </c>
      <c r="P14" s="91">
        <v>2132500000</v>
      </c>
      <c r="Q14" s="90">
        <v>12750000000</v>
      </c>
    </row>
    <row r="15" spans="1:17" x14ac:dyDescent="0.25">
      <c r="A15" s="13"/>
      <c r="B15" s="14">
        <v>5</v>
      </c>
      <c r="C15" s="12">
        <v>2145</v>
      </c>
      <c r="D15" s="13">
        <v>1</v>
      </c>
      <c r="E15" s="13">
        <v>0</v>
      </c>
      <c r="F15" s="15">
        <v>23</v>
      </c>
      <c r="G15" s="14" t="s">
        <v>8</v>
      </c>
      <c r="H15" s="90">
        <v>9000</v>
      </c>
      <c r="I15" s="90">
        <v>150000</v>
      </c>
      <c r="J15" s="89">
        <v>30000000</v>
      </c>
      <c r="K15" s="89">
        <v>1000000000</v>
      </c>
      <c r="L15" s="92">
        <v>2157500000</v>
      </c>
      <c r="M15" s="90">
        <v>150000</v>
      </c>
      <c r="N15" s="90">
        <v>30000000</v>
      </c>
      <c r="O15">
        <v>1000000000</v>
      </c>
      <c r="P15" s="91">
        <v>2132500000</v>
      </c>
      <c r="Q15" s="90">
        <v>12750000000</v>
      </c>
    </row>
    <row r="16" spans="1:17" x14ac:dyDescent="0.25">
      <c r="A16" s="13"/>
      <c r="B16" s="14">
        <v>5</v>
      </c>
      <c r="C16" s="12">
        <v>2145</v>
      </c>
      <c r="D16" s="13">
        <v>1</v>
      </c>
      <c r="E16" s="13">
        <v>24</v>
      </c>
      <c r="F16" s="15">
        <v>23</v>
      </c>
      <c r="G16" s="14" t="s">
        <v>8</v>
      </c>
      <c r="H16" s="90">
        <v>9000</v>
      </c>
      <c r="I16" s="90">
        <v>150000</v>
      </c>
      <c r="J16" s="89">
        <v>30000000</v>
      </c>
      <c r="K16" s="89">
        <v>1000000000</v>
      </c>
      <c r="L16" s="92">
        <v>2157500000</v>
      </c>
      <c r="M16" s="90">
        <v>150000</v>
      </c>
      <c r="N16" s="90">
        <v>30000000</v>
      </c>
      <c r="O16">
        <v>1000000000</v>
      </c>
      <c r="P16" s="91">
        <v>2132500000</v>
      </c>
      <c r="Q16" s="90">
        <v>12750000000</v>
      </c>
    </row>
    <row r="17" spans="1:17" x14ac:dyDescent="0.25">
      <c r="A17" s="13"/>
      <c r="B17" s="14">
        <v>20</v>
      </c>
      <c r="C17" s="12">
        <v>2145</v>
      </c>
      <c r="D17" s="13">
        <v>100</v>
      </c>
      <c r="E17" s="13">
        <v>0</v>
      </c>
      <c r="F17" s="15">
        <v>23</v>
      </c>
      <c r="G17" s="14" t="s">
        <v>8</v>
      </c>
      <c r="H17" s="90">
        <v>9000</v>
      </c>
      <c r="I17" s="90">
        <v>150000</v>
      </c>
      <c r="J17" s="89">
        <v>30000000</v>
      </c>
      <c r="K17" s="89">
        <v>1000000000</v>
      </c>
      <c r="L17" s="92">
        <v>2180000000</v>
      </c>
      <c r="M17" s="90">
        <v>150000</v>
      </c>
      <c r="N17" s="90">
        <v>30000000</v>
      </c>
      <c r="O17">
        <v>1000000000</v>
      </c>
      <c r="P17" s="92">
        <v>2110000000</v>
      </c>
      <c r="Q17" s="90">
        <v>12750000000</v>
      </c>
    </row>
    <row r="18" spans="1:17" x14ac:dyDescent="0.25">
      <c r="A18" s="13"/>
      <c r="B18" s="14">
        <v>20</v>
      </c>
      <c r="C18" s="12">
        <v>2145</v>
      </c>
      <c r="D18" s="13">
        <v>1</v>
      </c>
      <c r="E18" s="13">
        <v>0</v>
      </c>
      <c r="F18" s="15">
        <v>23</v>
      </c>
      <c r="G18" s="14" t="s">
        <v>8</v>
      </c>
      <c r="H18" s="90">
        <v>9000</v>
      </c>
      <c r="I18" s="90">
        <v>150000</v>
      </c>
      <c r="J18" s="89">
        <v>30000000</v>
      </c>
      <c r="K18" s="89">
        <v>1000000000</v>
      </c>
      <c r="L18" s="92">
        <v>2180000000</v>
      </c>
      <c r="M18" s="90">
        <v>150000</v>
      </c>
      <c r="N18" s="90">
        <v>30000000</v>
      </c>
      <c r="O18">
        <v>1000000000</v>
      </c>
      <c r="P18" s="92">
        <v>2110000000</v>
      </c>
      <c r="Q18" s="90">
        <v>12750000000</v>
      </c>
    </row>
    <row r="19" spans="1:17" x14ac:dyDescent="0.25">
      <c r="A19" s="13"/>
      <c r="B19" s="14">
        <v>20</v>
      </c>
      <c r="C19" s="12">
        <v>2145</v>
      </c>
      <c r="D19" s="13">
        <v>1</v>
      </c>
      <c r="E19" s="13">
        <v>99</v>
      </c>
      <c r="F19" s="15">
        <v>23</v>
      </c>
      <c r="G19" s="14" t="s">
        <v>8</v>
      </c>
      <c r="H19" s="90">
        <v>9000</v>
      </c>
      <c r="I19" s="90">
        <v>150000</v>
      </c>
      <c r="J19" s="89">
        <v>30000000</v>
      </c>
      <c r="K19" s="89">
        <v>1000000000</v>
      </c>
      <c r="L19" s="92">
        <v>2180000000</v>
      </c>
      <c r="M19" s="90">
        <v>150000</v>
      </c>
      <c r="N19" s="90">
        <v>30000000</v>
      </c>
      <c r="O19">
        <v>1000000000</v>
      </c>
      <c r="P19" s="92">
        <v>2110000000</v>
      </c>
      <c r="Q19" s="90">
        <v>12750000000</v>
      </c>
    </row>
    <row r="20" spans="1:17" x14ac:dyDescent="0.25">
      <c r="A20" s="26"/>
      <c r="B20" s="27">
        <v>1.4</v>
      </c>
      <c r="C20" s="28">
        <v>2179.3000000000002</v>
      </c>
      <c r="D20" s="26">
        <v>6</v>
      </c>
      <c r="E20" s="26">
        <v>0</v>
      </c>
      <c r="F20" s="28">
        <v>23</v>
      </c>
      <c r="G20" s="27" t="s">
        <v>9</v>
      </c>
      <c r="H20" s="90">
        <v>9000</v>
      </c>
      <c r="I20" s="90">
        <v>150000</v>
      </c>
      <c r="J20" s="89">
        <v>30000000</v>
      </c>
      <c r="K20" s="89">
        <v>1000000000</v>
      </c>
      <c r="L20" s="2">
        <v>2182800000</v>
      </c>
      <c r="M20" s="90">
        <v>150000</v>
      </c>
      <c r="N20" s="90">
        <v>30000000</v>
      </c>
      <c r="O20">
        <v>1000000000</v>
      </c>
      <c r="P20" s="2">
        <v>2175800000</v>
      </c>
      <c r="Q20" s="90">
        <v>12750000000</v>
      </c>
    </row>
    <row r="21" spans="1:17" x14ac:dyDescent="0.25">
      <c r="A21" s="32"/>
      <c r="B21" s="33">
        <v>1.4</v>
      </c>
      <c r="C21" s="34">
        <v>2179.3000000000002</v>
      </c>
      <c r="D21" s="32">
        <v>1</v>
      </c>
      <c r="E21" s="32">
        <v>0</v>
      </c>
      <c r="F21" s="34">
        <v>23</v>
      </c>
      <c r="G21" s="33" t="s">
        <v>9</v>
      </c>
      <c r="H21" s="90">
        <v>9000</v>
      </c>
      <c r="I21" s="90">
        <v>150000</v>
      </c>
      <c r="J21" s="89">
        <v>30000000</v>
      </c>
      <c r="K21" s="89">
        <v>1000000000</v>
      </c>
      <c r="L21" s="2">
        <v>2182800000</v>
      </c>
      <c r="M21" s="90">
        <v>150000</v>
      </c>
      <c r="N21" s="90">
        <v>30000000</v>
      </c>
      <c r="O21">
        <v>1000000000</v>
      </c>
      <c r="P21" s="2">
        <v>2175800000</v>
      </c>
      <c r="Q21" s="90">
        <v>12750000000</v>
      </c>
    </row>
    <row r="22" spans="1:17" x14ac:dyDescent="0.25">
      <c r="A22" s="32"/>
      <c r="B22" s="33">
        <v>1.4</v>
      </c>
      <c r="C22" s="34">
        <v>2179.3000000000002</v>
      </c>
      <c r="D22" s="32">
        <v>1</v>
      </c>
      <c r="E22" s="32">
        <v>5</v>
      </c>
      <c r="F22" s="34">
        <v>23</v>
      </c>
      <c r="G22" s="33" t="s">
        <v>9</v>
      </c>
      <c r="H22" s="90">
        <v>9000</v>
      </c>
      <c r="I22" s="90">
        <v>150000</v>
      </c>
      <c r="J22" s="89">
        <v>30000000</v>
      </c>
      <c r="K22" s="89">
        <v>1000000000</v>
      </c>
      <c r="L22" s="2">
        <v>2182800000</v>
      </c>
      <c r="M22" s="90">
        <v>150000</v>
      </c>
      <c r="N22" s="90">
        <v>30000000</v>
      </c>
      <c r="O22">
        <v>1000000000</v>
      </c>
      <c r="P22" s="2">
        <v>2175800000</v>
      </c>
      <c r="Q22" s="90">
        <v>12750000000</v>
      </c>
    </row>
    <row r="23" spans="1:17" x14ac:dyDescent="0.25">
      <c r="A23" s="26"/>
      <c r="B23" s="27">
        <v>5</v>
      </c>
      <c r="C23" s="28">
        <v>2177.5</v>
      </c>
      <c r="D23" s="26">
        <v>25</v>
      </c>
      <c r="E23" s="26">
        <v>0</v>
      </c>
      <c r="F23" s="28">
        <v>23</v>
      </c>
      <c r="G23" s="27" t="s">
        <v>9</v>
      </c>
      <c r="H23" s="90">
        <v>9000</v>
      </c>
      <c r="I23" s="90">
        <v>150000</v>
      </c>
      <c r="J23" s="89">
        <v>30000000</v>
      </c>
      <c r="K23" s="89">
        <v>1000000000</v>
      </c>
      <c r="L23" s="92">
        <v>2190000000</v>
      </c>
      <c r="M23" s="90">
        <v>150000</v>
      </c>
      <c r="N23" s="90">
        <v>30000000</v>
      </c>
      <c r="O23">
        <v>1000000000</v>
      </c>
      <c r="P23" s="91">
        <v>2165000000</v>
      </c>
      <c r="Q23" s="90">
        <v>12750000000</v>
      </c>
    </row>
    <row r="24" spans="1:17" x14ac:dyDescent="0.25">
      <c r="A24" s="26"/>
      <c r="B24" s="27">
        <v>5</v>
      </c>
      <c r="C24" s="28">
        <v>2177.5</v>
      </c>
      <c r="D24" s="26">
        <v>1</v>
      </c>
      <c r="E24" s="26">
        <v>0</v>
      </c>
      <c r="F24" s="28">
        <v>23</v>
      </c>
      <c r="G24" s="27" t="s">
        <v>9</v>
      </c>
      <c r="H24" s="90">
        <v>9000</v>
      </c>
      <c r="I24" s="90">
        <v>150000</v>
      </c>
      <c r="J24" s="89">
        <v>30000000</v>
      </c>
      <c r="K24" s="89">
        <v>1000000000</v>
      </c>
      <c r="L24" s="92">
        <v>2190000000</v>
      </c>
      <c r="M24" s="90">
        <v>150000</v>
      </c>
      <c r="N24" s="90">
        <v>30000000</v>
      </c>
      <c r="O24">
        <v>1000000000</v>
      </c>
      <c r="P24" s="91">
        <v>2165000000</v>
      </c>
      <c r="Q24" s="90">
        <v>12750000000</v>
      </c>
    </row>
    <row r="25" spans="1:17" x14ac:dyDescent="0.25">
      <c r="A25" s="26"/>
      <c r="B25" s="27">
        <v>5</v>
      </c>
      <c r="C25" s="28">
        <v>2177.5</v>
      </c>
      <c r="D25" s="26">
        <v>1</v>
      </c>
      <c r="E25" s="26">
        <v>24</v>
      </c>
      <c r="F25" s="28">
        <v>23</v>
      </c>
      <c r="G25" s="27" t="s">
        <v>9</v>
      </c>
      <c r="H25" s="90">
        <v>9000</v>
      </c>
      <c r="I25" s="90">
        <v>150000</v>
      </c>
      <c r="J25" s="89">
        <v>30000000</v>
      </c>
      <c r="K25" s="89">
        <v>1000000000</v>
      </c>
      <c r="L25" s="92">
        <v>2190000000</v>
      </c>
      <c r="M25" s="90">
        <v>150000</v>
      </c>
      <c r="N25" s="90">
        <v>30000000</v>
      </c>
      <c r="O25">
        <v>1000000000</v>
      </c>
      <c r="P25" s="91">
        <v>2165000000</v>
      </c>
      <c r="Q25" s="90">
        <v>12750000000</v>
      </c>
    </row>
    <row r="26" spans="1:17" x14ac:dyDescent="0.25">
      <c r="A26" s="26"/>
      <c r="B26" s="27">
        <v>20</v>
      </c>
      <c r="C26" s="28">
        <v>2170</v>
      </c>
      <c r="D26" s="26">
        <v>100</v>
      </c>
      <c r="E26" s="26">
        <v>0</v>
      </c>
      <c r="F26" s="28">
        <v>23</v>
      </c>
      <c r="G26" s="27" t="s">
        <v>9</v>
      </c>
      <c r="H26" s="90">
        <v>9000</v>
      </c>
      <c r="I26" s="90">
        <v>150000</v>
      </c>
      <c r="J26" s="89">
        <v>30000000</v>
      </c>
      <c r="K26" s="89">
        <v>1000000000</v>
      </c>
      <c r="L26" s="92">
        <v>2205000000</v>
      </c>
      <c r="M26" s="90">
        <v>150000</v>
      </c>
      <c r="N26" s="90">
        <v>30000000</v>
      </c>
      <c r="O26">
        <v>1000000000</v>
      </c>
      <c r="P26" s="92">
        <v>2135000000</v>
      </c>
      <c r="Q26" s="90">
        <v>12750000000</v>
      </c>
    </row>
    <row r="27" spans="1:17" x14ac:dyDescent="0.25">
      <c r="A27" s="26"/>
      <c r="B27" s="27">
        <v>20</v>
      </c>
      <c r="C27" s="28">
        <v>2170</v>
      </c>
      <c r="D27" s="26">
        <v>1</v>
      </c>
      <c r="E27" s="26">
        <v>0</v>
      </c>
      <c r="F27" s="28">
        <v>23</v>
      </c>
      <c r="G27" s="27" t="s">
        <v>9</v>
      </c>
      <c r="H27" s="90">
        <v>9000</v>
      </c>
      <c r="I27" s="90">
        <v>150000</v>
      </c>
      <c r="J27" s="89">
        <v>30000000</v>
      </c>
      <c r="K27" s="89">
        <v>1000000000</v>
      </c>
      <c r="L27" s="92">
        <v>2205000000</v>
      </c>
      <c r="M27" s="90">
        <v>150000</v>
      </c>
      <c r="N27" s="90">
        <v>30000000</v>
      </c>
      <c r="O27">
        <v>1000000000</v>
      </c>
      <c r="P27" s="92">
        <v>2135000000</v>
      </c>
      <c r="Q27" s="90">
        <v>12750000000</v>
      </c>
    </row>
    <row r="28" spans="1:17" x14ac:dyDescent="0.25">
      <c r="A28" s="26"/>
      <c r="B28" s="27">
        <v>20</v>
      </c>
      <c r="C28" s="28">
        <v>2170</v>
      </c>
      <c r="D28" s="26">
        <v>1</v>
      </c>
      <c r="E28" s="26">
        <v>99</v>
      </c>
      <c r="F28" s="28">
        <v>23</v>
      </c>
      <c r="G28" s="27" t="s">
        <v>9</v>
      </c>
      <c r="H28" s="90">
        <v>9000</v>
      </c>
      <c r="I28" s="90">
        <v>150000</v>
      </c>
      <c r="J28" s="89">
        <v>30000000</v>
      </c>
      <c r="K28" s="89">
        <v>1000000000</v>
      </c>
      <c r="L28" s="92">
        <v>2205000000</v>
      </c>
      <c r="M28" s="90">
        <v>150000</v>
      </c>
      <c r="N28" s="90">
        <v>30000000</v>
      </c>
      <c r="O28">
        <v>1000000000</v>
      </c>
      <c r="P28" s="92">
        <v>2135000000</v>
      </c>
      <c r="Q28" s="90">
        <v>12750000000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BAE55-B3C3-432C-AC98-C86AE90CF0CD}">
  <dimension ref="A1:G47"/>
  <sheetViews>
    <sheetView workbookViewId="0">
      <selection activeCell="I19" sqref="I19"/>
    </sheetView>
  </sheetViews>
  <sheetFormatPr defaultRowHeight="15" x14ac:dyDescent="0.25"/>
  <cols>
    <col min="3" max="3" width="12.42578125" customWidth="1"/>
    <col min="7" max="7" width="16.85546875" customWidth="1"/>
  </cols>
  <sheetData>
    <row r="1" spans="1:7" x14ac:dyDescent="0.25">
      <c r="A1" t="s">
        <v>11</v>
      </c>
      <c r="B1" s="5" t="s">
        <v>1</v>
      </c>
      <c r="C1" s="6" t="s">
        <v>2</v>
      </c>
      <c r="D1" s="4" t="s">
        <v>3</v>
      </c>
      <c r="E1" s="4" t="s">
        <v>4</v>
      </c>
      <c r="F1" s="6" t="s">
        <v>5</v>
      </c>
      <c r="G1" s="5" t="s">
        <v>6</v>
      </c>
    </row>
    <row r="2" spans="1:7" x14ac:dyDescent="0.25">
      <c r="A2" s="43">
        <v>2</v>
      </c>
      <c r="B2" s="57">
        <v>20</v>
      </c>
      <c r="C2" s="58">
        <v>1940</v>
      </c>
      <c r="D2" s="59">
        <v>100</v>
      </c>
      <c r="E2" s="59">
        <v>0</v>
      </c>
      <c r="F2" s="58">
        <v>23</v>
      </c>
      <c r="G2" s="57" t="s">
        <v>7</v>
      </c>
    </row>
    <row r="3" spans="1:7" x14ac:dyDescent="0.25">
      <c r="A3" s="43"/>
      <c r="B3" s="57">
        <v>20</v>
      </c>
      <c r="C3" s="58">
        <v>1940</v>
      </c>
      <c r="D3" s="59">
        <v>1</v>
      </c>
      <c r="E3" s="59">
        <v>0</v>
      </c>
      <c r="F3" s="58">
        <v>23</v>
      </c>
      <c r="G3" s="57" t="s">
        <v>7</v>
      </c>
    </row>
    <row r="4" spans="1:7" x14ac:dyDescent="0.25">
      <c r="A4" s="43"/>
      <c r="B4" s="57">
        <v>20</v>
      </c>
      <c r="C4" s="58">
        <v>1940</v>
      </c>
      <c r="D4" s="59">
        <v>1</v>
      </c>
      <c r="E4" s="59">
        <v>99</v>
      </c>
      <c r="F4" s="58">
        <v>23</v>
      </c>
      <c r="G4" s="57" t="s">
        <v>7</v>
      </c>
    </row>
    <row r="5" spans="1:7" x14ac:dyDescent="0.25">
      <c r="A5" s="43"/>
      <c r="B5" s="60">
        <v>1.4</v>
      </c>
      <c r="C5" s="61">
        <v>1960</v>
      </c>
      <c r="D5" s="62">
        <v>6</v>
      </c>
      <c r="E5" s="62">
        <v>0</v>
      </c>
      <c r="F5" s="61">
        <v>23</v>
      </c>
      <c r="G5" s="60" t="s">
        <v>8</v>
      </c>
    </row>
    <row r="6" spans="1:7" x14ac:dyDescent="0.25">
      <c r="A6" s="43"/>
      <c r="B6" s="63">
        <v>1.4</v>
      </c>
      <c r="C6" s="64">
        <v>1960</v>
      </c>
      <c r="D6" s="65">
        <v>1</v>
      </c>
      <c r="E6" s="65">
        <v>0</v>
      </c>
      <c r="F6" s="64">
        <v>23</v>
      </c>
      <c r="G6" s="63" t="s">
        <v>8</v>
      </c>
    </row>
    <row r="7" spans="1:7" x14ac:dyDescent="0.25">
      <c r="A7" s="43"/>
      <c r="B7" s="66">
        <v>1.4</v>
      </c>
      <c r="C7" s="67">
        <v>1960</v>
      </c>
      <c r="D7" s="68">
        <v>1</v>
      </c>
      <c r="E7" s="68">
        <v>5</v>
      </c>
      <c r="F7" s="67">
        <v>23</v>
      </c>
      <c r="G7" s="66" t="s">
        <v>8</v>
      </c>
    </row>
    <row r="8" spans="1:7" x14ac:dyDescent="0.25">
      <c r="A8" s="43"/>
      <c r="B8" s="66">
        <v>5</v>
      </c>
      <c r="C8" s="67">
        <v>1960</v>
      </c>
      <c r="D8" s="68">
        <v>25</v>
      </c>
      <c r="E8" s="68">
        <v>0</v>
      </c>
      <c r="F8" s="67">
        <v>23</v>
      </c>
      <c r="G8" s="66" t="s">
        <v>8</v>
      </c>
    </row>
    <row r="9" spans="1:7" x14ac:dyDescent="0.25">
      <c r="A9" s="43"/>
      <c r="B9" s="66">
        <v>5</v>
      </c>
      <c r="C9" s="67">
        <v>1960</v>
      </c>
      <c r="D9" s="68">
        <v>1</v>
      </c>
      <c r="E9" s="68">
        <v>0</v>
      </c>
      <c r="F9" s="67">
        <v>23</v>
      </c>
      <c r="G9" s="66" t="s">
        <v>8</v>
      </c>
    </row>
    <row r="10" spans="1:7" x14ac:dyDescent="0.25">
      <c r="A10" s="43"/>
      <c r="B10" s="66">
        <v>5</v>
      </c>
      <c r="C10" s="67">
        <v>1960</v>
      </c>
      <c r="D10" s="68">
        <v>1</v>
      </c>
      <c r="E10" s="68">
        <v>24</v>
      </c>
      <c r="F10" s="67">
        <v>23</v>
      </c>
      <c r="G10" s="66" t="s">
        <v>8</v>
      </c>
    </row>
    <row r="11" spans="1:7" x14ac:dyDescent="0.25">
      <c r="A11" s="43"/>
      <c r="B11" s="66">
        <v>20</v>
      </c>
      <c r="C11" s="67">
        <v>1960</v>
      </c>
      <c r="D11" s="68">
        <v>100</v>
      </c>
      <c r="E11" s="68">
        <v>0</v>
      </c>
      <c r="F11" s="67">
        <v>23</v>
      </c>
      <c r="G11" s="66" t="s">
        <v>8</v>
      </c>
    </row>
    <row r="12" spans="1:7" x14ac:dyDescent="0.25">
      <c r="A12" s="43"/>
      <c r="B12" s="66">
        <v>20</v>
      </c>
      <c r="C12" s="67">
        <v>1960</v>
      </c>
      <c r="D12" s="68">
        <v>1</v>
      </c>
      <c r="E12" s="68">
        <v>0</v>
      </c>
      <c r="F12" s="67">
        <v>23</v>
      </c>
      <c r="G12" s="66" t="s">
        <v>8</v>
      </c>
    </row>
    <row r="13" spans="1:7" x14ac:dyDescent="0.25">
      <c r="A13" s="43"/>
      <c r="B13" s="66">
        <v>20</v>
      </c>
      <c r="C13" s="67">
        <v>1960</v>
      </c>
      <c r="D13" s="68">
        <v>1</v>
      </c>
      <c r="E13" s="68">
        <v>99</v>
      </c>
      <c r="F13" s="67">
        <v>23</v>
      </c>
      <c r="G13" s="66" t="s">
        <v>8</v>
      </c>
    </row>
    <row r="14" spans="1:7" x14ac:dyDescent="0.25">
      <c r="A14" s="43"/>
      <c r="B14" s="69">
        <v>1.4</v>
      </c>
      <c r="C14" s="70">
        <v>1989.3</v>
      </c>
      <c r="D14" s="71">
        <v>1</v>
      </c>
      <c r="E14" s="71">
        <v>0</v>
      </c>
      <c r="F14" s="70">
        <v>23</v>
      </c>
      <c r="G14" s="69" t="s">
        <v>9</v>
      </c>
    </row>
    <row r="15" spans="1:7" x14ac:dyDescent="0.25">
      <c r="A15" s="43"/>
      <c r="B15" s="69">
        <v>1.4</v>
      </c>
      <c r="C15" s="70">
        <v>1989.3</v>
      </c>
      <c r="D15" s="71">
        <v>1</v>
      </c>
      <c r="E15" s="71">
        <v>5</v>
      </c>
      <c r="F15" s="70">
        <v>23</v>
      </c>
      <c r="G15" s="69" t="s">
        <v>9</v>
      </c>
    </row>
    <row r="16" spans="1:7" x14ac:dyDescent="0.25">
      <c r="A16" s="43"/>
      <c r="B16" s="69">
        <v>20</v>
      </c>
      <c r="C16" s="70">
        <v>1980</v>
      </c>
      <c r="D16" s="71">
        <v>100</v>
      </c>
      <c r="E16" s="71">
        <v>0</v>
      </c>
      <c r="F16" s="70">
        <v>23</v>
      </c>
      <c r="G16" s="69" t="s">
        <v>9</v>
      </c>
    </row>
    <row r="17" spans="1:7" x14ac:dyDescent="0.25">
      <c r="A17" s="43"/>
      <c r="B17" s="69">
        <v>20</v>
      </c>
      <c r="C17" s="70">
        <v>1980</v>
      </c>
      <c r="D17" s="71">
        <v>1</v>
      </c>
      <c r="E17" s="71">
        <v>0</v>
      </c>
      <c r="F17" s="70">
        <v>23</v>
      </c>
      <c r="G17" s="69" t="s">
        <v>9</v>
      </c>
    </row>
    <row r="18" spans="1:7" x14ac:dyDescent="0.25">
      <c r="A18" s="43"/>
      <c r="B18" s="69">
        <v>20</v>
      </c>
      <c r="C18" s="70">
        <v>1980</v>
      </c>
      <c r="D18" s="71">
        <v>1</v>
      </c>
      <c r="E18" s="71">
        <v>99</v>
      </c>
      <c r="F18" s="70">
        <v>23</v>
      </c>
      <c r="G18" s="69" t="s">
        <v>9</v>
      </c>
    </row>
    <row r="19" spans="1:7" x14ac:dyDescent="0.25">
      <c r="A19" s="43" t="s">
        <v>12</v>
      </c>
      <c r="B19" s="43"/>
      <c r="C19" s="43"/>
      <c r="D19" s="43"/>
      <c r="E19" s="43"/>
      <c r="F19" s="43"/>
      <c r="G19" s="43"/>
    </row>
    <row r="20" spans="1:7" x14ac:dyDescent="0.25">
      <c r="A20" s="43">
        <v>4</v>
      </c>
      <c r="B20" s="43"/>
      <c r="C20" s="43"/>
      <c r="D20" s="43"/>
      <c r="E20" s="43"/>
      <c r="F20" s="43"/>
      <c r="G20" s="43"/>
    </row>
    <row r="21" spans="1:7" x14ac:dyDescent="0.25">
      <c r="A21" s="43"/>
      <c r="B21" s="63">
        <v>1.4</v>
      </c>
      <c r="C21" s="61">
        <v>2132.5</v>
      </c>
      <c r="D21" s="65">
        <v>1</v>
      </c>
      <c r="E21" s="65">
        <v>0</v>
      </c>
      <c r="F21" s="64">
        <v>23</v>
      </c>
      <c r="G21" s="66" t="s">
        <v>8</v>
      </c>
    </row>
    <row r="22" spans="1:7" x14ac:dyDescent="0.25">
      <c r="A22" s="43"/>
      <c r="B22" s="66">
        <v>1.4</v>
      </c>
      <c r="C22" s="61">
        <v>2132.5</v>
      </c>
      <c r="D22" s="68">
        <v>1</v>
      </c>
      <c r="E22" s="68">
        <v>5</v>
      </c>
      <c r="F22" s="67">
        <v>23</v>
      </c>
      <c r="G22" s="66" t="s">
        <v>9</v>
      </c>
    </row>
    <row r="23" spans="1:7" x14ac:dyDescent="0.25">
      <c r="A23" s="43"/>
      <c r="B23" s="69">
        <v>1.4</v>
      </c>
      <c r="C23" s="70">
        <v>2154.3000000000002</v>
      </c>
      <c r="D23" s="71">
        <v>6</v>
      </c>
      <c r="E23" s="71">
        <v>0</v>
      </c>
      <c r="F23" s="70">
        <v>23</v>
      </c>
      <c r="G23" s="69" t="s">
        <v>9</v>
      </c>
    </row>
    <row r="24" spans="1:7" x14ac:dyDescent="0.25">
      <c r="A24" s="43"/>
      <c r="B24" s="69">
        <v>1.4</v>
      </c>
      <c r="C24" s="70">
        <v>2154.3000000000002</v>
      </c>
      <c r="D24" s="71">
        <v>1</v>
      </c>
      <c r="E24" s="71">
        <v>0</v>
      </c>
      <c r="F24" s="70">
        <v>23</v>
      </c>
      <c r="G24" s="69" t="s">
        <v>9</v>
      </c>
    </row>
    <row r="25" spans="1:7" x14ac:dyDescent="0.25">
      <c r="A25" s="43"/>
      <c r="B25" s="69">
        <v>1.4</v>
      </c>
      <c r="C25" s="70">
        <v>2154.3000000000002</v>
      </c>
      <c r="D25" s="71">
        <v>1</v>
      </c>
      <c r="E25" s="71">
        <v>5</v>
      </c>
      <c r="F25" s="70">
        <v>23</v>
      </c>
      <c r="G25" s="69" t="s">
        <v>9</v>
      </c>
    </row>
    <row r="26" spans="1:7" x14ac:dyDescent="0.25">
      <c r="A26" s="43"/>
      <c r="B26" s="69">
        <v>5</v>
      </c>
      <c r="C26" s="70">
        <v>2152.5</v>
      </c>
      <c r="D26" s="71">
        <v>25</v>
      </c>
      <c r="E26" s="71">
        <v>0</v>
      </c>
      <c r="F26" s="70">
        <v>23</v>
      </c>
      <c r="G26" s="69" t="s">
        <v>9</v>
      </c>
    </row>
    <row r="27" spans="1:7" x14ac:dyDescent="0.25">
      <c r="A27" s="43"/>
      <c r="B27" s="69">
        <v>5</v>
      </c>
      <c r="C27" s="70">
        <v>2152.5</v>
      </c>
      <c r="D27" s="71">
        <v>1</v>
      </c>
      <c r="E27" s="71">
        <v>0</v>
      </c>
      <c r="F27" s="70">
        <v>23</v>
      </c>
      <c r="G27" s="69" t="s">
        <v>9</v>
      </c>
    </row>
    <row r="28" spans="1:7" x14ac:dyDescent="0.25">
      <c r="A28" s="43"/>
      <c r="B28" s="69">
        <v>5</v>
      </c>
      <c r="C28" s="70">
        <v>2152.5</v>
      </c>
      <c r="D28" s="71">
        <v>1</v>
      </c>
      <c r="E28" s="71">
        <v>24</v>
      </c>
      <c r="F28" s="70">
        <v>23</v>
      </c>
      <c r="G28" s="69" t="s">
        <v>9</v>
      </c>
    </row>
    <row r="29" spans="1:7" x14ac:dyDescent="0.25">
      <c r="A29" s="43" t="s">
        <v>11</v>
      </c>
      <c r="B29" s="43"/>
      <c r="C29" s="43"/>
      <c r="D29" s="43"/>
      <c r="E29" s="43"/>
      <c r="F29" s="43"/>
      <c r="G29" s="43"/>
    </row>
    <row r="30" spans="1:7" x14ac:dyDescent="0.25">
      <c r="A30" s="43">
        <v>5</v>
      </c>
      <c r="B30" s="43"/>
      <c r="C30" s="43"/>
      <c r="D30" s="43"/>
      <c r="E30" s="43"/>
      <c r="F30" s="43"/>
      <c r="G30" s="43"/>
    </row>
    <row r="31" spans="1:7" x14ac:dyDescent="0.25">
      <c r="A31" s="43"/>
      <c r="B31" s="72">
        <v>1.4</v>
      </c>
      <c r="C31" s="72">
        <v>881.5</v>
      </c>
      <c r="D31" s="73">
        <v>1</v>
      </c>
      <c r="E31" s="74">
        <v>0</v>
      </c>
      <c r="F31" s="72">
        <v>23</v>
      </c>
      <c r="G31" s="42" t="s">
        <v>8</v>
      </c>
    </row>
    <row r="32" spans="1:7" x14ac:dyDescent="0.25">
      <c r="A32" s="43"/>
      <c r="B32" s="72">
        <v>1.4</v>
      </c>
      <c r="C32" s="72">
        <v>881.5</v>
      </c>
      <c r="D32" s="73">
        <v>1</v>
      </c>
      <c r="E32" s="74">
        <v>5</v>
      </c>
      <c r="F32" s="72">
        <v>23</v>
      </c>
      <c r="G32" s="42" t="s">
        <v>8</v>
      </c>
    </row>
    <row r="33" spans="1:7" x14ac:dyDescent="0.25">
      <c r="A33" s="43"/>
      <c r="B33" s="72">
        <v>1.4</v>
      </c>
      <c r="C33" s="72">
        <v>893.3</v>
      </c>
      <c r="D33" s="73">
        <v>1</v>
      </c>
      <c r="E33" s="74">
        <v>0</v>
      </c>
      <c r="F33" s="72">
        <v>23</v>
      </c>
      <c r="G33" s="42" t="s">
        <v>9</v>
      </c>
    </row>
    <row r="34" spans="1:7" x14ac:dyDescent="0.25">
      <c r="A34" s="43"/>
      <c r="B34" s="72">
        <v>1.4</v>
      </c>
      <c r="C34" s="72">
        <v>893.3</v>
      </c>
      <c r="D34" s="73">
        <v>1</v>
      </c>
      <c r="E34" s="74">
        <v>5</v>
      </c>
      <c r="F34" s="72">
        <v>23</v>
      </c>
      <c r="G34" s="42" t="s">
        <v>9</v>
      </c>
    </row>
    <row r="35" spans="1:7" x14ac:dyDescent="0.25">
      <c r="A35" s="43"/>
      <c r="B35" s="72">
        <v>10</v>
      </c>
      <c r="C35" s="72">
        <v>889</v>
      </c>
      <c r="D35" s="73">
        <v>1</v>
      </c>
      <c r="E35" s="74">
        <v>49</v>
      </c>
      <c r="F35" s="72">
        <v>23</v>
      </c>
      <c r="G35" s="42" t="s">
        <v>9</v>
      </c>
    </row>
    <row r="36" spans="1:7" x14ac:dyDescent="0.25">
      <c r="A36" s="43" t="s">
        <v>13</v>
      </c>
      <c r="B36" s="43"/>
      <c r="C36" s="43"/>
      <c r="D36" s="43"/>
      <c r="E36" s="43"/>
      <c r="F36" s="43"/>
      <c r="G36" s="43"/>
    </row>
    <row r="37" spans="1:7" x14ac:dyDescent="0.25">
      <c r="A37" s="43">
        <v>12</v>
      </c>
      <c r="B37" s="43"/>
      <c r="C37" s="43"/>
      <c r="D37" s="43"/>
      <c r="E37" s="43"/>
      <c r="F37" s="43"/>
      <c r="G37" s="43"/>
    </row>
    <row r="38" spans="1:7" x14ac:dyDescent="0.25">
      <c r="A38" s="43"/>
      <c r="B38" s="60">
        <v>1.4</v>
      </c>
      <c r="C38" s="61">
        <v>737.5</v>
      </c>
      <c r="D38" s="62">
        <v>6</v>
      </c>
      <c r="E38" s="62">
        <v>0</v>
      </c>
      <c r="F38" s="61">
        <v>23</v>
      </c>
      <c r="G38" s="60" t="s">
        <v>8</v>
      </c>
    </row>
    <row r="39" spans="1:7" x14ac:dyDescent="0.25">
      <c r="A39" s="43"/>
      <c r="B39" s="63">
        <v>1.4</v>
      </c>
      <c r="C39" s="61">
        <v>737.5</v>
      </c>
      <c r="D39" s="65">
        <v>1</v>
      </c>
      <c r="E39" s="65">
        <v>0</v>
      </c>
      <c r="F39" s="64">
        <v>23</v>
      </c>
      <c r="G39" s="63" t="s">
        <v>8</v>
      </c>
    </row>
    <row r="40" spans="1:7" x14ac:dyDescent="0.25">
      <c r="A40" s="43"/>
      <c r="B40" s="63">
        <v>1.4</v>
      </c>
      <c r="C40" s="61">
        <v>737.5</v>
      </c>
      <c r="D40" s="65">
        <v>1</v>
      </c>
      <c r="E40" s="65">
        <v>5</v>
      </c>
      <c r="F40" s="64">
        <v>23</v>
      </c>
      <c r="G40" s="63" t="s">
        <v>8</v>
      </c>
    </row>
    <row r="41" spans="1:7" x14ac:dyDescent="0.25">
      <c r="A41" s="43"/>
      <c r="B41" s="69">
        <v>1.4</v>
      </c>
      <c r="C41" s="70">
        <v>745.3</v>
      </c>
      <c r="D41" s="71">
        <v>1</v>
      </c>
      <c r="E41" s="71">
        <v>0</v>
      </c>
      <c r="F41" s="70">
        <v>23</v>
      </c>
      <c r="G41" s="69" t="s">
        <v>9</v>
      </c>
    </row>
    <row r="42" spans="1:7" x14ac:dyDescent="0.25">
      <c r="A42" s="43"/>
      <c r="B42" s="69">
        <v>1.4</v>
      </c>
      <c r="C42" s="70">
        <v>745.3</v>
      </c>
      <c r="D42" s="71">
        <v>1</v>
      </c>
      <c r="E42" s="71">
        <v>5</v>
      </c>
      <c r="F42" s="70">
        <v>23</v>
      </c>
      <c r="G42" s="69" t="s">
        <v>9</v>
      </c>
    </row>
    <row r="43" spans="1:7" x14ac:dyDescent="0.25">
      <c r="A43" s="43" t="s">
        <v>14</v>
      </c>
      <c r="B43" s="43"/>
      <c r="C43" s="43"/>
      <c r="D43" s="43"/>
      <c r="E43" s="43"/>
      <c r="F43" s="43"/>
      <c r="G43" s="43"/>
    </row>
    <row r="44" spans="1:7" x14ac:dyDescent="0.25">
      <c r="A44" s="43"/>
      <c r="B44" s="63">
        <v>1.4</v>
      </c>
      <c r="C44" s="61">
        <v>2145</v>
      </c>
      <c r="D44" s="65">
        <v>1</v>
      </c>
      <c r="E44" s="65">
        <v>0</v>
      </c>
      <c r="F44" s="64">
        <v>23</v>
      </c>
      <c r="G44" s="63" t="s">
        <v>8</v>
      </c>
    </row>
    <row r="45" spans="1:7" x14ac:dyDescent="0.25">
      <c r="A45" s="43"/>
      <c r="B45" s="66">
        <v>1.4</v>
      </c>
      <c r="C45" s="61">
        <v>2145</v>
      </c>
      <c r="D45" s="68">
        <v>1</v>
      </c>
      <c r="E45" s="68">
        <v>5</v>
      </c>
      <c r="F45" s="67">
        <v>23</v>
      </c>
      <c r="G45" s="66" t="s">
        <v>8</v>
      </c>
    </row>
    <row r="46" spans="1:7" x14ac:dyDescent="0.25">
      <c r="A46" s="43"/>
      <c r="B46" s="69">
        <v>1.4</v>
      </c>
      <c r="C46" s="70">
        <v>2179.3000000000002</v>
      </c>
      <c r="D46" s="71">
        <v>1</v>
      </c>
      <c r="E46" s="71">
        <v>0</v>
      </c>
      <c r="F46" s="70">
        <v>23</v>
      </c>
      <c r="G46" s="69" t="s">
        <v>9</v>
      </c>
    </row>
    <row r="47" spans="1:7" x14ac:dyDescent="0.25">
      <c r="A47" s="43"/>
      <c r="B47" s="69">
        <v>1.4</v>
      </c>
      <c r="C47" s="70">
        <v>2179.3000000000002</v>
      </c>
      <c r="D47" s="71">
        <v>1</v>
      </c>
      <c r="E47" s="71">
        <v>5</v>
      </c>
      <c r="F47" s="70">
        <v>23</v>
      </c>
      <c r="G47" s="69" t="s">
        <v>9</v>
      </c>
    </row>
  </sheetData>
  <phoneticPr fontId="5" type="noConversion"/>
  <pageMargins left="0.7" right="0.7" top="0.75" bottom="0.75" header="0.3" footer="0.3"/>
  <pageSetup paperSize="0" orientation="portrait" horizontalDpi="0" verticalDpi="0" copies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CF9B7-1A20-4A27-A10B-5153CBE9E703}">
  <dimension ref="A1:F38"/>
  <sheetViews>
    <sheetView workbookViewId="0">
      <selection activeCell="B2" sqref="B2"/>
    </sheetView>
  </sheetViews>
  <sheetFormatPr defaultRowHeight="15" x14ac:dyDescent="0.25"/>
  <cols>
    <col min="3" max="3" width="20.140625" customWidth="1"/>
  </cols>
  <sheetData>
    <row r="1" spans="1:6" x14ac:dyDescent="0.25">
      <c r="A1" s="84" t="s">
        <v>40</v>
      </c>
      <c r="B1" s="84" t="s">
        <v>41</v>
      </c>
      <c r="F1" t="s">
        <v>16</v>
      </c>
    </row>
    <row r="2" spans="1:6" x14ac:dyDescent="0.25">
      <c r="A2" s="84">
        <v>1.4</v>
      </c>
      <c r="B2" s="84">
        <v>3.5</v>
      </c>
      <c r="F2" t="s">
        <v>17</v>
      </c>
    </row>
    <row r="3" spans="1:6" x14ac:dyDescent="0.25">
      <c r="A3" s="84">
        <v>3</v>
      </c>
      <c r="B3" s="84">
        <v>5</v>
      </c>
      <c r="F3" t="s">
        <v>18</v>
      </c>
    </row>
    <row r="4" spans="1:6" x14ac:dyDescent="0.25">
      <c r="A4" s="84">
        <v>5</v>
      </c>
      <c r="B4" s="84">
        <v>12.5</v>
      </c>
      <c r="F4" t="s">
        <v>19</v>
      </c>
    </row>
    <row r="5" spans="1:6" x14ac:dyDescent="0.25">
      <c r="A5" s="84">
        <v>10</v>
      </c>
      <c r="B5" s="84">
        <v>20</v>
      </c>
      <c r="F5" t="s">
        <v>20</v>
      </c>
    </row>
    <row r="6" spans="1:6" x14ac:dyDescent="0.25">
      <c r="A6" s="84">
        <v>15</v>
      </c>
      <c r="B6" s="84">
        <v>27.5</v>
      </c>
      <c r="F6" t="s">
        <v>21</v>
      </c>
    </row>
    <row r="7" spans="1:6" x14ac:dyDescent="0.25">
      <c r="A7" s="84">
        <v>20</v>
      </c>
      <c r="B7" s="84">
        <v>35</v>
      </c>
    </row>
    <row r="11" spans="1:6" x14ac:dyDescent="0.25">
      <c r="A11" t="s">
        <v>42</v>
      </c>
    </row>
    <row r="12" spans="1:6" x14ac:dyDescent="0.25">
      <c r="A12" t="s">
        <v>22</v>
      </c>
    </row>
    <row r="13" spans="1:6" x14ac:dyDescent="0.25">
      <c r="A13" t="s">
        <v>27</v>
      </c>
    </row>
    <row r="14" spans="1:6" x14ac:dyDescent="0.25">
      <c r="A14" t="s">
        <v>23</v>
      </c>
      <c r="B14" t="s">
        <v>24</v>
      </c>
      <c r="C14" t="s">
        <v>31</v>
      </c>
    </row>
    <row r="15" spans="1:6" x14ac:dyDescent="0.25">
      <c r="A15" t="s">
        <v>28</v>
      </c>
      <c r="B15" t="s">
        <v>31</v>
      </c>
      <c r="C15" t="s">
        <v>32</v>
      </c>
    </row>
    <row r="16" spans="1:6" x14ac:dyDescent="0.25">
      <c r="A16" s="82" t="s">
        <v>29</v>
      </c>
      <c r="B16" s="82" t="s">
        <v>32</v>
      </c>
      <c r="C16" s="82" t="s">
        <v>25</v>
      </c>
    </row>
    <row r="17" spans="1:5" x14ac:dyDescent="0.25">
      <c r="A17" s="81" t="s">
        <v>30</v>
      </c>
      <c r="B17" s="81" t="s">
        <v>25</v>
      </c>
      <c r="C17" s="81" t="s">
        <v>26</v>
      </c>
    </row>
    <row r="19" spans="1:5" x14ac:dyDescent="0.25">
      <c r="A19" t="s">
        <v>33</v>
      </c>
      <c r="B19" t="s">
        <v>36</v>
      </c>
      <c r="C19" t="s">
        <v>34</v>
      </c>
      <c r="D19" t="s">
        <v>35</v>
      </c>
      <c r="E19" t="s">
        <v>37</v>
      </c>
    </row>
    <row r="20" spans="1:5" x14ac:dyDescent="0.25">
      <c r="A20" s="81">
        <v>2</v>
      </c>
      <c r="B20" s="81">
        <v>1930</v>
      </c>
      <c r="C20" s="81">
        <v>1960</v>
      </c>
      <c r="D20" s="81">
        <v>1989.9</v>
      </c>
      <c r="E20" s="81">
        <v>4</v>
      </c>
    </row>
    <row r="21" spans="1:5" x14ac:dyDescent="0.25">
      <c r="A21" s="81">
        <v>4</v>
      </c>
      <c r="B21" s="81">
        <v>2110</v>
      </c>
      <c r="C21" s="81">
        <v>2132.5</v>
      </c>
      <c r="D21" s="81">
        <v>2154.9</v>
      </c>
      <c r="E21" s="81">
        <v>4</v>
      </c>
    </row>
    <row r="22" spans="1:5" x14ac:dyDescent="0.25">
      <c r="A22" s="82">
        <v>5</v>
      </c>
      <c r="B22" s="83">
        <v>869</v>
      </c>
      <c r="C22" s="83">
        <v>881.5</v>
      </c>
      <c r="D22" s="83">
        <v>893.9</v>
      </c>
      <c r="E22" s="82">
        <v>3</v>
      </c>
    </row>
    <row r="23" spans="1:5" x14ac:dyDescent="0.25">
      <c r="A23" s="82">
        <v>12</v>
      </c>
      <c r="B23" s="82">
        <v>729</v>
      </c>
      <c r="C23" s="82">
        <v>737.5</v>
      </c>
      <c r="D23" s="82">
        <v>745.9</v>
      </c>
      <c r="E23" s="82">
        <v>3</v>
      </c>
    </row>
    <row r="24" spans="1:5" x14ac:dyDescent="0.25">
      <c r="A24" s="82">
        <v>13</v>
      </c>
      <c r="B24" s="82">
        <v>746</v>
      </c>
      <c r="C24" s="82">
        <v>751</v>
      </c>
      <c r="D24" s="82">
        <v>755.9</v>
      </c>
      <c r="E24" s="82">
        <v>3</v>
      </c>
    </row>
    <row r="25" spans="1:5" x14ac:dyDescent="0.25">
      <c r="A25" s="81">
        <v>66</v>
      </c>
      <c r="B25" s="81">
        <v>2110</v>
      </c>
      <c r="C25" s="81">
        <v>2145</v>
      </c>
      <c r="D25" s="81">
        <v>2179.9</v>
      </c>
      <c r="E25" s="81">
        <v>4</v>
      </c>
    </row>
    <row r="27" spans="1:5" x14ac:dyDescent="0.25">
      <c r="B27" t="s">
        <v>23</v>
      </c>
      <c r="C27" t="s">
        <v>24</v>
      </c>
      <c r="D27" t="s">
        <v>31</v>
      </c>
    </row>
    <row r="28" spans="1:5" x14ac:dyDescent="0.25">
      <c r="B28" t="s">
        <v>28</v>
      </c>
      <c r="C28" t="s">
        <v>31</v>
      </c>
      <c r="D28" t="s">
        <v>32</v>
      </c>
    </row>
    <row r="29" spans="1:5" x14ac:dyDescent="0.25">
      <c r="B29" s="82" t="s">
        <v>29</v>
      </c>
      <c r="C29" s="82" t="s">
        <v>32</v>
      </c>
      <c r="D29" s="82" t="s">
        <v>39</v>
      </c>
    </row>
    <row r="30" spans="1:5" x14ac:dyDescent="0.25">
      <c r="B30" t="s">
        <v>30</v>
      </c>
      <c r="C30" t="s">
        <v>39</v>
      </c>
      <c r="D30" t="s">
        <v>39</v>
      </c>
    </row>
    <row r="31" spans="1:5" x14ac:dyDescent="0.25">
      <c r="B31" s="81" t="s">
        <v>38</v>
      </c>
      <c r="C31" s="81" t="s">
        <v>39</v>
      </c>
      <c r="D31" s="81" t="s">
        <v>26</v>
      </c>
    </row>
    <row r="33" spans="2:6" x14ac:dyDescent="0.25">
      <c r="B33" s="84" t="s">
        <v>23</v>
      </c>
      <c r="C33" s="84" t="s">
        <v>24</v>
      </c>
      <c r="D33" s="84" t="s">
        <v>31</v>
      </c>
      <c r="E33" s="84"/>
      <c r="F33" s="84"/>
    </row>
    <row r="34" spans="2:6" x14ac:dyDescent="0.25">
      <c r="B34" s="84" t="s">
        <v>28</v>
      </c>
      <c r="C34" s="84" t="s">
        <v>31</v>
      </c>
      <c r="D34" s="84" t="s">
        <v>32</v>
      </c>
      <c r="E34" s="84"/>
      <c r="F34" s="84"/>
    </row>
    <row r="35" spans="2:6" x14ac:dyDescent="0.25">
      <c r="B35" s="85" t="s">
        <v>29</v>
      </c>
      <c r="C35" s="85" t="s">
        <v>32</v>
      </c>
      <c r="D35" s="87" t="e">
        <f>Band5!#REF!</f>
        <v>#REF!</v>
      </c>
      <c r="E35" s="84">
        <v>866.2</v>
      </c>
      <c r="F35" s="84"/>
    </row>
    <row r="36" spans="2:6" x14ac:dyDescent="0.25">
      <c r="B36" s="86" t="s">
        <v>30</v>
      </c>
      <c r="C36" s="88" t="e">
        <f>Band5!#REF!</f>
        <v>#REF!</v>
      </c>
      <c r="D36" s="88" t="e">
        <f>Band5!#REF!</f>
        <v>#REF!</v>
      </c>
      <c r="E36" s="84">
        <v>873.2</v>
      </c>
      <c r="F36" s="84">
        <v>1000</v>
      </c>
    </row>
    <row r="37" spans="2:6" x14ac:dyDescent="0.25">
      <c r="B37" s="86" t="s">
        <v>38</v>
      </c>
      <c r="C37" s="88" t="e">
        <f>Band5!#REF!</f>
        <v>#REF!</v>
      </c>
      <c r="D37" s="86" t="s">
        <v>26</v>
      </c>
      <c r="E37" s="84">
        <v>1000</v>
      </c>
      <c r="F37" s="84">
        <v>12.75</v>
      </c>
    </row>
    <row r="38" spans="2:6" x14ac:dyDescent="0.25">
      <c r="E38" s="8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Band2</vt:lpstr>
      <vt:lpstr>Band4</vt:lpstr>
      <vt:lpstr>Band5</vt:lpstr>
      <vt:lpstr>Band12</vt:lpstr>
      <vt:lpstr>Band13</vt:lpstr>
      <vt:lpstr>Band66</vt:lpstr>
      <vt:lpstr>Not Working</vt:lpstr>
      <vt:lpstr>Frequency Range 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MilanPC</dc:creator>
  <cp:lastModifiedBy>MilanPC</cp:lastModifiedBy>
  <dcterms:created xsi:type="dcterms:W3CDTF">2021-01-25T05:38:13Z</dcterms:created>
  <dcterms:modified xsi:type="dcterms:W3CDTF">2021-03-17T06:17:18Z</dcterms:modified>
</cp:coreProperties>
</file>