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ealRefiLoanAutomation\"/>
    </mc:Choice>
  </mc:AlternateContent>
  <xr:revisionPtr revIDLastSave="0" documentId="13_ncr:1_{66138433-23A9-4EB0-AB22-FD2A1D2B5FD1}" xr6:coauthVersionLast="47" xr6:coauthVersionMax="47" xr10:uidLastSave="{00000000-0000-0000-0000-000000000000}"/>
  <bookViews>
    <workbookView xWindow="-110" yWindow="-110" windowWidth="25820" windowHeight="15500" xr2:uid="{DF533A6F-ED70-4AF6-9041-7D04A3C045D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X50" i="1"/>
  <c r="X52" i="1"/>
  <c r="X53" i="1"/>
  <c r="X54" i="1"/>
  <c r="X57" i="1"/>
  <c r="X58" i="1"/>
  <c r="O2" i="1"/>
  <c r="O33" i="1"/>
  <c r="X33" i="1" s="1"/>
  <c r="O34" i="1"/>
  <c r="X34" i="1" s="1"/>
  <c r="O35" i="1"/>
  <c r="X35" i="1" s="1"/>
  <c r="O36" i="1"/>
  <c r="X36" i="1" s="1"/>
  <c r="O37" i="1"/>
  <c r="X37" i="1" s="1"/>
  <c r="O38" i="1"/>
  <c r="X38" i="1" s="1"/>
  <c r="O39" i="1"/>
  <c r="X39" i="1" s="1"/>
  <c r="O40" i="1"/>
  <c r="X40" i="1" s="1"/>
  <c r="O41" i="1"/>
  <c r="X41" i="1" s="1"/>
  <c r="O42" i="1"/>
  <c r="X42" i="1" s="1"/>
  <c r="O43" i="1"/>
  <c r="X43" i="1" s="1"/>
  <c r="O44" i="1"/>
  <c r="X44" i="1" s="1"/>
  <c r="O45" i="1"/>
  <c r="X45" i="1" s="1"/>
  <c r="O46" i="1"/>
  <c r="X46" i="1" s="1"/>
  <c r="O47" i="1"/>
  <c r="X47" i="1" s="1"/>
  <c r="O48" i="1"/>
  <c r="X48" i="1" s="1"/>
  <c r="O49" i="1"/>
  <c r="X49" i="1" s="1"/>
  <c r="O50" i="1"/>
  <c r="O51" i="1"/>
  <c r="X51" i="1" s="1"/>
  <c r="O52" i="1"/>
  <c r="O53" i="1"/>
  <c r="O54" i="1"/>
  <c r="O55" i="1"/>
  <c r="X55" i="1" s="1"/>
  <c r="O56" i="1"/>
  <c r="X56" i="1" s="1"/>
  <c r="O57" i="1"/>
  <c r="O58" i="1"/>
  <c r="O59" i="1"/>
  <c r="X59" i="1" s="1"/>
  <c r="O60" i="1"/>
  <c r="X60" i="1" s="1"/>
  <c r="O61" i="1"/>
  <c r="X61" i="1" s="1"/>
  <c r="O21" i="1"/>
  <c r="X21" i="1" s="1"/>
  <c r="O22" i="1"/>
  <c r="X22" i="1" s="1"/>
  <c r="O23" i="1"/>
  <c r="X23" i="1" s="1"/>
  <c r="O24" i="1"/>
  <c r="X24" i="1" s="1"/>
  <c r="O25" i="1"/>
  <c r="X25" i="1" s="1"/>
  <c r="O26" i="1"/>
  <c r="X26" i="1" s="1"/>
  <c r="O27" i="1"/>
  <c r="X27" i="1" s="1"/>
  <c r="O28" i="1"/>
  <c r="X28" i="1" s="1"/>
  <c r="O29" i="1"/>
  <c r="X29" i="1" s="1"/>
  <c r="O30" i="1"/>
  <c r="X30" i="1" s="1"/>
  <c r="O31" i="1"/>
  <c r="X31" i="1" s="1"/>
  <c r="O32" i="1"/>
  <c r="X32" i="1" s="1"/>
  <c r="U4" i="1"/>
  <c r="V4" i="1"/>
  <c r="W4" i="1"/>
  <c r="T4" i="1"/>
  <c r="S4" i="1"/>
  <c r="O4" i="1"/>
  <c r="X4" i="1" s="1"/>
  <c r="F2" i="2"/>
  <c r="F3" i="2"/>
  <c r="F4" i="2"/>
  <c r="F5" i="2"/>
  <c r="F6" i="2"/>
  <c r="O3" i="1"/>
  <c r="O5" i="1"/>
  <c r="X5" i="1" s="1"/>
  <c r="O6" i="1"/>
  <c r="X6" i="1" s="1"/>
  <c r="O7" i="1"/>
  <c r="O8" i="1"/>
  <c r="X8" i="1" s="1"/>
  <c r="O9" i="1"/>
  <c r="X9" i="1" s="1"/>
  <c r="O10" i="1"/>
  <c r="X10" i="1" s="1"/>
  <c r="O11" i="1"/>
  <c r="X11" i="1" s="1"/>
  <c r="O12" i="1"/>
  <c r="X12" i="1" s="1"/>
  <c r="O13" i="1"/>
  <c r="X13" i="1" s="1"/>
  <c r="O14" i="1"/>
  <c r="X14" i="1" s="1"/>
  <c r="O15" i="1"/>
  <c r="X15" i="1" s="1"/>
  <c r="O16" i="1"/>
  <c r="X16" i="1" s="1"/>
  <c r="O17" i="1"/>
  <c r="X17" i="1" s="1"/>
  <c r="O18" i="1"/>
  <c r="X18" i="1" s="1"/>
  <c r="O19" i="1"/>
  <c r="X19" i="1" s="1"/>
  <c r="O20" i="1"/>
  <c r="X20" i="1" s="1"/>
  <c r="X7" i="1" l="1"/>
  <c r="Y7" i="1" s="1"/>
  <c r="X3" i="1"/>
  <c r="Y3" i="1" s="1"/>
  <c r="Y2" i="1"/>
  <c r="N2" i="1"/>
  <c r="Z2" i="1" s="1"/>
  <c r="P2" i="1" s="1" a="1"/>
  <c r="P2" i="1" s="1"/>
  <c r="V2" i="1" s="1"/>
  <c r="W2" i="1" s="1"/>
  <c r="N20" i="1"/>
  <c r="N19" i="1"/>
  <c r="Y19" i="1"/>
  <c r="N18" i="1"/>
  <c r="Y18" i="1"/>
  <c r="N17" i="1"/>
  <c r="Y17" i="1"/>
  <c r="N16" i="1"/>
  <c r="Y16" i="1"/>
  <c r="N15" i="1"/>
  <c r="Y15" i="1"/>
  <c r="N14" i="1"/>
  <c r="Y14" i="1"/>
  <c r="N13" i="1"/>
  <c r="Y13" i="1"/>
  <c r="N12" i="1"/>
  <c r="Y12" i="1"/>
  <c r="N11" i="1"/>
  <c r="Y11" i="1"/>
  <c r="N10" i="1"/>
  <c r="Y10" i="1"/>
  <c r="N9" i="1"/>
  <c r="Y9" i="1"/>
  <c r="N8" i="1"/>
  <c r="Y8" i="1"/>
  <c r="N6" i="1"/>
  <c r="Y6" i="1"/>
  <c r="N5" i="1"/>
  <c r="Y5" i="1"/>
  <c r="N4" i="1"/>
  <c r="N32" i="1"/>
  <c r="N31" i="1"/>
  <c r="N30" i="1"/>
  <c r="N29" i="1"/>
  <c r="N28" i="1"/>
  <c r="N27" i="1"/>
  <c r="N26" i="1"/>
  <c r="N25" i="1"/>
  <c r="N24" i="1"/>
  <c r="N23" i="1"/>
  <c r="N22" i="1"/>
  <c r="N21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7" i="1"/>
  <c r="N3" i="1"/>
  <c r="Z7" i="1" l="1"/>
  <c r="R7" i="1" a="1"/>
  <c r="R7" i="1" s="1"/>
  <c r="U7" i="1" s="1"/>
  <c r="Q2" i="1" a="1"/>
  <c r="Q2" i="1" s="1"/>
  <c r="T2" i="1" s="1"/>
  <c r="R2" i="1" a="1"/>
  <c r="R2" i="1" s="1"/>
  <c r="U2" i="1" s="1"/>
  <c r="S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Z5" i="1"/>
  <c r="Z6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Y20" i="1"/>
  <c r="Z3" i="1"/>
  <c r="P7" i="1" l="1" a="1"/>
  <c r="P7" i="1" s="1"/>
  <c r="S7" i="1" s="1"/>
  <c r="Q7" i="1" a="1"/>
  <c r="Q7" i="1" s="1"/>
  <c r="T7" i="1" s="1"/>
  <c r="P20" i="1" a="1"/>
  <c r="P20" i="1" s="1"/>
  <c r="S20" i="1" s="1"/>
  <c r="R20" i="1" a="1"/>
  <c r="R20" i="1" s="1"/>
  <c r="U20" i="1" s="1"/>
  <c r="Q20" i="1" a="1"/>
  <c r="Q20" i="1" s="1"/>
  <c r="T20" i="1" s="1"/>
  <c r="R19" i="1" a="1"/>
  <c r="R19" i="1" s="1"/>
  <c r="U19" i="1" s="1"/>
  <c r="P19" i="1" a="1"/>
  <c r="P19" i="1" s="1"/>
  <c r="S19" i="1" s="1"/>
  <c r="Q19" i="1" a="1"/>
  <c r="Q19" i="1" s="1"/>
  <c r="T19" i="1" s="1"/>
  <c r="Q18" i="1" a="1"/>
  <c r="Q18" i="1" s="1"/>
  <c r="T18" i="1" s="1"/>
  <c r="R18" i="1" a="1"/>
  <c r="R18" i="1" s="1"/>
  <c r="U18" i="1" s="1"/>
  <c r="P18" i="1" a="1"/>
  <c r="P18" i="1" s="1"/>
  <c r="S18" i="1" s="1"/>
  <c r="P17" i="1" a="1"/>
  <c r="P17" i="1" s="1"/>
  <c r="S17" i="1" s="1"/>
  <c r="Q17" i="1" a="1"/>
  <c r="Q17" i="1" s="1"/>
  <c r="T17" i="1" s="1"/>
  <c r="R17" i="1" a="1"/>
  <c r="R17" i="1" s="1"/>
  <c r="U17" i="1" s="1"/>
  <c r="P16" i="1" a="1"/>
  <c r="P16" i="1" s="1"/>
  <c r="S16" i="1" s="1"/>
  <c r="Q16" i="1" a="1"/>
  <c r="Q16" i="1" s="1"/>
  <c r="T16" i="1" s="1"/>
  <c r="R16" i="1" a="1"/>
  <c r="R16" i="1" s="1"/>
  <c r="U16" i="1" s="1"/>
  <c r="P15" i="1" a="1"/>
  <c r="P15" i="1" s="1"/>
  <c r="S15" i="1" s="1"/>
  <c r="Q15" i="1" a="1"/>
  <c r="Q15" i="1" s="1"/>
  <c r="T15" i="1" s="1"/>
  <c r="R15" i="1" a="1"/>
  <c r="R15" i="1" s="1"/>
  <c r="U15" i="1" s="1"/>
  <c r="R14" i="1" a="1"/>
  <c r="R14" i="1" s="1"/>
  <c r="U14" i="1" s="1"/>
  <c r="P14" i="1" a="1"/>
  <c r="P14" i="1" s="1"/>
  <c r="S14" i="1" s="1"/>
  <c r="Q14" i="1" a="1"/>
  <c r="Q14" i="1" s="1"/>
  <c r="T14" i="1" s="1"/>
  <c r="Q13" i="1" a="1"/>
  <c r="Q13" i="1" s="1"/>
  <c r="T13" i="1" s="1"/>
  <c r="P13" i="1" a="1"/>
  <c r="P13" i="1" s="1"/>
  <c r="S13" i="1" s="1"/>
  <c r="R13" i="1" a="1"/>
  <c r="R13" i="1" s="1"/>
  <c r="U13" i="1" s="1"/>
  <c r="P12" i="1" a="1"/>
  <c r="P12" i="1" s="1"/>
  <c r="S12" i="1" s="1"/>
  <c r="Q12" i="1" a="1"/>
  <c r="Q12" i="1" s="1"/>
  <c r="T12" i="1" s="1"/>
  <c r="R12" i="1" a="1"/>
  <c r="R12" i="1" s="1"/>
  <c r="U12" i="1" s="1"/>
  <c r="R11" i="1" a="1"/>
  <c r="R11" i="1" s="1"/>
  <c r="U11" i="1" s="1"/>
  <c r="P11" i="1" a="1"/>
  <c r="P11" i="1" s="1"/>
  <c r="S11" i="1" s="1"/>
  <c r="Q11" i="1" a="1"/>
  <c r="Q11" i="1" s="1"/>
  <c r="T11" i="1" s="1"/>
  <c r="Q10" i="1" a="1"/>
  <c r="Q10" i="1" s="1"/>
  <c r="T10" i="1" s="1"/>
  <c r="R10" i="1" a="1"/>
  <c r="R10" i="1" s="1"/>
  <c r="U10" i="1" s="1"/>
  <c r="P10" i="1" a="1"/>
  <c r="P10" i="1" s="1"/>
  <c r="S10" i="1" s="1"/>
  <c r="P9" i="1" a="1"/>
  <c r="P9" i="1" s="1"/>
  <c r="S9" i="1" s="1"/>
  <c r="R9" i="1" a="1"/>
  <c r="R9" i="1" s="1"/>
  <c r="U9" i="1" s="1"/>
  <c r="Q9" i="1" a="1"/>
  <c r="Q9" i="1" s="1"/>
  <c r="T9" i="1" s="1"/>
  <c r="P8" i="1" a="1"/>
  <c r="P8" i="1" s="1"/>
  <c r="S8" i="1" s="1"/>
  <c r="Q8" i="1" a="1"/>
  <c r="Q8" i="1" s="1"/>
  <c r="T8" i="1" s="1"/>
  <c r="R8" i="1" a="1"/>
  <c r="R8" i="1" s="1"/>
  <c r="U8" i="1" s="1"/>
  <c r="P6" i="1" a="1"/>
  <c r="P6" i="1" s="1"/>
  <c r="S6" i="1" s="1"/>
  <c r="R6" i="1" a="1"/>
  <c r="R6" i="1" s="1"/>
  <c r="U6" i="1" s="1"/>
  <c r="Q6" i="1" a="1"/>
  <c r="Q6" i="1" s="1"/>
  <c r="T6" i="1" s="1"/>
  <c r="Q5" i="1" a="1"/>
  <c r="Q5" i="1" s="1"/>
  <c r="T5" i="1" s="1"/>
  <c r="P5" i="1" a="1"/>
  <c r="P5" i="1" s="1"/>
  <c r="S5" i="1" s="1"/>
  <c r="R5" i="1" a="1"/>
  <c r="R5" i="1" s="1"/>
  <c r="U5" i="1" s="1"/>
  <c r="P32" i="1" a="1"/>
  <c r="P32" i="1" s="1"/>
  <c r="Q32" i="1" a="1"/>
  <c r="Q32" i="1" s="1"/>
  <c r="T32" i="1" s="1"/>
  <c r="R32" i="1" a="1"/>
  <c r="R32" i="1" s="1"/>
  <c r="U32" i="1" s="1"/>
  <c r="P31" i="1" a="1"/>
  <c r="P31" i="1" s="1"/>
  <c r="Q31" i="1" a="1"/>
  <c r="Q31" i="1" s="1"/>
  <c r="T31" i="1" s="1"/>
  <c r="R31" i="1" a="1"/>
  <c r="R31" i="1" s="1"/>
  <c r="U31" i="1" s="1"/>
  <c r="P30" i="1" a="1"/>
  <c r="P30" i="1" s="1"/>
  <c r="Q30" i="1" a="1"/>
  <c r="Q30" i="1" s="1"/>
  <c r="T30" i="1" s="1"/>
  <c r="R30" i="1" a="1"/>
  <c r="R30" i="1" s="1"/>
  <c r="U30" i="1" s="1"/>
  <c r="P29" i="1" a="1"/>
  <c r="P29" i="1" s="1"/>
  <c r="Q29" i="1" a="1"/>
  <c r="Q29" i="1" s="1"/>
  <c r="T29" i="1" s="1"/>
  <c r="R29" i="1" a="1"/>
  <c r="R29" i="1" s="1"/>
  <c r="U29" i="1" s="1"/>
  <c r="P28" i="1" a="1"/>
  <c r="P28" i="1" s="1"/>
  <c r="Q28" i="1" a="1"/>
  <c r="Q28" i="1" s="1"/>
  <c r="T28" i="1" s="1"/>
  <c r="R28" i="1" a="1"/>
  <c r="R28" i="1" s="1"/>
  <c r="U28" i="1" s="1"/>
  <c r="P27" i="1" a="1"/>
  <c r="P27" i="1" s="1"/>
  <c r="Q27" i="1" a="1"/>
  <c r="Q27" i="1" s="1"/>
  <c r="T27" i="1" s="1"/>
  <c r="R27" i="1" a="1"/>
  <c r="R27" i="1" s="1"/>
  <c r="U27" i="1" s="1"/>
  <c r="P26" i="1" a="1"/>
  <c r="P26" i="1" s="1"/>
  <c r="Q26" i="1" a="1"/>
  <c r="Q26" i="1" s="1"/>
  <c r="T26" i="1" s="1"/>
  <c r="R26" i="1" a="1"/>
  <c r="R26" i="1" s="1"/>
  <c r="U26" i="1" s="1"/>
  <c r="P25" i="1" a="1"/>
  <c r="P25" i="1" s="1"/>
  <c r="Q25" i="1" a="1"/>
  <c r="Q25" i="1" s="1"/>
  <c r="T25" i="1" s="1"/>
  <c r="R25" i="1" a="1"/>
  <c r="R25" i="1" s="1"/>
  <c r="U25" i="1" s="1"/>
  <c r="P24" i="1" a="1"/>
  <c r="P24" i="1" s="1"/>
  <c r="Q24" i="1" a="1"/>
  <c r="Q24" i="1" s="1"/>
  <c r="T24" i="1" s="1"/>
  <c r="R24" i="1" a="1"/>
  <c r="R24" i="1" s="1"/>
  <c r="U24" i="1" s="1"/>
  <c r="P23" i="1" a="1"/>
  <c r="P23" i="1" s="1"/>
  <c r="Q23" i="1" a="1"/>
  <c r="Q23" i="1" s="1"/>
  <c r="T23" i="1" s="1"/>
  <c r="R23" i="1" a="1"/>
  <c r="R23" i="1" s="1"/>
  <c r="U23" i="1" s="1"/>
  <c r="P22" i="1" a="1"/>
  <c r="P22" i="1" s="1"/>
  <c r="Q22" i="1" a="1"/>
  <c r="Q22" i="1" s="1"/>
  <c r="T22" i="1" s="1"/>
  <c r="R22" i="1" a="1"/>
  <c r="R22" i="1" s="1"/>
  <c r="U22" i="1" s="1"/>
  <c r="P21" i="1" a="1"/>
  <c r="P21" i="1" s="1"/>
  <c r="Q21" i="1" a="1"/>
  <c r="Q21" i="1" s="1"/>
  <c r="T21" i="1" s="1"/>
  <c r="R21" i="1" a="1"/>
  <c r="R21" i="1" s="1"/>
  <c r="U21" i="1" s="1"/>
  <c r="P61" i="1" a="1"/>
  <c r="P61" i="1" s="1"/>
  <c r="Q61" i="1" a="1"/>
  <c r="Q61" i="1" s="1"/>
  <c r="T61" i="1" s="1"/>
  <c r="R61" i="1" a="1"/>
  <c r="R61" i="1" s="1"/>
  <c r="U61" i="1" s="1"/>
  <c r="P60" i="1" a="1"/>
  <c r="P60" i="1" s="1"/>
  <c r="Q60" i="1" a="1"/>
  <c r="Q60" i="1" s="1"/>
  <c r="T60" i="1" s="1"/>
  <c r="R60" i="1" a="1"/>
  <c r="R60" i="1" s="1"/>
  <c r="U60" i="1" s="1"/>
  <c r="P59" i="1" a="1"/>
  <c r="P59" i="1" s="1"/>
  <c r="Q59" i="1" a="1"/>
  <c r="Q59" i="1" s="1"/>
  <c r="T59" i="1" s="1"/>
  <c r="R59" i="1" a="1"/>
  <c r="R59" i="1" s="1"/>
  <c r="U59" i="1" s="1"/>
  <c r="P58" i="1" a="1"/>
  <c r="P58" i="1" s="1"/>
  <c r="Q58" i="1" a="1"/>
  <c r="Q58" i="1" s="1"/>
  <c r="T58" i="1" s="1"/>
  <c r="R58" i="1" a="1"/>
  <c r="R58" i="1" s="1"/>
  <c r="U58" i="1" s="1"/>
  <c r="P57" i="1" a="1"/>
  <c r="P57" i="1" s="1"/>
  <c r="Q57" i="1" a="1"/>
  <c r="Q57" i="1" s="1"/>
  <c r="T57" i="1" s="1"/>
  <c r="R57" i="1" a="1"/>
  <c r="R57" i="1" s="1"/>
  <c r="U57" i="1" s="1"/>
  <c r="P56" i="1" a="1"/>
  <c r="P56" i="1" s="1"/>
  <c r="Q56" i="1" a="1"/>
  <c r="Q56" i="1" s="1"/>
  <c r="T56" i="1" s="1"/>
  <c r="R56" i="1" a="1"/>
  <c r="R56" i="1" s="1"/>
  <c r="U56" i="1" s="1"/>
  <c r="P55" i="1" a="1"/>
  <c r="P55" i="1" s="1"/>
  <c r="Q55" i="1" a="1"/>
  <c r="Q55" i="1" s="1"/>
  <c r="T55" i="1" s="1"/>
  <c r="R55" i="1" a="1"/>
  <c r="R55" i="1" s="1"/>
  <c r="U55" i="1" s="1"/>
  <c r="P54" i="1" a="1"/>
  <c r="P54" i="1" s="1"/>
  <c r="Q54" i="1" a="1"/>
  <c r="Q54" i="1" s="1"/>
  <c r="T54" i="1" s="1"/>
  <c r="R54" i="1" a="1"/>
  <c r="R54" i="1" s="1"/>
  <c r="U54" i="1" s="1"/>
  <c r="P53" i="1" a="1"/>
  <c r="P53" i="1" s="1"/>
  <c r="Q53" i="1" a="1"/>
  <c r="Q53" i="1" s="1"/>
  <c r="T53" i="1" s="1"/>
  <c r="R53" i="1" a="1"/>
  <c r="R53" i="1" s="1"/>
  <c r="U53" i="1" s="1"/>
  <c r="P52" i="1" a="1"/>
  <c r="P52" i="1" s="1"/>
  <c r="Q52" i="1" a="1"/>
  <c r="Q52" i="1" s="1"/>
  <c r="T52" i="1" s="1"/>
  <c r="R52" i="1" a="1"/>
  <c r="R52" i="1" s="1"/>
  <c r="U52" i="1" s="1"/>
  <c r="P51" i="1" a="1"/>
  <c r="P51" i="1" s="1"/>
  <c r="Q51" i="1" a="1"/>
  <c r="Q51" i="1" s="1"/>
  <c r="T51" i="1" s="1"/>
  <c r="R51" i="1" a="1"/>
  <c r="R51" i="1" s="1"/>
  <c r="U51" i="1" s="1"/>
  <c r="P50" i="1" a="1"/>
  <c r="P50" i="1" s="1"/>
  <c r="Q50" i="1" a="1"/>
  <c r="Q50" i="1" s="1"/>
  <c r="T50" i="1" s="1"/>
  <c r="R50" i="1" a="1"/>
  <c r="R50" i="1" s="1"/>
  <c r="U50" i="1" s="1"/>
  <c r="P49" i="1" a="1"/>
  <c r="P49" i="1" s="1"/>
  <c r="Q49" i="1" a="1"/>
  <c r="Q49" i="1" s="1"/>
  <c r="T49" i="1" s="1"/>
  <c r="R49" i="1" a="1"/>
  <c r="R49" i="1" s="1"/>
  <c r="U49" i="1" s="1"/>
  <c r="P48" i="1" a="1"/>
  <c r="P48" i="1" s="1"/>
  <c r="Q48" i="1" a="1"/>
  <c r="Q48" i="1" s="1"/>
  <c r="T48" i="1" s="1"/>
  <c r="R48" i="1" a="1"/>
  <c r="R48" i="1" s="1"/>
  <c r="U48" i="1" s="1"/>
  <c r="P47" i="1" a="1"/>
  <c r="P47" i="1" s="1"/>
  <c r="Q47" i="1" a="1"/>
  <c r="Q47" i="1" s="1"/>
  <c r="T47" i="1" s="1"/>
  <c r="R47" i="1" a="1"/>
  <c r="R47" i="1" s="1"/>
  <c r="U47" i="1" s="1"/>
  <c r="P46" i="1" a="1"/>
  <c r="P46" i="1" s="1"/>
  <c r="Q46" i="1" a="1"/>
  <c r="Q46" i="1" s="1"/>
  <c r="T46" i="1" s="1"/>
  <c r="R46" i="1" a="1"/>
  <c r="R46" i="1" s="1"/>
  <c r="U46" i="1" s="1"/>
  <c r="P45" i="1" a="1"/>
  <c r="P45" i="1" s="1"/>
  <c r="Q45" i="1" a="1"/>
  <c r="Q45" i="1" s="1"/>
  <c r="T45" i="1" s="1"/>
  <c r="R45" i="1" a="1"/>
  <c r="R45" i="1" s="1"/>
  <c r="U45" i="1" s="1"/>
  <c r="P44" i="1" a="1"/>
  <c r="P44" i="1" s="1"/>
  <c r="Q44" i="1" a="1"/>
  <c r="Q44" i="1" s="1"/>
  <c r="T44" i="1" s="1"/>
  <c r="R44" i="1" a="1"/>
  <c r="R44" i="1" s="1"/>
  <c r="U44" i="1" s="1"/>
  <c r="P43" i="1" a="1"/>
  <c r="P43" i="1" s="1"/>
  <c r="Q43" i="1" a="1"/>
  <c r="Q43" i="1" s="1"/>
  <c r="T43" i="1" s="1"/>
  <c r="R43" i="1" a="1"/>
  <c r="R43" i="1" s="1"/>
  <c r="U43" i="1" s="1"/>
  <c r="P42" i="1" a="1"/>
  <c r="P42" i="1" s="1"/>
  <c r="Q42" i="1" a="1"/>
  <c r="Q42" i="1" s="1"/>
  <c r="T42" i="1" s="1"/>
  <c r="R42" i="1" a="1"/>
  <c r="R42" i="1" s="1"/>
  <c r="U42" i="1" s="1"/>
  <c r="P41" i="1" a="1"/>
  <c r="P41" i="1" s="1"/>
  <c r="Q41" i="1" a="1"/>
  <c r="Q41" i="1" s="1"/>
  <c r="T41" i="1" s="1"/>
  <c r="R41" i="1" a="1"/>
  <c r="R41" i="1" s="1"/>
  <c r="U41" i="1" s="1"/>
  <c r="P40" i="1" a="1"/>
  <c r="P40" i="1" s="1"/>
  <c r="Q40" i="1" a="1"/>
  <c r="Q40" i="1" s="1"/>
  <c r="T40" i="1" s="1"/>
  <c r="R40" i="1" a="1"/>
  <c r="R40" i="1" s="1"/>
  <c r="U40" i="1" s="1"/>
  <c r="P39" i="1" a="1"/>
  <c r="P39" i="1" s="1"/>
  <c r="Q39" i="1" a="1"/>
  <c r="Q39" i="1" s="1"/>
  <c r="T39" i="1" s="1"/>
  <c r="R39" i="1" a="1"/>
  <c r="R39" i="1" s="1"/>
  <c r="U39" i="1" s="1"/>
  <c r="P38" i="1" a="1"/>
  <c r="P38" i="1" s="1"/>
  <c r="Q38" i="1" a="1"/>
  <c r="Q38" i="1" s="1"/>
  <c r="T38" i="1" s="1"/>
  <c r="R38" i="1" a="1"/>
  <c r="R38" i="1" s="1"/>
  <c r="U38" i="1" s="1"/>
  <c r="P37" i="1" a="1"/>
  <c r="P37" i="1" s="1"/>
  <c r="Q37" i="1" a="1"/>
  <c r="Q37" i="1" s="1"/>
  <c r="T37" i="1" s="1"/>
  <c r="R37" i="1" a="1"/>
  <c r="R37" i="1" s="1"/>
  <c r="U37" i="1" s="1"/>
  <c r="P36" i="1" a="1"/>
  <c r="P36" i="1" s="1"/>
  <c r="Q36" i="1" a="1"/>
  <c r="Q36" i="1" s="1"/>
  <c r="T36" i="1" s="1"/>
  <c r="R36" i="1" a="1"/>
  <c r="R36" i="1" s="1"/>
  <c r="U36" i="1" s="1"/>
  <c r="P35" i="1" a="1"/>
  <c r="P35" i="1" s="1"/>
  <c r="Q35" i="1" a="1"/>
  <c r="Q35" i="1" s="1"/>
  <c r="T35" i="1" s="1"/>
  <c r="R35" i="1" a="1"/>
  <c r="R35" i="1" s="1"/>
  <c r="U35" i="1" s="1"/>
  <c r="P34" i="1" a="1"/>
  <c r="P34" i="1" s="1"/>
  <c r="Q34" i="1" a="1"/>
  <c r="Q34" i="1" s="1"/>
  <c r="T34" i="1" s="1"/>
  <c r="R34" i="1" a="1"/>
  <c r="R34" i="1" s="1"/>
  <c r="U34" i="1" s="1"/>
  <c r="P33" i="1" a="1"/>
  <c r="P33" i="1" s="1"/>
  <c r="Q33" i="1" a="1"/>
  <c r="Q33" i="1" s="1"/>
  <c r="T33" i="1" s="1"/>
  <c r="R33" i="1" a="1"/>
  <c r="R33" i="1" s="1"/>
  <c r="U33" i="1" s="1"/>
  <c r="P3" i="1" a="1"/>
  <c r="P3" i="1" s="1"/>
  <c r="S3" i="1" s="1"/>
  <c r="R3" i="1" a="1"/>
  <c r="R3" i="1" s="1"/>
  <c r="U3" i="1" s="1"/>
  <c r="Q3" i="1" a="1"/>
  <c r="Q3" i="1" s="1"/>
  <c r="T3" i="1" s="1"/>
  <c r="S33" i="1" l="1"/>
  <c r="V33" i="1"/>
  <c r="W33" i="1" s="1"/>
  <c r="S34" i="1"/>
  <c r="V34" i="1"/>
  <c r="W34" i="1" s="1"/>
  <c r="S35" i="1"/>
  <c r="V35" i="1"/>
  <c r="W35" i="1" s="1"/>
  <c r="S36" i="1"/>
  <c r="V36" i="1"/>
  <c r="W36" i="1" s="1"/>
  <c r="S37" i="1"/>
  <c r="V37" i="1"/>
  <c r="W37" i="1" s="1"/>
  <c r="S38" i="1"/>
  <c r="V38" i="1"/>
  <c r="W38" i="1" s="1"/>
  <c r="S39" i="1"/>
  <c r="V39" i="1"/>
  <c r="W39" i="1" s="1"/>
  <c r="S40" i="1"/>
  <c r="V40" i="1"/>
  <c r="W40" i="1" s="1"/>
  <c r="S41" i="1"/>
  <c r="V41" i="1"/>
  <c r="W41" i="1" s="1"/>
  <c r="S42" i="1"/>
  <c r="V42" i="1"/>
  <c r="W42" i="1" s="1"/>
  <c r="S43" i="1"/>
  <c r="V43" i="1"/>
  <c r="W43" i="1" s="1"/>
  <c r="S44" i="1"/>
  <c r="V44" i="1"/>
  <c r="W44" i="1" s="1"/>
  <c r="S45" i="1"/>
  <c r="V45" i="1"/>
  <c r="W45" i="1" s="1"/>
  <c r="S46" i="1"/>
  <c r="V46" i="1"/>
  <c r="W46" i="1" s="1"/>
  <c r="S47" i="1"/>
  <c r="V47" i="1"/>
  <c r="W47" i="1" s="1"/>
  <c r="S48" i="1"/>
  <c r="V48" i="1"/>
  <c r="W48" i="1" s="1"/>
  <c r="S49" i="1"/>
  <c r="V49" i="1"/>
  <c r="W49" i="1" s="1"/>
  <c r="S50" i="1"/>
  <c r="V50" i="1"/>
  <c r="W50" i="1" s="1"/>
  <c r="S51" i="1"/>
  <c r="V51" i="1"/>
  <c r="W51" i="1" s="1"/>
  <c r="S52" i="1"/>
  <c r="V52" i="1"/>
  <c r="W52" i="1" s="1"/>
  <c r="S53" i="1"/>
  <c r="V53" i="1"/>
  <c r="W53" i="1" s="1"/>
  <c r="S54" i="1"/>
  <c r="V54" i="1"/>
  <c r="W54" i="1" s="1"/>
  <c r="S55" i="1"/>
  <c r="V55" i="1"/>
  <c r="W55" i="1" s="1"/>
  <c r="S56" i="1"/>
  <c r="V56" i="1"/>
  <c r="W56" i="1" s="1"/>
  <c r="S57" i="1"/>
  <c r="V57" i="1"/>
  <c r="W57" i="1" s="1"/>
  <c r="S58" i="1"/>
  <c r="V58" i="1"/>
  <c r="W58" i="1" s="1"/>
  <c r="S59" i="1"/>
  <c r="V59" i="1"/>
  <c r="W59" i="1" s="1"/>
  <c r="S60" i="1"/>
  <c r="V60" i="1"/>
  <c r="W60" i="1" s="1"/>
  <c r="S61" i="1"/>
  <c r="V61" i="1"/>
  <c r="W61" i="1" s="1"/>
  <c r="S21" i="1"/>
  <c r="V21" i="1"/>
  <c r="W21" i="1" s="1"/>
  <c r="S22" i="1"/>
  <c r="V22" i="1"/>
  <c r="W22" i="1" s="1"/>
  <c r="S23" i="1"/>
  <c r="V23" i="1"/>
  <c r="W23" i="1" s="1"/>
  <c r="S24" i="1"/>
  <c r="V24" i="1"/>
  <c r="W24" i="1" s="1"/>
  <c r="S25" i="1"/>
  <c r="V25" i="1"/>
  <c r="W25" i="1" s="1"/>
  <c r="S26" i="1"/>
  <c r="V26" i="1"/>
  <c r="W26" i="1" s="1"/>
  <c r="S27" i="1"/>
  <c r="V27" i="1"/>
  <c r="W27" i="1" s="1"/>
  <c r="S28" i="1"/>
  <c r="V28" i="1"/>
  <c r="W28" i="1" s="1"/>
  <c r="S29" i="1"/>
  <c r="V29" i="1"/>
  <c r="W29" i="1" s="1"/>
  <c r="S30" i="1"/>
  <c r="V30" i="1"/>
  <c r="W30" i="1" s="1"/>
  <c r="S31" i="1"/>
  <c r="V31" i="1"/>
  <c r="W31" i="1" s="1"/>
  <c r="S32" i="1"/>
  <c r="V32" i="1"/>
  <c r="W32" i="1" s="1"/>
  <c r="V20" i="1"/>
  <c r="W20" i="1" s="1"/>
  <c r="V19" i="1" l="1"/>
  <c r="W19" i="1" s="1"/>
  <c r="V18" i="1" l="1"/>
  <c r="W18" i="1" s="1"/>
  <c r="V17" i="1" l="1"/>
  <c r="W17" i="1" s="1"/>
  <c r="V16" i="1" l="1"/>
  <c r="W16" i="1" s="1"/>
  <c r="V15" i="1" l="1"/>
  <c r="W15" i="1" s="1"/>
  <c r="V14" i="1" l="1"/>
  <c r="W14" i="1" s="1"/>
  <c r="V13" i="1" l="1"/>
  <c r="W13" i="1" s="1"/>
  <c r="V12" i="1" l="1"/>
  <c r="W12" i="1" s="1"/>
  <c r="V11" i="1" l="1"/>
  <c r="W11" i="1" s="1"/>
  <c r="V10" i="1" l="1"/>
  <c r="W10" i="1" s="1"/>
  <c r="V9" i="1" l="1"/>
  <c r="W9" i="1" s="1"/>
  <c r="V8" i="1" l="1"/>
  <c r="W8" i="1" s="1"/>
  <c r="V7" i="1" l="1"/>
  <c r="W7" i="1" s="1"/>
  <c r="V6" i="1" l="1"/>
  <c r="W6" i="1" s="1"/>
  <c r="V5" i="1" l="1"/>
  <c r="W5" i="1" s="1"/>
  <c r="V3" i="1" l="1"/>
  <c r="W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<sst xmlns="http://schemas.openxmlformats.org/spreadsheetml/2006/main" count="32" uniqueCount="32">
  <si>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Borrower First Name</t>
  </si>
  <si>
    <t>Borrower Last Name</t>
  </si>
  <si>
    <t>Subject Property Address</t>
  </si>
  <si>
    <t>Subject Property City</t>
  </si>
  <si>
    <t>Subject Property State</t>
  </si>
  <si>
    <t>Total Original Loan Amount</t>
  </si>
  <si>
    <t>Original Appraised Value</t>
  </si>
  <si>
    <t>First Pymt Date</t>
  </si>
  <si>
    <t>Current Interest Rate</t>
  </si>
  <si>
    <t>Loan Term (years)</t>
  </si>
  <si>
    <t>Current P&amp;I Mtg Pymt</t>
  </si>
  <si>
    <t>Borr Cell</t>
  </si>
  <si>
    <t>Borr Email</t>
  </si>
  <si>
    <t>New Loan Balance</t>
  </si>
  <si>
    <t>Months Elapsed</t>
  </si>
  <si>
    <t>New Rate (30yr)</t>
  </si>
  <si>
    <t>New Rate (20yr)</t>
  </si>
  <si>
    <t>New Rate (15yr)</t>
  </si>
  <si>
    <t>New 30 Yr P&amp;I Payment</t>
  </si>
  <si>
    <t>New 20 Yr P&amp;I Payment</t>
  </si>
  <si>
    <t>New 15 Yr P&amp;I Payment</t>
  </si>
  <si>
    <t>New P&amp;I (Original Term)</t>
  </si>
  <si>
    <t>Monthly Savings</t>
  </si>
  <si>
    <t>New Estimated Home Value</t>
  </si>
  <si>
    <t>Equity Increase ($)</t>
  </si>
  <si>
    <t>LTV</t>
  </si>
  <si>
    <t>Lower LTV</t>
  </si>
  <si>
    <t>Upper LTV</t>
  </si>
  <si>
    <t>15 Yr Rate</t>
  </si>
  <si>
    <t>20 Yr Rate</t>
  </si>
  <si>
    <t>30 Yr Rate</t>
  </si>
  <si>
    <t>LTV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</si>
</sst>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/>
  </cellXfs>
  <cellStyles count="1">
    <cellStyle name="Normal" xfId="0" builtinId="0"/>
  </cellStyles>
  <dxfs count="21"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4</xdr:col>
      <xdr:colOff>885825</xdr:colOff>
      <xdr:row>33</xdr:row>
      <xdr:rowOff>111125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CC053A3E-63B3-4FD4-8215-EB3F0DA778EA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bWZlZG10Zy1teS5zaGFyZXBvaW50LmNvbS86dTovZy9wZXJzb25hbC9taWNoYWVsX3lvdW5nX3VmbWd1c2FfY29tL0VTWWt0Z0haU09kQm1oZkRTT2pqN2pRQlN6TzJDMUdfRU80VjFDTVlrOFdsX1E&quot;}"/>
            </a:ext>
          </a:extLst>
        </xdr:cNvPr>
        <xdr:cNvSpPr/>
      </xdr:nvSpPr>
      <xdr:spPr>
        <a:xfrm>
          <a:off x="4171950" y="5791200"/>
          <a:ext cx="2247900" cy="292100"/>
        </a:xfrm>
        <a:prstGeom prst="roundRect">
          <a:avLst/>
        </a:prstGeom>
        <a:solidFill>
          <a:srgbClr val="107C4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2 THE FINAL Processing Script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69EB4-AA71-4F71-8E59-A18401AA74DF}" name="BorrowersDataInfo" displayName="BorrowersDataInfo" ref="A1:Z61" totalsRowShown="0">
  <autoFilter ref="A1:Z61" xr:uid="{BD869EB4-AA71-4F71-8E59-A18401AA74DF}"/>
  <tableColumns count="26">
    <tableColumn id="1" xr3:uid="{29FC0A7D-E05F-43AF-9D77-41AC2681BE21}" name="Borrower First Name"/>
    <tableColumn id="2" xr3:uid="{7E5263D4-DA4A-416D-ACF3-11EA8C2C6C74}" name="Borrower Last Name"/>
    <tableColumn id="3" xr3:uid="{A58FFA59-453C-4035-AAAA-DFD8493212B8}" name="Subject Property Address"/>
    <tableColumn id="4" xr3:uid="{6631E3A1-B89D-4B4F-9D7C-36492EA5FC00}" name="Subject Property City"/>
    <tableColumn id="5" xr3:uid="{4A5FD470-BB50-4E36-9E7A-A6A14B0C9C5B}" name="Subject Property State"/>
    <tableColumn id="6" xr3:uid="{58105D7B-4785-4B2F-A52C-00A3B4C7DD65}" name="Total Original Loan Amount"/>
    <tableColumn id="7" xr3:uid="{22155DB0-0CAC-4555-B802-E15FD265468A}" name="Original Appraised Value"/>
    <tableColumn id="8" xr3:uid="{C7B99065-88E2-4875-B5DE-1733E910D9A8}" name="First Pymt Date"/>
    <tableColumn id="9" xr3:uid="{4898DD53-A954-4CF2-8B39-0DF097E67EBE}" name="Current Interest Rate"/>
    <tableColumn id="10" xr3:uid="{B7A9B5EC-67D6-43F1-B9B1-4F27DD4A456B}" name="Loan Term (years)"/>
    <tableColumn id="11" xr3:uid="{E89B1221-8480-4025-9DC7-2979A89DEB56}" name="Current P&amp;I Mtg Pymt"/>
    <tableColumn id="12" xr3:uid="{764B519E-FFB1-4FF8-9CC2-0BF3B823CED0}" name="Borr Cell"/>
    <tableColumn id="13" xr3:uid="{ABDC2F7B-4467-4B4C-98FF-6832A9E8CA75}" name="Borr Email"/>
    <tableColumn id="14" xr3:uid="{E754F854-0F34-48DB-B809-7AEF3A6C0A8E}" name="New Loan Balance" dataDxfId="20">
      <calculatedColumnFormula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calculatedColumnFormula>
    </tableColumn>
    <tableColumn id="15" xr3:uid="{9D142ED0-8625-49E1-849C-E5D2C1B66DF4}" name="Months Elapsed" dataDxfId="19">
      <calculatedColumnFormula>DATEDIF(BorrowersDataInfo[[#This Row],[First Pymt Date]], TODAY(), "m")</calculatedColumnFormula>
    </tableColumn>
    <tableColumn id="16" xr3:uid="{5C88F470-B3DD-4088-A31F-7B1C44BBCDBE}" name="New Rate (30yr)" dataDxfId="18">
      <calculatedColumnFormula array="1">IF(BorrowersDataInfo[[#This Row],[LTV]]="", "", INDEX(RateMatrix[30 Yr Rate], MATCH(1, (BorrowersDataInfo[[#This Row],[LTV]]&gt;=RateMatrix[Lower LTV])*(BorrowersDataInfo[[#This Row],[LTV]]&lt;=RateMatrix[Upper LTV]), 0)))</calculatedColumnFormula>
    </tableColumn>
    <tableColumn id="17" xr3:uid="{07D6B12E-3A7B-4F6B-A9D1-5C933A21890B}" name="New Rate (20yr)" dataDxfId="17">
      <calculatedColumnFormula array="1">IF(BorrowersDataInfo[[#This Row],[LTV]]="", "", INDEX(RateMatrix[20 Yr Rate], MATCH(1, (BorrowersDataInfo[[#This Row],[LTV]]&gt;=RateMatrix[Lower LTV])*(BorrowersDataInfo[[#This Row],[LTV]]&lt;=RateMatrix[Upper LTV]), 0)))</calculatedColumnFormula>
    </tableColumn>
    <tableColumn id="18" xr3:uid="{45A44E42-EB5A-4799-A968-3EA46E257832}" name="New Rate (15yr)" dataDxfId="16">
      <calculatedColumnFormula array="1">IF(BorrowersDataInfo[[#This Row],[LTV]]="", "", INDEX(RateMatrix[15 Yr Rate], MATCH(1, (BorrowersDataInfo[[#This Row],[LTV]]&gt;=RateMatrix[Lower LTV])*(BorrowersDataInfo[[#This Row],[LTV]]&lt;=RateMatrix[Upper LTV]), 0)))</calculatedColumnFormula>
    </tableColumn>
    <tableColumn id="19" xr3:uid="{0D01B69B-C5E3-4F39-9485-97B55B1101D5}" name="New 30 Yr P&amp;I Payment" dataDxfId="15">
      <calculatedColumnFormula>IF(BorrowersDataInfo[[#This Row],[New Rate (30yr)]]&gt;0, PMT(BorrowersDataInfo[[#This Row],[New Rate (30yr)]]/12, 360, -BorrowersDataInfo[[#This Row],[New Loan Balance]]), "")</calculatedColumnFormula>
    </tableColumn>
    <tableColumn id="20" xr3:uid="{DA32628E-0115-4F0B-892E-52F4971D9107}" name="New 20 Yr P&amp;I Payment" dataDxfId="14">
      <calculatedColumnFormula>IF(BorrowersDataInfo[[#This Row],[New Rate (20yr)]]&gt;0, PMT(BorrowersDataInfo[[#This Row],[New Rate (20yr)]]/12, 240, -BorrowersDataInfo[[#This Row],[New Loan Balance]]), "")</calculatedColumnFormula>
    </tableColumn>
    <tableColumn id="21" xr3:uid="{CE856AAD-9B21-4B6C-92B5-E056A942304E}" name="New 15 Yr P&amp;I Payment" dataDxfId="13">
      <calculatedColumnFormula>IF(BorrowersDataInfo[[#This Row],[New Rate (15yr)]]&gt;0, PMT(BorrowersDataInfo[[#This Row],[New Rate (15yr)]]/12, 180, -BorrowersDataInfo[[#This Row],[New Loan Balance]]), "")</calculatedColumnFormula>
    </tableColumn>
    <tableColumn id="22" xr3:uid="{E9C8442C-0F35-407E-B792-BF6178A62EA0}" name="New P&amp;I (Original Term)" dataDxfId="12">
      <calculatedColumnFormula>IF(BorrowersDataInfo[[#This Row],[New Rate (30yr)]]&gt;0, PMT(BorrowersDataInfo[[#This Row],[New Rate (30yr)]]/12, BorrowersDataInfo[[#This Row],[Loan Term (years)]]*12, -BorrowersDataInfo[[#This Row],[New Loan Balance]]), "")</calculatedColumnFormula>
    </tableColumn>
    <tableColumn id="23" xr3:uid="{5493CE18-B7E6-48A5-8DC1-1B631BEA77CE}" name="Monthly Savings" dataDxfId="11">
      <calculatedColumnFormula>BorrowersDataInfo[[#This Row],[Current P&amp;I Mtg Pymt]] - BorrowersDataInfo[[#This Row],[New P&amp;I (Original Term)]]</calculatedColumnFormula>
    </tableColumn>
    <tableColumn id="24" xr3:uid="{AB517127-DFDA-40F1-B99C-6928B448BF34}" name="New Estimated Home Value" dataDxfId="10">
      <calculatedColumnFormula>IF(OR(G2="",O2=""),"",G2*(1+0.07)^(O2/12))</calculatedColumnFormula>
    </tableColumn>
    <tableColumn id="25" xr3:uid="{6E9BE72A-18C3-4BF6-B939-43725979C02B}" name="Equity Increase ($)" dataDxfId="9">
      <calculatedColumnFormula>IF(BorrowersDataInfo[[#This Row],[New Estimated Home Value]]&gt;0, BorrowersDataInfo[[#This Row],[New Estimated Home Value]]-BorrowersDataInfo[[#This Row],[Original Appraised Value]], "")</calculatedColumnFormula>
    </tableColumn>
    <tableColumn id="26" xr3:uid="{C313E8CC-6D76-4A6F-8A67-F5A92E8B730B}" name="LTV" dataDxfId="8">
      <calculatedColumnFormula>IF(BorrowersDataInfo[[#This Row],[New Estimated Home Value]]&gt;0, BorrowersDataInfo[[#This Row],[New Loan Balance]]/BorrowersDataInfo[[#This Row],[New Estimated Home Value]],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21D1B-D506-45D8-93C2-618F86A25793}" name="RateMatrix" displayName="RateMatrix" ref="A1:F6" totalsRowShown="0" headerRowDxfId="7" dataDxfId="6">
  <autoFilter ref="A1:F6" xr:uid="{18921D1B-D506-45D8-93C2-618F86A25793}"/>
  <tableColumns count="6">
    <tableColumn id="1" xr3:uid="{296D5295-B993-448E-AE31-61E456CB7F86}" name="Lower LTV" dataDxfId="5"/>
    <tableColumn id="2" xr3:uid="{7F4FAB2D-D93B-474C-B3E9-B8F577704B5A}" name="Upper LTV" dataDxfId="4"/>
    <tableColumn id="3" xr3:uid="{89CA0E81-E963-4E3D-ACBC-0FDF393185BB}" name="15 Yr Rate" dataDxfId="3"/>
    <tableColumn id="4" xr3:uid="{77AA8274-A40F-45F1-A8FC-1C18E4D1F106}" name="20 Yr Rate" dataDxfId="2"/>
    <tableColumn id="5" xr3:uid="{1C3E8A6E-A859-4D14-A5A7-AC01275A5E88}" name="30 Yr Rate" dataDxfId="1"/>
    <tableColumn id="6" xr3:uid="{03FF7A70-AC8F-47F6-B1A1-C7C677485578}" name="LTV Band" dataDxfId="0">
      <calculatedColumnFormula>RateMatrix[[#This Row],[Lower LTV]] &amp; "-" &amp; RateMatrix[[#This Row],[Upper LTV]]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8F5E-2D9D-4CA9-9EB4-983006E90215}">
  <dimension ref="A1:Z61"/>
  <sheetViews>
    <sheetView tabSelected="1" topLeftCell="S2" workbookViewId="0">
      <selection activeCell="AB7" sqref="AB7"/>
    </sheetView>
  </sheetViews>
  <sheetFormatPr defaultRowHeight="14.5" x14ac:dyDescent="0.35"/>
  <cols>
    <col min="1" max="1" width="19.54296875" customWidth="1"/>
    <col min="2" max="2" width="19.26953125" customWidth="1"/>
    <col min="3" max="3" width="23.7265625" customWidth="1"/>
    <col min="4" max="4" width="20.453125" customWidth="1"/>
    <col min="5" max="5" width="21.453125" customWidth="1"/>
    <col min="6" max="6" width="25.1796875" customWidth="1"/>
    <col min="7" max="7" width="23.26953125" customWidth="1"/>
    <col min="8" max="8" width="15.453125" customWidth="1"/>
    <col min="9" max="9" width="20.1796875" customWidth="1"/>
    <col min="10" max="10" width="17.453125" customWidth="1"/>
    <col min="11" max="11" width="20.453125" customWidth="1"/>
    <col min="12" max="12" width="9.81640625" customWidth="1"/>
    <col min="13" max="13" width="11.26953125" customWidth="1"/>
    <col min="14" max="14" width="17.81640625" customWidth="1"/>
    <col min="15" max="15" width="16" customWidth="1"/>
    <col min="16" max="18" width="15.81640625" customWidth="1"/>
    <col min="19" max="21" width="21.81640625" customWidth="1"/>
    <col min="22" max="22" width="22.453125" customWidth="1"/>
    <col min="23" max="23" width="16.453125" customWidth="1"/>
    <col min="24" max="24" width="25.54296875" customWidth="1"/>
    <col min="25" max="25" width="18.26953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/>
      <c r="B2" s="1"/>
      <c r="C2" s="1"/>
      <c r="D2" s="1"/>
      <c r="E2" s="1"/>
      <c r="F2" s="2"/>
      <c r="G2" s="3"/>
      <c r="H2" s="4"/>
      <c r="I2" s="5"/>
      <c r="J2" s="3"/>
      <c r="K2" s="2"/>
      <c r="L2" s="1"/>
      <c r="M2" s="1"/>
      <c r="N2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2">
        <f ca="1">DATEDIF(BorrowersDataInfo[[#This Row],[First Pymt Date]], TODAY(), "m")</f>
        <v>1506</v>
      </c>
      <c r="P2" t="e" cm="1">
        <f t="array" aca="1" ref="P2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2" t="e" cm="1">
        <f t="array" aca="1" ref="Q2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2" t="e" cm="1">
        <f t="array" aca="1" ref="R2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2" t="e">
        <f ca="1">IF(BorrowersDataInfo[[#This Row],[New Rate (30yr)]]&gt;0, PMT(BorrowersDataInfo[[#This Row],[New Rate (30yr)]]/12, 360, -BorrowersDataInfo[[#This Row],[New Loan Balance]]), "")</f>
        <v>#DIV/0!</v>
      </c>
      <c r="T2" t="e">
        <f ca="1">IF(BorrowersDataInfo[[#This Row],[New Rate (20yr)]]&gt;0, PMT(BorrowersDataInfo[[#This Row],[New Rate (20yr)]]/12, 240, -BorrowersDataInfo[[#This Row],[New Loan Balance]]), "")</f>
        <v>#DIV/0!</v>
      </c>
      <c r="U2" t="e">
        <f ca="1">IF(BorrowersDataInfo[[#This Row],[New Rate (15yr)]]&gt;0, PMT(BorrowersDataInfo[[#This Row],[New Rate (15yr)]]/12, 180, -BorrowersDataInfo[[#This Row],[New Loan Balance]]), "")</f>
        <v>#DIV/0!</v>
      </c>
      <c r="V2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2" s="8" t="e">
        <f ca="1">BorrowersDataInfo[[#This Row],[Current P&amp;I Mtg Pymt]] - BorrowersDataInfo[[#This Row],[New P&amp;I (Original Term)]]</f>
        <v>#DIV/0!</v>
      </c>
      <c r="X2" t="str">
        <f ca="1">IF(OR(G2="",O2=""),"",G2*(1+0.07)^(O2/12))</f>
        <v/>
      </c>
      <c r="Y2" t="e">
        <f ca="1">IF(BorrowersDataInfo[[#This Row],[New Estimated Home Value]]&gt;0, BorrowersDataInfo[[#This Row],[New Estimated Home Value]]-BorrowersDataInfo[[#This Row],[Original Appraised Value]], "")</f>
        <v>#VALUE!</v>
      </c>
      <c r="Z2" t="e">
        <f ca="1">IF(BorrowersDataInfo[[#This Row],[New Estimated Home Value]]&gt;0, BorrowersDataInfo[[#This Row],[New Loan Balance]]/BorrowersDataInfo[[#This Row],[New Estimated Home Value]], "")</f>
        <v>#DIV/0!</v>
      </c>
    </row>
    <row r="3" spans="1:26" x14ac:dyDescent="0.35">
      <c r="A3" s="1"/>
      <c r="B3" s="1"/>
      <c r="C3" s="1"/>
      <c r="D3" s="1"/>
      <c r="E3" s="1"/>
      <c r="F3" s="2"/>
      <c r="G3" s="3"/>
      <c r="H3" s="4"/>
      <c r="I3" s="5"/>
      <c r="J3" s="3"/>
      <c r="K3" s="2"/>
      <c r="L3" s="1"/>
      <c r="M3" s="1"/>
      <c r="N3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3">
        <f ca="1">DATEDIF(BorrowersDataInfo[[#This Row],[First Pymt Date]], TODAY(), "m")</f>
        <v>1506</v>
      </c>
      <c r="P3" t="e" cm="1">
        <f t="array" aca="1" ref="P3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3" t="e" cm="1">
        <f t="array" aca="1" ref="Q3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3" t="e" cm="1">
        <f t="array" aca="1" ref="R3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3" t="e">
        <f ca="1">IF(BorrowersDataInfo[[#This Row],[New Rate (30yr)]]&gt;0, PMT(BorrowersDataInfo[[#This Row],[New Rate (30yr)]]/12, 360, -BorrowersDataInfo[[#This Row],[New Loan Balance]]), "")</f>
        <v>#DIV/0!</v>
      </c>
      <c r="T3" t="e">
        <f ca="1">IF(BorrowersDataInfo[[#This Row],[New Rate (20yr)]]&gt;0, PMT(BorrowersDataInfo[[#This Row],[New Rate (20yr)]]/12, 240, -BorrowersDataInfo[[#This Row],[New Loan Balance]]), "")</f>
        <v>#DIV/0!</v>
      </c>
      <c r="U3" t="e">
        <f ca="1">IF(BorrowersDataInfo[[#This Row],[New Rate (15yr)]]&gt;0, PMT(BorrowersDataInfo[[#This Row],[New Rate (15yr)]]/12, 180, -BorrowersDataInfo[[#This Row],[New Loan Balance]]), "")</f>
        <v>#DIV/0!</v>
      </c>
      <c r="V3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3" t="e">
        <f ca="1">BorrowersDataInfo[[#This Row],[Current P&amp;I Mtg Pymt]] - BorrowersDataInfo[[#This Row],[New P&amp;I (Original Term)]]</f>
        <v>#DIV/0!</v>
      </c>
      <c r="X3" t="str">
        <f t="shared" ref="X2:X33" ca="1" si="0">IF(OR(G3="",O3=""),"",G3*(1+0.07)^(O3/12))</f>
        <v/>
      </c>
      <c r="Y3" t="e">
        <f ca="1">IF(BorrowersDataInfo[[#This Row],[New Estimated Home Value]]&gt;0, BorrowersDataInfo[[#This Row],[New Estimated Home Value]]-BorrowersDataInfo[[#This Row],[Original Appraised Value]], "")</f>
        <v>#VALUE!</v>
      </c>
      <c r="Z3" t="e">
        <f ca="1">IF(BorrowersDataInfo[[#This Row],[New Estimated Home Value]]&gt;0, BorrowersDataInfo[[#This Row],[New Loan Balance]]/BorrowersDataInfo[[#This Row],[New Estimated Home Value]], "")</f>
        <v>#DIV/0!</v>
      </c>
    </row>
    <row r="4" spans="1:26" x14ac:dyDescent="0.35">
      <c r="A4" s="1"/>
      <c r="B4" s="1"/>
      <c r="C4" s="1"/>
      <c r="D4" s="1"/>
      <c r="E4" s="1"/>
      <c r="F4" s="2"/>
      <c r="G4" s="3"/>
      <c r="H4" s="4"/>
      <c r="I4" s="5"/>
      <c r="J4" s="3"/>
      <c r="K4" s="2"/>
      <c r="L4" s="1"/>
      <c r="M4" s="1"/>
      <c r="N4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4">
        <f ca="1">DATEDIF(BorrowersDataInfo[[#This Row],[First Pymt Date]], TODAY(), "m")</f>
        <v>1506</v>
      </c>
      <c r="S4" t="str">
        <f>IF(BorrowersDataInfo[[#This Row],[New Rate (30yr)]]&gt;0, PMT(BorrowersDataInfo[[#This Row],[New Rate (30yr)]]/12, 360, -BorrowersDataInfo[[#This Row],[New Loan Balance]]), "")</f>
        <v/>
      </c>
      <c r="T4" t="str">
        <f>IF(BorrowersDataInfo[[#This Row],[New Rate (20yr)]]&gt;0, PMT(BorrowersDataInfo[[#This Row],[New Rate (20yr)]]/12, 240, -BorrowersDataInfo[[#This Row],[New Loan Balance]]), "")</f>
        <v/>
      </c>
      <c r="U4" t="str">
        <f>IF(BorrowersDataInfo[[#This Row],[New Rate (15yr)]]&gt;0, PMT(BorrowersDataInfo[[#This Row],[New Rate (15yr)]]/12, 180, -BorrowersDataInfo[[#This Row],[New Loan Balance]]), "")</f>
        <v/>
      </c>
      <c r="V4" t="str">
        <f>IF(BorrowersDataInfo[[#This Row],[New Rate (30yr)]]&gt;0, PMT(BorrowersDataInfo[[#This Row],[New Rate (30yr)]]/12, BorrowersDataInfo[[#This Row],[Loan Term (years)]]*12, -BorrowersDataInfo[[#This Row],[New Loan Balance]]), "")</f>
        <v/>
      </c>
      <c r="W4" t="e">
        <f>BorrowersDataInfo[[#This Row],[Current P&amp;I Mtg Pymt]] - BorrowersDataInfo[[#This Row],[New P&amp;I (Original Term)]]</f>
        <v>#VALUE!</v>
      </c>
      <c r="X4" t="str">
        <f ca="1">IF(OR(G4="",O4=""),"",G4*(1+0.07)^(O4/12))</f>
        <v/>
      </c>
    </row>
    <row r="5" spans="1:26" x14ac:dyDescent="0.35">
      <c r="A5" s="1"/>
      <c r="B5" s="1"/>
      <c r="C5" s="1"/>
      <c r="D5" s="1"/>
      <c r="E5" s="1"/>
      <c r="F5" s="2"/>
      <c r="G5" s="3"/>
      <c r="H5" s="4"/>
      <c r="I5" s="5"/>
      <c r="J5" s="3"/>
      <c r="K5" s="2"/>
      <c r="L5" s="1"/>
      <c r="M5" s="1"/>
      <c r="N5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5">
        <f ca="1">DATEDIF(BorrowersDataInfo[[#This Row],[First Pymt Date]], TODAY(), "m")</f>
        <v>1506</v>
      </c>
      <c r="P5" t="e" cm="1">
        <f t="array" aca="1" ref="P5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5" t="e" cm="1">
        <f t="array" aca="1" ref="Q5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5" t="e" cm="1">
        <f t="array" aca="1" ref="R5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5" t="e">
        <f ca="1">IF(BorrowersDataInfo[[#This Row],[New Rate (30yr)]]&gt;0, PMT(BorrowersDataInfo[[#This Row],[New Rate (30yr)]]/12, 360, -BorrowersDataInfo[[#This Row],[New Loan Balance]]), "")</f>
        <v>#DIV/0!</v>
      </c>
      <c r="T5" t="e">
        <f ca="1">IF(BorrowersDataInfo[[#This Row],[New Rate (20yr)]]&gt;0, PMT(BorrowersDataInfo[[#This Row],[New Rate (20yr)]]/12, 240, -BorrowersDataInfo[[#This Row],[New Loan Balance]]), "")</f>
        <v>#DIV/0!</v>
      </c>
      <c r="U5" t="e">
        <f ca="1">IF(BorrowersDataInfo[[#This Row],[New Rate (15yr)]]&gt;0, PMT(BorrowersDataInfo[[#This Row],[New Rate (15yr)]]/12, 180, -BorrowersDataInfo[[#This Row],[New Loan Balance]]), "")</f>
        <v>#DIV/0!</v>
      </c>
      <c r="V5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5" t="e">
        <f ca="1">BorrowersDataInfo[[#This Row],[Current P&amp;I Mtg Pymt]] - BorrowersDataInfo[[#This Row],[New P&amp;I (Original Term)]]</f>
        <v>#DIV/0!</v>
      </c>
      <c r="X5" t="str">
        <f t="shared" ca="1" si="0"/>
        <v/>
      </c>
      <c r="Y5" t="e">
        <f ca="1">IF(BorrowersDataInfo[[#This Row],[New Estimated Home Value]]&gt;0, BorrowersDataInfo[[#This Row],[New Estimated Home Value]]-BorrowersDataInfo[[#This Row],[Original Appraised Value]], "")</f>
        <v>#VALUE!</v>
      </c>
      <c r="Z5" t="e">
        <f ca="1">IF(BorrowersDataInfo[[#This Row],[New Estimated Home Value]]&gt;0, BorrowersDataInfo[[#This Row],[New Loan Balance]]/BorrowersDataInfo[[#This Row],[New Estimated Home Value]], "")</f>
        <v>#DIV/0!</v>
      </c>
    </row>
    <row r="6" spans="1:26" x14ac:dyDescent="0.35">
      <c r="A6" s="1"/>
      <c r="B6" s="1"/>
      <c r="C6" s="1"/>
      <c r="D6" s="1"/>
      <c r="E6" s="1"/>
      <c r="F6" s="2"/>
      <c r="G6" s="3"/>
      <c r="H6" s="4"/>
      <c r="I6" s="5"/>
      <c r="J6" s="3"/>
      <c r="K6" s="2"/>
      <c r="L6" s="1"/>
      <c r="M6" s="1"/>
      <c r="N6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6">
        <f ca="1">DATEDIF(BorrowersDataInfo[[#This Row],[First Pymt Date]], TODAY(), "m")</f>
        <v>1506</v>
      </c>
      <c r="P6" t="e" cm="1">
        <f t="array" aca="1" ref="P6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6" t="e" cm="1">
        <f t="array" aca="1" ref="Q6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6" t="e" cm="1">
        <f t="array" aca="1" ref="R6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6" t="e">
        <f ca="1">IF(BorrowersDataInfo[[#This Row],[New Rate (30yr)]]&gt;0, PMT(BorrowersDataInfo[[#This Row],[New Rate (30yr)]]/12, 360, -BorrowersDataInfo[[#This Row],[New Loan Balance]]), "")</f>
        <v>#DIV/0!</v>
      </c>
      <c r="T6" t="e">
        <f ca="1">IF(BorrowersDataInfo[[#This Row],[New Rate (20yr)]]&gt;0, PMT(BorrowersDataInfo[[#This Row],[New Rate (20yr)]]/12, 240, -BorrowersDataInfo[[#This Row],[New Loan Balance]]), "")</f>
        <v>#DIV/0!</v>
      </c>
      <c r="U6" t="e">
        <f ca="1">IF(BorrowersDataInfo[[#This Row],[New Rate (15yr)]]&gt;0, PMT(BorrowersDataInfo[[#This Row],[New Rate (15yr)]]/12, 180, -BorrowersDataInfo[[#This Row],[New Loan Balance]]), "")</f>
        <v>#DIV/0!</v>
      </c>
      <c r="V6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6" t="e">
        <f ca="1">BorrowersDataInfo[[#This Row],[Current P&amp;I Mtg Pymt]] - BorrowersDataInfo[[#This Row],[New P&amp;I (Original Term)]]</f>
        <v>#DIV/0!</v>
      </c>
      <c r="X6" t="str">
        <f t="shared" ca="1" si="0"/>
        <v/>
      </c>
      <c r="Y6" t="e">
        <f ca="1">IF(BorrowersDataInfo[[#This Row],[New Estimated Home Value]]&gt;0, BorrowersDataInfo[[#This Row],[New Estimated Home Value]]-BorrowersDataInfo[[#This Row],[Original Appraised Value]], "")</f>
        <v>#VALUE!</v>
      </c>
      <c r="Z6" t="e">
        <f ca="1">IF(BorrowersDataInfo[[#This Row],[New Estimated Home Value]]&gt;0, BorrowersDataInfo[[#This Row],[New Loan Balance]]/BorrowersDataInfo[[#This Row],[New Estimated Home Value]], "")</f>
        <v>#DIV/0!</v>
      </c>
    </row>
    <row r="7" spans="1:26" x14ac:dyDescent="0.35">
      <c r="A7" s="1"/>
      <c r="B7" s="1"/>
      <c r="C7" s="1"/>
      <c r="D7" s="1"/>
      <c r="E7" s="1"/>
      <c r="F7" s="2"/>
      <c r="G7" s="3"/>
      <c r="H7" s="4"/>
      <c r="I7" s="5"/>
      <c r="J7" s="3"/>
      <c r="K7" s="2"/>
      <c r="L7" s="1"/>
      <c r="M7" s="1"/>
      <c r="N7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7">
        <f ca="1">DATEDIF(BorrowersDataInfo[[#This Row],[First Pymt Date]], TODAY(), "m")</f>
        <v>1506</v>
      </c>
      <c r="P7" t="e" cm="1">
        <f t="array" aca="1" ref="P7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7" t="e" cm="1">
        <f t="array" aca="1" ref="Q7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7" t="e" cm="1">
        <f t="array" aca="1" ref="R7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7" t="e">
        <f ca="1">IF(BorrowersDataInfo[[#This Row],[New Rate (30yr)]]&gt;0, PMT(BorrowersDataInfo[[#This Row],[New Rate (30yr)]]/12, 360, -BorrowersDataInfo[[#This Row],[New Loan Balance]]), "")</f>
        <v>#DIV/0!</v>
      </c>
      <c r="T7" t="e">
        <f ca="1">IF(BorrowersDataInfo[[#This Row],[New Rate (20yr)]]&gt;0, PMT(BorrowersDataInfo[[#This Row],[New Rate (20yr)]]/12, 240, -BorrowersDataInfo[[#This Row],[New Loan Balance]]), "")</f>
        <v>#DIV/0!</v>
      </c>
      <c r="U7" t="e">
        <f ca="1">IF(BorrowersDataInfo[[#This Row],[New Rate (15yr)]]&gt;0, PMT(BorrowersDataInfo[[#This Row],[New Rate (15yr)]]/12, 180, -BorrowersDataInfo[[#This Row],[New Loan Balance]]), "")</f>
        <v>#DIV/0!</v>
      </c>
      <c r="V7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7" t="e">
        <f ca="1">BorrowersDataInfo[[#This Row],[Current P&amp;I Mtg Pymt]] - BorrowersDataInfo[[#This Row],[New P&amp;I (Original Term)]]</f>
        <v>#DIV/0!</v>
      </c>
      <c r="X7" t="str">
        <f t="shared" ca="1" si="0"/>
        <v/>
      </c>
      <c r="Y7" t="e">
        <f ca="1">IF(BorrowersDataInfo[[#This Row],[New Estimated Home Value]]&gt;0, BorrowersDataInfo[[#This Row],[New Estimated Home Value]]-BorrowersDataInfo[[#This Row],[Original Appraised Value]], "")</f>
        <v>#VALUE!</v>
      </c>
      <c r="Z7" t="e">
        <f ca="1">IF(BorrowersDataInfo[[#This Row],[New Estimated Home Value]]&gt;0, BorrowersDataInfo[[#This Row],[New Loan Balance]]/BorrowersDataInfo[[#This Row],[New Estimated Home Value]], "")</f>
        <v>#DIV/0!</v>
      </c>
    </row>
    <row r="8" spans="1:26" x14ac:dyDescent="0.35">
      <c r="A8" s="1"/>
      <c r="B8" s="1"/>
      <c r="C8" s="1"/>
      <c r="D8" s="1"/>
      <c r="E8" s="1"/>
      <c r="F8" s="2"/>
      <c r="G8" s="3"/>
      <c r="H8" s="4"/>
      <c r="I8" s="5"/>
      <c r="J8" s="3"/>
      <c r="K8" s="2"/>
      <c r="L8" s="1"/>
      <c r="M8" s="1"/>
      <c r="N8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8">
        <f ca="1">DATEDIF(BorrowersDataInfo[[#This Row],[First Pymt Date]], TODAY(), "m")</f>
        <v>1506</v>
      </c>
      <c r="P8" t="e" cm="1">
        <f t="array" aca="1" ref="P8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8" t="e" cm="1">
        <f t="array" aca="1" ref="Q8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8" t="e" cm="1">
        <f t="array" aca="1" ref="R8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8" t="e">
        <f ca="1">IF(BorrowersDataInfo[[#This Row],[New Rate (30yr)]]&gt;0, PMT(BorrowersDataInfo[[#This Row],[New Rate (30yr)]]/12, 360, -BorrowersDataInfo[[#This Row],[New Loan Balance]]), "")</f>
        <v>#DIV/0!</v>
      </c>
      <c r="T8" t="e">
        <f ca="1">IF(BorrowersDataInfo[[#This Row],[New Rate (20yr)]]&gt;0, PMT(BorrowersDataInfo[[#This Row],[New Rate (20yr)]]/12, 240, -BorrowersDataInfo[[#This Row],[New Loan Balance]]), "")</f>
        <v>#DIV/0!</v>
      </c>
      <c r="U8" t="e">
        <f ca="1">IF(BorrowersDataInfo[[#This Row],[New Rate (15yr)]]&gt;0, PMT(BorrowersDataInfo[[#This Row],[New Rate (15yr)]]/12, 180, -BorrowersDataInfo[[#This Row],[New Loan Balance]]), "")</f>
        <v>#DIV/0!</v>
      </c>
      <c r="V8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8" t="e">
        <f ca="1">BorrowersDataInfo[[#This Row],[Current P&amp;I Mtg Pymt]] - BorrowersDataInfo[[#This Row],[New P&amp;I (Original Term)]]</f>
        <v>#DIV/0!</v>
      </c>
      <c r="X8" t="str">
        <f t="shared" ca="1" si="0"/>
        <v/>
      </c>
      <c r="Y8" t="e">
        <f ca="1">IF(BorrowersDataInfo[[#This Row],[New Estimated Home Value]]&gt;0, BorrowersDataInfo[[#This Row],[New Estimated Home Value]]-BorrowersDataInfo[[#This Row],[Original Appraised Value]], "")</f>
        <v>#VALUE!</v>
      </c>
      <c r="Z8" t="e">
        <f ca="1">IF(BorrowersDataInfo[[#This Row],[New Estimated Home Value]]&gt;0, BorrowersDataInfo[[#This Row],[New Loan Balance]]/BorrowersDataInfo[[#This Row],[New Estimated Home Value]], "")</f>
        <v>#DIV/0!</v>
      </c>
    </row>
    <row r="9" spans="1:26" x14ac:dyDescent="0.35">
      <c r="A9" s="1"/>
      <c r="B9" s="1"/>
      <c r="C9" s="1"/>
      <c r="D9" s="1"/>
      <c r="E9" s="1"/>
      <c r="F9" s="2"/>
      <c r="G9" s="3"/>
      <c r="H9" s="4"/>
      <c r="I9" s="5"/>
      <c r="J9" s="3"/>
      <c r="K9" s="2"/>
      <c r="L9" s="1"/>
      <c r="M9" s="1"/>
      <c r="N9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9">
        <f ca="1">DATEDIF(BorrowersDataInfo[[#This Row],[First Pymt Date]], TODAY(), "m")</f>
        <v>1506</v>
      </c>
      <c r="P9" t="e" cm="1">
        <f t="array" aca="1" ref="P9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9" t="e" cm="1">
        <f t="array" aca="1" ref="Q9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9" t="e" cm="1">
        <f t="array" aca="1" ref="R9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9" t="e">
        <f ca="1">IF(BorrowersDataInfo[[#This Row],[New Rate (30yr)]]&gt;0, PMT(BorrowersDataInfo[[#This Row],[New Rate (30yr)]]/12, 360, -BorrowersDataInfo[[#This Row],[New Loan Balance]]), "")</f>
        <v>#DIV/0!</v>
      </c>
      <c r="T9" t="e">
        <f ca="1">IF(BorrowersDataInfo[[#This Row],[New Rate (20yr)]]&gt;0, PMT(BorrowersDataInfo[[#This Row],[New Rate (20yr)]]/12, 240, -BorrowersDataInfo[[#This Row],[New Loan Balance]]), "")</f>
        <v>#DIV/0!</v>
      </c>
      <c r="U9" t="e">
        <f ca="1">IF(BorrowersDataInfo[[#This Row],[New Rate (15yr)]]&gt;0, PMT(BorrowersDataInfo[[#This Row],[New Rate (15yr)]]/12, 180, -BorrowersDataInfo[[#This Row],[New Loan Balance]]), "")</f>
        <v>#DIV/0!</v>
      </c>
      <c r="V9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9" t="e">
        <f ca="1">BorrowersDataInfo[[#This Row],[Current P&amp;I Mtg Pymt]] - BorrowersDataInfo[[#This Row],[New P&amp;I (Original Term)]]</f>
        <v>#DIV/0!</v>
      </c>
      <c r="X9" t="str">
        <f t="shared" ca="1" si="0"/>
        <v/>
      </c>
      <c r="Y9" t="e">
        <f ca="1">IF(BorrowersDataInfo[[#This Row],[New Estimated Home Value]]&gt;0, BorrowersDataInfo[[#This Row],[New Estimated Home Value]]-BorrowersDataInfo[[#This Row],[Original Appraised Value]], "")</f>
        <v>#VALUE!</v>
      </c>
      <c r="Z9" t="e">
        <f ca="1">IF(BorrowersDataInfo[[#This Row],[New Estimated Home Value]]&gt;0, BorrowersDataInfo[[#This Row],[New Loan Balance]]/BorrowersDataInfo[[#This Row],[New Estimated Home Value]], "")</f>
        <v>#DIV/0!</v>
      </c>
    </row>
    <row r="10" spans="1:26" x14ac:dyDescent="0.35">
      <c r="A10" s="1"/>
      <c r="B10" s="1"/>
      <c r="C10" s="1"/>
      <c r="D10" s="1"/>
      <c r="E10" s="1"/>
      <c r="F10" s="2"/>
      <c r="G10" s="3"/>
      <c r="H10" s="4"/>
      <c r="I10" s="5"/>
      <c r="J10" s="3"/>
      <c r="K10" s="2"/>
      <c r="L10" s="1"/>
      <c r="M10" s="1"/>
      <c r="N10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10">
        <f ca="1">DATEDIF(BorrowersDataInfo[[#This Row],[First Pymt Date]], TODAY(), "m")</f>
        <v>1506</v>
      </c>
      <c r="P10" t="e" cm="1">
        <f t="array" aca="1" ref="P10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10" t="e" cm="1">
        <f t="array" aca="1" ref="Q10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10" t="e" cm="1">
        <f t="array" aca="1" ref="R10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10" t="e">
        <f ca="1">IF(BorrowersDataInfo[[#This Row],[New Rate (30yr)]]&gt;0, PMT(BorrowersDataInfo[[#This Row],[New Rate (30yr)]]/12, 360, -BorrowersDataInfo[[#This Row],[New Loan Balance]]), "")</f>
        <v>#DIV/0!</v>
      </c>
      <c r="T10" t="e">
        <f ca="1">IF(BorrowersDataInfo[[#This Row],[New Rate (20yr)]]&gt;0, PMT(BorrowersDataInfo[[#This Row],[New Rate (20yr)]]/12, 240, -BorrowersDataInfo[[#This Row],[New Loan Balance]]), "")</f>
        <v>#DIV/0!</v>
      </c>
      <c r="U10" t="e">
        <f ca="1">IF(BorrowersDataInfo[[#This Row],[New Rate (15yr)]]&gt;0, PMT(BorrowersDataInfo[[#This Row],[New Rate (15yr)]]/12, 180, -BorrowersDataInfo[[#This Row],[New Loan Balance]]), "")</f>
        <v>#DIV/0!</v>
      </c>
      <c r="V10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10" t="e">
        <f ca="1">BorrowersDataInfo[[#This Row],[Current P&amp;I Mtg Pymt]] - BorrowersDataInfo[[#This Row],[New P&amp;I (Original Term)]]</f>
        <v>#DIV/0!</v>
      </c>
      <c r="X10" t="str">
        <f t="shared" ca="1" si="0"/>
        <v/>
      </c>
      <c r="Y10" t="e">
        <f ca="1">IF(BorrowersDataInfo[[#This Row],[New Estimated Home Value]]&gt;0, BorrowersDataInfo[[#This Row],[New Estimated Home Value]]-BorrowersDataInfo[[#This Row],[Original Appraised Value]], "")</f>
        <v>#VALUE!</v>
      </c>
      <c r="Z10" t="e">
        <f ca="1">IF(BorrowersDataInfo[[#This Row],[New Estimated Home Value]]&gt;0, BorrowersDataInfo[[#This Row],[New Loan Balance]]/BorrowersDataInfo[[#This Row],[New Estimated Home Value]], "")</f>
        <v>#DIV/0!</v>
      </c>
    </row>
    <row r="11" spans="1:26" x14ac:dyDescent="0.35">
      <c r="A11" s="1"/>
      <c r="B11" s="1"/>
      <c r="C11" s="1"/>
      <c r="D11" s="1"/>
      <c r="E11" s="1"/>
      <c r="F11" s="2"/>
      <c r="G11" s="3"/>
      <c r="H11" s="4"/>
      <c r="I11" s="5"/>
      <c r="J11" s="3"/>
      <c r="K11" s="5"/>
      <c r="L11" s="1"/>
      <c r="M11" s="1"/>
      <c r="N11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11">
        <f ca="1">DATEDIF(BorrowersDataInfo[[#This Row],[First Pymt Date]], TODAY(), "m")</f>
        <v>1506</v>
      </c>
      <c r="P11" t="e" cm="1">
        <f t="array" aca="1" ref="P11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11" t="e" cm="1">
        <f t="array" aca="1" ref="Q11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11" t="e" cm="1">
        <f t="array" aca="1" ref="R11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11" t="e">
        <f ca="1">IF(BorrowersDataInfo[[#This Row],[New Rate (30yr)]]&gt;0, PMT(BorrowersDataInfo[[#This Row],[New Rate (30yr)]]/12, 360, -BorrowersDataInfo[[#This Row],[New Loan Balance]]), "")</f>
        <v>#DIV/0!</v>
      </c>
      <c r="T11" t="e">
        <f ca="1">IF(BorrowersDataInfo[[#This Row],[New Rate (20yr)]]&gt;0, PMT(BorrowersDataInfo[[#This Row],[New Rate (20yr)]]/12, 240, -BorrowersDataInfo[[#This Row],[New Loan Balance]]), "")</f>
        <v>#DIV/0!</v>
      </c>
      <c r="U11" t="e">
        <f ca="1">IF(BorrowersDataInfo[[#This Row],[New Rate (15yr)]]&gt;0, PMT(BorrowersDataInfo[[#This Row],[New Rate (15yr)]]/12, 180, -BorrowersDataInfo[[#This Row],[New Loan Balance]]), "")</f>
        <v>#DIV/0!</v>
      </c>
      <c r="V11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11" t="e">
        <f ca="1">BorrowersDataInfo[[#This Row],[Current P&amp;I Mtg Pymt]] - BorrowersDataInfo[[#This Row],[New P&amp;I (Original Term)]]</f>
        <v>#DIV/0!</v>
      </c>
      <c r="X11" t="str">
        <f t="shared" ca="1" si="0"/>
        <v/>
      </c>
      <c r="Y11" t="e">
        <f ca="1">IF(BorrowersDataInfo[[#This Row],[New Estimated Home Value]]&gt;0, BorrowersDataInfo[[#This Row],[New Estimated Home Value]]-BorrowersDataInfo[[#This Row],[Original Appraised Value]], "")</f>
        <v>#VALUE!</v>
      </c>
      <c r="Z11" t="e">
        <f ca="1">IF(BorrowersDataInfo[[#This Row],[New Estimated Home Value]]&gt;0, BorrowersDataInfo[[#This Row],[New Loan Balance]]/BorrowersDataInfo[[#This Row],[New Estimated Home Value]], "")</f>
        <v>#DIV/0!</v>
      </c>
    </row>
    <row r="12" spans="1:26" x14ac:dyDescent="0.35">
      <c r="A12" s="1"/>
      <c r="B12" s="1"/>
      <c r="C12" s="1"/>
      <c r="D12" s="1"/>
      <c r="E12" s="1"/>
      <c r="F12" s="2"/>
      <c r="G12" s="3"/>
      <c r="H12" s="4"/>
      <c r="I12" s="5"/>
      <c r="J12" s="3"/>
      <c r="K12" s="2"/>
      <c r="L12" s="1"/>
      <c r="M12" s="1"/>
      <c r="N12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12">
        <f ca="1">DATEDIF(BorrowersDataInfo[[#This Row],[First Pymt Date]], TODAY(), "m")</f>
        <v>1506</v>
      </c>
      <c r="P12" t="e" cm="1">
        <f t="array" aca="1" ref="P12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12" t="e" cm="1">
        <f t="array" aca="1" ref="Q12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12" t="e" cm="1">
        <f t="array" aca="1" ref="R12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12" t="e">
        <f ca="1">IF(BorrowersDataInfo[[#This Row],[New Rate (30yr)]]&gt;0, PMT(BorrowersDataInfo[[#This Row],[New Rate (30yr)]]/12, 360, -BorrowersDataInfo[[#This Row],[New Loan Balance]]), "")</f>
        <v>#DIV/0!</v>
      </c>
      <c r="T12" t="e">
        <f ca="1">IF(BorrowersDataInfo[[#This Row],[New Rate (20yr)]]&gt;0, PMT(BorrowersDataInfo[[#This Row],[New Rate (20yr)]]/12, 240, -BorrowersDataInfo[[#This Row],[New Loan Balance]]), "")</f>
        <v>#DIV/0!</v>
      </c>
      <c r="U12" t="e">
        <f ca="1">IF(BorrowersDataInfo[[#This Row],[New Rate (15yr)]]&gt;0, PMT(BorrowersDataInfo[[#This Row],[New Rate (15yr)]]/12, 180, -BorrowersDataInfo[[#This Row],[New Loan Balance]]), "")</f>
        <v>#DIV/0!</v>
      </c>
      <c r="V12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12" t="e">
        <f ca="1">BorrowersDataInfo[[#This Row],[Current P&amp;I Mtg Pymt]] - BorrowersDataInfo[[#This Row],[New P&amp;I (Original Term)]]</f>
        <v>#DIV/0!</v>
      </c>
      <c r="X12" t="str">
        <f t="shared" ca="1" si="0"/>
        <v/>
      </c>
      <c r="Y12" t="e">
        <f ca="1">IF(BorrowersDataInfo[[#This Row],[New Estimated Home Value]]&gt;0, BorrowersDataInfo[[#This Row],[New Estimated Home Value]]-BorrowersDataInfo[[#This Row],[Original Appraised Value]], "")</f>
        <v>#VALUE!</v>
      </c>
      <c r="Z12" t="e">
        <f ca="1">IF(BorrowersDataInfo[[#This Row],[New Estimated Home Value]]&gt;0, BorrowersDataInfo[[#This Row],[New Loan Balance]]/BorrowersDataInfo[[#This Row],[New Estimated Home Value]], "")</f>
        <v>#DIV/0!</v>
      </c>
    </row>
    <row r="13" spans="1:26" x14ac:dyDescent="0.35">
      <c r="A13" s="1"/>
      <c r="B13" s="1"/>
      <c r="C13" s="1"/>
      <c r="D13" s="1"/>
      <c r="E13" s="1"/>
      <c r="F13" s="2"/>
      <c r="G13" s="3"/>
      <c r="H13" s="4"/>
      <c r="I13" s="5"/>
      <c r="J13" s="3"/>
      <c r="K13" s="2"/>
      <c r="L13" s="1"/>
      <c r="M13" s="1"/>
      <c r="N13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13">
        <f ca="1">DATEDIF(BorrowersDataInfo[[#This Row],[First Pymt Date]], TODAY(), "m")</f>
        <v>1506</v>
      </c>
      <c r="P13" t="e" cm="1">
        <f t="array" aca="1" ref="P13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13" t="e" cm="1">
        <f t="array" aca="1" ref="Q13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13" t="e" cm="1">
        <f t="array" aca="1" ref="R13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13" t="e">
        <f ca="1">IF(BorrowersDataInfo[[#This Row],[New Rate (30yr)]]&gt;0, PMT(BorrowersDataInfo[[#This Row],[New Rate (30yr)]]/12, 360, -BorrowersDataInfo[[#This Row],[New Loan Balance]]), "")</f>
        <v>#DIV/0!</v>
      </c>
      <c r="T13" t="e">
        <f ca="1">IF(BorrowersDataInfo[[#This Row],[New Rate (20yr)]]&gt;0, PMT(BorrowersDataInfo[[#This Row],[New Rate (20yr)]]/12, 240, -BorrowersDataInfo[[#This Row],[New Loan Balance]]), "")</f>
        <v>#DIV/0!</v>
      </c>
      <c r="U13" t="e">
        <f ca="1">IF(BorrowersDataInfo[[#This Row],[New Rate (15yr)]]&gt;0, PMT(BorrowersDataInfo[[#This Row],[New Rate (15yr)]]/12, 180, -BorrowersDataInfo[[#This Row],[New Loan Balance]]), "")</f>
        <v>#DIV/0!</v>
      </c>
      <c r="V13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13" t="e">
        <f ca="1">BorrowersDataInfo[[#This Row],[Current P&amp;I Mtg Pymt]] - BorrowersDataInfo[[#This Row],[New P&amp;I (Original Term)]]</f>
        <v>#DIV/0!</v>
      </c>
      <c r="X13" t="str">
        <f t="shared" ca="1" si="0"/>
        <v/>
      </c>
      <c r="Y13" t="e">
        <f ca="1">IF(BorrowersDataInfo[[#This Row],[New Estimated Home Value]]&gt;0, BorrowersDataInfo[[#This Row],[New Estimated Home Value]]-BorrowersDataInfo[[#This Row],[Original Appraised Value]], "")</f>
        <v>#VALUE!</v>
      </c>
      <c r="Z13" t="e">
        <f ca="1">IF(BorrowersDataInfo[[#This Row],[New Estimated Home Value]]&gt;0, BorrowersDataInfo[[#This Row],[New Loan Balance]]/BorrowersDataInfo[[#This Row],[New Estimated Home Value]], "")</f>
        <v>#DIV/0!</v>
      </c>
    </row>
    <row r="14" spans="1:26" x14ac:dyDescent="0.35">
      <c r="A14" s="1"/>
      <c r="B14" s="1"/>
      <c r="C14" s="1"/>
      <c r="D14" s="1"/>
      <c r="E14" s="1"/>
      <c r="F14" s="2"/>
      <c r="G14" s="3"/>
      <c r="H14" s="4"/>
      <c r="I14" s="5"/>
      <c r="J14" s="3"/>
      <c r="K14" s="2"/>
      <c r="L14" s="1"/>
      <c r="M14" s="1"/>
      <c r="N14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14">
        <f ca="1">DATEDIF(BorrowersDataInfo[[#This Row],[First Pymt Date]], TODAY(), "m")</f>
        <v>1506</v>
      </c>
      <c r="P14" t="e" cm="1">
        <f t="array" aca="1" ref="P14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14" t="e" cm="1">
        <f t="array" aca="1" ref="Q14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14" t="e" cm="1">
        <f t="array" aca="1" ref="R14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14" t="e">
        <f ca="1">IF(BorrowersDataInfo[[#This Row],[New Rate (30yr)]]&gt;0, PMT(BorrowersDataInfo[[#This Row],[New Rate (30yr)]]/12, 360, -BorrowersDataInfo[[#This Row],[New Loan Balance]]), "")</f>
        <v>#DIV/0!</v>
      </c>
      <c r="T14" t="e">
        <f ca="1">IF(BorrowersDataInfo[[#This Row],[New Rate (20yr)]]&gt;0, PMT(BorrowersDataInfo[[#This Row],[New Rate (20yr)]]/12, 240, -BorrowersDataInfo[[#This Row],[New Loan Balance]]), "")</f>
        <v>#DIV/0!</v>
      </c>
      <c r="U14" t="e">
        <f ca="1">IF(BorrowersDataInfo[[#This Row],[New Rate (15yr)]]&gt;0, PMT(BorrowersDataInfo[[#This Row],[New Rate (15yr)]]/12, 180, -BorrowersDataInfo[[#This Row],[New Loan Balance]]), "")</f>
        <v>#DIV/0!</v>
      </c>
      <c r="V14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14" t="e">
        <f ca="1">BorrowersDataInfo[[#This Row],[Current P&amp;I Mtg Pymt]] - BorrowersDataInfo[[#This Row],[New P&amp;I (Original Term)]]</f>
        <v>#DIV/0!</v>
      </c>
      <c r="X14" t="str">
        <f t="shared" ca="1" si="0"/>
        <v/>
      </c>
      <c r="Y14" t="e">
        <f ca="1">IF(BorrowersDataInfo[[#This Row],[New Estimated Home Value]]&gt;0, BorrowersDataInfo[[#This Row],[New Estimated Home Value]]-BorrowersDataInfo[[#This Row],[Original Appraised Value]], "")</f>
        <v>#VALUE!</v>
      </c>
      <c r="Z14" t="e">
        <f ca="1">IF(BorrowersDataInfo[[#This Row],[New Estimated Home Value]]&gt;0, BorrowersDataInfo[[#This Row],[New Loan Balance]]/BorrowersDataInfo[[#This Row],[New Estimated Home Value]], "")</f>
        <v>#DIV/0!</v>
      </c>
    </row>
    <row r="15" spans="1:26" x14ac:dyDescent="0.35">
      <c r="A15" s="1"/>
      <c r="B15" s="1"/>
      <c r="C15" s="1"/>
      <c r="D15" s="1"/>
      <c r="E15" s="1"/>
      <c r="F15" s="2"/>
      <c r="G15" s="3"/>
      <c r="H15" s="4"/>
      <c r="I15" s="5"/>
      <c r="J15" s="3"/>
      <c r="K15" s="2"/>
      <c r="L15" s="1"/>
      <c r="M15" s="1"/>
      <c r="N15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15">
        <f ca="1">DATEDIF(BorrowersDataInfo[[#This Row],[First Pymt Date]], TODAY(), "m")</f>
        <v>1506</v>
      </c>
      <c r="P15" t="e" cm="1">
        <f t="array" aca="1" ref="P15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15" t="e" cm="1">
        <f t="array" aca="1" ref="Q15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15" t="e" cm="1">
        <f t="array" aca="1" ref="R15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15" t="e">
        <f ca="1">IF(BorrowersDataInfo[[#This Row],[New Rate (30yr)]]&gt;0, PMT(BorrowersDataInfo[[#This Row],[New Rate (30yr)]]/12, 360, -BorrowersDataInfo[[#This Row],[New Loan Balance]]), "")</f>
        <v>#DIV/0!</v>
      </c>
      <c r="T15" t="e">
        <f ca="1">IF(BorrowersDataInfo[[#This Row],[New Rate (20yr)]]&gt;0, PMT(BorrowersDataInfo[[#This Row],[New Rate (20yr)]]/12, 240, -BorrowersDataInfo[[#This Row],[New Loan Balance]]), "")</f>
        <v>#DIV/0!</v>
      </c>
      <c r="U15" t="e">
        <f ca="1">IF(BorrowersDataInfo[[#This Row],[New Rate (15yr)]]&gt;0, PMT(BorrowersDataInfo[[#This Row],[New Rate (15yr)]]/12, 180, -BorrowersDataInfo[[#This Row],[New Loan Balance]]), "")</f>
        <v>#DIV/0!</v>
      </c>
      <c r="V15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15" t="e">
        <f ca="1">BorrowersDataInfo[[#This Row],[Current P&amp;I Mtg Pymt]] - BorrowersDataInfo[[#This Row],[New P&amp;I (Original Term)]]</f>
        <v>#DIV/0!</v>
      </c>
      <c r="X15" t="str">
        <f t="shared" ca="1" si="0"/>
        <v/>
      </c>
      <c r="Y15" t="e">
        <f ca="1">IF(BorrowersDataInfo[[#This Row],[New Estimated Home Value]]&gt;0, BorrowersDataInfo[[#This Row],[New Estimated Home Value]]-BorrowersDataInfo[[#This Row],[Original Appraised Value]], "")</f>
        <v>#VALUE!</v>
      </c>
      <c r="Z15" t="e">
        <f ca="1">IF(BorrowersDataInfo[[#This Row],[New Estimated Home Value]]&gt;0, BorrowersDataInfo[[#This Row],[New Loan Balance]]/BorrowersDataInfo[[#This Row],[New Estimated Home Value]], "")</f>
        <v>#DIV/0!</v>
      </c>
    </row>
    <row r="16" spans="1:26" x14ac:dyDescent="0.35">
      <c r="A16" s="1"/>
      <c r="B16" s="1"/>
      <c r="C16" s="1"/>
      <c r="D16" s="1"/>
      <c r="E16" s="1"/>
      <c r="F16" s="2"/>
      <c r="G16" s="3"/>
      <c r="H16" s="4"/>
      <c r="I16" s="5"/>
      <c r="J16" s="3"/>
      <c r="K16" s="2"/>
      <c r="L16" s="1"/>
      <c r="M16" s="1"/>
      <c r="N16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16">
        <f ca="1">DATEDIF(BorrowersDataInfo[[#This Row],[First Pymt Date]], TODAY(), "m")</f>
        <v>1506</v>
      </c>
      <c r="P16" t="e" cm="1">
        <f t="array" aca="1" ref="P16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16" t="e" cm="1">
        <f t="array" aca="1" ref="Q16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16" t="e" cm="1">
        <f t="array" aca="1" ref="R16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16" t="e">
        <f ca="1">IF(BorrowersDataInfo[[#This Row],[New Rate (30yr)]]&gt;0, PMT(BorrowersDataInfo[[#This Row],[New Rate (30yr)]]/12, 360, -BorrowersDataInfo[[#This Row],[New Loan Balance]]), "")</f>
        <v>#DIV/0!</v>
      </c>
      <c r="T16" t="e">
        <f ca="1">IF(BorrowersDataInfo[[#This Row],[New Rate (20yr)]]&gt;0, PMT(BorrowersDataInfo[[#This Row],[New Rate (20yr)]]/12, 240, -BorrowersDataInfo[[#This Row],[New Loan Balance]]), "")</f>
        <v>#DIV/0!</v>
      </c>
      <c r="U16" t="e">
        <f ca="1">IF(BorrowersDataInfo[[#This Row],[New Rate (15yr)]]&gt;0, PMT(BorrowersDataInfo[[#This Row],[New Rate (15yr)]]/12, 180, -BorrowersDataInfo[[#This Row],[New Loan Balance]]), "")</f>
        <v>#DIV/0!</v>
      </c>
      <c r="V16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16" t="e">
        <f ca="1">BorrowersDataInfo[[#This Row],[Current P&amp;I Mtg Pymt]] - BorrowersDataInfo[[#This Row],[New P&amp;I (Original Term)]]</f>
        <v>#DIV/0!</v>
      </c>
      <c r="X16" t="str">
        <f t="shared" ca="1" si="0"/>
        <v/>
      </c>
      <c r="Y16" t="e">
        <f ca="1">IF(BorrowersDataInfo[[#This Row],[New Estimated Home Value]]&gt;0, BorrowersDataInfo[[#This Row],[New Estimated Home Value]]-BorrowersDataInfo[[#This Row],[Original Appraised Value]], "")</f>
        <v>#VALUE!</v>
      </c>
      <c r="Z16" t="e">
        <f ca="1">IF(BorrowersDataInfo[[#This Row],[New Estimated Home Value]]&gt;0, BorrowersDataInfo[[#This Row],[New Loan Balance]]/BorrowersDataInfo[[#This Row],[New Estimated Home Value]], "")</f>
        <v>#DIV/0!</v>
      </c>
    </row>
    <row r="17" spans="1:26" x14ac:dyDescent="0.35">
      <c r="A17" s="1"/>
      <c r="B17" s="1"/>
      <c r="C17" s="1"/>
      <c r="D17" s="1"/>
      <c r="E17" s="1"/>
      <c r="F17" s="2"/>
      <c r="G17" s="3"/>
      <c r="H17" s="4"/>
      <c r="I17" s="5"/>
      <c r="J17" s="3"/>
      <c r="K17" s="2"/>
      <c r="L17" s="1"/>
      <c r="M17" s="1"/>
      <c r="N17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17">
        <f ca="1">DATEDIF(BorrowersDataInfo[[#This Row],[First Pymt Date]], TODAY(), "m")</f>
        <v>1506</v>
      </c>
      <c r="P17" t="e" cm="1">
        <f t="array" aca="1" ref="P17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17" t="e" cm="1">
        <f t="array" aca="1" ref="Q17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17" t="e" cm="1">
        <f t="array" aca="1" ref="R17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17" t="e">
        <f ca="1">IF(BorrowersDataInfo[[#This Row],[New Rate (30yr)]]&gt;0, PMT(BorrowersDataInfo[[#This Row],[New Rate (30yr)]]/12, 360, -BorrowersDataInfo[[#This Row],[New Loan Balance]]), "")</f>
        <v>#DIV/0!</v>
      </c>
      <c r="T17" t="e">
        <f ca="1">IF(BorrowersDataInfo[[#This Row],[New Rate (20yr)]]&gt;0, PMT(BorrowersDataInfo[[#This Row],[New Rate (20yr)]]/12, 240, -BorrowersDataInfo[[#This Row],[New Loan Balance]]), "")</f>
        <v>#DIV/0!</v>
      </c>
      <c r="U17" t="e">
        <f ca="1">IF(BorrowersDataInfo[[#This Row],[New Rate (15yr)]]&gt;0, PMT(BorrowersDataInfo[[#This Row],[New Rate (15yr)]]/12, 180, -BorrowersDataInfo[[#This Row],[New Loan Balance]]), "")</f>
        <v>#DIV/0!</v>
      </c>
      <c r="V17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17" t="e">
        <f ca="1">BorrowersDataInfo[[#This Row],[Current P&amp;I Mtg Pymt]] - BorrowersDataInfo[[#This Row],[New P&amp;I (Original Term)]]</f>
        <v>#DIV/0!</v>
      </c>
      <c r="X17" t="str">
        <f t="shared" ca="1" si="0"/>
        <v/>
      </c>
      <c r="Y17" t="e">
        <f ca="1">IF(BorrowersDataInfo[[#This Row],[New Estimated Home Value]]&gt;0, BorrowersDataInfo[[#This Row],[New Estimated Home Value]]-BorrowersDataInfo[[#This Row],[Original Appraised Value]], "")</f>
        <v>#VALUE!</v>
      </c>
      <c r="Z17" t="e">
        <f ca="1">IF(BorrowersDataInfo[[#This Row],[New Estimated Home Value]]&gt;0, BorrowersDataInfo[[#This Row],[New Loan Balance]]/BorrowersDataInfo[[#This Row],[New Estimated Home Value]], "")</f>
        <v>#DIV/0!</v>
      </c>
    </row>
    <row r="18" spans="1:26" x14ac:dyDescent="0.35">
      <c r="A18" s="1"/>
      <c r="B18" s="1"/>
      <c r="C18" s="1"/>
      <c r="D18" s="1"/>
      <c r="E18" s="1"/>
      <c r="F18" s="2"/>
      <c r="G18" s="3"/>
      <c r="H18" s="4"/>
      <c r="I18" s="5"/>
      <c r="J18" s="3"/>
      <c r="K18" s="2"/>
      <c r="L18" s="1"/>
      <c r="M18" s="1"/>
      <c r="N18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18">
        <f ca="1">DATEDIF(BorrowersDataInfo[[#This Row],[First Pymt Date]], TODAY(), "m")</f>
        <v>1506</v>
      </c>
      <c r="P18" t="e" cm="1">
        <f t="array" aca="1" ref="P18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18" t="e" cm="1">
        <f t="array" aca="1" ref="Q18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18" t="e" cm="1">
        <f t="array" aca="1" ref="R18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18" t="e">
        <f ca="1">IF(BorrowersDataInfo[[#This Row],[New Rate (30yr)]]&gt;0, PMT(BorrowersDataInfo[[#This Row],[New Rate (30yr)]]/12, 360, -BorrowersDataInfo[[#This Row],[New Loan Balance]]), "")</f>
        <v>#DIV/0!</v>
      </c>
      <c r="T18" t="e">
        <f ca="1">IF(BorrowersDataInfo[[#This Row],[New Rate (20yr)]]&gt;0, PMT(BorrowersDataInfo[[#This Row],[New Rate (20yr)]]/12, 240, -BorrowersDataInfo[[#This Row],[New Loan Balance]]), "")</f>
        <v>#DIV/0!</v>
      </c>
      <c r="U18" t="e">
        <f ca="1">IF(BorrowersDataInfo[[#This Row],[New Rate (15yr)]]&gt;0, PMT(BorrowersDataInfo[[#This Row],[New Rate (15yr)]]/12, 180, -BorrowersDataInfo[[#This Row],[New Loan Balance]]), "")</f>
        <v>#DIV/0!</v>
      </c>
      <c r="V18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18" t="e">
        <f ca="1">BorrowersDataInfo[[#This Row],[Current P&amp;I Mtg Pymt]] - BorrowersDataInfo[[#This Row],[New P&amp;I (Original Term)]]</f>
        <v>#DIV/0!</v>
      </c>
      <c r="X18" t="str">
        <f t="shared" ca="1" si="0"/>
        <v/>
      </c>
      <c r="Y18" t="e">
        <f ca="1">IF(BorrowersDataInfo[[#This Row],[New Estimated Home Value]]&gt;0, BorrowersDataInfo[[#This Row],[New Estimated Home Value]]-BorrowersDataInfo[[#This Row],[Original Appraised Value]], "")</f>
        <v>#VALUE!</v>
      </c>
      <c r="Z18" t="e">
        <f ca="1">IF(BorrowersDataInfo[[#This Row],[New Estimated Home Value]]&gt;0, BorrowersDataInfo[[#This Row],[New Loan Balance]]/BorrowersDataInfo[[#This Row],[New Estimated Home Value]], "")</f>
        <v>#DIV/0!</v>
      </c>
    </row>
    <row r="19" spans="1:26" x14ac:dyDescent="0.35">
      <c r="A19" s="1"/>
      <c r="B19" s="1"/>
      <c r="C19" s="1"/>
      <c r="D19" s="1"/>
      <c r="E19" s="1"/>
      <c r="F19" s="2"/>
      <c r="G19" s="3"/>
      <c r="H19" s="4"/>
      <c r="I19" s="5"/>
      <c r="J19" s="3"/>
      <c r="K19" s="2"/>
      <c r="L19" s="1"/>
      <c r="M19" s="1"/>
      <c r="N19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19">
        <f ca="1">DATEDIF(BorrowersDataInfo[[#This Row],[First Pymt Date]], TODAY(), "m")</f>
        <v>1506</v>
      </c>
      <c r="P19" t="e" cm="1">
        <f t="array" aca="1" ref="P19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19" t="e" cm="1">
        <f t="array" aca="1" ref="Q19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19" t="e" cm="1">
        <f t="array" aca="1" ref="R19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19" t="e">
        <f ca="1">IF(BorrowersDataInfo[[#This Row],[New Rate (30yr)]]&gt;0, PMT(BorrowersDataInfo[[#This Row],[New Rate (30yr)]]/12, 360, -BorrowersDataInfo[[#This Row],[New Loan Balance]]), "")</f>
        <v>#DIV/0!</v>
      </c>
      <c r="T19" t="e">
        <f ca="1">IF(BorrowersDataInfo[[#This Row],[New Rate (20yr)]]&gt;0, PMT(BorrowersDataInfo[[#This Row],[New Rate (20yr)]]/12, 240, -BorrowersDataInfo[[#This Row],[New Loan Balance]]), "")</f>
        <v>#DIV/0!</v>
      </c>
      <c r="U19" t="e">
        <f ca="1">IF(BorrowersDataInfo[[#This Row],[New Rate (15yr)]]&gt;0, PMT(BorrowersDataInfo[[#This Row],[New Rate (15yr)]]/12, 180, -BorrowersDataInfo[[#This Row],[New Loan Balance]]), "")</f>
        <v>#DIV/0!</v>
      </c>
      <c r="V19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19" t="e">
        <f ca="1">BorrowersDataInfo[[#This Row],[Current P&amp;I Mtg Pymt]] - BorrowersDataInfo[[#This Row],[New P&amp;I (Original Term)]]</f>
        <v>#DIV/0!</v>
      </c>
      <c r="X19" t="str">
        <f t="shared" ca="1" si="0"/>
        <v/>
      </c>
      <c r="Y19" t="e">
        <f ca="1">IF(BorrowersDataInfo[[#This Row],[New Estimated Home Value]]&gt;0, BorrowersDataInfo[[#This Row],[New Estimated Home Value]]-BorrowersDataInfo[[#This Row],[Original Appraised Value]], "")</f>
        <v>#VALUE!</v>
      </c>
      <c r="Z19" t="e">
        <f ca="1">IF(BorrowersDataInfo[[#This Row],[New Estimated Home Value]]&gt;0, BorrowersDataInfo[[#This Row],[New Loan Balance]]/BorrowersDataInfo[[#This Row],[New Estimated Home Value]], "")</f>
        <v>#DIV/0!</v>
      </c>
    </row>
    <row r="20" spans="1:26" x14ac:dyDescent="0.35">
      <c r="N20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20">
        <f ca="1">DATEDIF(BorrowersDataInfo[[#This Row],[First Pymt Date]], TODAY(), "m")</f>
        <v>1506</v>
      </c>
      <c r="P20" t="e" cm="1">
        <f t="array" aca="1" ref="P20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20" t="e" cm="1">
        <f t="array" aca="1" ref="Q20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20" t="e" cm="1">
        <f t="array" aca="1" ref="R20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20" t="e">
        <f ca="1">IF(BorrowersDataInfo[[#This Row],[New Rate (30yr)]]&gt;0, PMT(BorrowersDataInfo[[#This Row],[New Rate (30yr)]]/12, 360, -BorrowersDataInfo[[#This Row],[New Loan Balance]]), "")</f>
        <v>#DIV/0!</v>
      </c>
      <c r="T20" t="e">
        <f ca="1">IF(BorrowersDataInfo[[#This Row],[New Rate (20yr)]]&gt;0, PMT(BorrowersDataInfo[[#This Row],[New Rate (20yr)]]/12, 240, -BorrowersDataInfo[[#This Row],[New Loan Balance]]), "")</f>
        <v>#DIV/0!</v>
      </c>
      <c r="U20" t="e">
        <f ca="1">IF(BorrowersDataInfo[[#This Row],[New Rate (15yr)]]&gt;0, PMT(BorrowersDataInfo[[#This Row],[New Rate (15yr)]]/12, 180, -BorrowersDataInfo[[#This Row],[New Loan Balance]]), "")</f>
        <v>#DIV/0!</v>
      </c>
      <c r="V20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20" t="e">
        <f ca="1">BorrowersDataInfo[[#This Row],[Current P&amp;I Mtg Pymt]] - BorrowersDataInfo[[#This Row],[New P&amp;I (Original Term)]]</f>
        <v>#DIV/0!</v>
      </c>
      <c r="X20" t="str">
        <f t="shared" ca="1" si="0"/>
        <v/>
      </c>
      <c r="Y20" t="e">
        <f ca="1">IF(BorrowersDataInfo[[#This Row],[New Estimated Home Value]]&gt;0, BorrowersDataInfo[[#This Row],[New Estimated Home Value]]-BorrowersDataInfo[[#This Row],[Original Appraised Value]], "")</f>
        <v>#VALUE!</v>
      </c>
      <c r="Z20" t="e">
        <f ca="1">IF(BorrowersDataInfo[[#This Row],[New Estimated Home Value]]&gt;0, BorrowersDataInfo[[#This Row],[New Loan Balance]]/BorrowersDataInfo[[#This Row],[New Estimated Home Value]], "")</f>
        <v>#DIV/0!</v>
      </c>
    </row>
    <row r="21" spans="1:26" x14ac:dyDescent="0.35">
      <c r="N21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21">
        <f ca="1">DATEDIF(BorrowersDataInfo[[#This Row],[First Pymt Date]], TODAY(), "m")</f>
        <v>1506</v>
      </c>
      <c r="P21" t="e" cm="1">
        <f t="array" aca="1" ref="P21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21" t="e" cm="1">
        <f t="array" aca="1" ref="Q21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21" t="e" cm="1">
        <f t="array" aca="1" ref="R21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21" t="e">
        <f ca="1">IF(BorrowersDataInfo[[#This Row],[New Rate (30yr)]]&gt;0, PMT(BorrowersDataInfo[[#This Row],[New Rate (30yr)]]/12, 360, -BorrowersDataInfo[[#This Row],[New Loan Balance]]), "")</f>
        <v>#DIV/0!</v>
      </c>
      <c r="T21" t="e">
        <f ca="1">IF(BorrowersDataInfo[[#This Row],[New Rate (20yr)]]&gt;0, PMT(BorrowersDataInfo[[#This Row],[New Rate (20yr)]]/12, 240, -BorrowersDataInfo[[#This Row],[New Loan Balance]]), "")</f>
        <v>#DIV/0!</v>
      </c>
      <c r="U21" t="e">
        <f ca="1">IF(BorrowersDataInfo[[#This Row],[New Rate (15yr)]]&gt;0, PMT(BorrowersDataInfo[[#This Row],[New Rate (15yr)]]/12, 180, -BorrowersDataInfo[[#This Row],[New Loan Balance]]), "")</f>
        <v>#DIV/0!</v>
      </c>
      <c r="V21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21" t="e">
        <f ca="1">BorrowersDataInfo[[#This Row],[Current P&amp;I Mtg Pymt]] - BorrowersDataInfo[[#This Row],[New P&amp;I (Original Term)]]</f>
        <v>#DIV/0!</v>
      </c>
      <c r="X21" t="str">
        <f t="shared" ca="1" si="0"/>
        <v/>
      </c>
      <c r="Y21" t="e">
        <f ca="1">IF(BorrowersDataInfo[[#This Row],[New Estimated Home Value]]&gt;0, BorrowersDataInfo[[#This Row],[New Estimated Home Value]]-BorrowersDataInfo[[#This Row],[Original Appraised Value]], "")</f>
        <v>#VALUE!</v>
      </c>
      <c r="Z21" t="e">
        <f ca="1">IF(BorrowersDataInfo[[#This Row],[New Estimated Home Value]]&gt;0, BorrowersDataInfo[[#This Row],[New Loan Balance]]/BorrowersDataInfo[[#This Row],[New Estimated Home Value]], "")</f>
        <v>#DIV/0!</v>
      </c>
    </row>
    <row r="22" spans="1:26" x14ac:dyDescent="0.35">
      <c r="N22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22">
        <f ca="1">DATEDIF(BorrowersDataInfo[[#This Row],[First Pymt Date]], TODAY(), "m")</f>
        <v>1506</v>
      </c>
      <c r="P22" t="e" cm="1">
        <f t="array" aca="1" ref="P22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22" t="e" cm="1">
        <f t="array" aca="1" ref="Q22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22" t="e" cm="1">
        <f t="array" aca="1" ref="R22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22" t="e">
        <f ca="1">IF(BorrowersDataInfo[[#This Row],[New Rate (30yr)]]&gt;0, PMT(BorrowersDataInfo[[#This Row],[New Rate (30yr)]]/12, 360, -BorrowersDataInfo[[#This Row],[New Loan Balance]]), "")</f>
        <v>#DIV/0!</v>
      </c>
      <c r="T22" t="e">
        <f ca="1">IF(BorrowersDataInfo[[#This Row],[New Rate (20yr)]]&gt;0, PMT(BorrowersDataInfo[[#This Row],[New Rate (20yr)]]/12, 240, -BorrowersDataInfo[[#This Row],[New Loan Balance]]), "")</f>
        <v>#DIV/0!</v>
      </c>
      <c r="U22" t="e">
        <f ca="1">IF(BorrowersDataInfo[[#This Row],[New Rate (15yr)]]&gt;0, PMT(BorrowersDataInfo[[#This Row],[New Rate (15yr)]]/12, 180, -BorrowersDataInfo[[#This Row],[New Loan Balance]]), "")</f>
        <v>#DIV/0!</v>
      </c>
      <c r="V22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22" t="e">
        <f ca="1">BorrowersDataInfo[[#This Row],[Current P&amp;I Mtg Pymt]] - BorrowersDataInfo[[#This Row],[New P&amp;I (Original Term)]]</f>
        <v>#DIV/0!</v>
      </c>
      <c r="X22" t="str">
        <f t="shared" ca="1" si="0"/>
        <v/>
      </c>
      <c r="Y22" t="e">
        <f ca="1">IF(BorrowersDataInfo[[#This Row],[New Estimated Home Value]]&gt;0, BorrowersDataInfo[[#This Row],[New Estimated Home Value]]-BorrowersDataInfo[[#This Row],[Original Appraised Value]], "")</f>
        <v>#VALUE!</v>
      </c>
      <c r="Z22" t="e">
        <f ca="1">IF(BorrowersDataInfo[[#This Row],[New Estimated Home Value]]&gt;0, BorrowersDataInfo[[#This Row],[New Loan Balance]]/BorrowersDataInfo[[#This Row],[New Estimated Home Value]], "")</f>
        <v>#DIV/0!</v>
      </c>
    </row>
    <row r="23" spans="1:26" x14ac:dyDescent="0.35">
      <c r="N23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23">
        <f ca="1">DATEDIF(BorrowersDataInfo[[#This Row],[First Pymt Date]], TODAY(), "m")</f>
        <v>1506</v>
      </c>
      <c r="P23" t="e" cm="1">
        <f t="array" aca="1" ref="P23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23" t="e" cm="1">
        <f t="array" aca="1" ref="Q23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23" t="e" cm="1">
        <f t="array" aca="1" ref="R23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23" t="e">
        <f ca="1">IF(BorrowersDataInfo[[#This Row],[New Rate (30yr)]]&gt;0, PMT(BorrowersDataInfo[[#This Row],[New Rate (30yr)]]/12, 360, -BorrowersDataInfo[[#This Row],[New Loan Balance]]), "")</f>
        <v>#DIV/0!</v>
      </c>
      <c r="T23" t="e">
        <f ca="1">IF(BorrowersDataInfo[[#This Row],[New Rate (20yr)]]&gt;0, PMT(BorrowersDataInfo[[#This Row],[New Rate (20yr)]]/12, 240, -BorrowersDataInfo[[#This Row],[New Loan Balance]]), "")</f>
        <v>#DIV/0!</v>
      </c>
      <c r="U23" t="e">
        <f ca="1">IF(BorrowersDataInfo[[#This Row],[New Rate (15yr)]]&gt;0, PMT(BorrowersDataInfo[[#This Row],[New Rate (15yr)]]/12, 180, -BorrowersDataInfo[[#This Row],[New Loan Balance]]), "")</f>
        <v>#DIV/0!</v>
      </c>
      <c r="V23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23" t="e">
        <f ca="1">BorrowersDataInfo[[#This Row],[Current P&amp;I Mtg Pymt]] - BorrowersDataInfo[[#This Row],[New P&amp;I (Original Term)]]</f>
        <v>#DIV/0!</v>
      </c>
      <c r="X23" t="str">
        <f t="shared" ca="1" si="0"/>
        <v/>
      </c>
      <c r="Y23" t="e">
        <f ca="1">IF(BorrowersDataInfo[[#This Row],[New Estimated Home Value]]&gt;0, BorrowersDataInfo[[#This Row],[New Estimated Home Value]]-BorrowersDataInfo[[#This Row],[Original Appraised Value]], "")</f>
        <v>#VALUE!</v>
      </c>
      <c r="Z23" t="e">
        <f ca="1">IF(BorrowersDataInfo[[#This Row],[New Estimated Home Value]]&gt;0, BorrowersDataInfo[[#This Row],[New Loan Balance]]/BorrowersDataInfo[[#This Row],[New Estimated Home Value]], "")</f>
        <v>#DIV/0!</v>
      </c>
    </row>
    <row r="24" spans="1:26" x14ac:dyDescent="0.35">
      <c r="N24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24">
        <f ca="1">DATEDIF(BorrowersDataInfo[[#This Row],[First Pymt Date]], TODAY(), "m")</f>
        <v>1506</v>
      </c>
      <c r="P24" t="e" cm="1">
        <f t="array" aca="1" ref="P24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24" t="e" cm="1">
        <f t="array" aca="1" ref="Q24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24" t="e" cm="1">
        <f t="array" aca="1" ref="R24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24" t="e">
        <f ca="1">IF(BorrowersDataInfo[[#This Row],[New Rate (30yr)]]&gt;0, PMT(BorrowersDataInfo[[#This Row],[New Rate (30yr)]]/12, 360, -BorrowersDataInfo[[#This Row],[New Loan Balance]]), "")</f>
        <v>#DIV/0!</v>
      </c>
      <c r="T24" t="e">
        <f ca="1">IF(BorrowersDataInfo[[#This Row],[New Rate (20yr)]]&gt;0, PMT(BorrowersDataInfo[[#This Row],[New Rate (20yr)]]/12, 240, -BorrowersDataInfo[[#This Row],[New Loan Balance]]), "")</f>
        <v>#DIV/0!</v>
      </c>
      <c r="U24" t="e">
        <f ca="1">IF(BorrowersDataInfo[[#This Row],[New Rate (15yr)]]&gt;0, PMT(BorrowersDataInfo[[#This Row],[New Rate (15yr)]]/12, 180, -BorrowersDataInfo[[#This Row],[New Loan Balance]]), "")</f>
        <v>#DIV/0!</v>
      </c>
      <c r="V24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24" t="e">
        <f ca="1">BorrowersDataInfo[[#This Row],[Current P&amp;I Mtg Pymt]] - BorrowersDataInfo[[#This Row],[New P&amp;I (Original Term)]]</f>
        <v>#DIV/0!</v>
      </c>
      <c r="X24" t="str">
        <f t="shared" ca="1" si="0"/>
        <v/>
      </c>
      <c r="Y24" t="e">
        <f ca="1">IF(BorrowersDataInfo[[#This Row],[New Estimated Home Value]]&gt;0, BorrowersDataInfo[[#This Row],[New Estimated Home Value]]-BorrowersDataInfo[[#This Row],[Original Appraised Value]], "")</f>
        <v>#VALUE!</v>
      </c>
      <c r="Z24" t="e">
        <f ca="1">IF(BorrowersDataInfo[[#This Row],[New Estimated Home Value]]&gt;0, BorrowersDataInfo[[#This Row],[New Loan Balance]]/BorrowersDataInfo[[#This Row],[New Estimated Home Value]], "")</f>
        <v>#DIV/0!</v>
      </c>
    </row>
    <row r="25" spans="1:26" x14ac:dyDescent="0.35">
      <c r="N25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25">
        <f ca="1">DATEDIF(BorrowersDataInfo[[#This Row],[First Pymt Date]], TODAY(), "m")</f>
        <v>1506</v>
      </c>
      <c r="P25" t="e" cm="1">
        <f t="array" aca="1" ref="P25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25" t="e" cm="1">
        <f t="array" aca="1" ref="Q25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25" t="e" cm="1">
        <f t="array" aca="1" ref="R25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25" t="e">
        <f ca="1">IF(BorrowersDataInfo[[#This Row],[New Rate (30yr)]]&gt;0, PMT(BorrowersDataInfo[[#This Row],[New Rate (30yr)]]/12, 360, -BorrowersDataInfo[[#This Row],[New Loan Balance]]), "")</f>
        <v>#DIV/0!</v>
      </c>
      <c r="T25" t="e">
        <f ca="1">IF(BorrowersDataInfo[[#This Row],[New Rate (20yr)]]&gt;0, PMT(BorrowersDataInfo[[#This Row],[New Rate (20yr)]]/12, 240, -BorrowersDataInfo[[#This Row],[New Loan Balance]]), "")</f>
        <v>#DIV/0!</v>
      </c>
      <c r="U25" t="e">
        <f ca="1">IF(BorrowersDataInfo[[#This Row],[New Rate (15yr)]]&gt;0, PMT(BorrowersDataInfo[[#This Row],[New Rate (15yr)]]/12, 180, -BorrowersDataInfo[[#This Row],[New Loan Balance]]), "")</f>
        <v>#DIV/0!</v>
      </c>
      <c r="V25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25" t="e">
        <f ca="1">BorrowersDataInfo[[#This Row],[Current P&amp;I Mtg Pymt]] - BorrowersDataInfo[[#This Row],[New P&amp;I (Original Term)]]</f>
        <v>#DIV/0!</v>
      </c>
      <c r="X25" t="str">
        <f t="shared" ca="1" si="0"/>
        <v/>
      </c>
      <c r="Y25" t="e">
        <f ca="1">IF(BorrowersDataInfo[[#This Row],[New Estimated Home Value]]&gt;0, BorrowersDataInfo[[#This Row],[New Estimated Home Value]]-BorrowersDataInfo[[#This Row],[Original Appraised Value]], "")</f>
        <v>#VALUE!</v>
      </c>
      <c r="Z25" t="e">
        <f ca="1">IF(BorrowersDataInfo[[#This Row],[New Estimated Home Value]]&gt;0, BorrowersDataInfo[[#This Row],[New Loan Balance]]/BorrowersDataInfo[[#This Row],[New Estimated Home Value]], "")</f>
        <v>#DIV/0!</v>
      </c>
    </row>
    <row r="26" spans="1:26" x14ac:dyDescent="0.35">
      <c r="N26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26">
        <f ca="1">DATEDIF(BorrowersDataInfo[[#This Row],[First Pymt Date]], TODAY(), "m")</f>
        <v>1506</v>
      </c>
      <c r="P26" t="e" cm="1">
        <f t="array" aca="1" ref="P26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26" t="e" cm="1">
        <f t="array" aca="1" ref="Q26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26" t="e" cm="1">
        <f t="array" aca="1" ref="R26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26" t="e">
        <f ca="1">IF(BorrowersDataInfo[[#This Row],[New Rate (30yr)]]&gt;0, PMT(BorrowersDataInfo[[#This Row],[New Rate (30yr)]]/12, 360, -BorrowersDataInfo[[#This Row],[New Loan Balance]]), "")</f>
        <v>#DIV/0!</v>
      </c>
      <c r="T26" t="e">
        <f ca="1">IF(BorrowersDataInfo[[#This Row],[New Rate (20yr)]]&gt;0, PMT(BorrowersDataInfo[[#This Row],[New Rate (20yr)]]/12, 240, -BorrowersDataInfo[[#This Row],[New Loan Balance]]), "")</f>
        <v>#DIV/0!</v>
      </c>
      <c r="U26" t="e">
        <f ca="1">IF(BorrowersDataInfo[[#This Row],[New Rate (15yr)]]&gt;0, PMT(BorrowersDataInfo[[#This Row],[New Rate (15yr)]]/12, 180, -BorrowersDataInfo[[#This Row],[New Loan Balance]]), "")</f>
        <v>#DIV/0!</v>
      </c>
      <c r="V26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26" t="e">
        <f ca="1">BorrowersDataInfo[[#This Row],[Current P&amp;I Mtg Pymt]] - BorrowersDataInfo[[#This Row],[New P&amp;I (Original Term)]]</f>
        <v>#DIV/0!</v>
      </c>
      <c r="X26" t="str">
        <f t="shared" ca="1" si="0"/>
        <v/>
      </c>
      <c r="Y26" t="e">
        <f ca="1">IF(BorrowersDataInfo[[#This Row],[New Estimated Home Value]]&gt;0, BorrowersDataInfo[[#This Row],[New Estimated Home Value]]-BorrowersDataInfo[[#This Row],[Original Appraised Value]], "")</f>
        <v>#VALUE!</v>
      </c>
      <c r="Z26" t="e">
        <f ca="1">IF(BorrowersDataInfo[[#This Row],[New Estimated Home Value]]&gt;0, BorrowersDataInfo[[#This Row],[New Loan Balance]]/BorrowersDataInfo[[#This Row],[New Estimated Home Value]], "")</f>
        <v>#DIV/0!</v>
      </c>
    </row>
    <row r="27" spans="1:26" x14ac:dyDescent="0.35">
      <c r="N27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27">
        <f ca="1">DATEDIF(BorrowersDataInfo[[#This Row],[First Pymt Date]], TODAY(), "m")</f>
        <v>1506</v>
      </c>
      <c r="P27" t="e" cm="1">
        <f t="array" aca="1" ref="P27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27" t="e" cm="1">
        <f t="array" aca="1" ref="Q27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27" t="e" cm="1">
        <f t="array" aca="1" ref="R27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27" t="e">
        <f ca="1">IF(BorrowersDataInfo[[#This Row],[New Rate (30yr)]]&gt;0, PMT(BorrowersDataInfo[[#This Row],[New Rate (30yr)]]/12, 360, -BorrowersDataInfo[[#This Row],[New Loan Balance]]), "")</f>
        <v>#DIV/0!</v>
      </c>
      <c r="T27" t="e">
        <f ca="1">IF(BorrowersDataInfo[[#This Row],[New Rate (20yr)]]&gt;0, PMT(BorrowersDataInfo[[#This Row],[New Rate (20yr)]]/12, 240, -BorrowersDataInfo[[#This Row],[New Loan Balance]]), "")</f>
        <v>#DIV/0!</v>
      </c>
      <c r="U27" t="e">
        <f ca="1">IF(BorrowersDataInfo[[#This Row],[New Rate (15yr)]]&gt;0, PMT(BorrowersDataInfo[[#This Row],[New Rate (15yr)]]/12, 180, -BorrowersDataInfo[[#This Row],[New Loan Balance]]), "")</f>
        <v>#DIV/0!</v>
      </c>
      <c r="V27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27" t="e">
        <f ca="1">BorrowersDataInfo[[#This Row],[Current P&amp;I Mtg Pymt]] - BorrowersDataInfo[[#This Row],[New P&amp;I (Original Term)]]</f>
        <v>#DIV/0!</v>
      </c>
      <c r="X27" t="str">
        <f t="shared" ca="1" si="0"/>
        <v/>
      </c>
      <c r="Y27" t="e">
        <f ca="1">IF(BorrowersDataInfo[[#This Row],[New Estimated Home Value]]&gt;0, BorrowersDataInfo[[#This Row],[New Estimated Home Value]]-BorrowersDataInfo[[#This Row],[Original Appraised Value]], "")</f>
        <v>#VALUE!</v>
      </c>
      <c r="Z27" t="e">
        <f ca="1">IF(BorrowersDataInfo[[#This Row],[New Estimated Home Value]]&gt;0, BorrowersDataInfo[[#This Row],[New Loan Balance]]/BorrowersDataInfo[[#This Row],[New Estimated Home Value]], "")</f>
        <v>#DIV/0!</v>
      </c>
    </row>
    <row r="28" spans="1:26" x14ac:dyDescent="0.35">
      <c r="N28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28">
        <f ca="1">DATEDIF(BorrowersDataInfo[[#This Row],[First Pymt Date]], TODAY(), "m")</f>
        <v>1506</v>
      </c>
      <c r="P28" t="e" cm="1">
        <f t="array" aca="1" ref="P28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28" t="e" cm="1">
        <f t="array" aca="1" ref="Q28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28" t="e" cm="1">
        <f t="array" aca="1" ref="R28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28" t="e">
        <f ca="1">IF(BorrowersDataInfo[[#This Row],[New Rate (30yr)]]&gt;0, PMT(BorrowersDataInfo[[#This Row],[New Rate (30yr)]]/12, 360, -BorrowersDataInfo[[#This Row],[New Loan Balance]]), "")</f>
        <v>#DIV/0!</v>
      </c>
      <c r="T28" t="e">
        <f ca="1">IF(BorrowersDataInfo[[#This Row],[New Rate (20yr)]]&gt;0, PMT(BorrowersDataInfo[[#This Row],[New Rate (20yr)]]/12, 240, -BorrowersDataInfo[[#This Row],[New Loan Balance]]), "")</f>
        <v>#DIV/0!</v>
      </c>
      <c r="U28" t="e">
        <f ca="1">IF(BorrowersDataInfo[[#This Row],[New Rate (15yr)]]&gt;0, PMT(BorrowersDataInfo[[#This Row],[New Rate (15yr)]]/12, 180, -BorrowersDataInfo[[#This Row],[New Loan Balance]]), "")</f>
        <v>#DIV/0!</v>
      </c>
      <c r="V28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28" t="e">
        <f ca="1">BorrowersDataInfo[[#This Row],[Current P&amp;I Mtg Pymt]] - BorrowersDataInfo[[#This Row],[New P&amp;I (Original Term)]]</f>
        <v>#DIV/0!</v>
      </c>
      <c r="X28" t="str">
        <f t="shared" ca="1" si="0"/>
        <v/>
      </c>
      <c r="Y28" t="e">
        <f ca="1">IF(BorrowersDataInfo[[#This Row],[New Estimated Home Value]]&gt;0, BorrowersDataInfo[[#This Row],[New Estimated Home Value]]-BorrowersDataInfo[[#This Row],[Original Appraised Value]], "")</f>
        <v>#VALUE!</v>
      </c>
      <c r="Z28" t="e">
        <f ca="1">IF(BorrowersDataInfo[[#This Row],[New Estimated Home Value]]&gt;0, BorrowersDataInfo[[#This Row],[New Loan Balance]]/BorrowersDataInfo[[#This Row],[New Estimated Home Value]], "")</f>
        <v>#DIV/0!</v>
      </c>
    </row>
    <row r="29" spans="1:26" x14ac:dyDescent="0.35">
      <c r="N29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29">
        <f ca="1">DATEDIF(BorrowersDataInfo[[#This Row],[First Pymt Date]], TODAY(), "m")</f>
        <v>1506</v>
      </c>
      <c r="P29" t="e" cm="1">
        <f t="array" aca="1" ref="P29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29" t="e" cm="1">
        <f t="array" aca="1" ref="Q29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29" t="e" cm="1">
        <f t="array" aca="1" ref="R29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29" t="e">
        <f ca="1">IF(BorrowersDataInfo[[#This Row],[New Rate (30yr)]]&gt;0, PMT(BorrowersDataInfo[[#This Row],[New Rate (30yr)]]/12, 360, -BorrowersDataInfo[[#This Row],[New Loan Balance]]), "")</f>
        <v>#DIV/0!</v>
      </c>
      <c r="T29" t="e">
        <f ca="1">IF(BorrowersDataInfo[[#This Row],[New Rate (20yr)]]&gt;0, PMT(BorrowersDataInfo[[#This Row],[New Rate (20yr)]]/12, 240, -BorrowersDataInfo[[#This Row],[New Loan Balance]]), "")</f>
        <v>#DIV/0!</v>
      </c>
      <c r="U29" t="e">
        <f ca="1">IF(BorrowersDataInfo[[#This Row],[New Rate (15yr)]]&gt;0, PMT(BorrowersDataInfo[[#This Row],[New Rate (15yr)]]/12, 180, -BorrowersDataInfo[[#This Row],[New Loan Balance]]), "")</f>
        <v>#DIV/0!</v>
      </c>
      <c r="V29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29" t="e">
        <f ca="1">BorrowersDataInfo[[#This Row],[Current P&amp;I Mtg Pymt]] - BorrowersDataInfo[[#This Row],[New P&amp;I (Original Term)]]</f>
        <v>#DIV/0!</v>
      </c>
      <c r="X29" t="str">
        <f t="shared" ca="1" si="0"/>
        <v/>
      </c>
      <c r="Y29" t="e">
        <f ca="1">IF(BorrowersDataInfo[[#This Row],[New Estimated Home Value]]&gt;0, BorrowersDataInfo[[#This Row],[New Estimated Home Value]]-BorrowersDataInfo[[#This Row],[Original Appraised Value]], "")</f>
        <v>#VALUE!</v>
      </c>
      <c r="Z29" t="e">
        <f ca="1">IF(BorrowersDataInfo[[#This Row],[New Estimated Home Value]]&gt;0, BorrowersDataInfo[[#This Row],[New Loan Balance]]/BorrowersDataInfo[[#This Row],[New Estimated Home Value]], "")</f>
        <v>#DIV/0!</v>
      </c>
    </row>
    <row r="30" spans="1:26" x14ac:dyDescent="0.35">
      <c r="N30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30">
        <f ca="1">DATEDIF(BorrowersDataInfo[[#This Row],[First Pymt Date]], TODAY(), "m")</f>
        <v>1506</v>
      </c>
      <c r="P30" t="e" cm="1">
        <f t="array" aca="1" ref="P30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30" t="e" cm="1">
        <f t="array" aca="1" ref="Q30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30" t="e" cm="1">
        <f t="array" aca="1" ref="R30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30" t="e">
        <f ca="1">IF(BorrowersDataInfo[[#This Row],[New Rate (30yr)]]&gt;0, PMT(BorrowersDataInfo[[#This Row],[New Rate (30yr)]]/12, 360, -BorrowersDataInfo[[#This Row],[New Loan Balance]]), "")</f>
        <v>#DIV/0!</v>
      </c>
      <c r="T30" t="e">
        <f ca="1">IF(BorrowersDataInfo[[#This Row],[New Rate (20yr)]]&gt;0, PMT(BorrowersDataInfo[[#This Row],[New Rate (20yr)]]/12, 240, -BorrowersDataInfo[[#This Row],[New Loan Balance]]), "")</f>
        <v>#DIV/0!</v>
      </c>
      <c r="U30" t="e">
        <f ca="1">IF(BorrowersDataInfo[[#This Row],[New Rate (15yr)]]&gt;0, PMT(BorrowersDataInfo[[#This Row],[New Rate (15yr)]]/12, 180, -BorrowersDataInfo[[#This Row],[New Loan Balance]]), "")</f>
        <v>#DIV/0!</v>
      </c>
      <c r="V30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30" t="e">
        <f ca="1">BorrowersDataInfo[[#This Row],[Current P&amp;I Mtg Pymt]] - BorrowersDataInfo[[#This Row],[New P&amp;I (Original Term)]]</f>
        <v>#DIV/0!</v>
      </c>
      <c r="X30" t="str">
        <f t="shared" ca="1" si="0"/>
        <v/>
      </c>
      <c r="Y30" t="e">
        <f ca="1">IF(BorrowersDataInfo[[#This Row],[New Estimated Home Value]]&gt;0, BorrowersDataInfo[[#This Row],[New Estimated Home Value]]-BorrowersDataInfo[[#This Row],[Original Appraised Value]], "")</f>
        <v>#VALUE!</v>
      </c>
      <c r="Z30" t="e">
        <f ca="1">IF(BorrowersDataInfo[[#This Row],[New Estimated Home Value]]&gt;0, BorrowersDataInfo[[#This Row],[New Loan Balance]]/BorrowersDataInfo[[#This Row],[New Estimated Home Value]], "")</f>
        <v>#DIV/0!</v>
      </c>
    </row>
    <row r="31" spans="1:26" x14ac:dyDescent="0.35">
      <c r="N31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31">
        <f ca="1">DATEDIF(BorrowersDataInfo[[#This Row],[First Pymt Date]], TODAY(), "m")</f>
        <v>1506</v>
      </c>
      <c r="P31" t="e" cm="1">
        <f t="array" aca="1" ref="P31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31" t="e" cm="1">
        <f t="array" aca="1" ref="Q31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31" t="e" cm="1">
        <f t="array" aca="1" ref="R31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31" t="e">
        <f ca="1">IF(BorrowersDataInfo[[#This Row],[New Rate (30yr)]]&gt;0, PMT(BorrowersDataInfo[[#This Row],[New Rate (30yr)]]/12, 360, -BorrowersDataInfo[[#This Row],[New Loan Balance]]), "")</f>
        <v>#DIV/0!</v>
      </c>
      <c r="T31" t="e">
        <f ca="1">IF(BorrowersDataInfo[[#This Row],[New Rate (20yr)]]&gt;0, PMT(BorrowersDataInfo[[#This Row],[New Rate (20yr)]]/12, 240, -BorrowersDataInfo[[#This Row],[New Loan Balance]]), "")</f>
        <v>#DIV/0!</v>
      </c>
      <c r="U31" t="e">
        <f ca="1">IF(BorrowersDataInfo[[#This Row],[New Rate (15yr)]]&gt;0, PMT(BorrowersDataInfo[[#This Row],[New Rate (15yr)]]/12, 180, -BorrowersDataInfo[[#This Row],[New Loan Balance]]), "")</f>
        <v>#DIV/0!</v>
      </c>
      <c r="V31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31" t="e">
        <f ca="1">BorrowersDataInfo[[#This Row],[Current P&amp;I Mtg Pymt]] - BorrowersDataInfo[[#This Row],[New P&amp;I (Original Term)]]</f>
        <v>#DIV/0!</v>
      </c>
      <c r="X31" t="str">
        <f t="shared" ca="1" si="0"/>
        <v/>
      </c>
      <c r="Y31" t="e">
        <f ca="1">IF(BorrowersDataInfo[[#This Row],[New Estimated Home Value]]&gt;0, BorrowersDataInfo[[#This Row],[New Estimated Home Value]]-BorrowersDataInfo[[#This Row],[Original Appraised Value]], "")</f>
        <v>#VALUE!</v>
      </c>
      <c r="Z31" t="e">
        <f ca="1">IF(BorrowersDataInfo[[#This Row],[New Estimated Home Value]]&gt;0, BorrowersDataInfo[[#This Row],[New Loan Balance]]/BorrowersDataInfo[[#This Row],[New Estimated Home Value]], "")</f>
        <v>#DIV/0!</v>
      </c>
    </row>
    <row r="32" spans="1:26" x14ac:dyDescent="0.35">
      <c r="N32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32">
        <f ca="1">DATEDIF(BorrowersDataInfo[[#This Row],[First Pymt Date]], TODAY(), "m")</f>
        <v>1506</v>
      </c>
      <c r="P32" t="e" cm="1">
        <f t="array" aca="1" ref="P32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32" t="e" cm="1">
        <f t="array" aca="1" ref="Q32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32" t="e" cm="1">
        <f t="array" aca="1" ref="R32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32" t="e">
        <f ca="1">IF(BorrowersDataInfo[[#This Row],[New Rate (30yr)]]&gt;0, PMT(BorrowersDataInfo[[#This Row],[New Rate (30yr)]]/12, 360, -BorrowersDataInfo[[#This Row],[New Loan Balance]]), "")</f>
        <v>#DIV/0!</v>
      </c>
      <c r="T32" t="e">
        <f ca="1">IF(BorrowersDataInfo[[#This Row],[New Rate (20yr)]]&gt;0, PMT(BorrowersDataInfo[[#This Row],[New Rate (20yr)]]/12, 240, -BorrowersDataInfo[[#This Row],[New Loan Balance]]), "")</f>
        <v>#DIV/0!</v>
      </c>
      <c r="U32" t="e">
        <f ca="1">IF(BorrowersDataInfo[[#This Row],[New Rate (15yr)]]&gt;0, PMT(BorrowersDataInfo[[#This Row],[New Rate (15yr)]]/12, 180, -BorrowersDataInfo[[#This Row],[New Loan Balance]]), "")</f>
        <v>#DIV/0!</v>
      </c>
      <c r="V32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32" t="e">
        <f ca="1">BorrowersDataInfo[[#This Row],[Current P&amp;I Mtg Pymt]] - BorrowersDataInfo[[#This Row],[New P&amp;I (Original Term)]]</f>
        <v>#DIV/0!</v>
      </c>
      <c r="X32" t="str">
        <f t="shared" ca="1" si="0"/>
        <v/>
      </c>
      <c r="Y32" t="e">
        <f ca="1">IF(BorrowersDataInfo[[#This Row],[New Estimated Home Value]]&gt;0, BorrowersDataInfo[[#This Row],[New Estimated Home Value]]-BorrowersDataInfo[[#This Row],[Original Appraised Value]], "")</f>
        <v>#VALUE!</v>
      </c>
      <c r="Z32" t="e">
        <f ca="1">IF(BorrowersDataInfo[[#This Row],[New Estimated Home Value]]&gt;0, BorrowersDataInfo[[#This Row],[New Loan Balance]]/BorrowersDataInfo[[#This Row],[New Estimated Home Value]], "")</f>
        <v>#DIV/0!</v>
      </c>
    </row>
    <row r="33" spans="14:26" x14ac:dyDescent="0.35">
      <c r="N33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33">
        <f ca="1">DATEDIF(BorrowersDataInfo[[#This Row],[First Pymt Date]], TODAY(), "m")</f>
        <v>1506</v>
      </c>
      <c r="P33" t="e" cm="1">
        <f t="array" aca="1" ref="P33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33" t="e" cm="1">
        <f t="array" aca="1" ref="Q33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33" t="e" cm="1">
        <f t="array" aca="1" ref="R33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33" t="e">
        <f ca="1">IF(BorrowersDataInfo[[#This Row],[New Rate (30yr)]]&gt;0, PMT(BorrowersDataInfo[[#This Row],[New Rate (30yr)]]/12, 360, -BorrowersDataInfo[[#This Row],[New Loan Balance]]), "")</f>
        <v>#DIV/0!</v>
      </c>
      <c r="T33" t="e">
        <f ca="1">IF(BorrowersDataInfo[[#This Row],[New Rate (20yr)]]&gt;0, PMT(BorrowersDataInfo[[#This Row],[New Rate (20yr)]]/12, 240, -BorrowersDataInfo[[#This Row],[New Loan Balance]]), "")</f>
        <v>#DIV/0!</v>
      </c>
      <c r="U33" t="e">
        <f ca="1">IF(BorrowersDataInfo[[#This Row],[New Rate (15yr)]]&gt;0, PMT(BorrowersDataInfo[[#This Row],[New Rate (15yr)]]/12, 180, -BorrowersDataInfo[[#This Row],[New Loan Balance]]), "")</f>
        <v>#DIV/0!</v>
      </c>
      <c r="V33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33" t="e">
        <f ca="1">BorrowersDataInfo[[#This Row],[Current P&amp;I Mtg Pymt]] - BorrowersDataInfo[[#This Row],[New P&amp;I (Original Term)]]</f>
        <v>#DIV/0!</v>
      </c>
      <c r="X33" t="str">
        <f t="shared" ca="1" si="0"/>
        <v/>
      </c>
      <c r="Y33" t="e">
        <f ca="1">IF(BorrowersDataInfo[[#This Row],[New Estimated Home Value]]&gt;0, BorrowersDataInfo[[#This Row],[New Estimated Home Value]]-BorrowersDataInfo[[#This Row],[Original Appraised Value]], "")</f>
        <v>#VALUE!</v>
      </c>
      <c r="Z33" t="e">
        <f ca="1">IF(BorrowersDataInfo[[#This Row],[New Estimated Home Value]]&gt;0, BorrowersDataInfo[[#This Row],[New Loan Balance]]/BorrowersDataInfo[[#This Row],[New Estimated Home Value]], "")</f>
        <v>#DIV/0!</v>
      </c>
    </row>
    <row r="34" spans="14:26" x14ac:dyDescent="0.35">
      <c r="N34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34">
        <f ca="1">DATEDIF(BorrowersDataInfo[[#This Row],[First Pymt Date]], TODAY(), "m")</f>
        <v>1506</v>
      </c>
      <c r="P34" t="e" cm="1">
        <f t="array" aca="1" ref="P34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34" t="e" cm="1">
        <f t="array" aca="1" ref="Q34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34" t="e" cm="1">
        <f t="array" aca="1" ref="R34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34" t="e">
        <f ca="1">IF(BorrowersDataInfo[[#This Row],[New Rate (30yr)]]&gt;0, PMT(BorrowersDataInfo[[#This Row],[New Rate (30yr)]]/12, 360, -BorrowersDataInfo[[#This Row],[New Loan Balance]]), "")</f>
        <v>#DIV/0!</v>
      </c>
      <c r="T34" t="e">
        <f ca="1">IF(BorrowersDataInfo[[#This Row],[New Rate (20yr)]]&gt;0, PMT(BorrowersDataInfo[[#This Row],[New Rate (20yr)]]/12, 240, -BorrowersDataInfo[[#This Row],[New Loan Balance]]), "")</f>
        <v>#DIV/0!</v>
      </c>
      <c r="U34" t="e">
        <f ca="1">IF(BorrowersDataInfo[[#This Row],[New Rate (15yr)]]&gt;0, PMT(BorrowersDataInfo[[#This Row],[New Rate (15yr)]]/12, 180, -BorrowersDataInfo[[#This Row],[New Loan Balance]]), "")</f>
        <v>#DIV/0!</v>
      </c>
      <c r="V34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34" t="e">
        <f ca="1">BorrowersDataInfo[[#This Row],[Current P&amp;I Mtg Pymt]] - BorrowersDataInfo[[#This Row],[New P&amp;I (Original Term)]]</f>
        <v>#DIV/0!</v>
      </c>
      <c r="X34" t="str">
        <f t="shared" ref="X34:X61" ca="1" si="1">IF(OR(G34="",O34=""),"",G34*(1+0.07)^(O34/12))</f>
        <v/>
      </c>
      <c r="Y34" t="e">
        <f ca="1">IF(BorrowersDataInfo[[#This Row],[New Estimated Home Value]]&gt;0, BorrowersDataInfo[[#This Row],[New Estimated Home Value]]-BorrowersDataInfo[[#This Row],[Original Appraised Value]], "")</f>
        <v>#VALUE!</v>
      </c>
      <c r="Z34" t="e">
        <f ca="1">IF(BorrowersDataInfo[[#This Row],[New Estimated Home Value]]&gt;0, BorrowersDataInfo[[#This Row],[New Loan Balance]]/BorrowersDataInfo[[#This Row],[New Estimated Home Value]], "")</f>
        <v>#DIV/0!</v>
      </c>
    </row>
    <row r="35" spans="14:26" x14ac:dyDescent="0.35">
      <c r="N35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35">
        <f ca="1">DATEDIF(BorrowersDataInfo[[#This Row],[First Pymt Date]], TODAY(), "m")</f>
        <v>1506</v>
      </c>
      <c r="P35" t="e" cm="1">
        <f t="array" aca="1" ref="P35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35" t="e" cm="1">
        <f t="array" aca="1" ref="Q35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35" t="e" cm="1">
        <f t="array" aca="1" ref="R35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35" t="e">
        <f ca="1">IF(BorrowersDataInfo[[#This Row],[New Rate (30yr)]]&gt;0, PMT(BorrowersDataInfo[[#This Row],[New Rate (30yr)]]/12, 360, -BorrowersDataInfo[[#This Row],[New Loan Balance]]), "")</f>
        <v>#DIV/0!</v>
      </c>
      <c r="T35" t="e">
        <f ca="1">IF(BorrowersDataInfo[[#This Row],[New Rate (20yr)]]&gt;0, PMT(BorrowersDataInfo[[#This Row],[New Rate (20yr)]]/12, 240, -BorrowersDataInfo[[#This Row],[New Loan Balance]]), "")</f>
        <v>#DIV/0!</v>
      </c>
      <c r="U35" t="e">
        <f ca="1">IF(BorrowersDataInfo[[#This Row],[New Rate (15yr)]]&gt;0, PMT(BorrowersDataInfo[[#This Row],[New Rate (15yr)]]/12, 180, -BorrowersDataInfo[[#This Row],[New Loan Balance]]), "")</f>
        <v>#DIV/0!</v>
      </c>
      <c r="V35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35" t="e">
        <f ca="1">BorrowersDataInfo[[#This Row],[Current P&amp;I Mtg Pymt]] - BorrowersDataInfo[[#This Row],[New P&amp;I (Original Term)]]</f>
        <v>#DIV/0!</v>
      </c>
      <c r="X35" t="str">
        <f t="shared" ca="1" si="1"/>
        <v/>
      </c>
      <c r="Y35" t="e">
        <f ca="1">IF(BorrowersDataInfo[[#This Row],[New Estimated Home Value]]&gt;0, BorrowersDataInfo[[#This Row],[New Estimated Home Value]]-BorrowersDataInfo[[#This Row],[Original Appraised Value]], "")</f>
        <v>#VALUE!</v>
      </c>
      <c r="Z35" t="e">
        <f ca="1">IF(BorrowersDataInfo[[#This Row],[New Estimated Home Value]]&gt;0, BorrowersDataInfo[[#This Row],[New Loan Balance]]/BorrowersDataInfo[[#This Row],[New Estimated Home Value]], "")</f>
        <v>#DIV/0!</v>
      </c>
    </row>
    <row r="36" spans="14:26" x14ac:dyDescent="0.35">
      <c r="N36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36">
        <f ca="1">DATEDIF(BorrowersDataInfo[[#This Row],[First Pymt Date]], TODAY(), "m")</f>
        <v>1506</v>
      </c>
      <c r="P36" t="e" cm="1">
        <f t="array" aca="1" ref="P36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36" t="e" cm="1">
        <f t="array" aca="1" ref="Q36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36" t="e" cm="1">
        <f t="array" aca="1" ref="R36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36" t="e">
        <f ca="1">IF(BorrowersDataInfo[[#This Row],[New Rate (30yr)]]&gt;0, PMT(BorrowersDataInfo[[#This Row],[New Rate (30yr)]]/12, 360, -BorrowersDataInfo[[#This Row],[New Loan Balance]]), "")</f>
        <v>#DIV/0!</v>
      </c>
      <c r="T36" t="e">
        <f ca="1">IF(BorrowersDataInfo[[#This Row],[New Rate (20yr)]]&gt;0, PMT(BorrowersDataInfo[[#This Row],[New Rate (20yr)]]/12, 240, -BorrowersDataInfo[[#This Row],[New Loan Balance]]), "")</f>
        <v>#DIV/0!</v>
      </c>
      <c r="U36" t="e">
        <f ca="1">IF(BorrowersDataInfo[[#This Row],[New Rate (15yr)]]&gt;0, PMT(BorrowersDataInfo[[#This Row],[New Rate (15yr)]]/12, 180, -BorrowersDataInfo[[#This Row],[New Loan Balance]]), "")</f>
        <v>#DIV/0!</v>
      </c>
      <c r="V36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36" t="e">
        <f ca="1">BorrowersDataInfo[[#This Row],[Current P&amp;I Mtg Pymt]] - BorrowersDataInfo[[#This Row],[New P&amp;I (Original Term)]]</f>
        <v>#DIV/0!</v>
      </c>
      <c r="X36" t="str">
        <f t="shared" ca="1" si="1"/>
        <v/>
      </c>
      <c r="Y36" t="e">
        <f ca="1">IF(BorrowersDataInfo[[#This Row],[New Estimated Home Value]]&gt;0, BorrowersDataInfo[[#This Row],[New Estimated Home Value]]-BorrowersDataInfo[[#This Row],[Original Appraised Value]], "")</f>
        <v>#VALUE!</v>
      </c>
      <c r="Z36" t="e">
        <f ca="1">IF(BorrowersDataInfo[[#This Row],[New Estimated Home Value]]&gt;0, BorrowersDataInfo[[#This Row],[New Loan Balance]]/BorrowersDataInfo[[#This Row],[New Estimated Home Value]], "")</f>
        <v>#DIV/0!</v>
      </c>
    </row>
    <row r="37" spans="14:26" x14ac:dyDescent="0.35">
      <c r="N37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37">
        <f ca="1">DATEDIF(BorrowersDataInfo[[#This Row],[First Pymt Date]], TODAY(), "m")</f>
        <v>1506</v>
      </c>
      <c r="P37" t="e" cm="1">
        <f t="array" aca="1" ref="P37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37" t="e" cm="1">
        <f t="array" aca="1" ref="Q37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37" t="e" cm="1">
        <f t="array" aca="1" ref="R37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37" t="e">
        <f ca="1">IF(BorrowersDataInfo[[#This Row],[New Rate (30yr)]]&gt;0, PMT(BorrowersDataInfo[[#This Row],[New Rate (30yr)]]/12, 360, -BorrowersDataInfo[[#This Row],[New Loan Balance]]), "")</f>
        <v>#DIV/0!</v>
      </c>
      <c r="T37" t="e">
        <f ca="1">IF(BorrowersDataInfo[[#This Row],[New Rate (20yr)]]&gt;0, PMT(BorrowersDataInfo[[#This Row],[New Rate (20yr)]]/12, 240, -BorrowersDataInfo[[#This Row],[New Loan Balance]]), "")</f>
        <v>#DIV/0!</v>
      </c>
      <c r="U37" t="e">
        <f ca="1">IF(BorrowersDataInfo[[#This Row],[New Rate (15yr)]]&gt;0, PMT(BorrowersDataInfo[[#This Row],[New Rate (15yr)]]/12, 180, -BorrowersDataInfo[[#This Row],[New Loan Balance]]), "")</f>
        <v>#DIV/0!</v>
      </c>
      <c r="V37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37" t="e">
        <f ca="1">BorrowersDataInfo[[#This Row],[Current P&amp;I Mtg Pymt]] - BorrowersDataInfo[[#This Row],[New P&amp;I (Original Term)]]</f>
        <v>#DIV/0!</v>
      </c>
      <c r="X37" t="str">
        <f t="shared" ca="1" si="1"/>
        <v/>
      </c>
      <c r="Y37" t="e">
        <f ca="1">IF(BorrowersDataInfo[[#This Row],[New Estimated Home Value]]&gt;0, BorrowersDataInfo[[#This Row],[New Estimated Home Value]]-BorrowersDataInfo[[#This Row],[Original Appraised Value]], "")</f>
        <v>#VALUE!</v>
      </c>
      <c r="Z37" t="e">
        <f ca="1">IF(BorrowersDataInfo[[#This Row],[New Estimated Home Value]]&gt;0, BorrowersDataInfo[[#This Row],[New Loan Balance]]/BorrowersDataInfo[[#This Row],[New Estimated Home Value]], "")</f>
        <v>#DIV/0!</v>
      </c>
    </row>
    <row r="38" spans="14:26" x14ac:dyDescent="0.35">
      <c r="N38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38">
        <f ca="1">DATEDIF(BorrowersDataInfo[[#This Row],[First Pymt Date]], TODAY(), "m")</f>
        <v>1506</v>
      </c>
      <c r="P38" t="e" cm="1">
        <f t="array" aca="1" ref="P38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38" t="e" cm="1">
        <f t="array" aca="1" ref="Q38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38" t="e" cm="1">
        <f t="array" aca="1" ref="R38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38" t="e">
        <f ca="1">IF(BorrowersDataInfo[[#This Row],[New Rate (30yr)]]&gt;0, PMT(BorrowersDataInfo[[#This Row],[New Rate (30yr)]]/12, 360, -BorrowersDataInfo[[#This Row],[New Loan Balance]]), "")</f>
        <v>#DIV/0!</v>
      </c>
      <c r="T38" t="e">
        <f ca="1">IF(BorrowersDataInfo[[#This Row],[New Rate (20yr)]]&gt;0, PMT(BorrowersDataInfo[[#This Row],[New Rate (20yr)]]/12, 240, -BorrowersDataInfo[[#This Row],[New Loan Balance]]), "")</f>
        <v>#DIV/0!</v>
      </c>
      <c r="U38" t="e">
        <f ca="1">IF(BorrowersDataInfo[[#This Row],[New Rate (15yr)]]&gt;0, PMT(BorrowersDataInfo[[#This Row],[New Rate (15yr)]]/12, 180, -BorrowersDataInfo[[#This Row],[New Loan Balance]]), "")</f>
        <v>#DIV/0!</v>
      </c>
      <c r="V38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38" t="e">
        <f ca="1">BorrowersDataInfo[[#This Row],[Current P&amp;I Mtg Pymt]] - BorrowersDataInfo[[#This Row],[New P&amp;I (Original Term)]]</f>
        <v>#DIV/0!</v>
      </c>
      <c r="X38" t="str">
        <f t="shared" ca="1" si="1"/>
        <v/>
      </c>
      <c r="Y38" t="e">
        <f ca="1">IF(BorrowersDataInfo[[#This Row],[New Estimated Home Value]]&gt;0, BorrowersDataInfo[[#This Row],[New Estimated Home Value]]-BorrowersDataInfo[[#This Row],[Original Appraised Value]], "")</f>
        <v>#VALUE!</v>
      </c>
      <c r="Z38" t="e">
        <f ca="1">IF(BorrowersDataInfo[[#This Row],[New Estimated Home Value]]&gt;0, BorrowersDataInfo[[#This Row],[New Loan Balance]]/BorrowersDataInfo[[#This Row],[New Estimated Home Value]], "")</f>
        <v>#DIV/0!</v>
      </c>
    </row>
    <row r="39" spans="14:26" x14ac:dyDescent="0.35">
      <c r="N39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39">
        <f ca="1">DATEDIF(BorrowersDataInfo[[#This Row],[First Pymt Date]], TODAY(), "m")</f>
        <v>1506</v>
      </c>
      <c r="P39" t="e" cm="1">
        <f t="array" aca="1" ref="P39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39" t="e" cm="1">
        <f t="array" aca="1" ref="Q39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39" t="e" cm="1">
        <f t="array" aca="1" ref="R39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39" t="e">
        <f ca="1">IF(BorrowersDataInfo[[#This Row],[New Rate (30yr)]]&gt;0, PMT(BorrowersDataInfo[[#This Row],[New Rate (30yr)]]/12, 360, -BorrowersDataInfo[[#This Row],[New Loan Balance]]), "")</f>
        <v>#DIV/0!</v>
      </c>
      <c r="T39" t="e">
        <f ca="1">IF(BorrowersDataInfo[[#This Row],[New Rate (20yr)]]&gt;0, PMT(BorrowersDataInfo[[#This Row],[New Rate (20yr)]]/12, 240, -BorrowersDataInfo[[#This Row],[New Loan Balance]]), "")</f>
        <v>#DIV/0!</v>
      </c>
      <c r="U39" t="e">
        <f ca="1">IF(BorrowersDataInfo[[#This Row],[New Rate (15yr)]]&gt;0, PMT(BorrowersDataInfo[[#This Row],[New Rate (15yr)]]/12, 180, -BorrowersDataInfo[[#This Row],[New Loan Balance]]), "")</f>
        <v>#DIV/0!</v>
      </c>
      <c r="V39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39" t="e">
        <f ca="1">BorrowersDataInfo[[#This Row],[Current P&amp;I Mtg Pymt]] - BorrowersDataInfo[[#This Row],[New P&amp;I (Original Term)]]</f>
        <v>#DIV/0!</v>
      </c>
      <c r="X39" t="str">
        <f t="shared" ca="1" si="1"/>
        <v/>
      </c>
      <c r="Y39" t="e">
        <f ca="1">IF(BorrowersDataInfo[[#This Row],[New Estimated Home Value]]&gt;0, BorrowersDataInfo[[#This Row],[New Estimated Home Value]]-BorrowersDataInfo[[#This Row],[Original Appraised Value]], "")</f>
        <v>#VALUE!</v>
      </c>
      <c r="Z39" t="e">
        <f ca="1">IF(BorrowersDataInfo[[#This Row],[New Estimated Home Value]]&gt;0, BorrowersDataInfo[[#This Row],[New Loan Balance]]/BorrowersDataInfo[[#This Row],[New Estimated Home Value]], "")</f>
        <v>#DIV/0!</v>
      </c>
    </row>
    <row r="40" spans="14:26" x14ac:dyDescent="0.35">
      <c r="N40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40">
        <f ca="1">DATEDIF(BorrowersDataInfo[[#This Row],[First Pymt Date]], TODAY(), "m")</f>
        <v>1506</v>
      </c>
      <c r="P40" t="e" cm="1">
        <f t="array" aca="1" ref="P40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40" t="e" cm="1">
        <f t="array" aca="1" ref="Q40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40" t="e" cm="1">
        <f t="array" aca="1" ref="R40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40" t="e">
        <f ca="1">IF(BorrowersDataInfo[[#This Row],[New Rate (30yr)]]&gt;0, PMT(BorrowersDataInfo[[#This Row],[New Rate (30yr)]]/12, 360, -BorrowersDataInfo[[#This Row],[New Loan Balance]]), "")</f>
        <v>#DIV/0!</v>
      </c>
      <c r="T40" t="e">
        <f ca="1">IF(BorrowersDataInfo[[#This Row],[New Rate (20yr)]]&gt;0, PMT(BorrowersDataInfo[[#This Row],[New Rate (20yr)]]/12, 240, -BorrowersDataInfo[[#This Row],[New Loan Balance]]), "")</f>
        <v>#DIV/0!</v>
      </c>
      <c r="U40" t="e">
        <f ca="1">IF(BorrowersDataInfo[[#This Row],[New Rate (15yr)]]&gt;0, PMT(BorrowersDataInfo[[#This Row],[New Rate (15yr)]]/12, 180, -BorrowersDataInfo[[#This Row],[New Loan Balance]]), "")</f>
        <v>#DIV/0!</v>
      </c>
      <c r="V40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40" t="e">
        <f ca="1">BorrowersDataInfo[[#This Row],[Current P&amp;I Mtg Pymt]] - BorrowersDataInfo[[#This Row],[New P&amp;I (Original Term)]]</f>
        <v>#DIV/0!</v>
      </c>
      <c r="X40" t="str">
        <f t="shared" ca="1" si="1"/>
        <v/>
      </c>
      <c r="Y40" t="e">
        <f ca="1">IF(BorrowersDataInfo[[#This Row],[New Estimated Home Value]]&gt;0, BorrowersDataInfo[[#This Row],[New Estimated Home Value]]-BorrowersDataInfo[[#This Row],[Original Appraised Value]], "")</f>
        <v>#VALUE!</v>
      </c>
      <c r="Z40" t="e">
        <f ca="1">IF(BorrowersDataInfo[[#This Row],[New Estimated Home Value]]&gt;0, BorrowersDataInfo[[#This Row],[New Loan Balance]]/BorrowersDataInfo[[#This Row],[New Estimated Home Value]], "")</f>
        <v>#DIV/0!</v>
      </c>
    </row>
    <row r="41" spans="14:26" x14ac:dyDescent="0.35">
      <c r="N41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41">
        <f ca="1">DATEDIF(BorrowersDataInfo[[#This Row],[First Pymt Date]], TODAY(), "m")</f>
        <v>1506</v>
      </c>
      <c r="P41" t="e" cm="1">
        <f t="array" aca="1" ref="P41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41" t="e" cm="1">
        <f t="array" aca="1" ref="Q41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41" t="e" cm="1">
        <f t="array" aca="1" ref="R41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41" t="e">
        <f ca="1">IF(BorrowersDataInfo[[#This Row],[New Rate (30yr)]]&gt;0, PMT(BorrowersDataInfo[[#This Row],[New Rate (30yr)]]/12, 360, -BorrowersDataInfo[[#This Row],[New Loan Balance]]), "")</f>
        <v>#DIV/0!</v>
      </c>
      <c r="T41" t="e">
        <f ca="1">IF(BorrowersDataInfo[[#This Row],[New Rate (20yr)]]&gt;0, PMT(BorrowersDataInfo[[#This Row],[New Rate (20yr)]]/12, 240, -BorrowersDataInfo[[#This Row],[New Loan Balance]]), "")</f>
        <v>#DIV/0!</v>
      </c>
      <c r="U41" t="e">
        <f ca="1">IF(BorrowersDataInfo[[#This Row],[New Rate (15yr)]]&gt;0, PMT(BorrowersDataInfo[[#This Row],[New Rate (15yr)]]/12, 180, -BorrowersDataInfo[[#This Row],[New Loan Balance]]), "")</f>
        <v>#DIV/0!</v>
      </c>
      <c r="V41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41" t="e">
        <f ca="1">BorrowersDataInfo[[#This Row],[Current P&amp;I Mtg Pymt]] - BorrowersDataInfo[[#This Row],[New P&amp;I (Original Term)]]</f>
        <v>#DIV/0!</v>
      </c>
      <c r="X41" t="str">
        <f t="shared" ca="1" si="1"/>
        <v/>
      </c>
      <c r="Y41" t="e">
        <f ca="1">IF(BorrowersDataInfo[[#This Row],[New Estimated Home Value]]&gt;0, BorrowersDataInfo[[#This Row],[New Estimated Home Value]]-BorrowersDataInfo[[#This Row],[Original Appraised Value]], "")</f>
        <v>#VALUE!</v>
      </c>
      <c r="Z41" t="e">
        <f ca="1">IF(BorrowersDataInfo[[#This Row],[New Estimated Home Value]]&gt;0, BorrowersDataInfo[[#This Row],[New Loan Balance]]/BorrowersDataInfo[[#This Row],[New Estimated Home Value]], "")</f>
        <v>#DIV/0!</v>
      </c>
    </row>
    <row r="42" spans="14:26" x14ac:dyDescent="0.35">
      <c r="N42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42">
        <f ca="1">DATEDIF(BorrowersDataInfo[[#This Row],[First Pymt Date]], TODAY(), "m")</f>
        <v>1506</v>
      </c>
      <c r="P42" t="e" cm="1">
        <f t="array" aca="1" ref="P42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42" t="e" cm="1">
        <f t="array" aca="1" ref="Q42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42" t="e" cm="1">
        <f t="array" aca="1" ref="R42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42" t="e">
        <f ca="1">IF(BorrowersDataInfo[[#This Row],[New Rate (30yr)]]&gt;0, PMT(BorrowersDataInfo[[#This Row],[New Rate (30yr)]]/12, 360, -BorrowersDataInfo[[#This Row],[New Loan Balance]]), "")</f>
        <v>#DIV/0!</v>
      </c>
      <c r="T42" t="e">
        <f ca="1">IF(BorrowersDataInfo[[#This Row],[New Rate (20yr)]]&gt;0, PMT(BorrowersDataInfo[[#This Row],[New Rate (20yr)]]/12, 240, -BorrowersDataInfo[[#This Row],[New Loan Balance]]), "")</f>
        <v>#DIV/0!</v>
      </c>
      <c r="U42" t="e">
        <f ca="1">IF(BorrowersDataInfo[[#This Row],[New Rate (15yr)]]&gt;0, PMT(BorrowersDataInfo[[#This Row],[New Rate (15yr)]]/12, 180, -BorrowersDataInfo[[#This Row],[New Loan Balance]]), "")</f>
        <v>#DIV/0!</v>
      </c>
      <c r="V42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42" t="e">
        <f ca="1">BorrowersDataInfo[[#This Row],[Current P&amp;I Mtg Pymt]] - BorrowersDataInfo[[#This Row],[New P&amp;I (Original Term)]]</f>
        <v>#DIV/0!</v>
      </c>
      <c r="X42" t="str">
        <f t="shared" ca="1" si="1"/>
        <v/>
      </c>
      <c r="Y42" t="e">
        <f ca="1">IF(BorrowersDataInfo[[#This Row],[New Estimated Home Value]]&gt;0, BorrowersDataInfo[[#This Row],[New Estimated Home Value]]-BorrowersDataInfo[[#This Row],[Original Appraised Value]], "")</f>
        <v>#VALUE!</v>
      </c>
      <c r="Z42" t="e">
        <f ca="1">IF(BorrowersDataInfo[[#This Row],[New Estimated Home Value]]&gt;0, BorrowersDataInfo[[#This Row],[New Loan Balance]]/BorrowersDataInfo[[#This Row],[New Estimated Home Value]], "")</f>
        <v>#DIV/0!</v>
      </c>
    </row>
    <row r="43" spans="14:26" x14ac:dyDescent="0.35">
      <c r="N43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43">
        <f ca="1">DATEDIF(BorrowersDataInfo[[#This Row],[First Pymt Date]], TODAY(), "m")</f>
        <v>1506</v>
      </c>
      <c r="P43" t="e" cm="1">
        <f t="array" aca="1" ref="P43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43" t="e" cm="1">
        <f t="array" aca="1" ref="Q43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43" t="e" cm="1">
        <f t="array" aca="1" ref="R43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43" t="e">
        <f ca="1">IF(BorrowersDataInfo[[#This Row],[New Rate (30yr)]]&gt;0, PMT(BorrowersDataInfo[[#This Row],[New Rate (30yr)]]/12, 360, -BorrowersDataInfo[[#This Row],[New Loan Balance]]), "")</f>
        <v>#DIV/0!</v>
      </c>
      <c r="T43" t="e">
        <f ca="1">IF(BorrowersDataInfo[[#This Row],[New Rate (20yr)]]&gt;0, PMT(BorrowersDataInfo[[#This Row],[New Rate (20yr)]]/12, 240, -BorrowersDataInfo[[#This Row],[New Loan Balance]]), "")</f>
        <v>#DIV/0!</v>
      </c>
      <c r="U43" t="e">
        <f ca="1">IF(BorrowersDataInfo[[#This Row],[New Rate (15yr)]]&gt;0, PMT(BorrowersDataInfo[[#This Row],[New Rate (15yr)]]/12, 180, -BorrowersDataInfo[[#This Row],[New Loan Balance]]), "")</f>
        <v>#DIV/0!</v>
      </c>
      <c r="V43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43" t="e">
        <f ca="1">BorrowersDataInfo[[#This Row],[Current P&amp;I Mtg Pymt]] - BorrowersDataInfo[[#This Row],[New P&amp;I (Original Term)]]</f>
        <v>#DIV/0!</v>
      </c>
      <c r="X43" t="str">
        <f t="shared" ca="1" si="1"/>
        <v/>
      </c>
      <c r="Y43" t="e">
        <f ca="1">IF(BorrowersDataInfo[[#This Row],[New Estimated Home Value]]&gt;0, BorrowersDataInfo[[#This Row],[New Estimated Home Value]]-BorrowersDataInfo[[#This Row],[Original Appraised Value]], "")</f>
        <v>#VALUE!</v>
      </c>
      <c r="Z43" t="e">
        <f ca="1">IF(BorrowersDataInfo[[#This Row],[New Estimated Home Value]]&gt;0, BorrowersDataInfo[[#This Row],[New Loan Balance]]/BorrowersDataInfo[[#This Row],[New Estimated Home Value]], "")</f>
        <v>#DIV/0!</v>
      </c>
    </row>
    <row r="44" spans="14:26" x14ac:dyDescent="0.35">
      <c r="N44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44">
        <f ca="1">DATEDIF(BorrowersDataInfo[[#This Row],[First Pymt Date]], TODAY(), "m")</f>
        <v>1506</v>
      </c>
      <c r="P44" t="e" cm="1">
        <f t="array" aca="1" ref="P44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44" t="e" cm="1">
        <f t="array" aca="1" ref="Q44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44" t="e" cm="1">
        <f t="array" aca="1" ref="R44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44" t="e">
        <f ca="1">IF(BorrowersDataInfo[[#This Row],[New Rate (30yr)]]&gt;0, PMT(BorrowersDataInfo[[#This Row],[New Rate (30yr)]]/12, 360, -BorrowersDataInfo[[#This Row],[New Loan Balance]]), "")</f>
        <v>#DIV/0!</v>
      </c>
      <c r="T44" t="e">
        <f ca="1">IF(BorrowersDataInfo[[#This Row],[New Rate (20yr)]]&gt;0, PMT(BorrowersDataInfo[[#This Row],[New Rate (20yr)]]/12, 240, -BorrowersDataInfo[[#This Row],[New Loan Balance]]), "")</f>
        <v>#DIV/0!</v>
      </c>
      <c r="U44" t="e">
        <f ca="1">IF(BorrowersDataInfo[[#This Row],[New Rate (15yr)]]&gt;0, PMT(BorrowersDataInfo[[#This Row],[New Rate (15yr)]]/12, 180, -BorrowersDataInfo[[#This Row],[New Loan Balance]]), "")</f>
        <v>#DIV/0!</v>
      </c>
      <c r="V44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44" t="e">
        <f ca="1">BorrowersDataInfo[[#This Row],[Current P&amp;I Mtg Pymt]] - BorrowersDataInfo[[#This Row],[New P&amp;I (Original Term)]]</f>
        <v>#DIV/0!</v>
      </c>
      <c r="X44" t="str">
        <f t="shared" ca="1" si="1"/>
        <v/>
      </c>
      <c r="Y44" t="e">
        <f ca="1">IF(BorrowersDataInfo[[#This Row],[New Estimated Home Value]]&gt;0, BorrowersDataInfo[[#This Row],[New Estimated Home Value]]-BorrowersDataInfo[[#This Row],[Original Appraised Value]], "")</f>
        <v>#VALUE!</v>
      </c>
      <c r="Z44" t="e">
        <f ca="1">IF(BorrowersDataInfo[[#This Row],[New Estimated Home Value]]&gt;0, BorrowersDataInfo[[#This Row],[New Loan Balance]]/BorrowersDataInfo[[#This Row],[New Estimated Home Value]], "")</f>
        <v>#DIV/0!</v>
      </c>
    </row>
    <row r="45" spans="14:26" x14ac:dyDescent="0.35">
      <c r="N45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45">
        <f ca="1">DATEDIF(BorrowersDataInfo[[#This Row],[First Pymt Date]], TODAY(), "m")</f>
        <v>1506</v>
      </c>
      <c r="P45" t="e" cm="1">
        <f t="array" aca="1" ref="P45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45" t="e" cm="1">
        <f t="array" aca="1" ref="Q45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45" t="e" cm="1">
        <f t="array" aca="1" ref="R45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45" t="e">
        <f ca="1">IF(BorrowersDataInfo[[#This Row],[New Rate (30yr)]]&gt;0, PMT(BorrowersDataInfo[[#This Row],[New Rate (30yr)]]/12, 360, -BorrowersDataInfo[[#This Row],[New Loan Balance]]), "")</f>
        <v>#DIV/0!</v>
      </c>
      <c r="T45" t="e">
        <f ca="1">IF(BorrowersDataInfo[[#This Row],[New Rate (20yr)]]&gt;0, PMT(BorrowersDataInfo[[#This Row],[New Rate (20yr)]]/12, 240, -BorrowersDataInfo[[#This Row],[New Loan Balance]]), "")</f>
        <v>#DIV/0!</v>
      </c>
      <c r="U45" t="e">
        <f ca="1">IF(BorrowersDataInfo[[#This Row],[New Rate (15yr)]]&gt;0, PMT(BorrowersDataInfo[[#This Row],[New Rate (15yr)]]/12, 180, -BorrowersDataInfo[[#This Row],[New Loan Balance]]), "")</f>
        <v>#DIV/0!</v>
      </c>
      <c r="V45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45" t="e">
        <f ca="1">BorrowersDataInfo[[#This Row],[Current P&amp;I Mtg Pymt]] - BorrowersDataInfo[[#This Row],[New P&amp;I (Original Term)]]</f>
        <v>#DIV/0!</v>
      </c>
      <c r="X45" t="str">
        <f t="shared" ca="1" si="1"/>
        <v/>
      </c>
      <c r="Y45" t="e">
        <f ca="1">IF(BorrowersDataInfo[[#This Row],[New Estimated Home Value]]&gt;0, BorrowersDataInfo[[#This Row],[New Estimated Home Value]]-BorrowersDataInfo[[#This Row],[Original Appraised Value]], "")</f>
        <v>#VALUE!</v>
      </c>
      <c r="Z45" t="e">
        <f ca="1">IF(BorrowersDataInfo[[#This Row],[New Estimated Home Value]]&gt;0, BorrowersDataInfo[[#This Row],[New Loan Balance]]/BorrowersDataInfo[[#This Row],[New Estimated Home Value]], "")</f>
        <v>#DIV/0!</v>
      </c>
    </row>
    <row r="46" spans="14:26" x14ac:dyDescent="0.35">
      <c r="N46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46">
        <f ca="1">DATEDIF(BorrowersDataInfo[[#This Row],[First Pymt Date]], TODAY(), "m")</f>
        <v>1506</v>
      </c>
      <c r="P46" t="e" cm="1">
        <f t="array" aca="1" ref="P46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46" t="e" cm="1">
        <f t="array" aca="1" ref="Q46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46" t="e" cm="1">
        <f t="array" aca="1" ref="R46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46" t="e">
        <f ca="1">IF(BorrowersDataInfo[[#This Row],[New Rate (30yr)]]&gt;0, PMT(BorrowersDataInfo[[#This Row],[New Rate (30yr)]]/12, 360, -BorrowersDataInfo[[#This Row],[New Loan Balance]]), "")</f>
        <v>#DIV/0!</v>
      </c>
      <c r="T46" t="e">
        <f ca="1">IF(BorrowersDataInfo[[#This Row],[New Rate (20yr)]]&gt;0, PMT(BorrowersDataInfo[[#This Row],[New Rate (20yr)]]/12, 240, -BorrowersDataInfo[[#This Row],[New Loan Balance]]), "")</f>
        <v>#DIV/0!</v>
      </c>
      <c r="U46" t="e">
        <f ca="1">IF(BorrowersDataInfo[[#This Row],[New Rate (15yr)]]&gt;0, PMT(BorrowersDataInfo[[#This Row],[New Rate (15yr)]]/12, 180, -BorrowersDataInfo[[#This Row],[New Loan Balance]]), "")</f>
        <v>#DIV/0!</v>
      </c>
      <c r="V46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46" t="e">
        <f ca="1">BorrowersDataInfo[[#This Row],[Current P&amp;I Mtg Pymt]] - BorrowersDataInfo[[#This Row],[New P&amp;I (Original Term)]]</f>
        <v>#DIV/0!</v>
      </c>
      <c r="X46" t="str">
        <f t="shared" ca="1" si="1"/>
        <v/>
      </c>
      <c r="Y46" t="e">
        <f ca="1">IF(BorrowersDataInfo[[#This Row],[New Estimated Home Value]]&gt;0, BorrowersDataInfo[[#This Row],[New Estimated Home Value]]-BorrowersDataInfo[[#This Row],[Original Appraised Value]], "")</f>
        <v>#VALUE!</v>
      </c>
      <c r="Z46" t="e">
        <f ca="1">IF(BorrowersDataInfo[[#This Row],[New Estimated Home Value]]&gt;0, BorrowersDataInfo[[#This Row],[New Loan Balance]]/BorrowersDataInfo[[#This Row],[New Estimated Home Value]], "")</f>
        <v>#DIV/0!</v>
      </c>
    </row>
    <row r="47" spans="14:26" x14ac:dyDescent="0.35">
      <c r="N47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47">
        <f ca="1">DATEDIF(BorrowersDataInfo[[#This Row],[First Pymt Date]], TODAY(), "m")</f>
        <v>1506</v>
      </c>
      <c r="P47" t="e" cm="1">
        <f t="array" aca="1" ref="P47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47" t="e" cm="1">
        <f t="array" aca="1" ref="Q47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47" t="e" cm="1">
        <f t="array" aca="1" ref="R47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47" t="e">
        <f ca="1">IF(BorrowersDataInfo[[#This Row],[New Rate (30yr)]]&gt;0, PMT(BorrowersDataInfo[[#This Row],[New Rate (30yr)]]/12, 360, -BorrowersDataInfo[[#This Row],[New Loan Balance]]), "")</f>
        <v>#DIV/0!</v>
      </c>
      <c r="T47" t="e">
        <f ca="1">IF(BorrowersDataInfo[[#This Row],[New Rate (20yr)]]&gt;0, PMT(BorrowersDataInfo[[#This Row],[New Rate (20yr)]]/12, 240, -BorrowersDataInfo[[#This Row],[New Loan Balance]]), "")</f>
        <v>#DIV/0!</v>
      </c>
      <c r="U47" t="e">
        <f ca="1">IF(BorrowersDataInfo[[#This Row],[New Rate (15yr)]]&gt;0, PMT(BorrowersDataInfo[[#This Row],[New Rate (15yr)]]/12, 180, -BorrowersDataInfo[[#This Row],[New Loan Balance]]), "")</f>
        <v>#DIV/0!</v>
      </c>
      <c r="V47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47" t="e">
        <f ca="1">BorrowersDataInfo[[#This Row],[Current P&amp;I Mtg Pymt]] - BorrowersDataInfo[[#This Row],[New P&amp;I (Original Term)]]</f>
        <v>#DIV/0!</v>
      </c>
      <c r="X47" t="str">
        <f t="shared" ca="1" si="1"/>
        <v/>
      </c>
      <c r="Y47" t="e">
        <f ca="1">IF(BorrowersDataInfo[[#This Row],[New Estimated Home Value]]&gt;0, BorrowersDataInfo[[#This Row],[New Estimated Home Value]]-BorrowersDataInfo[[#This Row],[Original Appraised Value]], "")</f>
        <v>#VALUE!</v>
      </c>
      <c r="Z47" t="e">
        <f ca="1">IF(BorrowersDataInfo[[#This Row],[New Estimated Home Value]]&gt;0, BorrowersDataInfo[[#This Row],[New Loan Balance]]/BorrowersDataInfo[[#This Row],[New Estimated Home Value]], "")</f>
        <v>#DIV/0!</v>
      </c>
    </row>
    <row r="48" spans="14:26" x14ac:dyDescent="0.35">
      <c r="N48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48">
        <f ca="1">DATEDIF(BorrowersDataInfo[[#This Row],[First Pymt Date]], TODAY(), "m")</f>
        <v>1506</v>
      </c>
      <c r="P48" t="e" cm="1">
        <f t="array" aca="1" ref="P48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48" t="e" cm="1">
        <f t="array" aca="1" ref="Q48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48" t="e" cm="1">
        <f t="array" aca="1" ref="R48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48" t="e">
        <f ca="1">IF(BorrowersDataInfo[[#This Row],[New Rate (30yr)]]&gt;0, PMT(BorrowersDataInfo[[#This Row],[New Rate (30yr)]]/12, 360, -BorrowersDataInfo[[#This Row],[New Loan Balance]]), "")</f>
        <v>#DIV/0!</v>
      </c>
      <c r="T48" t="e">
        <f ca="1">IF(BorrowersDataInfo[[#This Row],[New Rate (20yr)]]&gt;0, PMT(BorrowersDataInfo[[#This Row],[New Rate (20yr)]]/12, 240, -BorrowersDataInfo[[#This Row],[New Loan Balance]]), "")</f>
        <v>#DIV/0!</v>
      </c>
      <c r="U48" t="e">
        <f ca="1">IF(BorrowersDataInfo[[#This Row],[New Rate (15yr)]]&gt;0, PMT(BorrowersDataInfo[[#This Row],[New Rate (15yr)]]/12, 180, -BorrowersDataInfo[[#This Row],[New Loan Balance]]), "")</f>
        <v>#DIV/0!</v>
      </c>
      <c r="V48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48" t="e">
        <f ca="1">BorrowersDataInfo[[#This Row],[Current P&amp;I Mtg Pymt]] - BorrowersDataInfo[[#This Row],[New P&amp;I (Original Term)]]</f>
        <v>#DIV/0!</v>
      </c>
      <c r="X48" t="str">
        <f t="shared" ca="1" si="1"/>
        <v/>
      </c>
      <c r="Y48" t="e">
        <f ca="1">IF(BorrowersDataInfo[[#This Row],[New Estimated Home Value]]&gt;0, BorrowersDataInfo[[#This Row],[New Estimated Home Value]]-BorrowersDataInfo[[#This Row],[Original Appraised Value]], "")</f>
        <v>#VALUE!</v>
      </c>
      <c r="Z48" t="e">
        <f ca="1">IF(BorrowersDataInfo[[#This Row],[New Estimated Home Value]]&gt;0, BorrowersDataInfo[[#This Row],[New Loan Balance]]/BorrowersDataInfo[[#This Row],[New Estimated Home Value]], "")</f>
        <v>#DIV/0!</v>
      </c>
    </row>
    <row r="49" spans="14:26" x14ac:dyDescent="0.35">
      <c r="N49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49">
        <f ca="1">DATEDIF(BorrowersDataInfo[[#This Row],[First Pymt Date]], TODAY(), "m")</f>
        <v>1506</v>
      </c>
      <c r="P49" t="e" cm="1">
        <f t="array" aca="1" ref="P49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49" t="e" cm="1">
        <f t="array" aca="1" ref="Q49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49" t="e" cm="1">
        <f t="array" aca="1" ref="R49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49" t="e">
        <f ca="1">IF(BorrowersDataInfo[[#This Row],[New Rate (30yr)]]&gt;0, PMT(BorrowersDataInfo[[#This Row],[New Rate (30yr)]]/12, 360, -BorrowersDataInfo[[#This Row],[New Loan Balance]]), "")</f>
        <v>#DIV/0!</v>
      </c>
      <c r="T49" t="e">
        <f ca="1">IF(BorrowersDataInfo[[#This Row],[New Rate (20yr)]]&gt;0, PMT(BorrowersDataInfo[[#This Row],[New Rate (20yr)]]/12, 240, -BorrowersDataInfo[[#This Row],[New Loan Balance]]), "")</f>
        <v>#DIV/0!</v>
      </c>
      <c r="U49" t="e">
        <f ca="1">IF(BorrowersDataInfo[[#This Row],[New Rate (15yr)]]&gt;0, PMT(BorrowersDataInfo[[#This Row],[New Rate (15yr)]]/12, 180, -BorrowersDataInfo[[#This Row],[New Loan Balance]]), "")</f>
        <v>#DIV/0!</v>
      </c>
      <c r="V49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49" t="e">
        <f ca="1">BorrowersDataInfo[[#This Row],[Current P&amp;I Mtg Pymt]] - BorrowersDataInfo[[#This Row],[New P&amp;I (Original Term)]]</f>
        <v>#DIV/0!</v>
      </c>
      <c r="X49" t="str">
        <f t="shared" ca="1" si="1"/>
        <v/>
      </c>
      <c r="Y49" t="e">
        <f ca="1">IF(BorrowersDataInfo[[#This Row],[New Estimated Home Value]]&gt;0, BorrowersDataInfo[[#This Row],[New Estimated Home Value]]-BorrowersDataInfo[[#This Row],[Original Appraised Value]], "")</f>
        <v>#VALUE!</v>
      </c>
      <c r="Z49" t="e">
        <f ca="1">IF(BorrowersDataInfo[[#This Row],[New Estimated Home Value]]&gt;0, BorrowersDataInfo[[#This Row],[New Loan Balance]]/BorrowersDataInfo[[#This Row],[New Estimated Home Value]], "")</f>
        <v>#DIV/0!</v>
      </c>
    </row>
    <row r="50" spans="14:26" x14ac:dyDescent="0.35">
      <c r="N50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50">
        <f ca="1">DATEDIF(BorrowersDataInfo[[#This Row],[First Pymt Date]], TODAY(), "m")</f>
        <v>1506</v>
      </c>
      <c r="P50" t="e" cm="1">
        <f t="array" aca="1" ref="P50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50" t="e" cm="1">
        <f t="array" aca="1" ref="Q50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50" t="e" cm="1">
        <f t="array" aca="1" ref="R50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50" t="e">
        <f ca="1">IF(BorrowersDataInfo[[#This Row],[New Rate (30yr)]]&gt;0, PMT(BorrowersDataInfo[[#This Row],[New Rate (30yr)]]/12, 360, -BorrowersDataInfo[[#This Row],[New Loan Balance]]), "")</f>
        <v>#DIV/0!</v>
      </c>
      <c r="T50" t="e">
        <f ca="1">IF(BorrowersDataInfo[[#This Row],[New Rate (20yr)]]&gt;0, PMT(BorrowersDataInfo[[#This Row],[New Rate (20yr)]]/12, 240, -BorrowersDataInfo[[#This Row],[New Loan Balance]]), "")</f>
        <v>#DIV/0!</v>
      </c>
      <c r="U50" t="e">
        <f ca="1">IF(BorrowersDataInfo[[#This Row],[New Rate (15yr)]]&gt;0, PMT(BorrowersDataInfo[[#This Row],[New Rate (15yr)]]/12, 180, -BorrowersDataInfo[[#This Row],[New Loan Balance]]), "")</f>
        <v>#DIV/0!</v>
      </c>
      <c r="V50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50" t="e">
        <f ca="1">BorrowersDataInfo[[#This Row],[Current P&amp;I Mtg Pymt]] - BorrowersDataInfo[[#This Row],[New P&amp;I (Original Term)]]</f>
        <v>#DIV/0!</v>
      </c>
      <c r="X50" t="str">
        <f t="shared" ca="1" si="1"/>
        <v/>
      </c>
      <c r="Y50" t="e">
        <f ca="1">IF(BorrowersDataInfo[[#This Row],[New Estimated Home Value]]&gt;0, BorrowersDataInfo[[#This Row],[New Estimated Home Value]]-BorrowersDataInfo[[#This Row],[Original Appraised Value]], "")</f>
        <v>#VALUE!</v>
      </c>
      <c r="Z50" t="e">
        <f ca="1">IF(BorrowersDataInfo[[#This Row],[New Estimated Home Value]]&gt;0, BorrowersDataInfo[[#This Row],[New Loan Balance]]/BorrowersDataInfo[[#This Row],[New Estimated Home Value]], "")</f>
        <v>#DIV/0!</v>
      </c>
    </row>
    <row r="51" spans="14:26" x14ac:dyDescent="0.35">
      <c r="N51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51">
        <f ca="1">DATEDIF(BorrowersDataInfo[[#This Row],[First Pymt Date]], TODAY(), "m")</f>
        <v>1506</v>
      </c>
      <c r="P51" t="e" cm="1">
        <f t="array" aca="1" ref="P51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51" t="e" cm="1">
        <f t="array" aca="1" ref="Q51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51" t="e" cm="1">
        <f t="array" aca="1" ref="R51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51" t="e">
        <f ca="1">IF(BorrowersDataInfo[[#This Row],[New Rate (30yr)]]&gt;0, PMT(BorrowersDataInfo[[#This Row],[New Rate (30yr)]]/12, 360, -BorrowersDataInfo[[#This Row],[New Loan Balance]]), "")</f>
        <v>#DIV/0!</v>
      </c>
      <c r="T51" t="e">
        <f ca="1">IF(BorrowersDataInfo[[#This Row],[New Rate (20yr)]]&gt;0, PMT(BorrowersDataInfo[[#This Row],[New Rate (20yr)]]/12, 240, -BorrowersDataInfo[[#This Row],[New Loan Balance]]), "")</f>
        <v>#DIV/0!</v>
      </c>
      <c r="U51" t="e">
        <f ca="1">IF(BorrowersDataInfo[[#This Row],[New Rate (15yr)]]&gt;0, PMT(BorrowersDataInfo[[#This Row],[New Rate (15yr)]]/12, 180, -BorrowersDataInfo[[#This Row],[New Loan Balance]]), "")</f>
        <v>#DIV/0!</v>
      </c>
      <c r="V51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51" t="e">
        <f ca="1">BorrowersDataInfo[[#This Row],[Current P&amp;I Mtg Pymt]] - BorrowersDataInfo[[#This Row],[New P&amp;I (Original Term)]]</f>
        <v>#DIV/0!</v>
      </c>
      <c r="X51" t="str">
        <f t="shared" ca="1" si="1"/>
        <v/>
      </c>
      <c r="Y51" t="e">
        <f ca="1">IF(BorrowersDataInfo[[#This Row],[New Estimated Home Value]]&gt;0, BorrowersDataInfo[[#This Row],[New Estimated Home Value]]-BorrowersDataInfo[[#This Row],[Original Appraised Value]], "")</f>
        <v>#VALUE!</v>
      </c>
      <c r="Z51" t="e">
        <f ca="1">IF(BorrowersDataInfo[[#This Row],[New Estimated Home Value]]&gt;0, BorrowersDataInfo[[#This Row],[New Loan Balance]]/BorrowersDataInfo[[#This Row],[New Estimated Home Value]], "")</f>
        <v>#DIV/0!</v>
      </c>
    </row>
    <row r="52" spans="14:26" x14ac:dyDescent="0.35">
      <c r="N52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52">
        <f ca="1">DATEDIF(BorrowersDataInfo[[#This Row],[First Pymt Date]], TODAY(), "m")</f>
        <v>1506</v>
      </c>
      <c r="P52" t="e" cm="1">
        <f t="array" aca="1" ref="P52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52" t="e" cm="1">
        <f t="array" aca="1" ref="Q52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52" t="e" cm="1">
        <f t="array" aca="1" ref="R52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52" t="e">
        <f ca="1">IF(BorrowersDataInfo[[#This Row],[New Rate (30yr)]]&gt;0, PMT(BorrowersDataInfo[[#This Row],[New Rate (30yr)]]/12, 360, -BorrowersDataInfo[[#This Row],[New Loan Balance]]), "")</f>
        <v>#DIV/0!</v>
      </c>
      <c r="T52" t="e">
        <f ca="1">IF(BorrowersDataInfo[[#This Row],[New Rate (20yr)]]&gt;0, PMT(BorrowersDataInfo[[#This Row],[New Rate (20yr)]]/12, 240, -BorrowersDataInfo[[#This Row],[New Loan Balance]]), "")</f>
        <v>#DIV/0!</v>
      </c>
      <c r="U52" t="e">
        <f ca="1">IF(BorrowersDataInfo[[#This Row],[New Rate (15yr)]]&gt;0, PMT(BorrowersDataInfo[[#This Row],[New Rate (15yr)]]/12, 180, -BorrowersDataInfo[[#This Row],[New Loan Balance]]), "")</f>
        <v>#DIV/0!</v>
      </c>
      <c r="V52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52" t="e">
        <f ca="1">BorrowersDataInfo[[#This Row],[Current P&amp;I Mtg Pymt]] - BorrowersDataInfo[[#This Row],[New P&amp;I (Original Term)]]</f>
        <v>#DIV/0!</v>
      </c>
      <c r="X52" t="str">
        <f t="shared" ca="1" si="1"/>
        <v/>
      </c>
      <c r="Y52" t="e">
        <f ca="1">IF(BorrowersDataInfo[[#This Row],[New Estimated Home Value]]&gt;0, BorrowersDataInfo[[#This Row],[New Estimated Home Value]]-BorrowersDataInfo[[#This Row],[Original Appraised Value]], "")</f>
        <v>#VALUE!</v>
      </c>
      <c r="Z52" t="e">
        <f ca="1">IF(BorrowersDataInfo[[#This Row],[New Estimated Home Value]]&gt;0, BorrowersDataInfo[[#This Row],[New Loan Balance]]/BorrowersDataInfo[[#This Row],[New Estimated Home Value]], "")</f>
        <v>#DIV/0!</v>
      </c>
    </row>
    <row r="53" spans="14:26" x14ac:dyDescent="0.35">
      <c r="N53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53">
        <f ca="1">DATEDIF(BorrowersDataInfo[[#This Row],[First Pymt Date]], TODAY(), "m")</f>
        <v>1506</v>
      </c>
      <c r="P53" t="e" cm="1">
        <f t="array" aca="1" ref="P53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53" t="e" cm="1">
        <f t="array" aca="1" ref="Q53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53" t="e" cm="1">
        <f t="array" aca="1" ref="R53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53" t="e">
        <f ca="1">IF(BorrowersDataInfo[[#This Row],[New Rate (30yr)]]&gt;0, PMT(BorrowersDataInfo[[#This Row],[New Rate (30yr)]]/12, 360, -BorrowersDataInfo[[#This Row],[New Loan Balance]]), "")</f>
        <v>#DIV/0!</v>
      </c>
      <c r="T53" t="e">
        <f ca="1">IF(BorrowersDataInfo[[#This Row],[New Rate (20yr)]]&gt;0, PMT(BorrowersDataInfo[[#This Row],[New Rate (20yr)]]/12, 240, -BorrowersDataInfo[[#This Row],[New Loan Balance]]), "")</f>
        <v>#DIV/0!</v>
      </c>
      <c r="U53" t="e">
        <f ca="1">IF(BorrowersDataInfo[[#This Row],[New Rate (15yr)]]&gt;0, PMT(BorrowersDataInfo[[#This Row],[New Rate (15yr)]]/12, 180, -BorrowersDataInfo[[#This Row],[New Loan Balance]]), "")</f>
        <v>#DIV/0!</v>
      </c>
      <c r="V53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53" t="e">
        <f ca="1">BorrowersDataInfo[[#This Row],[Current P&amp;I Mtg Pymt]] - BorrowersDataInfo[[#This Row],[New P&amp;I (Original Term)]]</f>
        <v>#DIV/0!</v>
      </c>
      <c r="X53" t="str">
        <f t="shared" ca="1" si="1"/>
        <v/>
      </c>
      <c r="Y53" t="e">
        <f ca="1">IF(BorrowersDataInfo[[#This Row],[New Estimated Home Value]]&gt;0, BorrowersDataInfo[[#This Row],[New Estimated Home Value]]-BorrowersDataInfo[[#This Row],[Original Appraised Value]], "")</f>
        <v>#VALUE!</v>
      </c>
      <c r="Z53" t="e">
        <f ca="1">IF(BorrowersDataInfo[[#This Row],[New Estimated Home Value]]&gt;0, BorrowersDataInfo[[#This Row],[New Loan Balance]]/BorrowersDataInfo[[#This Row],[New Estimated Home Value]], "")</f>
        <v>#DIV/0!</v>
      </c>
    </row>
    <row r="54" spans="14:26" x14ac:dyDescent="0.35">
      <c r="N54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54">
        <f ca="1">DATEDIF(BorrowersDataInfo[[#This Row],[First Pymt Date]], TODAY(), "m")</f>
        <v>1506</v>
      </c>
      <c r="P54" t="e" cm="1">
        <f t="array" aca="1" ref="P54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54" t="e" cm="1">
        <f t="array" aca="1" ref="Q54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54" t="e" cm="1">
        <f t="array" aca="1" ref="R54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54" t="e">
        <f ca="1">IF(BorrowersDataInfo[[#This Row],[New Rate (30yr)]]&gt;0, PMT(BorrowersDataInfo[[#This Row],[New Rate (30yr)]]/12, 360, -BorrowersDataInfo[[#This Row],[New Loan Balance]]), "")</f>
        <v>#DIV/0!</v>
      </c>
      <c r="T54" t="e">
        <f ca="1">IF(BorrowersDataInfo[[#This Row],[New Rate (20yr)]]&gt;0, PMT(BorrowersDataInfo[[#This Row],[New Rate (20yr)]]/12, 240, -BorrowersDataInfo[[#This Row],[New Loan Balance]]), "")</f>
        <v>#DIV/0!</v>
      </c>
      <c r="U54" t="e">
        <f ca="1">IF(BorrowersDataInfo[[#This Row],[New Rate (15yr)]]&gt;0, PMT(BorrowersDataInfo[[#This Row],[New Rate (15yr)]]/12, 180, -BorrowersDataInfo[[#This Row],[New Loan Balance]]), "")</f>
        <v>#DIV/0!</v>
      </c>
      <c r="V54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54" t="e">
        <f ca="1">BorrowersDataInfo[[#This Row],[Current P&amp;I Mtg Pymt]] - BorrowersDataInfo[[#This Row],[New P&amp;I (Original Term)]]</f>
        <v>#DIV/0!</v>
      </c>
      <c r="X54" t="str">
        <f t="shared" ca="1" si="1"/>
        <v/>
      </c>
      <c r="Y54" t="e">
        <f ca="1">IF(BorrowersDataInfo[[#This Row],[New Estimated Home Value]]&gt;0, BorrowersDataInfo[[#This Row],[New Estimated Home Value]]-BorrowersDataInfo[[#This Row],[Original Appraised Value]], "")</f>
        <v>#VALUE!</v>
      </c>
      <c r="Z54" t="e">
        <f ca="1">IF(BorrowersDataInfo[[#This Row],[New Estimated Home Value]]&gt;0, BorrowersDataInfo[[#This Row],[New Loan Balance]]/BorrowersDataInfo[[#This Row],[New Estimated Home Value]], "")</f>
        <v>#DIV/0!</v>
      </c>
    </row>
    <row r="55" spans="14:26" x14ac:dyDescent="0.35">
      <c r="N55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55">
        <f ca="1">DATEDIF(BorrowersDataInfo[[#This Row],[First Pymt Date]], TODAY(), "m")</f>
        <v>1506</v>
      </c>
      <c r="P55" t="e" cm="1">
        <f t="array" aca="1" ref="P55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55" t="e" cm="1">
        <f t="array" aca="1" ref="Q55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55" t="e" cm="1">
        <f t="array" aca="1" ref="R55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55" t="e">
        <f ca="1">IF(BorrowersDataInfo[[#This Row],[New Rate (30yr)]]&gt;0, PMT(BorrowersDataInfo[[#This Row],[New Rate (30yr)]]/12, 360, -BorrowersDataInfo[[#This Row],[New Loan Balance]]), "")</f>
        <v>#DIV/0!</v>
      </c>
      <c r="T55" t="e">
        <f ca="1">IF(BorrowersDataInfo[[#This Row],[New Rate (20yr)]]&gt;0, PMT(BorrowersDataInfo[[#This Row],[New Rate (20yr)]]/12, 240, -BorrowersDataInfo[[#This Row],[New Loan Balance]]), "")</f>
        <v>#DIV/0!</v>
      </c>
      <c r="U55" t="e">
        <f ca="1">IF(BorrowersDataInfo[[#This Row],[New Rate (15yr)]]&gt;0, PMT(BorrowersDataInfo[[#This Row],[New Rate (15yr)]]/12, 180, -BorrowersDataInfo[[#This Row],[New Loan Balance]]), "")</f>
        <v>#DIV/0!</v>
      </c>
      <c r="V55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55" t="e">
        <f ca="1">BorrowersDataInfo[[#This Row],[Current P&amp;I Mtg Pymt]] - BorrowersDataInfo[[#This Row],[New P&amp;I (Original Term)]]</f>
        <v>#DIV/0!</v>
      </c>
      <c r="X55" t="str">
        <f t="shared" ca="1" si="1"/>
        <v/>
      </c>
      <c r="Y55" t="e">
        <f ca="1">IF(BorrowersDataInfo[[#This Row],[New Estimated Home Value]]&gt;0, BorrowersDataInfo[[#This Row],[New Estimated Home Value]]-BorrowersDataInfo[[#This Row],[Original Appraised Value]], "")</f>
        <v>#VALUE!</v>
      </c>
      <c r="Z55" t="e">
        <f ca="1">IF(BorrowersDataInfo[[#This Row],[New Estimated Home Value]]&gt;0, BorrowersDataInfo[[#This Row],[New Loan Balance]]/BorrowersDataInfo[[#This Row],[New Estimated Home Value]], "")</f>
        <v>#DIV/0!</v>
      </c>
    </row>
    <row r="56" spans="14:26" x14ac:dyDescent="0.35">
      <c r="N56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56">
        <f ca="1">DATEDIF(BorrowersDataInfo[[#This Row],[First Pymt Date]], TODAY(), "m")</f>
        <v>1506</v>
      </c>
      <c r="P56" t="e" cm="1">
        <f t="array" aca="1" ref="P56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56" t="e" cm="1">
        <f t="array" aca="1" ref="Q56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56" t="e" cm="1">
        <f t="array" aca="1" ref="R56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56" t="e">
        <f ca="1">IF(BorrowersDataInfo[[#This Row],[New Rate (30yr)]]&gt;0, PMT(BorrowersDataInfo[[#This Row],[New Rate (30yr)]]/12, 360, -BorrowersDataInfo[[#This Row],[New Loan Balance]]), "")</f>
        <v>#DIV/0!</v>
      </c>
      <c r="T56" t="e">
        <f ca="1">IF(BorrowersDataInfo[[#This Row],[New Rate (20yr)]]&gt;0, PMT(BorrowersDataInfo[[#This Row],[New Rate (20yr)]]/12, 240, -BorrowersDataInfo[[#This Row],[New Loan Balance]]), "")</f>
        <v>#DIV/0!</v>
      </c>
      <c r="U56" t="e">
        <f ca="1">IF(BorrowersDataInfo[[#This Row],[New Rate (15yr)]]&gt;0, PMT(BorrowersDataInfo[[#This Row],[New Rate (15yr)]]/12, 180, -BorrowersDataInfo[[#This Row],[New Loan Balance]]), "")</f>
        <v>#DIV/0!</v>
      </c>
      <c r="V56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56" t="e">
        <f ca="1">BorrowersDataInfo[[#This Row],[Current P&amp;I Mtg Pymt]] - BorrowersDataInfo[[#This Row],[New P&amp;I (Original Term)]]</f>
        <v>#DIV/0!</v>
      </c>
      <c r="X56" t="str">
        <f t="shared" ca="1" si="1"/>
        <v/>
      </c>
      <c r="Y56" t="e">
        <f ca="1">IF(BorrowersDataInfo[[#This Row],[New Estimated Home Value]]&gt;0, BorrowersDataInfo[[#This Row],[New Estimated Home Value]]-BorrowersDataInfo[[#This Row],[Original Appraised Value]], "")</f>
        <v>#VALUE!</v>
      </c>
      <c r="Z56" t="e">
        <f ca="1">IF(BorrowersDataInfo[[#This Row],[New Estimated Home Value]]&gt;0, BorrowersDataInfo[[#This Row],[New Loan Balance]]/BorrowersDataInfo[[#This Row],[New Estimated Home Value]], "")</f>
        <v>#DIV/0!</v>
      </c>
    </row>
    <row r="57" spans="14:26" x14ac:dyDescent="0.35">
      <c r="N57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57">
        <f ca="1">DATEDIF(BorrowersDataInfo[[#This Row],[First Pymt Date]], TODAY(), "m")</f>
        <v>1506</v>
      </c>
      <c r="P57" t="e" cm="1">
        <f t="array" aca="1" ref="P57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57" t="e" cm="1">
        <f t="array" aca="1" ref="Q57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57" t="e" cm="1">
        <f t="array" aca="1" ref="R57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57" t="e">
        <f ca="1">IF(BorrowersDataInfo[[#This Row],[New Rate (30yr)]]&gt;0, PMT(BorrowersDataInfo[[#This Row],[New Rate (30yr)]]/12, 360, -BorrowersDataInfo[[#This Row],[New Loan Balance]]), "")</f>
        <v>#DIV/0!</v>
      </c>
      <c r="T57" t="e">
        <f ca="1">IF(BorrowersDataInfo[[#This Row],[New Rate (20yr)]]&gt;0, PMT(BorrowersDataInfo[[#This Row],[New Rate (20yr)]]/12, 240, -BorrowersDataInfo[[#This Row],[New Loan Balance]]), "")</f>
        <v>#DIV/0!</v>
      </c>
      <c r="U57" t="e">
        <f ca="1">IF(BorrowersDataInfo[[#This Row],[New Rate (15yr)]]&gt;0, PMT(BorrowersDataInfo[[#This Row],[New Rate (15yr)]]/12, 180, -BorrowersDataInfo[[#This Row],[New Loan Balance]]), "")</f>
        <v>#DIV/0!</v>
      </c>
      <c r="V57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57" t="e">
        <f ca="1">BorrowersDataInfo[[#This Row],[Current P&amp;I Mtg Pymt]] - BorrowersDataInfo[[#This Row],[New P&amp;I (Original Term)]]</f>
        <v>#DIV/0!</v>
      </c>
      <c r="X57" t="str">
        <f t="shared" ca="1" si="1"/>
        <v/>
      </c>
      <c r="Y57" t="e">
        <f ca="1">IF(BorrowersDataInfo[[#This Row],[New Estimated Home Value]]&gt;0, BorrowersDataInfo[[#This Row],[New Estimated Home Value]]-BorrowersDataInfo[[#This Row],[Original Appraised Value]], "")</f>
        <v>#VALUE!</v>
      </c>
      <c r="Z57" t="e">
        <f ca="1">IF(BorrowersDataInfo[[#This Row],[New Estimated Home Value]]&gt;0, BorrowersDataInfo[[#This Row],[New Loan Balance]]/BorrowersDataInfo[[#This Row],[New Estimated Home Value]], "")</f>
        <v>#DIV/0!</v>
      </c>
    </row>
    <row r="58" spans="14:26" x14ac:dyDescent="0.35">
      <c r="N58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58">
        <f ca="1">DATEDIF(BorrowersDataInfo[[#This Row],[First Pymt Date]], TODAY(), "m")</f>
        <v>1506</v>
      </c>
      <c r="P58" t="e" cm="1">
        <f t="array" aca="1" ref="P58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58" t="e" cm="1">
        <f t="array" aca="1" ref="Q58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58" t="e" cm="1">
        <f t="array" aca="1" ref="R58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58" t="e">
        <f ca="1">IF(BorrowersDataInfo[[#This Row],[New Rate (30yr)]]&gt;0, PMT(BorrowersDataInfo[[#This Row],[New Rate (30yr)]]/12, 360, -BorrowersDataInfo[[#This Row],[New Loan Balance]]), "")</f>
        <v>#DIV/0!</v>
      </c>
      <c r="T58" t="e">
        <f ca="1">IF(BorrowersDataInfo[[#This Row],[New Rate (20yr)]]&gt;0, PMT(BorrowersDataInfo[[#This Row],[New Rate (20yr)]]/12, 240, -BorrowersDataInfo[[#This Row],[New Loan Balance]]), "")</f>
        <v>#DIV/0!</v>
      </c>
      <c r="U58" t="e">
        <f ca="1">IF(BorrowersDataInfo[[#This Row],[New Rate (15yr)]]&gt;0, PMT(BorrowersDataInfo[[#This Row],[New Rate (15yr)]]/12, 180, -BorrowersDataInfo[[#This Row],[New Loan Balance]]), "")</f>
        <v>#DIV/0!</v>
      </c>
      <c r="V58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58" t="e">
        <f ca="1">BorrowersDataInfo[[#This Row],[Current P&amp;I Mtg Pymt]] - BorrowersDataInfo[[#This Row],[New P&amp;I (Original Term)]]</f>
        <v>#DIV/0!</v>
      </c>
      <c r="X58" t="str">
        <f t="shared" ca="1" si="1"/>
        <v/>
      </c>
      <c r="Y58" t="e">
        <f ca="1">IF(BorrowersDataInfo[[#This Row],[New Estimated Home Value]]&gt;0, BorrowersDataInfo[[#This Row],[New Estimated Home Value]]-BorrowersDataInfo[[#This Row],[Original Appraised Value]], "")</f>
        <v>#VALUE!</v>
      </c>
      <c r="Z58" t="e">
        <f ca="1">IF(BorrowersDataInfo[[#This Row],[New Estimated Home Value]]&gt;0, BorrowersDataInfo[[#This Row],[New Loan Balance]]/BorrowersDataInfo[[#This Row],[New Estimated Home Value]], "")</f>
        <v>#DIV/0!</v>
      </c>
    </row>
    <row r="59" spans="14:26" x14ac:dyDescent="0.35">
      <c r="N59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59">
        <f ca="1">DATEDIF(BorrowersDataInfo[[#This Row],[First Pymt Date]], TODAY(), "m")</f>
        <v>1506</v>
      </c>
      <c r="P59" t="e" cm="1">
        <f t="array" aca="1" ref="P59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59" t="e" cm="1">
        <f t="array" aca="1" ref="Q59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59" t="e" cm="1">
        <f t="array" aca="1" ref="R59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59" t="e">
        <f ca="1">IF(BorrowersDataInfo[[#This Row],[New Rate (30yr)]]&gt;0, PMT(BorrowersDataInfo[[#This Row],[New Rate (30yr)]]/12, 360, -BorrowersDataInfo[[#This Row],[New Loan Balance]]), "")</f>
        <v>#DIV/0!</v>
      </c>
      <c r="T59" t="e">
        <f ca="1">IF(BorrowersDataInfo[[#This Row],[New Rate (20yr)]]&gt;0, PMT(BorrowersDataInfo[[#This Row],[New Rate (20yr)]]/12, 240, -BorrowersDataInfo[[#This Row],[New Loan Balance]]), "")</f>
        <v>#DIV/0!</v>
      </c>
      <c r="U59" t="e">
        <f ca="1">IF(BorrowersDataInfo[[#This Row],[New Rate (15yr)]]&gt;0, PMT(BorrowersDataInfo[[#This Row],[New Rate (15yr)]]/12, 180, -BorrowersDataInfo[[#This Row],[New Loan Balance]]), "")</f>
        <v>#DIV/0!</v>
      </c>
      <c r="V59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59" t="e">
        <f ca="1">BorrowersDataInfo[[#This Row],[Current P&amp;I Mtg Pymt]] - BorrowersDataInfo[[#This Row],[New P&amp;I (Original Term)]]</f>
        <v>#DIV/0!</v>
      </c>
      <c r="X59" t="str">
        <f t="shared" ca="1" si="1"/>
        <v/>
      </c>
      <c r="Y59" t="e">
        <f ca="1">IF(BorrowersDataInfo[[#This Row],[New Estimated Home Value]]&gt;0, BorrowersDataInfo[[#This Row],[New Estimated Home Value]]-BorrowersDataInfo[[#This Row],[Original Appraised Value]], "")</f>
        <v>#VALUE!</v>
      </c>
      <c r="Z59" t="e">
        <f ca="1">IF(BorrowersDataInfo[[#This Row],[New Estimated Home Value]]&gt;0, BorrowersDataInfo[[#This Row],[New Loan Balance]]/BorrowersDataInfo[[#This Row],[New Estimated Home Value]], "")</f>
        <v>#DIV/0!</v>
      </c>
    </row>
    <row r="60" spans="14:26" x14ac:dyDescent="0.35">
      <c r="N60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60">
        <f ca="1">DATEDIF(BorrowersDataInfo[[#This Row],[First Pymt Date]], TODAY(), "m")</f>
        <v>1506</v>
      </c>
      <c r="P60" t="e" cm="1">
        <f t="array" aca="1" ref="P60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60" t="e" cm="1">
        <f t="array" aca="1" ref="Q60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60" t="e" cm="1">
        <f t="array" aca="1" ref="R60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60" t="e">
        <f ca="1">IF(BorrowersDataInfo[[#This Row],[New Rate (30yr)]]&gt;0, PMT(BorrowersDataInfo[[#This Row],[New Rate (30yr)]]/12, 360, -BorrowersDataInfo[[#This Row],[New Loan Balance]]), "")</f>
        <v>#DIV/0!</v>
      </c>
      <c r="T60" t="e">
        <f ca="1">IF(BorrowersDataInfo[[#This Row],[New Rate (20yr)]]&gt;0, PMT(BorrowersDataInfo[[#This Row],[New Rate (20yr)]]/12, 240, -BorrowersDataInfo[[#This Row],[New Loan Balance]]), "")</f>
        <v>#DIV/0!</v>
      </c>
      <c r="U60" t="e">
        <f ca="1">IF(BorrowersDataInfo[[#This Row],[New Rate (15yr)]]&gt;0, PMT(BorrowersDataInfo[[#This Row],[New Rate (15yr)]]/12, 180, -BorrowersDataInfo[[#This Row],[New Loan Balance]]), "")</f>
        <v>#DIV/0!</v>
      </c>
      <c r="V60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60" t="e">
        <f ca="1">BorrowersDataInfo[[#This Row],[Current P&amp;I Mtg Pymt]] - BorrowersDataInfo[[#This Row],[New P&amp;I (Original Term)]]</f>
        <v>#DIV/0!</v>
      </c>
      <c r="X60" t="str">
        <f t="shared" ca="1" si="1"/>
        <v/>
      </c>
      <c r="Y60" t="e">
        <f ca="1">IF(BorrowersDataInfo[[#This Row],[New Estimated Home Value]]&gt;0, BorrowersDataInfo[[#This Row],[New Estimated Home Value]]-BorrowersDataInfo[[#This Row],[Original Appraised Value]], "")</f>
        <v>#VALUE!</v>
      </c>
      <c r="Z60" t="e">
        <f ca="1">IF(BorrowersDataInfo[[#This Row],[New Estimated Home Value]]&gt;0, BorrowersDataInfo[[#This Row],[New Loan Balance]]/BorrowersDataInfo[[#This Row],[New Estimated Home Value]], "")</f>
        <v>#DIV/0!</v>
      </c>
    </row>
    <row r="61" spans="14:26" x14ac:dyDescent="0.35">
      <c r="N61" t="e">
        <f ca="1">BorrowersDataInfo[[#This Row],[Total Original Loan Amount]] * ((1 + BorrowersDataInfo[[#This Row],[Current Interest Rate]]/12)^(BorrowersDataInfo[[#This Row],[Loan Term (years)]]*12) - (1 + BorrowersDataInfo[[#This Row],[Current Interest Rate]]/12)^BorrowersDataInfo[[#This Row],[Months Elapsed]]) / ((1 + BorrowersDataInfo[[#This Row],[Current Interest Rate]]/12)^(BorrowersDataInfo[[#This Row],[Loan Term (years)]]*12) - 1)</f>
        <v>#DIV/0!</v>
      </c>
      <c r="O61">
        <f ca="1">DATEDIF(BorrowersDataInfo[[#This Row],[First Pymt Date]], TODAY(), "m")</f>
        <v>1506</v>
      </c>
      <c r="P61" t="e" cm="1">
        <f t="array" aca="1" ref="P61" ca="1">IF(BorrowersDataInfo[[#This Row],[LTV]]="", "", INDEX(RateMatrix[30 Yr Rate], MATCH(1, (BorrowersDataInfo[[#This Row],[LTV]]&gt;=RateMatrix[Lower LTV])*(BorrowersDataInfo[[#This Row],[LTV]]&lt;=RateMatrix[Upper LTV]), 0)))</f>
        <v>#DIV/0!</v>
      </c>
      <c r="Q61" t="e" cm="1">
        <f t="array" aca="1" ref="Q61" ca="1">IF(BorrowersDataInfo[[#This Row],[LTV]]="", "", INDEX(RateMatrix[20 Yr Rate], MATCH(1, (BorrowersDataInfo[[#This Row],[LTV]]&gt;=RateMatrix[Lower LTV])*(BorrowersDataInfo[[#This Row],[LTV]]&lt;=RateMatrix[Upper LTV]), 0)))</f>
        <v>#DIV/0!</v>
      </c>
      <c r="R61" t="e" cm="1">
        <f t="array" aca="1" ref="R61" ca="1">IF(BorrowersDataInfo[[#This Row],[LTV]]="", "", INDEX(RateMatrix[15 Yr Rate], MATCH(1, (BorrowersDataInfo[[#This Row],[LTV]]&gt;=RateMatrix[Lower LTV])*(BorrowersDataInfo[[#This Row],[LTV]]&lt;=RateMatrix[Upper LTV]), 0)))</f>
        <v>#DIV/0!</v>
      </c>
      <c r="S61" t="e">
        <f ca="1">IF(BorrowersDataInfo[[#This Row],[New Rate (30yr)]]&gt;0, PMT(BorrowersDataInfo[[#This Row],[New Rate (30yr)]]/12, 360, -BorrowersDataInfo[[#This Row],[New Loan Balance]]), "")</f>
        <v>#DIV/0!</v>
      </c>
      <c r="T61" t="e">
        <f ca="1">IF(BorrowersDataInfo[[#This Row],[New Rate (20yr)]]&gt;0, PMT(BorrowersDataInfo[[#This Row],[New Rate (20yr)]]/12, 240, -BorrowersDataInfo[[#This Row],[New Loan Balance]]), "")</f>
        <v>#DIV/0!</v>
      </c>
      <c r="U61" t="e">
        <f ca="1">IF(BorrowersDataInfo[[#This Row],[New Rate (15yr)]]&gt;0, PMT(BorrowersDataInfo[[#This Row],[New Rate (15yr)]]/12, 180, -BorrowersDataInfo[[#This Row],[New Loan Balance]]), "")</f>
        <v>#DIV/0!</v>
      </c>
      <c r="V61" t="e">
        <f ca="1">IF(BorrowersDataInfo[[#This Row],[New Rate (30yr)]]&gt;0, PMT(BorrowersDataInfo[[#This Row],[New Rate (30yr)]]/12, BorrowersDataInfo[[#This Row],[Loan Term (years)]]*12, -BorrowersDataInfo[[#This Row],[New Loan Balance]]), "")</f>
        <v>#DIV/0!</v>
      </c>
      <c r="W61" t="e">
        <f ca="1">BorrowersDataInfo[[#This Row],[Current P&amp;I Mtg Pymt]] - BorrowersDataInfo[[#This Row],[New P&amp;I (Original Term)]]</f>
        <v>#DIV/0!</v>
      </c>
      <c r="X61" t="str">
        <f t="shared" ca="1" si="1"/>
        <v/>
      </c>
      <c r="Y61" t="e">
        <f ca="1">IF(BorrowersDataInfo[[#This Row],[New Estimated Home Value]]&gt;0, BorrowersDataInfo[[#This Row],[New Estimated Home Value]]-BorrowersDataInfo[[#This Row],[Original Appraised Value]], "")</f>
        <v>#VALUE!</v>
      </c>
      <c r="Z61" t="e">
        <f ca="1">IF(BorrowersDataInfo[[#This Row],[New Estimated Home Value]]&gt;0, BorrowersDataInfo[[#This Row],[New Loan Balance]]/BorrowersDataInfo[[#This Row],[New Estimated Home Value]], "")</f>
        <v>#DIV/0!</v>
      </c>
    </row>
  </sheetData>
  <pageMargins left="0.7" right="0.7" top="0.75" bottom="0.75" header="0.3" footer="0.3"/>
  <ignoredErrors>
    <ignoredError xmlns:x16r3="http://schemas.microsoft.com/office/spreadsheetml/2018/08/main" xmlns:x16r5="http://schemas.microsoft.com/office/spreadsheetml/2020/10/main" sqref="A3:W61 A2:W2 Y2:Z2 Y3:Z61" evalError="1" twoDigitTextYear="1" numberStoredAsText="1" formula="1" formulaRange="1" unlockedFormula="1" emptyCellReference="1" listDataValidation="1" calculatedColumn="1" x16r3:misleadingFormat="1" x16r5:outdatedDataTypes="1"/>
  </ignoredErrors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EB45-D770-4A73-904D-40D7965DCFB0}">
  <dimension ref="A1:F6"/>
  <sheetViews>
    <sheetView workbookViewId="0">
      <selection activeCell="D9" sqref="D9"/>
    </sheetView>
  </sheetViews>
  <sheetFormatPr defaultRowHeight="14.5" x14ac:dyDescent="0.35"/>
  <cols>
    <col min="1" max="1" width="14.1796875" customWidth="1"/>
    <col min="2" max="3" width="11.1796875" customWidth="1"/>
    <col min="4" max="4" width="17.453125" customWidth="1"/>
    <col min="5" max="6" width="17" customWidth="1"/>
  </cols>
  <sheetData>
    <row r="1" spans="1:6" x14ac:dyDescent="0.35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</row>
    <row r="2" spans="1:6" x14ac:dyDescent="0.35">
      <c r="A2" s="7">
        <v>0</v>
      </c>
      <c r="B2" s="7">
        <v>0.6</v>
      </c>
      <c r="C2" s="7">
        <v>5.7500000000000002E-2</v>
      </c>
      <c r="D2" s="7">
        <v>0.06</v>
      </c>
      <c r="E2" s="7">
        <v>6.1249999999999999E-2</v>
      </c>
      <c r="F2" s="7" t="str">
        <f>RateMatrix[[#This Row],[Lower LTV]] &amp; "-" &amp; RateMatrix[[#This Row],[Upper LTV]]</f>
        <v>0-0.6</v>
      </c>
    </row>
    <row r="3" spans="1:6" x14ac:dyDescent="0.35">
      <c r="A3" s="7">
        <v>0.60009999999999997</v>
      </c>
      <c r="B3" s="7">
        <v>0.7</v>
      </c>
      <c r="C3" s="7">
        <v>5.8749999999999997E-2</v>
      </c>
      <c r="D3" s="7">
        <v>6.1249999999999999E-2</v>
      </c>
      <c r="E3" s="7">
        <v>6.25E-2</v>
      </c>
      <c r="F3" s="7" t="str">
        <f>RateMatrix[[#This Row],[Lower LTV]] &amp; "-" &amp; RateMatrix[[#This Row],[Upper LTV]]</f>
        <v>0.6001-0.7</v>
      </c>
    </row>
    <row r="4" spans="1:6" x14ac:dyDescent="0.35">
      <c r="A4" s="7">
        <v>0.70009999999999994</v>
      </c>
      <c r="B4" s="7">
        <v>0.75</v>
      </c>
      <c r="C4" s="7">
        <v>0.06</v>
      </c>
      <c r="D4" s="7">
        <v>6.25E-2</v>
      </c>
      <c r="E4" s="7">
        <v>6.3750000000000001E-2</v>
      </c>
      <c r="F4" s="7" t="str">
        <f>RateMatrix[[#This Row],[Lower LTV]] &amp; "-" &amp; RateMatrix[[#This Row],[Upper LTV]]</f>
        <v>0.7001-0.75</v>
      </c>
    </row>
    <row r="5" spans="1:6" x14ac:dyDescent="0.35">
      <c r="A5" s="7">
        <v>0.75009999999999999</v>
      </c>
      <c r="B5" s="7">
        <v>0.8</v>
      </c>
      <c r="C5" s="7">
        <v>6.1249999999999999E-2</v>
      </c>
      <c r="D5" s="7">
        <v>6.3750000000000001E-2</v>
      </c>
      <c r="E5" s="7">
        <v>6.5000000000000002E-2</v>
      </c>
      <c r="F5" s="7" t="str">
        <f>RateMatrix[[#This Row],[Lower LTV]] &amp; "-" &amp; RateMatrix[[#This Row],[Upper LTV]]</f>
        <v>0.7501-0.8</v>
      </c>
    </row>
    <row r="6" spans="1:6" x14ac:dyDescent="0.35">
      <c r="A6" s="7">
        <v>0.80010000000000003</v>
      </c>
      <c r="B6" s="7">
        <v>0.95</v>
      </c>
      <c r="C6" s="7">
        <v>6.1249999999999999E-2</v>
      </c>
      <c r="D6" s="7">
        <v>6.3750000000000001E-2</v>
      </c>
      <c r="E6" s="7">
        <v>6.5000000000000002E-2</v>
      </c>
      <c r="F6" s="7" t="str">
        <f>RateMatrix[[#This Row],[Lower LTV]] &amp; "-" &amp; RateMatrix[[#This Row],[Upper LTV]]</f>
        <v>0.8001-0.95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criptIds xmlns="http://schemas.microsoft.com/office/extensibility/maker/v1.0" id="script-ids-node-id">
  <scriptId id="ms-officescript%3A%2F%2Fonedrive_business_itemlink%2F01LW74RKRGES3ADWKI45AZUF6DJDUOH3RU:ms-officescript%3A%2F%2Fonedrive_business_sharinglink%2Fu!aHR0cHM6Ly9hbWZlZG10Zy1teS5zaGFyZXBvaW50LmNvbS86dTovZy9wZXJzb25hbC9taWNoYWVsX3lvdW5nX3VmbWd1c2FfY29tL0VTWWt0Z0haU09kQm1oZkRTT2pqN2pRQlN6TzJDMUdfRU80VjFDTVlrOFdsX1E"/>
</scriptId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1005EBB55C043B9A51BBCC14D594E" ma:contentTypeVersion="3" ma:contentTypeDescription="Create a new document." ma:contentTypeScope="" ma:versionID="8c4dec1ea12d334182fa14a5b454bd1a">
  <xsd:schema xmlns:xsd="http://www.w3.org/2001/XMLSchema" xmlns:xs="http://www.w3.org/2001/XMLSchema" xmlns:p="http://schemas.microsoft.com/office/2006/metadata/properties" xmlns:ns2="132e8ece-2bd6-4957-a7e9-92e44407657c" targetNamespace="http://schemas.microsoft.com/office/2006/metadata/properties" ma:root="true" ma:fieldsID="355cd560d315fb958bb0574d6d4b746d" ns2:_="">
    <xsd:import namespace="132e8ece-2bd6-4957-a7e9-92e444076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e8ece-2bd6-4957-a7e9-92e444076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977EF6-A6CB-4439-B63D-C33DF2B49D67}">
  <ds:schemaRefs>
    <ds:schemaRef ds:uri="http://schemas.microsoft.com/office/extensibility/maker/v1.0"/>
  </ds:schemaRefs>
</ds:datastoreItem>
</file>

<file path=customXml/itemProps2.xml><?xml version="1.0" encoding="utf-8"?>
<ds:datastoreItem xmlns:ds="http://schemas.openxmlformats.org/officeDocument/2006/customXml" ds:itemID="{B4088951-166A-4EE5-9F1D-689F771ED4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70FF99-9615-446F-B369-826D7B682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e8ece-2bd6-4957-a7e9-92e444076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B1A5657-2087-4536-A280-0403C0B79F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Young</dc:creator>
  <cp:keywords/>
  <dc:description/>
  <cp:lastModifiedBy>michael Young</cp:lastModifiedBy>
  <cp:revision/>
  <dcterms:created xsi:type="dcterms:W3CDTF">2025-06-21T14:46:02Z</dcterms:created>
  <dcterms:modified xsi:type="dcterms:W3CDTF">2025-07-02T01:00:36Z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0x01010011B1005EBB55C043B9A51BBCC14D594E</vt:lpwstr>
  </property>
</Properties>
</file>