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/Rachat-Action-Vol/"/>
    </mc:Choice>
  </mc:AlternateContent>
  <xr:revisionPtr revIDLastSave="0" documentId="8_{EB6A3A78-0F82-3744-ACF0-2E20ABA7D133}" xr6:coauthVersionLast="47" xr6:coauthVersionMax="47" xr10:uidLastSave="{00000000-0000-0000-0000-000000000000}"/>
  <bookViews>
    <workbookView xWindow="0" yWindow="0" windowWidth="14360" windowHeight="18000" xr2:uid="{EB2035A8-5003-4645-A437-07175A3AB48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W2" i="1"/>
  <c r="U2" i="1"/>
  <c r="V2" i="1"/>
  <c r="C3" i="1"/>
  <c r="T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3" i="1"/>
  <c r="G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U63" i="1" l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Y65" i="1" s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U3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X2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T62" i="1"/>
  <c r="T50" i="1"/>
  <c r="T3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58" i="1"/>
  <c r="T46" i="1"/>
  <c r="T34" i="1"/>
  <c r="T30" i="1"/>
  <c r="T26" i="1"/>
  <c r="T22" i="1"/>
  <c r="T18" i="1"/>
  <c r="T14" i="1"/>
  <c r="T10" i="1"/>
  <c r="T6" i="1"/>
  <c r="T54" i="1"/>
  <c r="T42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V3" i="1"/>
  <c r="V4" i="1" s="1"/>
  <c r="T3" i="1"/>
  <c r="Y4" i="1" l="1"/>
  <c r="Y6" i="1"/>
  <c r="Y8" i="1"/>
  <c r="Y9" i="1"/>
  <c r="Y20" i="1"/>
  <c r="Y36" i="1"/>
  <c r="Y52" i="1"/>
  <c r="Y18" i="1"/>
  <c r="Y34" i="1"/>
  <c r="Y50" i="1"/>
  <c r="Y3" i="1"/>
  <c r="Y5" i="1"/>
  <c r="Y21" i="1"/>
  <c r="Y37" i="1"/>
  <c r="Y53" i="1"/>
  <c r="Y11" i="1"/>
  <c r="Y31" i="1"/>
  <c r="Y59" i="1"/>
  <c r="Y39" i="1"/>
  <c r="Y47" i="1"/>
  <c r="Y40" i="1"/>
  <c r="Y38" i="1"/>
  <c r="Y41" i="1"/>
  <c r="Y15" i="1"/>
  <c r="Y28" i="1"/>
  <c r="Y10" i="1"/>
  <c r="Y58" i="1"/>
  <c r="Y29" i="1"/>
  <c r="Y19" i="1"/>
  <c r="Y7" i="1"/>
  <c r="Y55" i="1"/>
  <c r="Y24" i="1"/>
  <c r="Y56" i="1"/>
  <c r="Y22" i="1"/>
  <c r="Y54" i="1"/>
  <c r="Y25" i="1"/>
  <c r="Y57" i="1"/>
  <c r="Y35" i="1"/>
  <c r="Y12" i="1"/>
  <c r="Y44" i="1"/>
  <c r="Y60" i="1"/>
  <c r="Y26" i="1"/>
  <c r="Y42" i="1"/>
  <c r="Y13" i="1"/>
  <c r="Y45" i="1"/>
  <c r="Y61" i="1"/>
  <c r="Y43" i="1"/>
  <c r="Y16" i="1"/>
  <c r="Y32" i="1"/>
  <c r="Y48" i="1"/>
  <c r="Y64" i="1"/>
  <c r="Y14" i="1"/>
  <c r="Y30" i="1"/>
  <c r="Y46" i="1"/>
  <c r="Y62" i="1"/>
  <c r="Y17" i="1"/>
  <c r="Y33" i="1"/>
  <c r="Y49" i="1"/>
  <c r="Y23" i="1"/>
  <c r="Y51" i="1"/>
  <c r="Y27" i="1"/>
  <c r="Y63" i="1"/>
  <c r="X3" i="1"/>
  <c r="V5" i="1"/>
  <c r="X4" i="1"/>
  <c r="AA2" i="1" l="1"/>
  <c r="V6" i="1"/>
  <c r="X5" i="1"/>
  <c r="V7" i="1" l="1"/>
  <c r="X6" i="1"/>
  <c r="V8" i="1" l="1"/>
  <c r="X7" i="1"/>
  <c r="V9" i="1" l="1"/>
  <c r="X8" i="1"/>
  <c r="V10" i="1" l="1"/>
  <c r="X9" i="1"/>
  <c r="V11" i="1" l="1"/>
  <c r="X10" i="1"/>
  <c r="V12" i="1" l="1"/>
  <c r="X11" i="1"/>
  <c r="V13" i="1" l="1"/>
  <c r="X12" i="1"/>
  <c r="V14" i="1" l="1"/>
  <c r="X13" i="1"/>
  <c r="V15" i="1" l="1"/>
  <c r="X14" i="1"/>
  <c r="V16" i="1" l="1"/>
  <c r="X15" i="1"/>
  <c r="V17" i="1" l="1"/>
  <c r="X16" i="1"/>
  <c r="V18" i="1" l="1"/>
  <c r="X17" i="1"/>
  <c r="V19" i="1" l="1"/>
  <c r="X18" i="1"/>
  <c r="V20" i="1" l="1"/>
  <c r="X19" i="1"/>
  <c r="V21" i="1" l="1"/>
  <c r="X20" i="1"/>
  <c r="V22" i="1" l="1"/>
  <c r="X21" i="1"/>
  <c r="V23" i="1" l="1"/>
  <c r="X22" i="1"/>
  <c r="V24" i="1" l="1"/>
  <c r="X23" i="1"/>
  <c r="V25" i="1" l="1"/>
  <c r="X24" i="1"/>
  <c r="V26" i="1" l="1"/>
  <c r="X25" i="1"/>
  <c r="V27" i="1" l="1"/>
  <c r="X26" i="1"/>
  <c r="V28" i="1" l="1"/>
  <c r="X27" i="1"/>
  <c r="V29" i="1" l="1"/>
  <c r="X28" i="1"/>
  <c r="V30" i="1" l="1"/>
  <c r="X29" i="1"/>
  <c r="V31" i="1" l="1"/>
  <c r="X30" i="1"/>
  <c r="V32" i="1" l="1"/>
  <c r="X31" i="1"/>
  <c r="V33" i="1" l="1"/>
  <c r="X32" i="1"/>
  <c r="V34" i="1" l="1"/>
  <c r="X33" i="1"/>
  <c r="V35" i="1" l="1"/>
  <c r="X34" i="1"/>
  <c r="V36" i="1" l="1"/>
  <c r="X35" i="1"/>
  <c r="V37" i="1" l="1"/>
  <c r="X36" i="1"/>
  <c r="V38" i="1" l="1"/>
  <c r="X37" i="1"/>
  <c r="V39" i="1" l="1"/>
  <c r="X38" i="1"/>
  <c r="V40" i="1" l="1"/>
  <c r="X39" i="1"/>
  <c r="V41" i="1" l="1"/>
  <c r="X40" i="1"/>
  <c r="V42" i="1" l="1"/>
  <c r="X41" i="1"/>
  <c r="V43" i="1" l="1"/>
  <c r="X42" i="1"/>
  <c r="V44" i="1" l="1"/>
  <c r="X43" i="1"/>
  <c r="V45" i="1" l="1"/>
  <c r="X44" i="1"/>
  <c r="V46" i="1" l="1"/>
  <c r="X45" i="1"/>
  <c r="V47" i="1" l="1"/>
  <c r="X46" i="1"/>
  <c r="V48" i="1" l="1"/>
  <c r="X47" i="1"/>
  <c r="V49" i="1" l="1"/>
  <c r="X48" i="1"/>
  <c r="V50" i="1" l="1"/>
  <c r="X49" i="1"/>
  <c r="V51" i="1" l="1"/>
  <c r="X50" i="1"/>
  <c r="V52" i="1" l="1"/>
  <c r="X51" i="1"/>
  <c r="V53" i="1" l="1"/>
  <c r="X52" i="1"/>
  <c r="V54" i="1" l="1"/>
  <c r="X53" i="1"/>
  <c r="V55" i="1" l="1"/>
  <c r="X54" i="1"/>
  <c r="V56" i="1" l="1"/>
  <c r="X55" i="1"/>
  <c r="V57" i="1" l="1"/>
  <c r="X56" i="1"/>
  <c r="V58" i="1" l="1"/>
  <c r="X57" i="1"/>
  <c r="V59" i="1" l="1"/>
  <c r="X58" i="1"/>
  <c r="V60" i="1" l="1"/>
  <c r="X59" i="1"/>
  <c r="V61" i="1" l="1"/>
  <c r="X60" i="1"/>
  <c r="V62" i="1" l="1"/>
  <c r="X61" i="1"/>
  <c r="V63" i="1" l="1"/>
  <c r="X62" i="1"/>
  <c r="V64" i="1" l="1"/>
  <c r="X63" i="1"/>
  <c r="V65" i="1" l="1"/>
  <c r="X65" i="1" s="1"/>
  <c r="X64" i="1"/>
  <c r="Z2" i="1" l="1"/>
</calcChain>
</file>

<file path=xl/sharedStrings.xml><?xml version="1.0" encoding="utf-8"?>
<sst xmlns="http://schemas.openxmlformats.org/spreadsheetml/2006/main" count="270" uniqueCount="267">
  <si>
    <t>tensor([[45.0000, 45.0000],</t>
  </si>
  <si>
    <t>An</t>
  </si>
  <si>
    <t>q_n</t>
  </si>
  <si>
    <t>bell_n</t>
  </si>
  <si>
    <t>tensor([[2.3764e-01, 2.3764e-01],</t>
  </si>
  <si>
    <t xml:space="preserve">        [1.0000e+00, 1.0000e+00]], requires_grad=True)</t>
  </si>
  <si>
    <t>Episode_payoff</t>
  </si>
  <si>
    <t>tensor([[  0.0000,   0.0000],</t>
  </si>
  <si>
    <t>Total spend</t>
  </si>
  <si>
    <t>tensor([[ 0.0000,  0.0000],</t>
  </si>
  <si>
    <t xml:space="preserve">        [ 0.6394,  0.6394],</t>
  </si>
  <si>
    <t xml:space="preserve">        [20.0000, 20.0000],</t>
  </si>
  <si>
    <t xml:space="preserve">        [20.0000, 20.0000]], requires_grad=True)</t>
  </si>
  <si>
    <t>A_n</t>
  </si>
  <si>
    <t>Payoff</t>
  </si>
  <si>
    <t>produit</t>
  </si>
  <si>
    <t>Produit*payoff_n</t>
  </si>
  <si>
    <t>Episode payoff</t>
  </si>
  <si>
    <t xml:space="preserve">        [44.9108, 44.7929],</t>
  </si>
  <si>
    <t xml:space="preserve">        [45.2773, 44.7715],</t>
  </si>
  <si>
    <t xml:space="preserve">        [45.6966, 45.1768],</t>
  </si>
  <si>
    <t xml:space="preserve">        [46.0747, 45.0226],</t>
  </si>
  <si>
    <t xml:space="preserve">        [46.1984, 45.0134],</t>
  </si>
  <si>
    <t xml:space="preserve">        [46.5198, 45.0650],</t>
  </si>
  <si>
    <t xml:space="preserve">        [46.7098, 45.1072],</t>
  </si>
  <si>
    <t xml:space="preserve">        [46.9229, 45.1189],</t>
  </si>
  <si>
    <t xml:space="preserve">        [47.0666, 45.1948],</t>
  </si>
  <si>
    <t xml:space="preserve">        [47.1815, 45.1971],</t>
  </si>
  <si>
    <t xml:space="preserve">        [47.2170, 45.2152],</t>
  </si>
  <si>
    <t xml:space="preserve">        [47.1806, 45.1723],</t>
  </si>
  <si>
    <t xml:space="preserve">        [47.2157, 45.1293],</t>
  </si>
  <si>
    <t xml:space="preserve">        [47.2610, 45.0718],</t>
  </si>
  <si>
    <t xml:space="preserve">        [47.2319, 44.9685],</t>
  </si>
  <si>
    <t xml:space="preserve">        [47.1420, 44.8874],</t>
  </si>
  <si>
    <t xml:space="preserve">        [47.0604, 44.7920],</t>
  </si>
  <si>
    <t xml:space="preserve">        [47.0146, 44.7201],</t>
  </si>
  <si>
    <t xml:space="preserve">        [46.9231, 44.6985],</t>
  </si>
  <si>
    <t xml:space="preserve">        [46.8437, 44.6822],</t>
  </si>
  <si>
    <t xml:space="preserve">        [46.8111, 44.6897],</t>
  </si>
  <si>
    <t xml:space="preserve">        [46.7458, 44.6695],</t>
  </si>
  <si>
    <t xml:space="preserve">        [46.7259, 44.5955],</t>
  </si>
  <si>
    <t xml:space="preserve">        [46.7135, 44.5365],</t>
  </si>
  <si>
    <t xml:space="preserve">        [46.7024, 44.5156],</t>
  </si>
  <si>
    <t xml:space="preserve">        [46.6606, 44.4881],</t>
  </si>
  <si>
    <t xml:space="preserve">        [46.6396, 44.4403],</t>
  </si>
  <si>
    <t xml:space="preserve">        [46.6210, 44.3760],</t>
  </si>
  <si>
    <t xml:space="preserve">        [46.5993, 44.3334],</t>
  </si>
  <si>
    <t xml:space="preserve">        [46.5969, 44.3134],</t>
  </si>
  <si>
    <t xml:space="preserve">        [46.5818, 44.2827],</t>
  </si>
  <si>
    <t xml:space="preserve">        [46.5815, 44.2063],</t>
  </si>
  <si>
    <t xml:space="preserve">        [46.6070, 44.1321],</t>
  </si>
  <si>
    <t xml:space="preserve">        [46.6368, 44.0340],</t>
  </si>
  <si>
    <t xml:space="preserve">        [46.6641, 43.9438],</t>
  </si>
  <si>
    <t xml:space="preserve">        [46.7035, 43.8807],</t>
  </si>
  <si>
    <t xml:space="preserve">        [46.7549, 43.8133],</t>
  </si>
  <si>
    <t xml:space="preserve">        [46.8117, 43.7497],</t>
  </si>
  <si>
    <t xml:space="preserve">        [46.8653, 43.7139],</t>
  </si>
  <si>
    <t xml:space="preserve">        [46.9243, 43.7023],</t>
  </si>
  <si>
    <t xml:space="preserve">        [46.9863, 43.6936],</t>
  </si>
  <si>
    <t xml:space="preserve">        [47.0647, 43.6886],</t>
  </si>
  <si>
    <t xml:space="preserve">        [47.1274, 43.7063],</t>
  </si>
  <si>
    <t xml:space="preserve">        [47.1757, 43.7370],</t>
  </si>
  <si>
    <t xml:space="preserve">        [47.2359, 43.7684],</t>
  </si>
  <si>
    <t xml:space="preserve">        [47.2941, 43.8013],</t>
  </si>
  <si>
    <t xml:space="preserve">        [47.3381, 43.8141],</t>
  </si>
  <si>
    <t xml:space="preserve">        [47.3757, 43.8244],</t>
  </si>
  <si>
    <t xml:space="preserve">        [47.4216, 43.8494],</t>
  </si>
  <si>
    <t xml:space="preserve">        [47.4594, 43.8631],</t>
  </si>
  <si>
    <t xml:space="preserve">        [47.5087, 43.8835],</t>
  </si>
  <si>
    <t xml:space="preserve">        [47.5685, 43.8976],</t>
  </si>
  <si>
    <t xml:space="preserve">        [47.6185, 43.9318],</t>
  </si>
  <si>
    <t xml:space="preserve">        [47.6715, 43.9686],</t>
  </si>
  <si>
    <t xml:space="preserve">        [47.7256, 44.0042],</t>
  </si>
  <si>
    <t xml:space="preserve">        [47.7851, 44.0330],</t>
  </si>
  <si>
    <t xml:space="preserve">        [47.8386, 44.0746],</t>
  </si>
  <si>
    <t xml:space="preserve">        [47.8934, 44.1129],</t>
  </si>
  <si>
    <t xml:space="preserve">        [47.9355, 44.1624],</t>
  </si>
  <si>
    <t xml:space="preserve">        [47.9831, 44.2047],</t>
  </si>
  <si>
    <t xml:space="preserve">        [48.0080, 44.2493],</t>
  </si>
  <si>
    <t xml:space="preserve">        [48.0382, 44.2918],</t>
  </si>
  <si>
    <t xml:space="preserve">        [48.0674, 44.3218]])</t>
  </si>
  <si>
    <t xml:space="preserve">        [2.2958e-01, 2.2231e-01],</t>
  </si>
  <si>
    <t xml:space="preserve">        [1.9012e-01, 2.1767e-01],</t>
  </si>
  <si>
    <t xml:space="preserve">        [1.0170e-01, 1.1480e-01],</t>
  </si>
  <si>
    <t xml:space="preserve">        [5.5801e-02, 2.1613e-01],</t>
  </si>
  <si>
    <t xml:space="preserve">        [1.0447e-01, 1.5398e-01],</t>
  </si>
  <si>
    <t xml:space="preserve">        [1.7137e-02, 9.4265e-02],</t>
  </si>
  <si>
    <t xml:space="preserve">        [2.6306e-02, 6.9864e-02],</t>
  </si>
  <si>
    <t xml:space="preserve">        [1.0527e-02, 5.2257e-02],</t>
  </si>
  <si>
    <t xml:space="preserve">        [9.9564e-03, 2.1498e-02],</t>
  </si>
  <si>
    <t xml:space="preserve">        [5.9655e-03, 2.4865e-02],</t>
  </si>
  <si>
    <t xml:space="preserve">        [6.6683e-03, 1.2122e-02],</t>
  </si>
  <si>
    <t xml:space="preserve">        [8.7138e-03, 1.4826e-02],</t>
  </si>
  <si>
    <t xml:space="preserve">        [1.1060e-03, 7.7066e-03],</t>
  </si>
  <si>
    <t xml:space="preserve">        [6.3686e-04, 5.7193e-03],</t>
  </si>
  <si>
    <t xml:space="preserve">        [1.3341e-03, 7.1006e-03],</t>
  </si>
  <si>
    <t xml:space="preserve">        [1.8117e-03, 2.4699e-03],</t>
  </si>
  <si>
    <t xml:space="preserve">        [6.0924e-04, 2.2455e-03],</t>
  </si>
  <si>
    <t xml:space="preserve">        [9.6954e-05, 5.4133e-04],</t>
  </si>
  <si>
    <t xml:space="preserve">        [3.8816e-04, 5.9436e-05],</t>
  </si>
  <si>
    <t xml:space="preserve">        [1.5928e-04, 5.8422e-05],</t>
  </si>
  <si>
    <t xml:space="preserve">        [1.0926e-05, 3.2629e-05],</t>
  </si>
  <si>
    <t xml:space="preserve">        [6.8608e-05, 6.8183e-05],</t>
  </si>
  <si>
    <t xml:space="preserve">        [3.5479e-06, 1.1763e-04],</t>
  </si>
  <si>
    <t xml:space="preserve">        [3.7750e-06, 4.3834e-05],</t>
  </si>
  <si>
    <t xml:space="preserve">        [5.5445e-06, 1.9368e-06],</t>
  </si>
  <si>
    <t xml:space="preserve">        [1.5415e-05, 3.6654e-06],</t>
  </si>
  <si>
    <t xml:space="preserve">        [4.6761e-06, 2.1430e-05],</t>
  </si>
  <si>
    <t xml:space="preserve">        [4.9983e-06, 7.1690e-01],</t>
  </si>
  <si>
    <t xml:space="preserve">        [6.2120e-06, 9.7855e-03],</t>
  </si>
  <si>
    <t xml:space="preserve">        [3.2326e-06, 2.0642e-06],</t>
  </si>
  <si>
    <t xml:space="preserve">        [6.7850e-06, 3.0215e-05],</t>
  </si>
  <si>
    <t xml:space="preserve">        [4.0958e-06, 9.9995e-01],</t>
  </si>
  <si>
    <t xml:space="preserve">        [2.5688e-06, 9.9996e-01],</t>
  </si>
  <si>
    <t xml:space="preserve">        [4.1324e-06, 1.0000e+00],</t>
  </si>
  <si>
    <t xml:space="preserve">        [5.6824e-06, 1.0000e+00],</t>
  </si>
  <si>
    <t xml:space="preserve">        [4.7891e-06, 9.9994e-01],</t>
  </si>
  <si>
    <t xml:space="preserve">        [4.1909e-06, 9.9998e-01],</t>
  </si>
  <si>
    <t xml:space="preserve">        [3.8876e-06, 9.9997e-01],</t>
  </si>
  <si>
    <t xml:space="preserve">        [4.2119e-06, 9.6271e-01],</t>
  </si>
  <si>
    <t xml:space="preserve">        [3.8176e-06, 1.0186e-05],</t>
  </si>
  <si>
    <t xml:space="preserve">        [4.1392e-06, 9.2834e-06],</t>
  </si>
  <si>
    <t xml:space="preserve">        [4.3728e-06, 8.1561e-06],</t>
  </si>
  <si>
    <t xml:space="preserve">        [5.2964e-06, 3.0390e-06],</t>
  </si>
  <si>
    <t xml:space="preserve">        [6.6361e-06, 2.3255e-06],</t>
  </si>
  <si>
    <t xml:space="preserve">        [6.6252e-06, 2.7522e-06],</t>
  </si>
  <si>
    <t xml:space="preserve">        [7.4646e-06, 3.1726e-06],</t>
  </si>
  <si>
    <t xml:space="preserve">        [9.6206e-06, 9.1027e-06],</t>
  </si>
  <si>
    <t xml:space="preserve">        [1.1733e-05, 1.3085e-05],</t>
  </si>
  <si>
    <t xml:space="preserve">        [1.1116e-05, 8.2601e-06],</t>
  </si>
  <si>
    <t xml:space="preserve">        [1.4005e-05, 1.8504e-05],</t>
  </si>
  <si>
    <t xml:space="preserve">        [1.2867e-05, 1.5834e-05],</t>
  </si>
  <si>
    <t xml:space="preserve">        [1.1055e-05, 3.0409e-05],</t>
  </si>
  <si>
    <t xml:space="preserve">        [1.4649e-05, 1.1569e-05],</t>
  </si>
  <si>
    <t xml:space="preserve">        [1.4320e-05, 1.2444e-05],</t>
  </si>
  <si>
    <t xml:space="preserve">        [1.4493e-05, 1.4565e-05],</t>
  </si>
  <si>
    <t xml:space="preserve">        [1.2838e-05, 2.2449e-05],</t>
  </si>
  <si>
    <t xml:space="preserve">        [1.6404e-05, 1.5458e-05],</t>
  </si>
  <si>
    <t xml:space="preserve">        [1.6636e-05, 1.8540e-05],</t>
  </si>
  <si>
    <t xml:space="preserve">        [3.0466e-05, 1.3695e-05],</t>
  </si>
  <si>
    <t xml:space="preserve">        [2.6329e-05, 1.8873e-05],</t>
  </si>
  <si>
    <t xml:space="preserve">        [1.2236e-04, 1.8418e-05],</t>
  </si>
  <si>
    <t xml:space="preserve">        [8.6691e-05, 2.0945e-05],</t>
  </si>
  <si>
    <t>tensor([4.5136, 1.6802], requires_grad=True)</t>
  </si>
  <si>
    <t xml:space="preserve">        [ 1.0710,  1.0936],</t>
  </si>
  <si>
    <t xml:space="preserve">        [ 1.6843,  1.5621],</t>
  </si>
  <si>
    <t xml:space="preserve">        [ 2.2756,  2.2483],</t>
  </si>
  <si>
    <t xml:space="preserve">        [ 2.8003,  2.8969],</t>
  </si>
  <si>
    <t xml:space="preserve">        [ 3.3092,  3.4658],</t>
  </si>
  <si>
    <t xml:space="preserve">        [ 3.6077,  3.9282],</t>
  </si>
  <si>
    <t xml:space="preserve">        [ 4.0688,  4.4343],</t>
  </si>
  <si>
    <t xml:space="preserve">        [ 4.4781,  5.0329],</t>
  </si>
  <si>
    <t xml:space="preserve">        [ 5.0125,  5.3629],</t>
  </si>
  <si>
    <t xml:space="preserve">        [ 5.5620,  6.0496],</t>
  </si>
  <si>
    <t xml:space="preserve">        [ 6.2749,  6.5406],</t>
  </si>
  <si>
    <t xml:space="preserve">        [ 7.2522,  7.3388],</t>
  </si>
  <si>
    <t xml:space="preserve">        [ 7.3546,  8.0117],</t>
  </si>
  <si>
    <t xml:space="preserve">        [ 7.6676,  8.8022],</t>
  </si>
  <si>
    <t xml:space="preserve">        [ 8.8573,  9.8884],</t>
  </si>
  <si>
    <t xml:space="preserve">        [10.5200, 10.5863],</t>
  </si>
  <si>
    <t xml:space="preserve">        [11.6625, 11.5909],</t>
  </si>
  <si>
    <t xml:space="preserve">        [11.8703, 12.2442],</t>
  </si>
  <si>
    <t xml:space="preserve">        [13.8414, 11.8946],</t>
  </si>
  <si>
    <t xml:space="preserve">        [15.8318, 11.8463],</t>
  </si>
  <si>
    <t xml:space="preserve">        [14.4387, 11.5355],</t>
  </si>
  <si>
    <t xml:space="preserve">        [16.9120, 12.1561],</t>
  </si>
  <si>
    <t xml:space="preserve">        [15.2010, 16.0834],</t>
  </si>
  <si>
    <t xml:space="preserve">        [14.3373, 19.1702],</t>
  </si>
  <si>
    <t xml:space="preserve">        [13.9806, 17.0377],</t>
  </si>
  <si>
    <t xml:space="preserve">        [15.5045, 16.2838],</t>
  </si>
  <si>
    <t xml:space="preserve">        [15.3139, 18.8438],</t>
  </si>
  <si>
    <t xml:space="preserve">        [15.2313, 20.0000],</t>
  </si>
  <si>
    <t xml:space="preserve">        [15.4614, 20.0000],</t>
  </si>
  <si>
    <t xml:space="preserve">        [14.9569, 20.0000],</t>
  </si>
  <si>
    <t xml:space="preserve">        [15.2601, 20.0000],</t>
  </si>
  <si>
    <t xml:space="preserve">        [14.9891, 20.0000],</t>
  </si>
  <si>
    <t xml:space="preserve">        [14.0978, 20.0000],</t>
  </si>
  <si>
    <t xml:space="preserve">        [13.7410, 20.0000],</t>
  </si>
  <si>
    <t xml:space="preserve">        [13.8442, 20.0000],</t>
  </si>
  <si>
    <t xml:space="preserve">        [13.7405, 20.0000],</t>
  </si>
  <si>
    <t xml:space="preserve">        [13.7208, 20.0000],</t>
  </si>
  <si>
    <t xml:space="preserve">        [13.8617, 20.0000],</t>
  </si>
  <si>
    <t xml:space="preserve">        [14.1337, 20.0000],</t>
  </si>
  <si>
    <t xml:space="preserve">        [14.3139, 20.0000],</t>
  </si>
  <si>
    <t xml:space="preserve">        [14.5154, 20.0000],</t>
  </si>
  <si>
    <t xml:space="preserve">        [14.6094, 20.0000],</t>
  </si>
  <si>
    <t xml:space="preserve">        [14.9953, 20.0000],</t>
  </si>
  <si>
    <t xml:space="preserve">        [15.4050, 20.0000],</t>
  </si>
  <si>
    <t xml:space="preserve">        [15.5416, 20.0000],</t>
  </si>
  <si>
    <t xml:space="preserve">        [15.8235, 20.0000],</t>
  </si>
  <si>
    <t xml:space="preserve">        [16.2196, 20.0000],</t>
  </si>
  <si>
    <t xml:space="preserve">        [16.5554, 20.0000],</t>
  </si>
  <si>
    <t xml:space="preserve">        [16.7463, 20.0000],</t>
  </si>
  <si>
    <t xml:space="preserve">        [17.0929, 20.0000],</t>
  </si>
  <si>
    <t xml:space="preserve">        [17.2692, 20.0000],</t>
  </si>
  <si>
    <t xml:space="preserve">        [17.4956, 20.0000],</t>
  </si>
  <si>
    <t xml:space="preserve">        [17.8361, 20.0000],</t>
  </si>
  <si>
    <t xml:space="preserve">        [18.1218, 20.0000],</t>
  </si>
  <si>
    <t xml:space="preserve">        [18.4162, 20.0000],</t>
  </si>
  <si>
    <t xml:space="preserve">        [18.6924, 20.0000],</t>
  </si>
  <si>
    <t xml:space="preserve">        [19.0187, 20.0000],</t>
  </si>
  <si>
    <t xml:space="preserve">        [19.3140, 20.0000],</t>
  </si>
  <si>
    <t xml:space="preserve">        [19.6769, 20.0000],</t>
  </si>
  <si>
    <t xml:space="preserve">        [19.9560, 20.0000],</t>
  </si>
  <si>
    <t xml:space="preserve">        [ 28.7177,  28.6423],</t>
  </si>
  <si>
    <t xml:space="preserve">        [ 48.4176,  48.9649],</t>
  </si>
  <si>
    <t xml:space="preserve">        [ 76.9549,  70.5133],</t>
  </si>
  <si>
    <t xml:space="preserve">        [104.8689, 101.0901],</t>
  </si>
  <si>
    <t xml:space="preserve">        [129.3687, 130.2603],</t>
  </si>
  <si>
    <t xml:space="preserve">        [153.8625, 156.0427],</t>
  </si>
  <si>
    <t xml:space="preserve">        [168.1458, 177.0169],</t>
  </si>
  <si>
    <t xml:space="preserve">        [190.4693, 199.8946],</t>
  </si>
  <si>
    <t xml:space="preserve">        [210.2032, 227.3126],</t>
  </si>
  <si>
    <t xml:space="preserve">        [235.9725, 242.2351],</t>
  </si>
  <si>
    <t xml:space="preserve">        [262.1091, 273.4082],</t>
  </si>
  <si>
    <t xml:space="preserve">        [295.4598, 295.3535],</t>
  </si>
  <si>
    <t xml:space="preserve">        [342.0173, 330.9678],</t>
  </si>
  <si>
    <t xml:space="preserve">        [346.9175, 360.7919],</t>
  </si>
  <si>
    <t xml:space="preserve">        [361.5727, 395.1972],</t>
  </si>
  <si>
    <t xml:space="preserve">        [416.0505, 442.6334],</t>
  </si>
  <si>
    <t xml:space="preserve">        [492.1287, 472.8247],</t>
  </si>
  <si>
    <t xml:space="preserve">        [544.9552, 516.5237],</t>
  </si>
  <si>
    <t xml:space="preserve">        [554.3645, 545.4753],</t>
  </si>
  <si>
    <t xml:space="preserve">        [643.7225, 529.9603],</t>
  </si>
  <si>
    <t xml:space="preserve">        [735.5973, 527.7964],</t>
  </si>
  <si>
    <t xml:space="preserve">        [672.3826, 514.0410],</t>
  </si>
  <si>
    <t xml:space="preserve">        [786.8657, 540.7089],</t>
  </si>
  <si>
    <t xml:space="preserve">        [707.4269, 710.2874],</t>
  </si>
  <si>
    <t xml:space="preserve">        [667.3198, 846.1479],</t>
  </si>
  <si>
    <t xml:space="preserve">        [651.0463, 752.7414],</t>
  </si>
  <si>
    <t xml:space="preserve">        [721.2902, 720.1749],</t>
  </si>
  <si>
    <t xml:space="preserve">        [712.5007, 829.3307],</t>
  </si>
  <si>
    <t xml:space="preserve">        [708.7034, 879.2107],</t>
  </si>
  <si>
    <t xml:space="preserve">        [719.4077, 879.2107],</t>
  </si>
  <si>
    <t xml:space="preserve">        [696.1350, 879.2107],</t>
  </si>
  <si>
    <t xml:space="preserve">        [710.2561, 879.2107],</t>
  </si>
  <si>
    <t xml:space="preserve">        [697.4043, 879.2107],</t>
  </si>
  <si>
    <t xml:space="preserve">        [654.9636, 879.2107],</t>
  </si>
  <si>
    <t xml:space="preserve">        [637.9788, 879.2107],</t>
  </si>
  <si>
    <t xml:space="preserve">        [642.9440, 879.2107],</t>
  </si>
  <si>
    <t xml:space="preserve">        [637.9037, 879.2107],</t>
  </si>
  <si>
    <t xml:space="preserve">        [636.9393, 879.2107],</t>
  </si>
  <si>
    <t xml:space="preserve">        [643.8287, 879.2107],</t>
  </si>
  <si>
    <t xml:space="preserve">        [657.2183, 879.2107],</t>
  </si>
  <si>
    <t xml:space="preserve">        [666.1329, 879.2107],</t>
  </si>
  <si>
    <t xml:space="preserve">        [676.2642, 879.2107],</t>
  </si>
  <si>
    <t xml:space="preserve">        [680.9405, 879.2107],</t>
  </si>
  <si>
    <t xml:space="preserve">        [699.9489, 879.2107],</t>
  </si>
  <si>
    <t xml:space="preserve">        [720.3860, 879.2107],</t>
  </si>
  <si>
    <t xml:space="preserve">        [727.2007, 879.2107],</t>
  </si>
  <si>
    <t xml:space="preserve">        [741.1172, 879.2107],</t>
  </si>
  <si>
    <t xml:space="preserve">        [760.5836, 879.2107],</t>
  </si>
  <si>
    <t xml:space="preserve">        [777.2463, 879.2107],</t>
  </si>
  <si>
    <t xml:space="preserve">        [786.6584, 879.2107],</t>
  </si>
  <si>
    <t xml:space="preserve">        [803.9830, 879.2107],</t>
  </si>
  <si>
    <t xml:space="preserve">        [812.9078, 879.2107],</t>
  </si>
  <si>
    <t xml:space="preserve">        [824.2749, 879.2107],</t>
  </si>
  <si>
    <t xml:space="preserve">        [841.4615, 879.2107],</t>
  </si>
  <si>
    <t xml:space="preserve">        [855.9310, 879.2107],</t>
  </si>
  <si>
    <t xml:space="preserve">        [870.9639, 879.2107],</t>
  </si>
  <si>
    <t xml:space="preserve">        [885.0065, 879.2107],</t>
  </si>
  <si>
    <t xml:space="preserve">        [901.6535, 879.2107],</t>
  </si>
  <si>
    <t xml:space="preserve">        [916.5280, 879.2107],</t>
  </si>
  <si>
    <t xml:space="preserve">        [934.9615, 879.2107],</t>
  </si>
  <si>
    <t xml:space="preserve">        [948.7781, 879.2107],</t>
  </si>
  <si>
    <t xml:space="preserve">        [950.9727, 879.2107],</t>
  </si>
  <si>
    <t xml:space="preserve">        [950.9727, 879.2107]], requires_grad=True)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</si>
</sst>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BBDF-6895-D043-B49D-D0DFE4ECA3EF}">
  <dimension ref="A1:AA65"/>
  <sheetViews>
    <sheetView tabSelected="1" topLeftCell="P1" workbookViewId="0">
      <selection activeCell="T3" sqref="T3"/>
    </sheetView>
  </sheetViews>
  <sheetFormatPr baseColWidth="10" defaultRowHeight="16" x14ac:dyDescent="0.2"/>
  <cols>
    <col min="26" max="26" width="12.1640625" bestFit="1" customWidth="1"/>
  </cols>
  <sheetData>
    <row r="1" spans="1:27" x14ac:dyDescent="0.2">
      <c r="A1" s="1" t="s">
        <v>1</v>
      </c>
      <c r="B1" s="1"/>
      <c r="C1" s="1" t="s">
        <v>13</v>
      </c>
      <c r="D1" s="1"/>
      <c r="E1" s="1" t="s">
        <v>2</v>
      </c>
      <c r="F1" s="1"/>
      <c r="G1" s="1" t="s">
        <v>2</v>
      </c>
      <c r="H1" s="1"/>
      <c r="I1" s="1" t="s">
        <v>3</v>
      </c>
      <c r="J1" s="1"/>
      <c r="K1" s="1" t="s">
        <v>3</v>
      </c>
      <c r="L1" s="1"/>
      <c r="M1" s="1" t="s">
        <v>8</v>
      </c>
      <c r="N1" s="1"/>
      <c r="O1" s="1" t="s">
        <v>8</v>
      </c>
      <c r="P1" s="1"/>
      <c r="Q1" t="s">
        <v>6</v>
      </c>
      <c r="T1" s="1" t="s">
        <v>14</v>
      </c>
      <c r="U1" s="1"/>
      <c r="V1" s="1" t="s">
        <v>15</v>
      </c>
      <c r="W1" s="1"/>
      <c r="X1" s="1" t="s">
        <v>16</v>
      </c>
      <c r="Y1" s="1"/>
      <c r="Z1" t="s">
        <v>17</v>
      </c>
    </row>
    <row r="2" spans="1:27" x14ac:dyDescent="0.2">
      <c r="A2" t="s">
        <v>0</v>
      </c>
      <c r="C2">
        <v>45</v>
      </c>
      <c r="D2">
        <v>45</v>
      </c>
      <c r="E2" t="s">
        <v>9</v>
      </c>
      <c r="G2">
        <v>0</v>
      </c>
      <c r="H2">
        <v>0</v>
      </c>
      <c r="I2" t="s">
        <v>4</v>
      </c>
      <c r="K2">
        <v>0.23763999999999999</v>
      </c>
      <c r="L2" s="2">
        <v>0.23763999999999999</v>
      </c>
      <c r="M2" t="s">
        <v>7</v>
      </c>
      <c r="O2">
        <v>0</v>
      </c>
      <c r="P2">
        <v>0</v>
      </c>
      <c r="Q2" t="s">
        <v>143</v>
      </c>
      <c r="T2">
        <f>G2 * C2 - O2</f>
        <v>0</v>
      </c>
      <c r="U2">
        <f>H2 * D2 - P2</f>
        <v>0</v>
      </c>
      <c r="V2">
        <f>1-K2</f>
        <v>0.76236000000000004</v>
      </c>
      <c r="W2">
        <f>1-L2</f>
        <v>0.76236000000000004</v>
      </c>
      <c r="X2">
        <f>V2 * (T2 * K2)</f>
        <v>0</v>
      </c>
      <c r="Y2">
        <f>W2 * (U2 * L2)</f>
        <v>0</v>
      </c>
      <c r="Z2">
        <f>SUM(X2:X65)</f>
        <v>2.650577980001851</v>
      </c>
      <c r="AA2">
        <f>SUM(Y2:Y65)</f>
        <v>0.30940511460637976</v>
      </c>
    </row>
    <row r="3" spans="1:27" x14ac:dyDescent="0.2">
      <c r="A3" t="s">
        <v>18</v>
      </c>
      <c r="C3">
        <f>IMREAL(SUBSTITUTE(MID(A3,SEARCH("[",A3)+1,SEARCH("]",A3)-SEARCH(",",A3)-2),".",","))</f>
        <v>44.910800000000002</v>
      </c>
      <c r="D3">
        <f>IMREAL(SUBSTITUTE(MID(A3,SEARCH(",",A3)+2,SEARCH("]",A3)-SEARCH(",",A3)-2),".",","))</f>
        <v>44.792900000000003</v>
      </c>
      <c r="E3" t="s">
        <v>10</v>
      </c>
      <c r="G3">
        <f>IMREAL(SUBSTITUTE(MID(E3,SEARCH("[",E3)+1,SEARCH("]",E3)-SEARCH(",",E3)-2),".",","))</f>
        <v>0.63939999999999997</v>
      </c>
      <c r="H3">
        <f>IMREAL(SUBSTITUTE(MID(E3,SEARCH(",",E3)+2,SEARCH("]",E3)-SEARCH(",",E3)-2),".",","))</f>
        <v>0.63939999999999997</v>
      </c>
      <c r="I3" t="s">
        <v>81</v>
      </c>
      <c r="K3">
        <f>IMREAL(SUBSTITUTE(MID(I3,SEARCH("[",I3)+1,SEARCH("]",I3)-SEARCH(",",I3)-2),".",","))</f>
        <v>0.22958000000000001</v>
      </c>
      <c r="L3">
        <f>IMREAL(SUBSTITUTE(MID(I3,SEARCH(",",I3)+2,SEARCH("]",I3)-SEARCH(",",I3)-2),".",","))</f>
        <v>0.22231000000000001</v>
      </c>
      <c r="M3" t="s">
        <v>204</v>
      </c>
      <c r="O3">
        <f>IMREAL(SUBSTITUTE(MID(M3,SEARCH("[",M3)+1,SEARCH("]",M3)-SEARCH(",",M3)-2),".",","))</f>
        <v>28.717700000000001</v>
      </c>
      <c r="P3">
        <f>IMREAL(SUBSTITUTE(MID(M3,SEARCH(",",M3)+2,SEARCH("]",M3)-SEARCH(",",M3)-2),".",","))</f>
        <v>28.642299999999999</v>
      </c>
      <c r="T3">
        <f t="shared" ref="T3:T65" si="0">G3 * C3 - O3</f>
        <v>-1.7344799999996496E-3</v>
      </c>
      <c r="U3">
        <f t="shared" ref="U3:U65" si="1">H3 * D3 - P3</f>
        <v>-1.7197399999986374E-3</v>
      </c>
      <c r="V3">
        <f>V2 * (1 - K3)</f>
        <v>0.58733739120000006</v>
      </c>
      <c r="W3">
        <f>W2 * (1 - L3)</f>
        <v>0.59287974840000002</v>
      </c>
      <c r="X3">
        <f t="shared" ref="X3:X65" si="2">V3 * (T3 * K3)</f>
        <v>-2.3387887592384406E-4</v>
      </c>
      <c r="Y3">
        <f t="shared" ref="Y3:Y65" si="3">W3 * (U3 * L3)</f>
        <v>-2.2666705780553792E-4</v>
      </c>
    </row>
    <row r="4" spans="1:27" x14ac:dyDescent="0.2">
      <c r="A4" t="s">
        <v>19</v>
      </c>
      <c r="C4">
        <f t="shared" ref="C4:C65" si="4">IMREAL(SUBSTITUTE(MID(A4,SEARCH("[",A4)+1,SEARCH("]",A4)-SEARCH(",",A4)-2),".",","))</f>
        <v>45.277299999999997</v>
      </c>
      <c r="D4">
        <f t="shared" ref="D4:D65" si="5">IMREAL(SUBSTITUTE(MID(A4,SEARCH(",",A4)+2,SEARCH("]",A4)-SEARCH(",",A4)-2),".",","))</f>
        <v>44.771500000000003</v>
      </c>
      <c r="E4" t="s">
        <v>144</v>
      </c>
      <c r="G4">
        <f t="shared" ref="G4:G65" si="6">IMREAL(SUBSTITUTE(MID(E4,SEARCH("[",A4)+1,SEARCH("]",A4)-SEARCH(",",A4)-2),".",","))</f>
        <v>1.071</v>
      </c>
      <c r="H4">
        <f t="shared" ref="H4:H65" si="7">IMREAL(SUBSTITUTE(MID(E4,SEARCH(",",E4)+2,SEARCH("]",E4)-SEARCH(",",E4)-2),".",","))</f>
        <v>1.0935999999999999</v>
      </c>
      <c r="I4" t="s">
        <v>82</v>
      </c>
      <c r="K4">
        <f t="shared" ref="K4:K65" si="8">IMREAL(SUBSTITUTE(MID(I4,SEARCH("[",I4)+1,SEARCH("]",I4)-SEARCH(",",I4)-2),".",","))</f>
        <v>0.19012000000000001</v>
      </c>
      <c r="L4">
        <f t="shared" ref="L4:L65" si="9">IMREAL(SUBSTITUTE(MID(I4,SEARCH(",",I4)+2,SEARCH("]",I4)-SEARCH(",",I4)-2),".",","))</f>
        <v>0.21767</v>
      </c>
      <c r="M4" t="s">
        <v>205</v>
      </c>
      <c r="O4">
        <f t="shared" ref="O4:O65" si="10">IMREAL(SUBSTITUTE(MID(M4,SEARCH("[",M4)+1,SEARCH("]",M4)-SEARCH(",",M4)-2),".",","))</f>
        <v>48.4176</v>
      </c>
      <c r="P4">
        <f t="shared" ref="P4:P65" si="11">IMREAL(SUBSTITUTE(MID(M4,SEARCH(",",M4)+2,SEARCH("]",M4)-SEARCH(",",M4)-2),".",","))</f>
        <v>48.9649</v>
      </c>
      <c r="T4">
        <f t="shared" si="0"/>
        <v>7.4388299999995411E-2</v>
      </c>
      <c r="U4">
        <f t="shared" si="1"/>
        <v>-2.7875999999977807E-3</v>
      </c>
      <c r="V4">
        <f t="shared" ref="V4:V65" si="12">V3 * (1 - K3)</f>
        <v>0.45249647292830403</v>
      </c>
      <c r="W4">
        <f t="shared" ref="W4:W65" si="13">W3 * (1 - L4)</f>
        <v>0.46382761356577201</v>
      </c>
      <c r="X4">
        <f t="shared" si="2"/>
        <v>6.3995234948600477E-3</v>
      </c>
      <c r="Y4">
        <f t="shared" si="3"/>
        <v>-2.8143987778299215E-4</v>
      </c>
    </row>
    <row r="5" spans="1:27" x14ac:dyDescent="0.2">
      <c r="A5" t="s">
        <v>20</v>
      </c>
      <c r="C5">
        <f t="shared" si="4"/>
        <v>45.696599999999997</v>
      </c>
      <c r="D5">
        <f t="shared" si="5"/>
        <v>45.1768</v>
      </c>
      <c r="E5" t="s">
        <v>145</v>
      </c>
      <c r="G5">
        <f t="shared" si="6"/>
        <v>1.6842999999999999</v>
      </c>
      <c r="H5">
        <f t="shared" si="7"/>
        <v>1.5621</v>
      </c>
      <c r="I5" t="s">
        <v>83</v>
      </c>
      <c r="K5">
        <f t="shared" si="8"/>
        <v>0.1017</v>
      </c>
      <c r="L5">
        <f t="shared" si="9"/>
        <v>0.1148</v>
      </c>
      <c r="M5" t="s">
        <v>206</v>
      </c>
      <c r="O5">
        <f t="shared" si="10"/>
        <v>76.954899999999995</v>
      </c>
      <c r="P5">
        <f t="shared" si="11"/>
        <v>70.513300000000001</v>
      </c>
      <c r="T5">
        <f t="shared" si="0"/>
        <v>1.1883380000000443E-2</v>
      </c>
      <c r="U5">
        <f t="shared" si="1"/>
        <v>5.7379280000006361E-2</v>
      </c>
      <c r="V5">
        <f t="shared" si="12"/>
        <v>0.36646784349517486</v>
      </c>
      <c r="W5">
        <f t="shared" si="13"/>
        <v>0.41058020352842139</v>
      </c>
      <c r="X5">
        <f t="shared" si="2"/>
        <v>4.4289095449484285E-4</v>
      </c>
      <c r="Y5">
        <f t="shared" si="3"/>
        <v>2.7045498336902992E-3</v>
      </c>
    </row>
    <row r="6" spans="1:27" x14ac:dyDescent="0.2">
      <c r="A6" t="s">
        <v>21</v>
      </c>
      <c r="C6">
        <f t="shared" si="4"/>
        <v>46.0747</v>
      </c>
      <c r="D6">
        <f t="shared" si="5"/>
        <v>45.022599999999997</v>
      </c>
      <c r="E6" t="s">
        <v>146</v>
      </c>
      <c r="G6">
        <f t="shared" si="6"/>
        <v>2.2755999999999998</v>
      </c>
      <c r="H6">
        <f t="shared" si="7"/>
        <v>2.2483</v>
      </c>
      <c r="I6" t="s">
        <v>84</v>
      </c>
      <c r="K6">
        <f t="shared" si="8"/>
        <v>5.5801000000000003E-2</v>
      </c>
      <c r="L6">
        <f t="shared" si="9"/>
        <v>0.21612999999999999</v>
      </c>
      <c r="M6" t="s">
        <v>207</v>
      </c>
      <c r="O6">
        <f t="shared" si="10"/>
        <v>104.8689</v>
      </c>
      <c r="P6">
        <f t="shared" si="11"/>
        <v>101.09010000000001</v>
      </c>
      <c r="T6">
        <f t="shared" si="0"/>
        <v>-2.1312680000008299E-2</v>
      </c>
      <c r="U6">
        <f t="shared" si="1"/>
        <v>0.13421157999998456</v>
      </c>
      <c r="V6">
        <f t="shared" si="12"/>
        <v>0.32919806381171557</v>
      </c>
      <c r="W6">
        <f t="shared" si="13"/>
        <v>0.32184150413982371</v>
      </c>
      <c r="X6">
        <f t="shared" si="2"/>
        <v>-3.9150500497078111E-4</v>
      </c>
      <c r="Y6">
        <f t="shared" si="3"/>
        <v>9.3357043958997212E-3</v>
      </c>
    </row>
    <row r="7" spans="1:27" x14ac:dyDescent="0.2">
      <c r="A7" t="s">
        <v>22</v>
      </c>
      <c r="C7">
        <f t="shared" si="4"/>
        <v>46.198399999999999</v>
      </c>
      <c r="D7">
        <f t="shared" si="5"/>
        <v>45.013399999999997</v>
      </c>
      <c r="E7" t="s">
        <v>147</v>
      </c>
      <c r="G7">
        <f t="shared" si="6"/>
        <v>2.8003</v>
      </c>
      <c r="H7">
        <f t="shared" si="7"/>
        <v>2.8969</v>
      </c>
      <c r="I7" t="s">
        <v>85</v>
      </c>
      <c r="K7">
        <f t="shared" si="8"/>
        <v>0.10446999999999999</v>
      </c>
      <c r="L7">
        <f t="shared" si="9"/>
        <v>0.15398000000000001</v>
      </c>
      <c r="M7" t="s">
        <v>208</v>
      </c>
      <c r="O7">
        <f t="shared" si="10"/>
        <v>129.36869999999999</v>
      </c>
      <c r="P7">
        <f t="shared" si="11"/>
        <v>130.2603</v>
      </c>
      <c r="T7">
        <f t="shared" si="0"/>
        <v>6.7952000000559565E-4</v>
      </c>
      <c r="U7">
        <f t="shared" si="1"/>
        <v>0.13901845999998841</v>
      </c>
      <c r="V7">
        <f t="shared" si="12"/>
        <v>0.31082848265295804</v>
      </c>
      <c r="W7">
        <f t="shared" si="13"/>
        <v>0.27228434933237367</v>
      </c>
      <c r="X7">
        <f t="shared" si="2"/>
        <v>2.2065544395695058E-5</v>
      </c>
      <c r="Y7">
        <f t="shared" si="3"/>
        <v>5.8285357916294349E-3</v>
      </c>
    </row>
    <row r="8" spans="1:27" x14ac:dyDescent="0.2">
      <c r="A8" t="s">
        <v>23</v>
      </c>
      <c r="C8">
        <f t="shared" si="4"/>
        <v>46.519799999999996</v>
      </c>
      <c r="D8">
        <f t="shared" si="5"/>
        <v>45.064999999999998</v>
      </c>
      <c r="E8" t="s">
        <v>148</v>
      </c>
      <c r="G8">
        <f t="shared" si="6"/>
        <v>3.3092000000000001</v>
      </c>
      <c r="H8">
        <f t="shared" si="7"/>
        <v>3.4658000000000002</v>
      </c>
      <c r="I8" t="s">
        <v>86</v>
      </c>
      <c r="K8">
        <f t="shared" si="8"/>
        <v>1.7136999999999999E-2</v>
      </c>
      <c r="L8">
        <f t="shared" si="9"/>
        <v>9.4265000000000002E-2</v>
      </c>
      <c r="M8" t="s">
        <v>209</v>
      </c>
      <c r="O8">
        <f t="shared" si="10"/>
        <v>153.86250000000001</v>
      </c>
      <c r="P8">
        <f t="shared" si="11"/>
        <v>156.0427</v>
      </c>
      <c r="T8">
        <f t="shared" si="0"/>
        <v>8.0822159999996757E-2</v>
      </c>
      <c r="U8">
        <f t="shared" si="1"/>
        <v>0.1435769999999934</v>
      </c>
      <c r="V8">
        <f t="shared" si="12"/>
        <v>0.27835623107020352</v>
      </c>
      <c r="W8">
        <f t="shared" si="13"/>
        <v>0.24661746514255745</v>
      </c>
      <c r="X8">
        <f t="shared" si="2"/>
        <v>3.8553711856008859E-4</v>
      </c>
      <c r="Y8">
        <f t="shared" si="3"/>
        <v>3.3377912824055908E-3</v>
      </c>
    </row>
    <row r="9" spans="1:27" x14ac:dyDescent="0.2">
      <c r="A9" t="s">
        <v>24</v>
      </c>
      <c r="C9">
        <f t="shared" si="4"/>
        <v>46.709800000000001</v>
      </c>
      <c r="D9">
        <f t="shared" si="5"/>
        <v>45.107199999999999</v>
      </c>
      <c r="E9" t="s">
        <v>149</v>
      </c>
      <c r="G9">
        <f t="shared" si="6"/>
        <v>3.6076999999999999</v>
      </c>
      <c r="H9">
        <f t="shared" si="7"/>
        <v>3.9281999999999999</v>
      </c>
      <c r="I9" t="s">
        <v>87</v>
      </c>
      <c r="K9">
        <f t="shared" si="8"/>
        <v>2.6306E-2</v>
      </c>
      <c r="L9">
        <f t="shared" si="9"/>
        <v>6.9863999999999996E-2</v>
      </c>
      <c r="M9" t="s">
        <v>210</v>
      </c>
      <c r="O9">
        <f t="shared" si="10"/>
        <v>168.14580000000001</v>
      </c>
      <c r="P9">
        <f t="shared" si="11"/>
        <v>177.01689999999999</v>
      </c>
      <c r="T9">
        <f t="shared" si="0"/>
        <v>0.36914545999999859</v>
      </c>
      <c r="U9">
        <f t="shared" si="1"/>
        <v>0.17320304000000419</v>
      </c>
      <c r="V9">
        <f t="shared" si="12"/>
        <v>0.27358604033835343</v>
      </c>
      <c r="W9">
        <f t="shared" si="13"/>
        <v>0.22938778255783782</v>
      </c>
      <c r="X9">
        <f t="shared" si="2"/>
        <v>2.6567230341486164E-3</v>
      </c>
      <c r="Y9">
        <f t="shared" si="3"/>
        <v>2.7757429195176299E-3</v>
      </c>
    </row>
    <row r="10" spans="1:27" x14ac:dyDescent="0.2">
      <c r="A10" t="s">
        <v>25</v>
      </c>
      <c r="C10">
        <f t="shared" si="4"/>
        <v>46.922899999999998</v>
      </c>
      <c r="D10">
        <f t="shared" si="5"/>
        <v>45.118899999999996</v>
      </c>
      <c r="E10" t="s">
        <v>150</v>
      </c>
      <c r="G10">
        <f t="shared" si="6"/>
        <v>4.0688000000000004</v>
      </c>
      <c r="H10">
        <f t="shared" si="7"/>
        <v>4.4343000000000004</v>
      </c>
      <c r="I10" t="s">
        <v>88</v>
      </c>
      <c r="K10">
        <f t="shared" si="8"/>
        <v>1.0527E-2</v>
      </c>
      <c r="L10">
        <f t="shared" si="9"/>
        <v>5.2256999999999998E-2</v>
      </c>
      <c r="M10" t="s">
        <v>211</v>
      </c>
      <c r="O10">
        <f t="shared" si="10"/>
        <v>190.4693</v>
      </c>
      <c r="P10">
        <f t="shared" si="11"/>
        <v>199.8946</v>
      </c>
      <c r="T10">
        <f t="shared" si="0"/>
        <v>0.45059552000000735</v>
      </c>
      <c r="U10">
        <f t="shared" si="1"/>
        <v>0.1761382699999956</v>
      </c>
      <c r="V10">
        <f t="shared" si="12"/>
        <v>0.26638908596121269</v>
      </c>
      <c r="W10">
        <f t="shared" si="13"/>
        <v>0.21740066520471288</v>
      </c>
      <c r="X10">
        <f t="shared" si="2"/>
        <v>1.2635950621409E-3</v>
      </c>
      <c r="Y10">
        <f t="shared" si="3"/>
        <v>2.0010551997382948E-3</v>
      </c>
    </row>
    <row r="11" spans="1:27" x14ac:dyDescent="0.2">
      <c r="A11" t="s">
        <v>26</v>
      </c>
      <c r="C11">
        <f t="shared" si="4"/>
        <v>47.066600000000001</v>
      </c>
      <c r="D11">
        <f t="shared" si="5"/>
        <v>45.194800000000001</v>
      </c>
      <c r="E11" t="s">
        <v>151</v>
      </c>
      <c r="G11">
        <f t="shared" si="6"/>
        <v>4.4781000000000004</v>
      </c>
      <c r="H11">
        <f t="shared" si="7"/>
        <v>5.0328999999999997</v>
      </c>
      <c r="I11" t="s">
        <v>89</v>
      </c>
      <c r="K11">
        <f t="shared" si="8"/>
        <v>9.9564000000000007E-3</v>
      </c>
      <c r="L11">
        <f t="shared" si="9"/>
        <v>2.1498E-2</v>
      </c>
      <c r="M11" t="s">
        <v>212</v>
      </c>
      <c r="O11">
        <f t="shared" si="10"/>
        <v>210.20320000000001</v>
      </c>
      <c r="P11">
        <f t="shared" si="11"/>
        <v>227.3126</v>
      </c>
      <c r="T11">
        <f t="shared" si="0"/>
        <v>0.56574146000002656</v>
      </c>
      <c r="U11">
        <f t="shared" si="1"/>
        <v>0.14830891999997675</v>
      </c>
      <c r="V11">
        <f t="shared" si="12"/>
        <v>0.26358480805329904</v>
      </c>
      <c r="W11">
        <f t="shared" si="13"/>
        <v>0.21272698570414195</v>
      </c>
      <c r="X11">
        <f t="shared" si="2"/>
        <v>1.4847068721784149E-3</v>
      </c>
      <c r="Y11">
        <f t="shared" si="3"/>
        <v>6.7824705573057411E-4</v>
      </c>
    </row>
    <row r="12" spans="1:27" x14ac:dyDescent="0.2">
      <c r="A12" t="s">
        <v>27</v>
      </c>
      <c r="C12">
        <f t="shared" si="4"/>
        <v>47.1815</v>
      </c>
      <c r="D12">
        <f t="shared" si="5"/>
        <v>45.197099999999999</v>
      </c>
      <c r="E12" t="s">
        <v>152</v>
      </c>
      <c r="G12">
        <f t="shared" si="6"/>
        <v>5.0125000000000002</v>
      </c>
      <c r="H12">
        <f t="shared" si="7"/>
        <v>5.3628999999999998</v>
      </c>
      <c r="I12" t="s">
        <v>90</v>
      </c>
      <c r="K12">
        <f t="shared" si="8"/>
        <v>5.9655000000000003E-3</v>
      </c>
      <c r="L12">
        <f t="shared" si="9"/>
        <v>2.4865000000000002E-2</v>
      </c>
      <c r="M12" t="s">
        <v>213</v>
      </c>
      <c r="O12">
        <f t="shared" si="10"/>
        <v>235.9725</v>
      </c>
      <c r="P12">
        <f t="shared" si="11"/>
        <v>242.23509999999999</v>
      </c>
      <c r="T12">
        <f t="shared" si="0"/>
        <v>0.5247687500000211</v>
      </c>
      <c r="U12">
        <f t="shared" si="1"/>
        <v>0.15242759000000206</v>
      </c>
      <c r="V12">
        <f t="shared" si="12"/>
        <v>0.26096045227039716</v>
      </c>
      <c r="W12">
        <f t="shared" si="13"/>
        <v>0.20743752920460845</v>
      </c>
      <c r="X12">
        <f t="shared" si="2"/>
        <v>8.1693877780761944E-4</v>
      </c>
      <c r="Y12">
        <f t="shared" si="3"/>
        <v>7.8621147394728895E-4</v>
      </c>
    </row>
    <row r="13" spans="1:27" x14ac:dyDescent="0.2">
      <c r="A13" t="s">
        <v>28</v>
      </c>
      <c r="C13">
        <f t="shared" si="4"/>
        <v>47.216999999999999</v>
      </c>
      <c r="D13">
        <f t="shared" si="5"/>
        <v>45.215200000000003</v>
      </c>
      <c r="E13" t="s">
        <v>153</v>
      </c>
      <c r="G13">
        <f t="shared" si="6"/>
        <v>5.5620000000000003</v>
      </c>
      <c r="H13">
        <f t="shared" si="7"/>
        <v>6.0495999999999999</v>
      </c>
      <c r="I13" t="s">
        <v>91</v>
      </c>
      <c r="K13">
        <f t="shared" si="8"/>
        <v>6.6683000000000003E-3</v>
      </c>
      <c r="L13">
        <f t="shared" si="9"/>
        <v>1.2122000000000001E-2</v>
      </c>
      <c r="M13" t="s">
        <v>214</v>
      </c>
      <c r="O13">
        <f t="shared" si="10"/>
        <v>262.10910000000001</v>
      </c>
      <c r="P13">
        <f t="shared" si="11"/>
        <v>273.40820000000002</v>
      </c>
      <c r="T13">
        <f t="shared" si="0"/>
        <v>0.51185399999997117</v>
      </c>
      <c r="U13">
        <f t="shared" si="1"/>
        <v>0.125673919999997</v>
      </c>
      <c r="V13">
        <f t="shared" si="12"/>
        <v>0.25940369269237812</v>
      </c>
      <c r="W13">
        <f t="shared" si="13"/>
        <v>0.20492297147559019</v>
      </c>
      <c r="X13">
        <f t="shared" si="2"/>
        <v>8.8539565359798853E-4</v>
      </c>
      <c r="Y13">
        <f t="shared" si="3"/>
        <v>3.1218360120167287E-4</v>
      </c>
    </row>
    <row r="14" spans="1:27" x14ac:dyDescent="0.2">
      <c r="A14" t="s">
        <v>29</v>
      </c>
      <c r="C14">
        <f t="shared" si="4"/>
        <v>47.180599999999998</v>
      </c>
      <c r="D14">
        <f t="shared" si="5"/>
        <v>45.1723</v>
      </c>
      <c r="E14" t="s">
        <v>154</v>
      </c>
      <c r="G14">
        <f t="shared" si="6"/>
        <v>6.2748999999999997</v>
      </c>
      <c r="H14">
        <f t="shared" si="7"/>
        <v>6.5406000000000004</v>
      </c>
      <c r="I14" t="s">
        <v>92</v>
      </c>
      <c r="K14">
        <f t="shared" si="8"/>
        <v>8.7138000000000007E-3</v>
      </c>
      <c r="L14">
        <f t="shared" si="9"/>
        <v>1.4826000000000001E-2</v>
      </c>
      <c r="M14" t="s">
        <v>215</v>
      </c>
      <c r="O14">
        <f t="shared" si="10"/>
        <v>295.45979999999997</v>
      </c>
      <c r="P14">
        <f t="shared" si="11"/>
        <v>295.3535</v>
      </c>
      <c r="T14">
        <f t="shared" si="0"/>
        <v>0.59374694000001682</v>
      </c>
      <c r="U14">
        <f t="shared" si="1"/>
        <v>0.10044537999999648</v>
      </c>
      <c r="V14">
        <f t="shared" si="12"/>
        <v>0.25767391104839754</v>
      </c>
      <c r="W14">
        <f t="shared" si="13"/>
        <v>0.20188478350049308</v>
      </c>
      <c r="X14">
        <f t="shared" si="2"/>
        <v>1.3331512416921555E-3</v>
      </c>
      <c r="Y14">
        <f t="shared" si="3"/>
        <v>3.006474664035439E-4</v>
      </c>
    </row>
    <row r="15" spans="1:27" x14ac:dyDescent="0.2">
      <c r="A15" t="s">
        <v>30</v>
      </c>
      <c r="C15">
        <f t="shared" si="4"/>
        <v>47.215699999999998</v>
      </c>
      <c r="D15">
        <f t="shared" si="5"/>
        <v>45.129300000000001</v>
      </c>
      <c r="E15" t="s">
        <v>155</v>
      </c>
      <c r="G15">
        <f t="shared" si="6"/>
        <v>7.2522000000000002</v>
      </c>
      <c r="H15">
        <f t="shared" si="7"/>
        <v>7.3388</v>
      </c>
      <c r="I15" t="s">
        <v>93</v>
      </c>
      <c r="K15">
        <f t="shared" si="8"/>
        <v>1.106E-3</v>
      </c>
      <c r="L15">
        <f t="shared" si="9"/>
        <v>7.7066000000000001E-3</v>
      </c>
      <c r="M15" t="s">
        <v>216</v>
      </c>
      <c r="O15">
        <f t="shared" si="10"/>
        <v>342.01729999999998</v>
      </c>
      <c r="P15">
        <f t="shared" si="11"/>
        <v>330.96780000000001</v>
      </c>
      <c r="T15">
        <f t="shared" si="0"/>
        <v>0.40039954000002353</v>
      </c>
      <c r="U15">
        <f t="shared" si="1"/>
        <v>0.22710683999997627</v>
      </c>
      <c r="V15">
        <f t="shared" si="12"/>
        <v>0.25542859212230401</v>
      </c>
      <c r="W15">
        <f t="shared" si="13"/>
        <v>0.20032893822796818</v>
      </c>
      <c r="X15">
        <f t="shared" si="2"/>
        <v>1.1311448081221833E-4</v>
      </c>
      <c r="Y15">
        <f t="shared" si="3"/>
        <v>3.5062002941158504E-4</v>
      </c>
    </row>
    <row r="16" spans="1:27" x14ac:dyDescent="0.2">
      <c r="A16" t="s">
        <v>31</v>
      </c>
      <c r="C16">
        <f t="shared" si="4"/>
        <v>47.261000000000003</v>
      </c>
      <c r="D16">
        <f t="shared" si="5"/>
        <v>45.071800000000003</v>
      </c>
      <c r="E16" t="s">
        <v>156</v>
      </c>
      <c r="G16">
        <f t="shared" si="6"/>
        <v>7.3545999999999996</v>
      </c>
      <c r="H16">
        <f t="shared" si="7"/>
        <v>8.0116999999999994</v>
      </c>
      <c r="I16" t="s">
        <v>94</v>
      </c>
      <c r="K16">
        <f t="shared" si="8"/>
        <v>6.3686000000000005E-4</v>
      </c>
      <c r="L16">
        <f t="shared" si="9"/>
        <v>5.7193000000000001E-3</v>
      </c>
      <c r="M16" t="s">
        <v>217</v>
      </c>
      <c r="O16">
        <f t="shared" si="10"/>
        <v>346.91750000000002</v>
      </c>
      <c r="P16">
        <f t="shared" si="11"/>
        <v>360.7919</v>
      </c>
      <c r="T16">
        <f t="shared" si="0"/>
        <v>0.66825059999996483</v>
      </c>
      <c r="U16">
        <f t="shared" si="1"/>
        <v>0.30984005999999908</v>
      </c>
      <c r="V16">
        <f t="shared" si="12"/>
        <v>0.25514608809941675</v>
      </c>
      <c r="W16">
        <f t="shared" si="13"/>
        <v>0.19918319693156097</v>
      </c>
      <c r="X16">
        <f t="shared" si="2"/>
        <v>1.08585602141366E-4</v>
      </c>
      <c r="Y16">
        <f t="shared" si="3"/>
        <v>3.5296622024330251E-4</v>
      </c>
    </row>
    <row r="17" spans="1:25" x14ac:dyDescent="0.2">
      <c r="A17" t="s">
        <v>32</v>
      </c>
      <c r="C17">
        <f t="shared" si="4"/>
        <v>47.231900000000003</v>
      </c>
      <c r="D17">
        <f t="shared" si="5"/>
        <v>44.968499999999999</v>
      </c>
      <c r="E17" t="s">
        <v>157</v>
      </c>
      <c r="G17">
        <f t="shared" si="6"/>
        <v>7.6676000000000002</v>
      </c>
      <c r="H17">
        <f t="shared" si="7"/>
        <v>8.8021999999999991</v>
      </c>
      <c r="I17" t="s">
        <v>95</v>
      </c>
      <c r="K17">
        <f t="shared" si="8"/>
        <v>1.3341E-3</v>
      </c>
      <c r="L17">
        <f t="shared" si="9"/>
        <v>7.1006000000000003E-3</v>
      </c>
      <c r="M17" t="s">
        <v>218</v>
      </c>
      <c r="O17">
        <f t="shared" si="10"/>
        <v>361.5727</v>
      </c>
      <c r="P17">
        <f t="shared" si="11"/>
        <v>395.19720000000001</v>
      </c>
      <c r="T17">
        <f t="shared" si="0"/>
        <v>0.58261644000003798</v>
      </c>
      <c r="U17">
        <f t="shared" si="1"/>
        <v>0.62453069999992294</v>
      </c>
      <c r="V17">
        <f t="shared" si="12"/>
        <v>0.25498359576174978</v>
      </c>
      <c r="W17">
        <f t="shared" si="13"/>
        <v>0.19776887672342872</v>
      </c>
      <c r="X17">
        <f t="shared" si="2"/>
        <v>1.9819074061485544E-4</v>
      </c>
      <c r="Y17">
        <f t="shared" si="3"/>
        <v>8.7701452627080901E-4</v>
      </c>
    </row>
    <row r="18" spans="1:25" x14ac:dyDescent="0.2">
      <c r="A18" t="s">
        <v>33</v>
      </c>
      <c r="C18">
        <f t="shared" si="4"/>
        <v>47.142000000000003</v>
      </c>
      <c r="D18">
        <f t="shared" si="5"/>
        <v>44.8874</v>
      </c>
      <c r="E18" t="s">
        <v>158</v>
      </c>
      <c r="G18">
        <f t="shared" si="6"/>
        <v>8.8573000000000004</v>
      </c>
      <c r="H18">
        <f t="shared" si="7"/>
        <v>9.8884000000000007</v>
      </c>
      <c r="I18" t="s">
        <v>96</v>
      </c>
      <c r="K18">
        <f t="shared" si="8"/>
        <v>1.8117000000000001E-3</v>
      </c>
      <c r="L18">
        <f t="shared" si="9"/>
        <v>2.4699000000000001E-3</v>
      </c>
      <c r="M18" t="s">
        <v>219</v>
      </c>
      <c r="O18">
        <f t="shared" si="10"/>
        <v>416.0505</v>
      </c>
      <c r="P18">
        <f t="shared" si="11"/>
        <v>442.63339999999999</v>
      </c>
      <c r="T18">
        <f t="shared" si="0"/>
        <v>1.5003366000000256</v>
      </c>
      <c r="U18">
        <f t="shared" si="1"/>
        <v>1.2311661600000434</v>
      </c>
      <c r="V18">
        <f t="shared" si="12"/>
        <v>0.25464342214664404</v>
      </c>
      <c r="W18">
        <f t="shared" si="13"/>
        <v>0.19728040737480951</v>
      </c>
      <c r="X18">
        <f t="shared" si="2"/>
        <v>6.9216151805305244E-4</v>
      </c>
      <c r="Y18">
        <f t="shared" si="3"/>
        <v>5.9990156663333543E-4</v>
      </c>
    </row>
    <row r="19" spans="1:25" x14ac:dyDescent="0.2">
      <c r="A19" t="s">
        <v>34</v>
      </c>
      <c r="C19">
        <f t="shared" si="4"/>
        <v>47.060400000000001</v>
      </c>
      <c r="D19">
        <f t="shared" si="5"/>
        <v>44.792000000000002</v>
      </c>
      <c r="E19" t="s">
        <v>159</v>
      </c>
      <c r="G19">
        <f t="shared" si="6"/>
        <v>10.52</v>
      </c>
      <c r="H19">
        <f t="shared" si="7"/>
        <v>10.5863</v>
      </c>
      <c r="I19" t="s">
        <v>97</v>
      </c>
      <c r="K19">
        <f t="shared" si="8"/>
        <v>6.0924000000000004E-4</v>
      </c>
      <c r="L19">
        <f t="shared" si="9"/>
        <v>2.2455000000000001E-3</v>
      </c>
      <c r="M19" t="s">
        <v>220</v>
      </c>
      <c r="O19">
        <f t="shared" si="10"/>
        <v>492.12869999999998</v>
      </c>
      <c r="P19">
        <f t="shared" si="11"/>
        <v>472.82470000000001</v>
      </c>
      <c r="T19">
        <f t="shared" si="0"/>
        <v>2.946708000000001</v>
      </c>
      <c r="U19">
        <f t="shared" si="1"/>
        <v>1.3568495999999755</v>
      </c>
      <c r="V19">
        <f t="shared" si="12"/>
        <v>0.25418208465874098</v>
      </c>
      <c r="W19">
        <f t="shared" si="13"/>
        <v>0.19683741422004938</v>
      </c>
      <c r="X19">
        <f t="shared" si="2"/>
        <v>4.5632099292499604E-4</v>
      </c>
      <c r="Y19">
        <f t="shared" si="3"/>
        <v>5.997253707360101E-4</v>
      </c>
    </row>
    <row r="20" spans="1:25" x14ac:dyDescent="0.2">
      <c r="A20" t="s">
        <v>35</v>
      </c>
      <c r="C20">
        <f t="shared" si="4"/>
        <v>47.014600000000002</v>
      </c>
      <c r="D20">
        <f t="shared" si="5"/>
        <v>44.720100000000002</v>
      </c>
      <c r="E20" t="s">
        <v>160</v>
      </c>
      <c r="G20">
        <f t="shared" si="6"/>
        <v>11.6625</v>
      </c>
      <c r="H20">
        <f t="shared" si="7"/>
        <v>11.5909</v>
      </c>
      <c r="I20" t="s">
        <v>98</v>
      </c>
      <c r="K20">
        <f t="shared" si="8"/>
        <v>9.6953999999999994E-5</v>
      </c>
      <c r="L20">
        <f t="shared" si="9"/>
        <v>5.4133000000000002E-4</v>
      </c>
      <c r="M20" t="s">
        <v>221</v>
      </c>
      <c r="O20">
        <f t="shared" si="10"/>
        <v>544.95519999999999</v>
      </c>
      <c r="P20">
        <f t="shared" si="11"/>
        <v>516.52369999999996</v>
      </c>
      <c r="T20">
        <f t="shared" si="0"/>
        <v>3.3525725000000648</v>
      </c>
      <c r="U20">
        <f t="shared" si="1"/>
        <v>1.8225070900000446</v>
      </c>
      <c r="V20">
        <f t="shared" si="12"/>
        <v>0.2540272267654835</v>
      </c>
      <c r="W20">
        <f t="shared" si="13"/>
        <v>0.19673086022260963</v>
      </c>
      <c r="X20">
        <f t="shared" si="2"/>
        <v>8.2570359730451879E-5</v>
      </c>
      <c r="Y20">
        <f t="shared" si="3"/>
        <v>1.9409029199733558E-4</v>
      </c>
    </row>
    <row r="21" spans="1:25" x14ac:dyDescent="0.2">
      <c r="A21" t="s">
        <v>36</v>
      </c>
      <c r="C21">
        <f t="shared" si="4"/>
        <v>46.923099999999998</v>
      </c>
      <c r="D21">
        <f t="shared" si="5"/>
        <v>44.698500000000003</v>
      </c>
      <c r="E21" t="s">
        <v>161</v>
      </c>
      <c r="G21">
        <f t="shared" si="6"/>
        <v>11.8703</v>
      </c>
      <c r="H21">
        <f t="shared" si="7"/>
        <v>12.244199999999999</v>
      </c>
      <c r="I21" t="s">
        <v>99</v>
      </c>
      <c r="K21">
        <f t="shared" si="8"/>
        <v>3.8816000000000002E-4</v>
      </c>
      <c r="L21">
        <f t="shared" si="9"/>
        <v>5.9435999999999998E-5</v>
      </c>
      <c r="M21" t="s">
        <v>222</v>
      </c>
      <c r="O21">
        <f t="shared" si="10"/>
        <v>554.36450000000002</v>
      </c>
      <c r="P21">
        <f t="shared" si="11"/>
        <v>545.47529999999995</v>
      </c>
      <c r="T21">
        <f t="shared" si="0"/>
        <v>2.626773930000013</v>
      </c>
      <c r="U21">
        <f t="shared" si="1"/>
        <v>1.8220737000000327</v>
      </c>
      <c r="V21">
        <f t="shared" si="12"/>
        <v>0.25400259780973966</v>
      </c>
      <c r="W21">
        <f t="shared" si="13"/>
        <v>0.19671916732720143</v>
      </c>
      <c r="X21">
        <f t="shared" si="2"/>
        <v>2.5898322519094685E-4</v>
      </c>
      <c r="Y21">
        <f t="shared" si="3"/>
        <v>2.1304050897282907E-5</v>
      </c>
    </row>
    <row r="22" spans="1:25" x14ac:dyDescent="0.2">
      <c r="A22" t="s">
        <v>37</v>
      </c>
      <c r="C22">
        <f t="shared" si="4"/>
        <v>46.843699999999998</v>
      </c>
      <c r="D22">
        <f t="shared" si="5"/>
        <v>44.682200000000002</v>
      </c>
      <c r="E22" t="s">
        <v>162</v>
      </c>
      <c r="G22">
        <f t="shared" si="6"/>
        <v>13.8414</v>
      </c>
      <c r="H22">
        <f t="shared" si="7"/>
        <v>11.894600000000001</v>
      </c>
      <c r="I22" t="s">
        <v>100</v>
      </c>
      <c r="K22">
        <f t="shared" si="8"/>
        <v>1.5928000000000001E-4</v>
      </c>
      <c r="L22">
        <f t="shared" si="9"/>
        <v>5.8421999999999997E-5</v>
      </c>
      <c r="M22" t="s">
        <v>223</v>
      </c>
      <c r="O22">
        <f t="shared" si="10"/>
        <v>643.72249999999997</v>
      </c>
      <c r="P22">
        <f t="shared" si="11"/>
        <v>529.96029999999996</v>
      </c>
      <c r="T22">
        <f t="shared" si="0"/>
        <v>4.6598891800000501</v>
      </c>
      <c r="U22">
        <f t="shared" si="1"/>
        <v>1.5165961200000311</v>
      </c>
      <c r="V22">
        <f t="shared" si="12"/>
        <v>0.25390400416137382</v>
      </c>
      <c r="W22">
        <f t="shared" si="13"/>
        <v>0.19670767460000785</v>
      </c>
      <c r="X22">
        <f t="shared" si="2"/>
        <v>1.8845444502438359E-4</v>
      </c>
      <c r="Y22">
        <f t="shared" si="3"/>
        <v>1.7428807184753469E-5</v>
      </c>
    </row>
    <row r="23" spans="1:25" x14ac:dyDescent="0.2">
      <c r="A23" t="s">
        <v>38</v>
      </c>
      <c r="C23">
        <f t="shared" si="4"/>
        <v>46.811100000000003</v>
      </c>
      <c r="D23">
        <f t="shared" si="5"/>
        <v>44.689700000000002</v>
      </c>
      <c r="E23" t="s">
        <v>163</v>
      </c>
      <c r="G23">
        <f t="shared" si="6"/>
        <v>15.831799999999999</v>
      </c>
      <c r="H23">
        <f t="shared" si="7"/>
        <v>11.846299999999999</v>
      </c>
      <c r="I23" t="s">
        <v>101</v>
      </c>
      <c r="K23">
        <f t="shared" si="8"/>
        <v>1.0926E-5</v>
      </c>
      <c r="L23">
        <f t="shared" si="9"/>
        <v>3.2629000000000002E-5</v>
      </c>
      <c r="M23" t="s">
        <v>224</v>
      </c>
      <c r="O23">
        <f t="shared" si="10"/>
        <v>735.59730000000002</v>
      </c>
      <c r="P23">
        <f t="shared" si="11"/>
        <v>527.79639999999995</v>
      </c>
      <c r="T23">
        <f t="shared" si="0"/>
        <v>5.5066729799999621</v>
      </c>
      <c r="U23">
        <f t="shared" si="1"/>
        <v>1.6111931100000447</v>
      </c>
      <c r="V23">
        <f t="shared" si="12"/>
        <v>0.25386356233159102</v>
      </c>
      <c r="W23">
        <f t="shared" si="13"/>
        <v>0.19670125622529333</v>
      </c>
      <c r="X23">
        <f t="shared" si="2"/>
        <v>1.5273931984448946E-5</v>
      </c>
      <c r="Y23">
        <f t="shared" si="3"/>
        <v>1.0340903693082599E-5</v>
      </c>
    </row>
    <row r="24" spans="1:25" x14ac:dyDescent="0.2">
      <c r="A24" t="s">
        <v>39</v>
      </c>
      <c r="C24">
        <f t="shared" si="4"/>
        <v>46.745800000000003</v>
      </c>
      <c r="D24">
        <f t="shared" si="5"/>
        <v>44.669499999999999</v>
      </c>
      <c r="E24" t="s">
        <v>164</v>
      </c>
      <c r="G24">
        <f t="shared" si="6"/>
        <v>14.438700000000001</v>
      </c>
      <c r="H24">
        <f t="shared" si="7"/>
        <v>11.535500000000001</v>
      </c>
      <c r="I24" t="s">
        <v>102</v>
      </c>
      <c r="K24">
        <f t="shared" si="8"/>
        <v>6.8608000000000004E-5</v>
      </c>
      <c r="L24">
        <f t="shared" si="9"/>
        <v>6.8182999999999994E-5</v>
      </c>
      <c r="M24" t="s">
        <v>225</v>
      </c>
      <c r="O24">
        <f t="shared" si="10"/>
        <v>672.38260000000002</v>
      </c>
      <c r="P24">
        <f t="shared" si="11"/>
        <v>514.04100000000005</v>
      </c>
      <c r="T24">
        <f t="shared" si="0"/>
        <v>2.5659824600001002</v>
      </c>
      <c r="U24">
        <f t="shared" si="1"/>
        <v>1.2440172499999562</v>
      </c>
      <c r="V24">
        <f t="shared" si="12"/>
        <v>0.25386078861830902</v>
      </c>
      <c r="W24">
        <f t="shared" si="13"/>
        <v>0.19668784454354013</v>
      </c>
      <c r="X24">
        <f t="shared" si="2"/>
        <v>4.4691411116766277E-5</v>
      </c>
      <c r="Y24">
        <f t="shared" si="3"/>
        <v>1.6683225862548587E-5</v>
      </c>
    </row>
    <row r="25" spans="1:25" x14ac:dyDescent="0.2">
      <c r="A25" t="s">
        <v>40</v>
      </c>
      <c r="C25">
        <f t="shared" si="4"/>
        <v>46.725900000000003</v>
      </c>
      <c r="D25">
        <f t="shared" si="5"/>
        <v>44.595500000000001</v>
      </c>
      <c r="E25" t="s">
        <v>165</v>
      </c>
      <c r="G25">
        <f t="shared" si="6"/>
        <v>16.911999999999999</v>
      </c>
      <c r="H25">
        <f t="shared" si="7"/>
        <v>12.1561</v>
      </c>
      <c r="I25" t="s">
        <v>103</v>
      </c>
      <c r="K25">
        <f t="shared" si="8"/>
        <v>3.5478999999999999E-6</v>
      </c>
      <c r="L25">
        <f t="shared" si="9"/>
        <v>1.1763E-4</v>
      </c>
      <c r="M25" t="s">
        <v>226</v>
      </c>
      <c r="O25">
        <f t="shared" si="10"/>
        <v>786.86569999999995</v>
      </c>
      <c r="P25">
        <f t="shared" si="11"/>
        <v>540.70889999999997</v>
      </c>
      <c r="T25">
        <f t="shared" si="0"/>
        <v>3.3627208000000337</v>
      </c>
      <c r="U25">
        <f t="shared" si="1"/>
        <v>1.3984575500001029</v>
      </c>
      <c r="V25">
        <f t="shared" si="12"/>
        <v>0.25384337173732352</v>
      </c>
      <c r="W25">
        <f t="shared" si="13"/>
        <v>0.19666470815238649</v>
      </c>
      <c r="X25">
        <f t="shared" si="2"/>
        <v>3.028503001384722E-6</v>
      </c>
      <c r="Y25">
        <f t="shared" si="3"/>
        <v>3.2351454939248372E-5</v>
      </c>
    </row>
    <row r="26" spans="1:25" x14ac:dyDescent="0.2">
      <c r="A26" t="s">
        <v>41</v>
      </c>
      <c r="C26">
        <f t="shared" si="4"/>
        <v>46.713500000000003</v>
      </c>
      <c r="D26">
        <f t="shared" si="5"/>
        <v>44.536499999999997</v>
      </c>
      <c r="E26" t="s">
        <v>166</v>
      </c>
      <c r="G26">
        <f t="shared" si="6"/>
        <v>15.201000000000001</v>
      </c>
      <c r="H26">
        <f t="shared" si="7"/>
        <v>16.083400000000001</v>
      </c>
      <c r="I26" t="s">
        <v>104</v>
      </c>
      <c r="K26">
        <f t="shared" si="8"/>
        <v>3.7749999999999999E-6</v>
      </c>
      <c r="L26">
        <f t="shared" si="9"/>
        <v>4.3834000000000001E-5</v>
      </c>
      <c r="M26" t="s">
        <v>227</v>
      </c>
      <c r="O26">
        <f t="shared" si="10"/>
        <v>707.42690000000005</v>
      </c>
      <c r="P26">
        <f t="shared" si="11"/>
        <v>710.28740000000005</v>
      </c>
      <c r="T26">
        <f t="shared" si="0"/>
        <v>2.6650134999999864</v>
      </c>
      <c r="U26">
        <f t="shared" si="1"/>
        <v>6.0109440999999606</v>
      </c>
      <c r="V26">
        <f t="shared" si="12"/>
        <v>0.25384247112642494</v>
      </c>
      <c r="W26">
        <f t="shared" si="13"/>
        <v>0.19665608755156935</v>
      </c>
      <c r="X26">
        <f t="shared" si="2"/>
        <v>2.5537633869054291E-6</v>
      </c>
      <c r="Y26">
        <f t="shared" si="3"/>
        <v>5.1815678232309254E-5</v>
      </c>
    </row>
    <row r="27" spans="1:25" x14ac:dyDescent="0.2">
      <c r="A27" t="s">
        <v>42</v>
      </c>
      <c r="C27">
        <f t="shared" si="4"/>
        <v>46.702399999999997</v>
      </c>
      <c r="D27">
        <f t="shared" si="5"/>
        <v>44.515599999999999</v>
      </c>
      <c r="E27" t="s">
        <v>167</v>
      </c>
      <c r="G27">
        <f t="shared" si="6"/>
        <v>14.337300000000001</v>
      </c>
      <c r="H27">
        <f t="shared" si="7"/>
        <v>19.170200000000001</v>
      </c>
      <c r="I27" t="s">
        <v>105</v>
      </c>
      <c r="K27">
        <f t="shared" si="8"/>
        <v>5.5445E-6</v>
      </c>
      <c r="L27">
        <f t="shared" si="9"/>
        <v>1.9367999999999998E-6</v>
      </c>
      <c r="M27" t="s">
        <v>228</v>
      </c>
      <c r="O27">
        <f t="shared" si="10"/>
        <v>667.31979999999999</v>
      </c>
      <c r="P27">
        <f t="shared" si="11"/>
        <v>846.14790000000005</v>
      </c>
      <c r="T27">
        <f t="shared" si="0"/>
        <v>2.2665195199999744</v>
      </c>
      <c r="U27">
        <f t="shared" si="1"/>
        <v>7.2250551199999791</v>
      </c>
      <c r="V27">
        <f t="shared" si="12"/>
        <v>0.25384151287109641</v>
      </c>
      <c r="W27">
        <f t="shared" si="13"/>
        <v>0.19665570666805898</v>
      </c>
      <c r="X27">
        <f t="shared" si="2"/>
        <v>3.1899545766015915E-6</v>
      </c>
      <c r="Y27">
        <f t="shared" si="3"/>
        <v>2.7518990268331051E-6</v>
      </c>
    </row>
    <row r="28" spans="1:25" x14ac:dyDescent="0.2">
      <c r="A28" t="s">
        <v>43</v>
      </c>
      <c r="C28">
        <f t="shared" si="4"/>
        <v>46.660600000000002</v>
      </c>
      <c r="D28">
        <f t="shared" si="5"/>
        <v>44.488100000000003</v>
      </c>
      <c r="E28" t="s">
        <v>168</v>
      </c>
      <c r="G28">
        <f t="shared" si="6"/>
        <v>13.980600000000001</v>
      </c>
      <c r="H28">
        <f t="shared" si="7"/>
        <v>17.037700000000001</v>
      </c>
      <c r="I28" t="s">
        <v>106</v>
      </c>
      <c r="K28">
        <f t="shared" si="8"/>
        <v>1.5415000000000001E-5</v>
      </c>
      <c r="L28">
        <f t="shared" si="9"/>
        <v>3.6654000000000001E-6</v>
      </c>
      <c r="M28" t="s">
        <v>229</v>
      </c>
      <c r="O28">
        <f t="shared" si="10"/>
        <v>651.04629999999997</v>
      </c>
      <c r="P28">
        <f t="shared" si="11"/>
        <v>752.7414</v>
      </c>
      <c r="T28">
        <f t="shared" si="0"/>
        <v>1.2968843600001492</v>
      </c>
      <c r="U28">
        <f t="shared" si="1"/>
        <v>5.2335013700001127</v>
      </c>
      <c r="V28">
        <f t="shared" si="12"/>
        <v>0.25384010544682828</v>
      </c>
      <c r="W28">
        <f t="shared" si="13"/>
        <v>0.19665498584623176</v>
      </c>
      <c r="X28">
        <f t="shared" si="2"/>
        <v>5.0746374644400379E-6</v>
      </c>
      <c r="Y28">
        <f t="shared" si="3"/>
        <v>3.7724081928519561E-6</v>
      </c>
    </row>
    <row r="29" spans="1:25" x14ac:dyDescent="0.2">
      <c r="A29" t="s">
        <v>44</v>
      </c>
      <c r="C29">
        <f t="shared" si="4"/>
        <v>46.639600000000002</v>
      </c>
      <c r="D29">
        <f t="shared" si="5"/>
        <v>44.440300000000001</v>
      </c>
      <c r="E29" t="s">
        <v>169</v>
      </c>
      <c r="G29">
        <f t="shared" si="6"/>
        <v>15.5045</v>
      </c>
      <c r="H29">
        <f t="shared" si="7"/>
        <v>16.283799999999999</v>
      </c>
      <c r="I29" t="s">
        <v>107</v>
      </c>
      <c r="K29">
        <f t="shared" si="8"/>
        <v>4.6761E-6</v>
      </c>
      <c r="L29">
        <f t="shared" si="9"/>
        <v>2.143E-5</v>
      </c>
      <c r="M29" t="s">
        <v>230</v>
      </c>
      <c r="O29">
        <f t="shared" si="10"/>
        <v>721.29020000000003</v>
      </c>
      <c r="P29">
        <f t="shared" si="11"/>
        <v>720.17489999999998</v>
      </c>
      <c r="T29">
        <f t="shared" si="0"/>
        <v>1.8334782000000587</v>
      </c>
      <c r="U29">
        <f t="shared" si="1"/>
        <v>3.4820571400000517</v>
      </c>
      <c r="V29">
        <f t="shared" si="12"/>
        <v>0.25383619250160283</v>
      </c>
      <c r="W29">
        <f t="shared" si="13"/>
        <v>0.19665077152988508</v>
      </c>
      <c r="X29">
        <f t="shared" si="2"/>
        <v>2.176271554321511E-6</v>
      </c>
      <c r="Y29">
        <f t="shared" si="3"/>
        <v>1.4674175850864888E-5</v>
      </c>
    </row>
    <row r="30" spans="1:25" x14ac:dyDescent="0.2">
      <c r="A30" t="s">
        <v>45</v>
      </c>
      <c r="C30">
        <f t="shared" si="4"/>
        <v>46.621000000000002</v>
      </c>
      <c r="D30">
        <f t="shared" si="5"/>
        <v>44.375999999999998</v>
      </c>
      <c r="E30" t="s">
        <v>170</v>
      </c>
      <c r="G30">
        <f t="shared" si="6"/>
        <v>15.3139</v>
      </c>
      <c r="H30">
        <f t="shared" si="7"/>
        <v>18.843800000000002</v>
      </c>
      <c r="I30" t="s">
        <v>108</v>
      </c>
      <c r="K30">
        <f t="shared" si="8"/>
        <v>4.9983000000000001E-6</v>
      </c>
      <c r="L30">
        <f t="shared" si="9"/>
        <v>0.71689999999999998</v>
      </c>
      <c r="M30" t="s">
        <v>231</v>
      </c>
      <c r="O30">
        <f t="shared" si="10"/>
        <v>712.50070000000005</v>
      </c>
      <c r="P30">
        <f t="shared" si="11"/>
        <v>829.33069999999998</v>
      </c>
      <c r="T30">
        <f t="shared" si="0"/>
        <v>1.4486319000000094</v>
      </c>
      <c r="U30">
        <f t="shared" si="1"/>
        <v>6.8817688000000317</v>
      </c>
      <c r="V30">
        <f t="shared" si="12"/>
        <v>0.25383500553818306</v>
      </c>
      <c r="W30">
        <f t="shared" si="13"/>
        <v>5.5671833420110471E-2</v>
      </c>
      <c r="X30">
        <f t="shared" si="2"/>
        <v>1.8379423188696443E-6</v>
      </c>
      <c r="Y30">
        <f t="shared" si="3"/>
        <v>0.27465921998647214</v>
      </c>
    </row>
    <row r="31" spans="1:25" x14ac:dyDescent="0.2">
      <c r="A31" t="s">
        <v>46</v>
      </c>
      <c r="C31">
        <f t="shared" si="4"/>
        <v>46.599299999999999</v>
      </c>
      <c r="D31">
        <f t="shared" si="5"/>
        <v>44.333399999999997</v>
      </c>
      <c r="E31" t="s">
        <v>171</v>
      </c>
      <c r="G31">
        <f t="shared" si="6"/>
        <v>15.231299999999999</v>
      </c>
      <c r="H31">
        <f t="shared" si="7"/>
        <v>20</v>
      </c>
      <c r="I31" t="s">
        <v>109</v>
      </c>
      <c r="K31">
        <f t="shared" si="8"/>
        <v>6.212E-6</v>
      </c>
      <c r="L31">
        <f t="shared" si="9"/>
        <v>9.7855000000000008E-3</v>
      </c>
      <c r="M31" t="s">
        <v>232</v>
      </c>
      <c r="O31">
        <f t="shared" si="10"/>
        <v>708.70339999999999</v>
      </c>
      <c r="P31">
        <f t="shared" si="11"/>
        <v>879.21069999999997</v>
      </c>
      <c r="T31">
        <f t="shared" si="0"/>
        <v>1.0645180899999787</v>
      </c>
      <c r="U31">
        <f t="shared" si="1"/>
        <v>7.4572999999999183</v>
      </c>
      <c r="V31">
        <f t="shared" si="12"/>
        <v>0.25383373679467486</v>
      </c>
      <c r="W31">
        <f t="shared" si="13"/>
        <v>5.512705669417798E-2</v>
      </c>
      <c r="X31">
        <f t="shared" si="2"/>
        <v>1.6785482762114352E-6</v>
      </c>
      <c r="Y31">
        <f t="shared" si="3"/>
        <v>4.0228092633794524E-3</v>
      </c>
    </row>
    <row r="32" spans="1:25" x14ac:dyDescent="0.2">
      <c r="A32" t="s">
        <v>47</v>
      </c>
      <c r="C32">
        <f t="shared" si="4"/>
        <v>46.596899999999998</v>
      </c>
      <c r="D32">
        <f t="shared" si="5"/>
        <v>44.313400000000001</v>
      </c>
      <c r="E32" t="s">
        <v>172</v>
      </c>
      <c r="G32">
        <f t="shared" si="6"/>
        <v>15.461399999999999</v>
      </c>
      <c r="H32">
        <f t="shared" si="7"/>
        <v>20</v>
      </c>
      <c r="I32" t="s">
        <v>110</v>
      </c>
      <c r="K32">
        <f t="shared" si="8"/>
        <v>3.2326000000000002E-6</v>
      </c>
      <c r="L32">
        <f t="shared" si="9"/>
        <v>2.0642000000000001E-6</v>
      </c>
      <c r="M32" t="s">
        <v>233</v>
      </c>
      <c r="O32">
        <f t="shared" si="10"/>
        <v>719.40769999999998</v>
      </c>
      <c r="P32">
        <f t="shared" si="11"/>
        <v>879.21069999999997</v>
      </c>
      <c r="T32">
        <f t="shared" si="0"/>
        <v>1.0456096599999682</v>
      </c>
      <c r="U32">
        <f t="shared" si="1"/>
        <v>7.0573000000000548</v>
      </c>
      <c r="V32">
        <f t="shared" si="12"/>
        <v>0.25383215997950193</v>
      </c>
      <c r="W32">
        <f t="shared" si="13"/>
        <v>5.5126942900907548E-2</v>
      </c>
      <c r="X32">
        <f t="shared" si="2"/>
        <v>8.5796229226519775E-7</v>
      </c>
      <c r="Y32">
        <f t="shared" si="3"/>
        <v>8.0307158968859559E-7</v>
      </c>
    </row>
    <row r="33" spans="1:25" x14ac:dyDescent="0.2">
      <c r="A33" t="s">
        <v>48</v>
      </c>
      <c r="C33">
        <f t="shared" si="4"/>
        <v>46.581800000000001</v>
      </c>
      <c r="D33">
        <f t="shared" si="5"/>
        <v>44.282699999999998</v>
      </c>
      <c r="E33" t="s">
        <v>173</v>
      </c>
      <c r="G33">
        <f t="shared" si="6"/>
        <v>14.956899999999999</v>
      </c>
      <c r="H33">
        <f t="shared" si="7"/>
        <v>20</v>
      </c>
      <c r="I33" t="s">
        <v>111</v>
      </c>
      <c r="K33">
        <f t="shared" si="8"/>
        <v>6.7850000000000003E-6</v>
      </c>
      <c r="L33">
        <f t="shared" si="9"/>
        <v>3.0215000000000001E-5</v>
      </c>
      <c r="M33" t="s">
        <v>234</v>
      </c>
      <c r="O33">
        <f t="shared" si="10"/>
        <v>696.13499999999999</v>
      </c>
      <c r="P33">
        <f t="shared" si="11"/>
        <v>879.21069999999997</v>
      </c>
      <c r="T33">
        <f t="shared" si="0"/>
        <v>0.58432442000002993</v>
      </c>
      <c r="U33">
        <f t="shared" si="1"/>
        <v>6.443300000000022</v>
      </c>
      <c r="V33">
        <f t="shared" si="12"/>
        <v>0.25383133944166159</v>
      </c>
      <c r="W33">
        <f t="shared" si="13"/>
        <v>5.51252772403278E-2</v>
      </c>
      <c r="X33">
        <f t="shared" si="2"/>
        <v>1.0063501835871853E-6</v>
      </c>
      <c r="Y33">
        <f t="shared" si="3"/>
        <v>1.0732026535529319E-5</v>
      </c>
    </row>
    <row r="34" spans="1:25" x14ac:dyDescent="0.2">
      <c r="A34" t="s">
        <v>49</v>
      </c>
      <c r="C34">
        <f t="shared" si="4"/>
        <v>46.581499999999998</v>
      </c>
      <c r="D34">
        <f t="shared" si="5"/>
        <v>44.206299999999999</v>
      </c>
      <c r="E34" t="s">
        <v>174</v>
      </c>
      <c r="G34">
        <f t="shared" si="6"/>
        <v>15.2601</v>
      </c>
      <c r="H34">
        <f t="shared" si="7"/>
        <v>20</v>
      </c>
      <c r="I34" t="s">
        <v>112</v>
      </c>
      <c r="K34">
        <f t="shared" si="8"/>
        <v>4.0957999999999998E-6</v>
      </c>
      <c r="L34">
        <f t="shared" si="9"/>
        <v>0.99995000000000001</v>
      </c>
      <c r="M34" t="s">
        <v>235</v>
      </c>
      <c r="O34">
        <f t="shared" si="10"/>
        <v>710.25609999999995</v>
      </c>
      <c r="P34">
        <f t="shared" si="11"/>
        <v>879.21069999999997</v>
      </c>
      <c r="T34">
        <f t="shared" si="0"/>
        <v>0.58224815000005492</v>
      </c>
      <c r="U34">
        <f t="shared" si="1"/>
        <v>4.915300000000002</v>
      </c>
      <c r="V34">
        <f t="shared" si="12"/>
        <v>0.25382961719602348</v>
      </c>
      <c r="W34">
        <f t="shared" si="13"/>
        <v>2.7562638620160866E-6</v>
      </c>
      <c r="X34">
        <f t="shared" si="2"/>
        <v>6.053257569480719E-7</v>
      </c>
      <c r="Y34">
        <f t="shared" si="3"/>
        <v>1.3547186367779628E-5</v>
      </c>
    </row>
    <row r="35" spans="1:25" x14ac:dyDescent="0.2">
      <c r="A35" t="s">
        <v>50</v>
      </c>
      <c r="C35">
        <f t="shared" si="4"/>
        <v>46.606999999999999</v>
      </c>
      <c r="D35">
        <f t="shared" si="5"/>
        <v>44.132100000000001</v>
      </c>
      <c r="E35" t="s">
        <v>175</v>
      </c>
      <c r="G35">
        <f t="shared" si="6"/>
        <v>14.989100000000001</v>
      </c>
      <c r="H35">
        <f t="shared" si="7"/>
        <v>20</v>
      </c>
      <c r="I35" t="s">
        <v>113</v>
      </c>
      <c r="K35">
        <f t="shared" si="8"/>
        <v>2.5687999999999999E-6</v>
      </c>
      <c r="L35">
        <f t="shared" si="9"/>
        <v>0.99995999999999996</v>
      </c>
      <c r="M35" t="s">
        <v>236</v>
      </c>
      <c r="O35">
        <f t="shared" si="10"/>
        <v>697.40430000000003</v>
      </c>
      <c r="P35">
        <f t="shared" si="11"/>
        <v>879.21069999999997</v>
      </c>
      <c r="T35">
        <f t="shared" si="0"/>
        <v>1.192683699999975</v>
      </c>
      <c r="U35">
        <f t="shared" si="1"/>
        <v>3.4313000000000784</v>
      </c>
      <c r="V35">
        <f t="shared" si="12"/>
        <v>0.25382857756067734</v>
      </c>
      <c r="W35">
        <f t="shared" si="13"/>
        <v>1.1025055448075373E-10</v>
      </c>
      <c r="X35">
        <f t="shared" si="2"/>
        <v>7.7767133747209316E-7</v>
      </c>
      <c r="Y35">
        <f t="shared" si="3"/>
        <v>3.7828759548071532E-10</v>
      </c>
    </row>
    <row r="36" spans="1:25" x14ac:dyDescent="0.2">
      <c r="A36" t="s">
        <v>51</v>
      </c>
      <c r="C36">
        <f t="shared" si="4"/>
        <v>46.636800000000001</v>
      </c>
      <c r="D36">
        <f t="shared" si="5"/>
        <v>44.033999999999999</v>
      </c>
      <c r="E36" t="s">
        <v>176</v>
      </c>
      <c r="G36">
        <f t="shared" si="6"/>
        <v>14.097799999999999</v>
      </c>
      <c r="H36">
        <f t="shared" si="7"/>
        <v>20</v>
      </c>
      <c r="I36" t="s">
        <v>114</v>
      </c>
      <c r="K36">
        <f t="shared" si="8"/>
        <v>4.1323999999999996E-6</v>
      </c>
      <c r="L36">
        <f t="shared" si="9"/>
        <v>1</v>
      </c>
      <c r="M36" t="s">
        <v>237</v>
      </c>
      <c r="O36">
        <f t="shared" si="10"/>
        <v>654.96360000000004</v>
      </c>
      <c r="P36">
        <f t="shared" si="11"/>
        <v>879.21069999999997</v>
      </c>
      <c r="T36">
        <f t="shared" si="0"/>
        <v>2.5126790399999663</v>
      </c>
      <c r="U36">
        <f t="shared" si="1"/>
        <v>1.4692999999999756</v>
      </c>
      <c r="V36">
        <f t="shared" si="12"/>
        <v>0.25382792552582728</v>
      </c>
      <c r="W36">
        <f t="shared" si="13"/>
        <v>0</v>
      </c>
      <c r="X36">
        <f t="shared" si="2"/>
        <v>2.6355955784720439E-6</v>
      </c>
      <c r="Y36">
        <f t="shared" si="3"/>
        <v>0</v>
      </c>
    </row>
    <row r="37" spans="1:25" x14ac:dyDescent="0.2">
      <c r="A37" t="s">
        <v>52</v>
      </c>
      <c r="C37">
        <f t="shared" si="4"/>
        <v>46.664099999999998</v>
      </c>
      <c r="D37">
        <f t="shared" si="5"/>
        <v>43.943800000000003</v>
      </c>
      <c r="E37" t="s">
        <v>177</v>
      </c>
      <c r="G37">
        <f t="shared" si="6"/>
        <v>13.741</v>
      </c>
      <c r="H37">
        <f t="shared" si="7"/>
        <v>20</v>
      </c>
      <c r="I37" t="s">
        <v>115</v>
      </c>
      <c r="K37">
        <f t="shared" si="8"/>
        <v>5.6824E-6</v>
      </c>
      <c r="L37">
        <f t="shared" si="9"/>
        <v>1</v>
      </c>
      <c r="M37" t="s">
        <v>238</v>
      </c>
      <c r="O37">
        <f t="shared" si="10"/>
        <v>637.97879999999998</v>
      </c>
      <c r="P37">
        <f t="shared" si="11"/>
        <v>879.21069999999997</v>
      </c>
      <c r="T37">
        <f t="shared" si="0"/>
        <v>3.2325981000000183</v>
      </c>
      <c r="U37">
        <f t="shared" si="1"/>
        <v>-0.33469999999988431</v>
      </c>
      <c r="V37">
        <f t="shared" si="12"/>
        <v>0.25382687660730785</v>
      </c>
      <c r="W37">
        <f t="shared" si="13"/>
        <v>0</v>
      </c>
      <c r="X37">
        <f t="shared" si="2"/>
        <v>4.6625244336721434E-6</v>
      </c>
      <c r="Y37">
        <f t="shared" si="3"/>
        <v>0</v>
      </c>
    </row>
    <row r="38" spans="1:25" x14ac:dyDescent="0.2">
      <c r="A38" t="s">
        <v>53</v>
      </c>
      <c r="C38">
        <f t="shared" si="4"/>
        <v>46.703499999999998</v>
      </c>
      <c r="D38">
        <f t="shared" si="5"/>
        <v>43.880699999999997</v>
      </c>
      <c r="E38" t="s">
        <v>178</v>
      </c>
      <c r="G38">
        <f t="shared" si="6"/>
        <v>13.844200000000001</v>
      </c>
      <c r="H38">
        <f t="shared" si="7"/>
        <v>20</v>
      </c>
      <c r="I38" t="s">
        <v>116</v>
      </c>
      <c r="K38">
        <f t="shared" si="8"/>
        <v>4.7890999999999996E-6</v>
      </c>
      <c r="L38">
        <f t="shared" si="9"/>
        <v>0.99994000000000005</v>
      </c>
      <c r="M38" t="s">
        <v>239</v>
      </c>
      <c r="O38">
        <f t="shared" si="10"/>
        <v>642.94399999999996</v>
      </c>
      <c r="P38">
        <f t="shared" si="11"/>
        <v>879.21069999999997</v>
      </c>
      <c r="T38">
        <f t="shared" si="0"/>
        <v>3.6285947000000078</v>
      </c>
      <c r="U38">
        <f t="shared" si="1"/>
        <v>-1.5967000000000553</v>
      </c>
      <c r="V38">
        <f t="shared" si="12"/>
        <v>0.2538254342614642</v>
      </c>
      <c r="W38">
        <f t="shared" si="13"/>
        <v>0</v>
      </c>
      <c r="X38">
        <f t="shared" si="2"/>
        <v>4.4109029794166753E-6</v>
      </c>
      <c r="Y38">
        <f t="shared" si="3"/>
        <v>0</v>
      </c>
    </row>
    <row r="39" spans="1:25" x14ac:dyDescent="0.2">
      <c r="A39" t="s">
        <v>54</v>
      </c>
      <c r="C39">
        <f t="shared" si="4"/>
        <v>46.754899999999999</v>
      </c>
      <c r="D39">
        <f t="shared" si="5"/>
        <v>43.813299999999998</v>
      </c>
      <c r="E39" t="s">
        <v>179</v>
      </c>
      <c r="G39">
        <f t="shared" si="6"/>
        <v>13.740500000000001</v>
      </c>
      <c r="H39">
        <f t="shared" si="7"/>
        <v>20</v>
      </c>
      <c r="I39" t="s">
        <v>117</v>
      </c>
      <c r="K39">
        <f t="shared" si="8"/>
        <v>4.1909E-6</v>
      </c>
      <c r="L39">
        <f t="shared" si="9"/>
        <v>0.99997999999999998</v>
      </c>
      <c r="M39" t="s">
        <v>240</v>
      </c>
      <c r="O39">
        <f t="shared" si="10"/>
        <v>637.90369999999996</v>
      </c>
      <c r="P39">
        <f t="shared" si="11"/>
        <v>879.21069999999997</v>
      </c>
      <c r="T39">
        <f t="shared" si="0"/>
        <v>4.5320034500000475</v>
      </c>
      <c r="U39">
        <f t="shared" si="1"/>
        <v>-2.9447000000000116</v>
      </c>
      <c r="V39">
        <f t="shared" si="12"/>
        <v>0.25382421866607696</v>
      </c>
      <c r="W39">
        <f t="shared" si="13"/>
        <v>0</v>
      </c>
      <c r="X39">
        <f t="shared" si="2"/>
        <v>4.8209273623548914E-6</v>
      </c>
      <c r="Y39">
        <f t="shared" si="3"/>
        <v>0</v>
      </c>
    </row>
    <row r="40" spans="1:25" x14ac:dyDescent="0.2">
      <c r="A40" t="s">
        <v>55</v>
      </c>
      <c r="C40">
        <f t="shared" si="4"/>
        <v>46.811700000000002</v>
      </c>
      <c r="D40">
        <f t="shared" si="5"/>
        <v>43.749699999999997</v>
      </c>
      <c r="E40" t="s">
        <v>180</v>
      </c>
      <c r="G40">
        <f t="shared" si="6"/>
        <v>13.720800000000001</v>
      </c>
      <c r="H40">
        <f t="shared" si="7"/>
        <v>20</v>
      </c>
      <c r="I40" t="s">
        <v>118</v>
      </c>
      <c r="K40">
        <f t="shared" si="8"/>
        <v>3.8875999999999998E-6</v>
      </c>
      <c r="L40">
        <f t="shared" si="9"/>
        <v>0.99997000000000003</v>
      </c>
      <c r="M40" t="s">
        <v>241</v>
      </c>
      <c r="O40">
        <f t="shared" si="10"/>
        <v>636.9393</v>
      </c>
      <c r="P40">
        <f t="shared" si="11"/>
        <v>879.21069999999997</v>
      </c>
      <c r="T40">
        <f t="shared" si="0"/>
        <v>5.3546733599999925</v>
      </c>
      <c r="U40">
        <f t="shared" si="1"/>
        <v>-4.2167000000000598</v>
      </c>
      <c r="V40">
        <f t="shared" si="12"/>
        <v>0.25382315491415897</v>
      </c>
      <c r="W40">
        <f t="shared" si="13"/>
        <v>0</v>
      </c>
      <c r="X40">
        <f t="shared" si="2"/>
        <v>5.283792997439445E-6</v>
      </c>
      <c r="Y40">
        <f t="shared" si="3"/>
        <v>0</v>
      </c>
    </row>
    <row r="41" spans="1:25" x14ac:dyDescent="0.2">
      <c r="A41" t="s">
        <v>56</v>
      </c>
      <c r="C41">
        <f t="shared" si="4"/>
        <v>46.865299999999998</v>
      </c>
      <c r="D41">
        <f t="shared" si="5"/>
        <v>43.713900000000002</v>
      </c>
      <c r="E41" t="s">
        <v>181</v>
      </c>
      <c r="G41">
        <f t="shared" si="6"/>
        <v>13.861700000000001</v>
      </c>
      <c r="H41">
        <f t="shared" si="7"/>
        <v>20</v>
      </c>
      <c r="I41" t="s">
        <v>119</v>
      </c>
      <c r="K41">
        <f t="shared" si="8"/>
        <v>4.2119000000000003E-6</v>
      </c>
      <c r="L41">
        <f t="shared" si="9"/>
        <v>0.96270999999999995</v>
      </c>
      <c r="M41" t="s">
        <v>242</v>
      </c>
      <c r="O41">
        <f t="shared" si="10"/>
        <v>643.82870000000003</v>
      </c>
      <c r="P41">
        <f t="shared" si="11"/>
        <v>879.21069999999997</v>
      </c>
      <c r="T41">
        <f t="shared" si="0"/>
        <v>5.804029010000022</v>
      </c>
      <c r="U41">
        <f t="shared" si="1"/>
        <v>-4.9326999999999543</v>
      </c>
      <c r="V41">
        <f t="shared" si="12"/>
        <v>0.25382216815126191</v>
      </c>
      <c r="W41">
        <f t="shared" si="13"/>
        <v>0</v>
      </c>
      <c r="X41">
        <f t="shared" si="2"/>
        <v>6.2049341303955564E-6</v>
      </c>
      <c r="Y41">
        <f t="shared" si="3"/>
        <v>0</v>
      </c>
    </row>
    <row r="42" spans="1:25" x14ac:dyDescent="0.2">
      <c r="A42" t="s">
        <v>57</v>
      </c>
      <c r="C42">
        <f t="shared" si="4"/>
        <v>46.924300000000002</v>
      </c>
      <c r="D42">
        <f t="shared" si="5"/>
        <v>43.702300000000001</v>
      </c>
      <c r="E42" t="s">
        <v>182</v>
      </c>
      <c r="G42">
        <f t="shared" si="6"/>
        <v>14.133699999999999</v>
      </c>
      <c r="H42">
        <f t="shared" si="7"/>
        <v>20</v>
      </c>
      <c r="I42" t="s">
        <v>120</v>
      </c>
      <c r="K42">
        <f t="shared" si="8"/>
        <v>3.8175999999999997E-6</v>
      </c>
      <c r="L42">
        <f t="shared" si="9"/>
        <v>1.0186E-5</v>
      </c>
      <c r="M42" t="s">
        <v>243</v>
      </c>
      <c r="O42">
        <f t="shared" si="10"/>
        <v>657.2183</v>
      </c>
      <c r="P42">
        <f t="shared" si="11"/>
        <v>879.21069999999997</v>
      </c>
      <c r="T42">
        <f t="shared" si="0"/>
        <v>5.9956789100000378</v>
      </c>
      <c r="U42">
        <f t="shared" si="1"/>
        <v>-5.1646999999999252</v>
      </c>
      <c r="V42">
        <f t="shared" si="12"/>
        <v>0.25382109907767186</v>
      </c>
      <c r="W42">
        <f t="shared" si="13"/>
        <v>0</v>
      </c>
      <c r="X42">
        <f t="shared" si="2"/>
        <v>5.8097374851489964E-6</v>
      </c>
      <c r="Y42">
        <f t="shared" si="3"/>
        <v>0</v>
      </c>
    </row>
    <row r="43" spans="1:25" x14ac:dyDescent="0.2">
      <c r="A43" t="s">
        <v>58</v>
      </c>
      <c r="C43">
        <f t="shared" si="4"/>
        <v>46.9863</v>
      </c>
      <c r="D43">
        <f t="shared" si="5"/>
        <v>43.693600000000004</v>
      </c>
      <c r="E43" t="s">
        <v>183</v>
      </c>
      <c r="G43">
        <f t="shared" si="6"/>
        <v>14.3139</v>
      </c>
      <c r="H43">
        <f t="shared" si="7"/>
        <v>20</v>
      </c>
      <c r="I43" t="s">
        <v>121</v>
      </c>
      <c r="K43">
        <f t="shared" si="8"/>
        <v>4.1392000000000001E-6</v>
      </c>
      <c r="L43">
        <f t="shared" si="9"/>
        <v>9.2833999999999999E-6</v>
      </c>
      <c r="M43" t="s">
        <v>244</v>
      </c>
      <c r="O43">
        <f t="shared" si="10"/>
        <v>666.13289999999995</v>
      </c>
      <c r="P43">
        <f t="shared" si="11"/>
        <v>879.21069999999997</v>
      </c>
      <c r="T43">
        <f t="shared" si="0"/>
        <v>6.4242995700000165</v>
      </c>
      <c r="U43">
        <f t="shared" si="1"/>
        <v>-5.3386999999999034</v>
      </c>
      <c r="V43">
        <f t="shared" si="12"/>
        <v>0.25382013009024401</v>
      </c>
      <c r="W43">
        <f t="shared" si="13"/>
        <v>0</v>
      </c>
      <c r="X43">
        <f t="shared" si="2"/>
        <v>6.7494480345057893E-6</v>
      </c>
      <c r="Y43">
        <f t="shared" si="3"/>
        <v>0</v>
      </c>
    </row>
    <row r="44" spans="1:25" x14ac:dyDescent="0.2">
      <c r="A44" t="s">
        <v>59</v>
      </c>
      <c r="C44">
        <f t="shared" si="4"/>
        <v>47.064700000000002</v>
      </c>
      <c r="D44">
        <f t="shared" si="5"/>
        <v>43.688600000000001</v>
      </c>
      <c r="E44" t="s">
        <v>184</v>
      </c>
      <c r="G44">
        <f t="shared" si="6"/>
        <v>14.5154</v>
      </c>
      <c r="H44">
        <f t="shared" si="7"/>
        <v>20</v>
      </c>
      <c r="I44" t="s">
        <v>122</v>
      </c>
      <c r="K44">
        <f t="shared" si="8"/>
        <v>4.3727999999999999E-6</v>
      </c>
      <c r="L44">
        <f t="shared" si="9"/>
        <v>8.1560999999999997E-6</v>
      </c>
      <c r="M44" t="s">
        <v>245</v>
      </c>
      <c r="O44">
        <f t="shared" si="10"/>
        <v>676.26419999999996</v>
      </c>
      <c r="P44">
        <f t="shared" si="11"/>
        <v>879.21069999999997</v>
      </c>
      <c r="T44">
        <f t="shared" si="0"/>
        <v>6.8987463800000342</v>
      </c>
      <c r="U44">
        <f t="shared" si="1"/>
        <v>-5.4386999999999261</v>
      </c>
      <c r="V44">
        <f t="shared" si="12"/>
        <v>0.25381907947796156</v>
      </c>
      <c r="W44">
        <f t="shared" si="13"/>
        <v>0</v>
      </c>
      <c r="X44">
        <f t="shared" si="2"/>
        <v>7.6569190951878446E-6</v>
      </c>
      <c r="Y44">
        <f t="shared" si="3"/>
        <v>0</v>
      </c>
    </row>
    <row r="45" spans="1:25" x14ac:dyDescent="0.2">
      <c r="A45" t="s">
        <v>60</v>
      </c>
      <c r="C45">
        <f t="shared" si="4"/>
        <v>47.127400000000002</v>
      </c>
      <c r="D45">
        <f t="shared" si="5"/>
        <v>43.706299999999999</v>
      </c>
      <c r="E45" t="s">
        <v>185</v>
      </c>
      <c r="G45">
        <f t="shared" si="6"/>
        <v>14.609400000000001</v>
      </c>
      <c r="H45">
        <f t="shared" si="7"/>
        <v>20</v>
      </c>
      <c r="I45" t="s">
        <v>123</v>
      </c>
      <c r="K45">
        <f t="shared" si="8"/>
        <v>5.2963999999999998E-6</v>
      </c>
      <c r="L45">
        <f t="shared" si="9"/>
        <v>3.039E-6</v>
      </c>
      <c r="M45" t="s">
        <v>246</v>
      </c>
      <c r="O45">
        <f t="shared" si="10"/>
        <v>680.94050000000004</v>
      </c>
      <c r="P45">
        <f t="shared" si="11"/>
        <v>879.21069999999997</v>
      </c>
      <c r="T45">
        <f t="shared" si="0"/>
        <v>7.5625375600000098</v>
      </c>
      <c r="U45">
        <f t="shared" si="1"/>
        <v>-5.084699999999998</v>
      </c>
      <c r="V45">
        <f t="shared" si="12"/>
        <v>0.25381796957789082</v>
      </c>
      <c r="W45">
        <f t="shared" si="13"/>
        <v>0</v>
      </c>
      <c r="X45">
        <f t="shared" si="2"/>
        <v>1.0166481791637409E-5</v>
      </c>
      <c r="Y45">
        <f t="shared" si="3"/>
        <v>0</v>
      </c>
    </row>
    <row r="46" spans="1:25" x14ac:dyDescent="0.2">
      <c r="A46" t="s">
        <v>61</v>
      </c>
      <c r="C46">
        <f t="shared" si="4"/>
        <v>47.175699999999999</v>
      </c>
      <c r="D46">
        <f t="shared" si="5"/>
        <v>43.737000000000002</v>
      </c>
      <c r="E46" t="s">
        <v>186</v>
      </c>
      <c r="G46">
        <f t="shared" si="6"/>
        <v>14.9953</v>
      </c>
      <c r="H46">
        <f t="shared" si="7"/>
        <v>20</v>
      </c>
      <c r="I46" t="s">
        <v>124</v>
      </c>
      <c r="K46">
        <f t="shared" si="8"/>
        <v>6.6360999999999999E-6</v>
      </c>
      <c r="L46">
        <f t="shared" si="9"/>
        <v>2.3255E-6</v>
      </c>
      <c r="M46" t="s">
        <v>247</v>
      </c>
      <c r="O46">
        <f t="shared" si="10"/>
        <v>699.94889999999998</v>
      </c>
      <c r="P46">
        <f t="shared" si="11"/>
        <v>879.21069999999997</v>
      </c>
      <c r="T46">
        <f t="shared" si="0"/>
        <v>7.4648742100000618</v>
      </c>
      <c r="U46">
        <f t="shared" si="1"/>
        <v>-4.4706999999999653</v>
      </c>
      <c r="V46">
        <f t="shared" si="12"/>
        <v>0.25381662525639676</v>
      </c>
      <c r="W46">
        <f t="shared" si="13"/>
        <v>0</v>
      </c>
      <c r="X46">
        <f t="shared" si="2"/>
        <v>1.2573479589037835E-5</v>
      </c>
      <c r="Y46">
        <f t="shared" si="3"/>
        <v>0</v>
      </c>
    </row>
    <row r="47" spans="1:25" x14ac:dyDescent="0.2">
      <c r="A47" t="s">
        <v>62</v>
      </c>
      <c r="C47">
        <f t="shared" si="4"/>
        <v>47.235900000000001</v>
      </c>
      <c r="D47">
        <f t="shared" si="5"/>
        <v>43.7684</v>
      </c>
      <c r="E47" t="s">
        <v>187</v>
      </c>
      <c r="G47">
        <f t="shared" si="6"/>
        <v>15.404999999999999</v>
      </c>
      <c r="H47">
        <f t="shared" si="7"/>
        <v>20</v>
      </c>
      <c r="I47" t="s">
        <v>125</v>
      </c>
      <c r="K47">
        <f t="shared" si="8"/>
        <v>6.6251999999999997E-6</v>
      </c>
      <c r="L47">
        <f t="shared" si="9"/>
        <v>2.7522000000000001E-6</v>
      </c>
      <c r="M47" t="s">
        <v>248</v>
      </c>
      <c r="O47">
        <f t="shared" si="10"/>
        <v>720.38599999999997</v>
      </c>
      <c r="P47">
        <f t="shared" si="11"/>
        <v>879.21069999999997</v>
      </c>
      <c r="T47">
        <f t="shared" si="0"/>
        <v>7.2830394999999726</v>
      </c>
      <c r="U47">
        <f t="shared" si="1"/>
        <v>-3.8427000000000362</v>
      </c>
      <c r="V47">
        <f t="shared" si="12"/>
        <v>0.2538149409038899</v>
      </c>
      <c r="W47">
        <f t="shared" si="13"/>
        <v>0</v>
      </c>
      <c r="X47">
        <f t="shared" si="2"/>
        <v>1.2246975300790435E-5</v>
      </c>
      <c r="Y47">
        <f t="shared" si="3"/>
        <v>0</v>
      </c>
    </row>
    <row r="48" spans="1:25" x14ac:dyDescent="0.2">
      <c r="A48" t="s">
        <v>63</v>
      </c>
      <c r="C48">
        <f t="shared" si="4"/>
        <v>47.2941</v>
      </c>
      <c r="D48">
        <f t="shared" si="5"/>
        <v>43.801299999999998</v>
      </c>
      <c r="E48" t="s">
        <v>188</v>
      </c>
      <c r="G48">
        <f t="shared" si="6"/>
        <v>15.541600000000001</v>
      </c>
      <c r="H48">
        <f t="shared" si="7"/>
        <v>20</v>
      </c>
      <c r="I48" t="s">
        <v>126</v>
      </c>
      <c r="K48">
        <f t="shared" si="8"/>
        <v>7.4645999999999996E-6</v>
      </c>
      <c r="L48">
        <f t="shared" si="9"/>
        <v>3.1725999999999999E-6</v>
      </c>
      <c r="M48" t="s">
        <v>249</v>
      </c>
      <c r="O48">
        <f t="shared" si="10"/>
        <v>727.20069999999998</v>
      </c>
      <c r="P48">
        <f t="shared" si="11"/>
        <v>879.21069999999997</v>
      </c>
      <c r="T48">
        <f t="shared" si="0"/>
        <v>7.8252845600000001</v>
      </c>
      <c r="U48">
        <f t="shared" si="1"/>
        <v>-3.1847000000000207</v>
      </c>
      <c r="V48">
        <f t="shared" si="12"/>
        <v>0.25381325932914339</v>
      </c>
      <c r="W48">
        <f t="shared" si="13"/>
        <v>0</v>
      </c>
      <c r="X48">
        <f t="shared" si="2"/>
        <v>1.4825897246468115E-5</v>
      </c>
      <c r="Y48">
        <f t="shared" si="3"/>
        <v>0</v>
      </c>
    </row>
    <row r="49" spans="1:25" x14ac:dyDescent="0.2">
      <c r="A49" t="s">
        <v>64</v>
      </c>
      <c r="C49">
        <f t="shared" si="4"/>
        <v>47.338099999999997</v>
      </c>
      <c r="D49">
        <f t="shared" si="5"/>
        <v>43.814100000000003</v>
      </c>
      <c r="E49" t="s">
        <v>189</v>
      </c>
      <c r="G49">
        <f t="shared" si="6"/>
        <v>15.823499999999999</v>
      </c>
      <c r="H49">
        <f t="shared" si="7"/>
        <v>20</v>
      </c>
      <c r="I49" t="s">
        <v>127</v>
      </c>
      <c r="K49">
        <f t="shared" si="8"/>
        <v>9.6206000000000007E-6</v>
      </c>
      <c r="L49">
        <f t="shared" si="9"/>
        <v>9.1027000000000001E-6</v>
      </c>
      <c r="M49" t="s">
        <v>250</v>
      </c>
      <c r="O49">
        <f t="shared" si="10"/>
        <v>741.11720000000003</v>
      </c>
      <c r="P49">
        <f t="shared" si="11"/>
        <v>879.21069999999997</v>
      </c>
      <c r="T49">
        <f t="shared" si="0"/>
        <v>7.9372253499999488</v>
      </c>
      <c r="U49">
        <f t="shared" si="1"/>
        <v>-2.9286999999999352</v>
      </c>
      <c r="V49">
        <f t="shared" si="12"/>
        <v>0.25381136471468779</v>
      </c>
      <c r="W49">
        <f t="shared" si="13"/>
        <v>0</v>
      </c>
      <c r="X49">
        <f t="shared" si="2"/>
        <v>1.9381256676823933E-5</v>
      </c>
      <c r="Y49">
        <f t="shared" si="3"/>
        <v>0</v>
      </c>
    </row>
    <row r="50" spans="1:25" x14ac:dyDescent="0.2">
      <c r="A50" t="s">
        <v>65</v>
      </c>
      <c r="C50">
        <f t="shared" si="4"/>
        <v>47.375700000000002</v>
      </c>
      <c r="D50">
        <f t="shared" si="5"/>
        <v>43.824399999999997</v>
      </c>
      <c r="E50" t="s">
        <v>190</v>
      </c>
      <c r="G50">
        <f t="shared" si="6"/>
        <v>16.2196</v>
      </c>
      <c r="H50">
        <f t="shared" si="7"/>
        <v>20</v>
      </c>
      <c r="I50" t="s">
        <v>128</v>
      </c>
      <c r="K50">
        <f t="shared" si="8"/>
        <v>1.1732999999999999E-5</v>
      </c>
      <c r="L50">
        <f t="shared" si="9"/>
        <v>1.3084999999999999E-5</v>
      </c>
      <c r="M50" t="s">
        <v>251</v>
      </c>
      <c r="O50">
        <f t="shared" si="10"/>
        <v>760.58360000000005</v>
      </c>
      <c r="P50">
        <f t="shared" si="11"/>
        <v>879.21069999999997</v>
      </c>
      <c r="T50">
        <f t="shared" si="0"/>
        <v>7.8313037199999371</v>
      </c>
      <c r="U50">
        <f t="shared" si="1"/>
        <v>-2.7227000000000317</v>
      </c>
      <c r="V50">
        <f t="shared" si="12"/>
        <v>0.25380892289707241</v>
      </c>
      <c r="W50">
        <f t="shared" si="13"/>
        <v>0</v>
      </c>
      <c r="X50">
        <f t="shared" si="2"/>
        <v>2.3321153323168085E-5</v>
      </c>
      <c r="Y50">
        <f t="shared" si="3"/>
        <v>0</v>
      </c>
    </row>
    <row r="51" spans="1:25" x14ac:dyDescent="0.2">
      <c r="A51" t="s">
        <v>66</v>
      </c>
      <c r="C51">
        <f t="shared" si="4"/>
        <v>47.421599999999998</v>
      </c>
      <c r="D51">
        <f t="shared" si="5"/>
        <v>43.849400000000003</v>
      </c>
      <c r="E51" t="s">
        <v>191</v>
      </c>
      <c r="G51">
        <f t="shared" si="6"/>
        <v>16.555399999999999</v>
      </c>
      <c r="H51">
        <f t="shared" si="7"/>
        <v>20</v>
      </c>
      <c r="I51" t="s">
        <v>129</v>
      </c>
      <c r="K51">
        <f t="shared" si="8"/>
        <v>1.1116E-5</v>
      </c>
      <c r="L51">
        <f t="shared" si="9"/>
        <v>8.2601000000000008E-6</v>
      </c>
      <c r="M51" t="s">
        <v>252</v>
      </c>
      <c r="O51">
        <f t="shared" si="10"/>
        <v>777.24630000000002</v>
      </c>
      <c r="P51">
        <f t="shared" si="11"/>
        <v>879.21069999999997</v>
      </c>
      <c r="T51">
        <f t="shared" si="0"/>
        <v>7.8372566399998504</v>
      </c>
      <c r="U51">
        <f t="shared" si="1"/>
        <v>-2.222699999999918</v>
      </c>
      <c r="V51">
        <f t="shared" si="12"/>
        <v>0.25380594495698006</v>
      </c>
      <c r="W51">
        <f t="shared" si="13"/>
        <v>0</v>
      </c>
      <c r="X51">
        <f t="shared" si="2"/>
        <v>2.2111306111217533E-5</v>
      </c>
      <c r="Y51">
        <f t="shared" si="3"/>
        <v>0</v>
      </c>
    </row>
    <row r="52" spans="1:25" x14ac:dyDescent="0.2">
      <c r="A52" t="s">
        <v>67</v>
      </c>
      <c r="C52">
        <f t="shared" si="4"/>
        <v>47.459400000000002</v>
      </c>
      <c r="D52">
        <f t="shared" si="5"/>
        <v>43.863100000000003</v>
      </c>
      <c r="E52" t="s">
        <v>192</v>
      </c>
      <c r="G52">
        <f t="shared" si="6"/>
        <v>16.746300000000002</v>
      </c>
      <c r="H52">
        <f t="shared" si="7"/>
        <v>20</v>
      </c>
      <c r="I52" t="s">
        <v>130</v>
      </c>
      <c r="K52">
        <f t="shared" si="8"/>
        <v>1.4005000000000001E-5</v>
      </c>
      <c r="L52">
        <f t="shared" si="9"/>
        <v>1.8504000000000001E-5</v>
      </c>
      <c r="M52" t="s">
        <v>253</v>
      </c>
      <c r="O52">
        <f t="shared" si="10"/>
        <v>786.65840000000003</v>
      </c>
      <c r="P52">
        <f t="shared" si="11"/>
        <v>879.21069999999997</v>
      </c>
      <c r="T52">
        <f t="shared" si="0"/>
        <v>8.1109502200000634</v>
      </c>
      <c r="U52">
        <f t="shared" si="1"/>
        <v>-1.9486999999999171</v>
      </c>
      <c r="V52">
        <f t="shared" si="12"/>
        <v>0.25380312365009589</v>
      </c>
      <c r="W52">
        <f t="shared" si="13"/>
        <v>0</v>
      </c>
      <c r="X52">
        <f t="shared" si="2"/>
        <v>2.8830475944998314E-5</v>
      </c>
      <c r="Y52">
        <f t="shared" si="3"/>
        <v>0</v>
      </c>
    </row>
    <row r="53" spans="1:25" x14ac:dyDescent="0.2">
      <c r="A53" t="s">
        <v>68</v>
      </c>
      <c r="C53">
        <f t="shared" si="4"/>
        <v>47.508699999999997</v>
      </c>
      <c r="D53">
        <f t="shared" si="5"/>
        <v>43.883499999999998</v>
      </c>
      <c r="E53" t="s">
        <v>193</v>
      </c>
      <c r="G53">
        <f t="shared" si="6"/>
        <v>17.0929</v>
      </c>
      <c r="H53">
        <f t="shared" si="7"/>
        <v>20</v>
      </c>
      <c r="I53" t="s">
        <v>131</v>
      </c>
      <c r="K53">
        <f t="shared" si="8"/>
        <v>1.2867000000000001E-5</v>
      </c>
      <c r="L53">
        <f t="shared" si="9"/>
        <v>1.5834000000000001E-5</v>
      </c>
      <c r="M53" t="s">
        <v>254</v>
      </c>
      <c r="O53">
        <f t="shared" si="10"/>
        <v>803.98299999999995</v>
      </c>
      <c r="P53">
        <f t="shared" si="11"/>
        <v>879.21069999999997</v>
      </c>
      <c r="T53">
        <f t="shared" si="0"/>
        <v>8.0784582300000238</v>
      </c>
      <c r="U53">
        <f t="shared" si="1"/>
        <v>-1.5407000000000153</v>
      </c>
      <c r="V53">
        <f t="shared" si="12"/>
        <v>0.25379956913734913</v>
      </c>
      <c r="W53">
        <f t="shared" si="13"/>
        <v>0</v>
      </c>
      <c r="X53">
        <f t="shared" si="2"/>
        <v>2.6381328708881963E-5</v>
      </c>
      <c r="Y53">
        <f t="shared" si="3"/>
        <v>0</v>
      </c>
    </row>
    <row r="54" spans="1:25" x14ac:dyDescent="0.2">
      <c r="A54" t="s">
        <v>69</v>
      </c>
      <c r="C54">
        <f t="shared" si="4"/>
        <v>47.5685</v>
      </c>
      <c r="D54">
        <f t="shared" si="5"/>
        <v>43.897599999999997</v>
      </c>
      <c r="E54" t="s">
        <v>194</v>
      </c>
      <c r="G54">
        <f t="shared" si="6"/>
        <v>17.269200000000001</v>
      </c>
      <c r="H54">
        <f t="shared" si="7"/>
        <v>20</v>
      </c>
      <c r="I54" t="s">
        <v>132</v>
      </c>
      <c r="K54">
        <f t="shared" si="8"/>
        <v>1.1055E-5</v>
      </c>
      <c r="L54">
        <f t="shared" si="9"/>
        <v>3.0409E-5</v>
      </c>
      <c r="M54" t="s">
        <v>255</v>
      </c>
      <c r="O54">
        <f t="shared" si="10"/>
        <v>812.90779999999995</v>
      </c>
      <c r="P54">
        <f t="shared" si="11"/>
        <v>879.21069999999997</v>
      </c>
      <c r="T54">
        <f t="shared" si="0"/>
        <v>8.5621402000001581</v>
      </c>
      <c r="U54">
        <f t="shared" si="1"/>
        <v>-1.2586999999999762</v>
      </c>
      <c r="V54">
        <f t="shared" si="12"/>
        <v>0.25379630349829302</v>
      </c>
      <c r="W54">
        <f t="shared" si="13"/>
        <v>0</v>
      </c>
      <c r="X54">
        <f t="shared" si="2"/>
        <v>2.4022952035039607E-5</v>
      </c>
      <c r="Y54">
        <f t="shared" si="3"/>
        <v>0</v>
      </c>
    </row>
    <row r="55" spans="1:25" x14ac:dyDescent="0.2">
      <c r="A55" t="s">
        <v>70</v>
      </c>
      <c r="C55">
        <f t="shared" si="4"/>
        <v>47.618499999999997</v>
      </c>
      <c r="D55">
        <f t="shared" si="5"/>
        <v>43.931800000000003</v>
      </c>
      <c r="E55" t="s">
        <v>195</v>
      </c>
      <c r="G55">
        <f t="shared" si="6"/>
        <v>17.4956</v>
      </c>
      <c r="H55">
        <f t="shared" si="7"/>
        <v>20</v>
      </c>
      <c r="I55" t="s">
        <v>133</v>
      </c>
      <c r="K55">
        <f t="shared" si="8"/>
        <v>1.4649E-5</v>
      </c>
      <c r="L55">
        <f t="shared" si="9"/>
        <v>1.1569000000000001E-5</v>
      </c>
      <c r="M55" t="s">
        <v>256</v>
      </c>
      <c r="O55">
        <f t="shared" si="10"/>
        <v>824.2749</v>
      </c>
      <c r="P55">
        <f t="shared" si="11"/>
        <v>879.21069999999997</v>
      </c>
      <c r="T55">
        <f t="shared" si="0"/>
        <v>8.8393285999999307</v>
      </c>
      <c r="U55">
        <f t="shared" si="1"/>
        <v>-0.57469999999989341</v>
      </c>
      <c r="V55">
        <f t="shared" si="12"/>
        <v>0.25379349778015786</v>
      </c>
      <c r="W55">
        <f t="shared" si="13"/>
        <v>0</v>
      </c>
      <c r="X55">
        <f t="shared" si="2"/>
        <v>3.2863041044011343E-5</v>
      </c>
      <c r="Y55">
        <f t="shared" si="3"/>
        <v>0</v>
      </c>
    </row>
    <row r="56" spans="1:25" x14ac:dyDescent="0.2">
      <c r="A56" t="s">
        <v>71</v>
      </c>
      <c r="C56">
        <f t="shared" si="4"/>
        <v>47.671500000000002</v>
      </c>
      <c r="D56">
        <f t="shared" si="5"/>
        <v>43.968600000000002</v>
      </c>
      <c r="E56" t="s">
        <v>196</v>
      </c>
      <c r="G56">
        <f t="shared" si="6"/>
        <v>17.836099999999998</v>
      </c>
      <c r="H56">
        <f t="shared" si="7"/>
        <v>20</v>
      </c>
      <c r="I56" t="s">
        <v>134</v>
      </c>
      <c r="K56">
        <f t="shared" si="8"/>
        <v>1.432E-5</v>
      </c>
      <c r="L56">
        <f t="shared" si="9"/>
        <v>1.2444E-5</v>
      </c>
      <c r="M56" t="s">
        <v>257</v>
      </c>
      <c r="O56">
        <f t="shared" si="10"/>
        <v>841.4615</v>
      </c>
      <c r="P56">
        <f t="shared" si="11"/>
        <v>879.21069999999997</v>
      </c>
      <c r="T56">
        <f t="shared" si="0"/>
        <v>8.8121411500000022</v>
      </c>
      <c r="U56">
        <f t="shared" si="1"/>
        <v>0.16130000000009659</v>
      </c>
      <c r="V56">
        <f t="shared" si="12"/>
        <v>0.25378977995920887</v>
      </c>
      <c r="W56">
        <f t="shared" si="13"/>
        <v>0</v>
      </c>
      <c r="X56">
        <f t="shared" si="2"/>
        <v>3.2025697124288823E-5</v>
      </c>
      <c r="Y56">
        <f t="shared" si="3"/>
        <v>0</v>
      </c>
    </row>
    <row r="57" spans="1:25" x14ac:dyDescent="0.2">
      <c r="A57" t="s">
        <v>72</v>
      </c>
      <c r="C57">
        <f t="shared" si="4"/>
        <v>47.7256</v>
      </c>
      <c r="D57">
        <f t="shared" si="5"/>
        <v>44.004199999999997</v>
      </c>
      <c r="E57" t="s">
        <v>197</v>
      </c>
      <c r="G57">
        <f t="shared" si="6"/>
        <v>18.1218</v>
      </c>
      <c r="H57">
        <f t="shared" si="7"/>
        <v>20</v>
      </c>
      <c r="I57" t="s">
        <v>135</v>
      </c>
      <c r="K57">
        <f t="shared" si="8"/>
        <v>1.4493E-5</v>
      </c>
      <c r="L57">
        <f t="shared" si="9"/>
        <v>1.4565E-5</v>
      </c>
      <c r="M57" t="s">
        <v>258</v>
      </c>
      <c r="O57">
        <f t="shared" si="10"/>
        <v>855.93100000000004</v>
      </c>
      <c r="P57">
        <f t="shared" si="11"/>
        <v>879.21069999999997</v>
      </c>
      <c r="T57">
        <f t="shared" si="0"/>
        <v>8.9427780799999255</v>
      </c>
      <c r="U57">
        <f t="shared" si="1"/>
        <v>0.87329999999997199</v>
      </c>
      <c r="V57">
        <f t="shared" si="12"/>
        <v>0.25378614568955987</v>
      </c>
      <c r="W57">
        <f t="shared" si="13"/>
        <v>0</v>
      </c>
      <c r="X57">
        <f t="shared" si="2"/>
        <v>3.2892634247599064E-5</v>
      </c>
      <c r="Y57">
        <f t="shared" si="3"/>
        <v>0</v>
      </c>
    </row>
    <row r="58" spans="1:25" x14ac:dyDescent="0.2">
      <c r="A58" t="s">
        <v>73</v>
      </c>
      <c r="C58">
        <f t="shared" si="4"/>
        <v>47.7851</v>
      </c>
      <c r="D58">
        <f t="shared" si="5"/>
        <v>44.033000000000001</v>
      </c>
      <c r="E58" t="s">
        <v>198</v>
      </c>
      <c r="G58">
        <f t="shared" si="6"/>
        <v>18.4162</v>
      </c>
      <c r="H58">
        <f t="shared" si="7"/>
        <v>20</v>
      </c>
      <c r="I58" t="s">
        <v>136</v>
      </c>
      <c r="K58">
        <f t="shared" si="8"/>
        <v>1.2838E-5</v>
      </c>
      <c r="L58">
        <f t="shared" si="9"/>
        <v>2.2449000000000001E-5</v>
      </c>
      <c r="M58" t="s">
        <v>259</v>
      </c>
      <c r="O58">
        <f t="shared" si="10"/>
        <v>870.96389999999997</v>
      </c>
      <c r="P58">
        <f t="shared" si="11"/>
        <v>879.21069999999997</v>
      </c>
      <c r="T58">
        <f t="shared" si="0"/>
        <v>9.0560586200000444</v>
      </c>
      <c r="U58">
        <f t="shared" si="1"/>
        <v>1.4493000000001075</v>
      </c>
      <c r="V58">
        <f t="shared" si="12"/>
        <v>0.25378246756695039</v>
      </c>
      <c r="W58">
        <f t="shared" si="13"/>
        <v>0</v>
      </c>
      <c r="X58">
        <f t="shared" si="2"/>
        <v>2.9505176176900955E-5</v>
      </c>
      <c r="Y58">
        <f t="shared" si="3"/>
        <v>0</v>
      </c>
    </row>
    <row r="59" spans="1:25" x14ac:dyDescent="0.2">
      <c r="A59" t="s">
        <v>74</v>
      </c>
      <c r="C59">
        <f t="shared" si="4"/>
        <v>47.8386</v>
      </c>
      <c r="D59">
        <f t="shared" si="5"/>
        <v>44.074599999999997</v>
      </c>
      <c r="E59" t="s">
        <v>199</v>
      </c>
      <c r="G59">
        <f t="shared" si="6"/>
        <v>18.692399999999999</v>
      </c>
      <c r="H59">
        <f t="shared" si="7"/>
        <v>20</v>
      </c>
      <c r="I59" t="s">
        <v>137</v>
      </c>
      <c r="K59">
        <f t="shared" si="8"/>
        <v>1.6404000000000001E-5</v>
      </c>
      <c r="L59">
        <f t="shared" si="9"/>
        <v>1.5458E-5</v>
      </c>
      <c r="M59" t="s">
        <v>260</v>
      </c>
      <c r="O59">
        <f t="shared" si="10"/>
        <v>885.00649999999996</v>
      </c>
      <c r="P59">
        <f t="shared" si="11"/>
        <v>879.21069999999997</v>
      </c>
      <c r="T59">
        <f t="shared" si="0"/>
        <v>9.2117466400000012</v>
      </c>
      <c r="U59">
        <f t="shared" si="1"/>
        <v>2.2812999999999874</v>
      </c>
      <c r="V59">
        <f t="shared" si="12"/>
        <v>0.25377920950763178</v>
      </c>
      <c r="W59">
        <f t="shared" si="13"/>
        <v>0</v>
      </c>
      <c r="X59">
        <f t="shared" si="2"/>
        <v>3.8348447399055987E-5</v>
      </c>
      <c r="Y59">
        <f t="shared" si="3"/>
        <v>0</v>
      </c>
    </row>
    <row r="60" spans="1:25" x14ac:dyDescent="0.2">
      <c r="A60" t="s">
        <v>75</v>
      </c>
      <c r="C60">
        <f t="shared" si="4"/>
        <v>47.8934</v>
      </c>
      <c r="D60">
        <f t="shared" si="5"/>
        <v>44.112900000000003</v>
      </c>
      <c r="E60" t="s">
        <v>200</v>
      </c>
      <c r="G60">
        <f t="shared" si="6"/>
        <v>19.018699999999999</v>
      </c>
      <c r="H60">
        <f t="shared" si="7"/>
        <v>20</v>
      </c>
      <c r="I60" t="s">
        <v>138</v>
      </c>
      <c r="K60">
        <f t="shared" si="8"/>
        <v>1.6636000000000001E-5</v>
      </c>
      <c r="L60">
        <f t="shared" si="9"/>
        <v>1.8539999999999999E-5</v>
      </c>
      <c r="M60" t="s">
        <v>261</v>
      </c>
      <c r="O60">
        <f t="shared" si="10"/>
        <v>901.65350000000001</v>
      </c>
      <c r="P60">
        <f t="shared" si="11"/>
        <v>879.21069999999997</v>
      </c>
      <c r="T60">
        <f t="shared" si="0"/>
        <v>9.2167065799999364</v>
      </c>
      <c r="U60">
        <f t="shared" si="1"/>
        <v>3.0473000000000638</v>
      </c>
      <c r="V60">
        <f t="shared" si="12"/>
        <v>0.25377504651347899</v>
      </c>
      <c r="W60">
        <f t="shared" si="13"/>
        <v>0</v>
      </c>
      <c r="X60">
        <f t="shared" si="2"/>
        <v>3.8911107266350954E-5</v>
      </c>
      <c r="Y60">
        <f t="shared" si="3"/>
        <v>0</v>
      </c>
    </row>
    <row r="61" spans="1:25" x14ac:dyDescent="0.2">
      <c r="A61" t="s">
        <v>76</v>
      </c>
      <c r="C61">
        <f t="shared" si="4"/>
        <v>47.935499999999998</v>
      </c>
      <c r="D61">
        <f t="shared" si="5"/>
        <v>44.162399999999998</v>
      </c>
      <c r="E61" t="s">
        <v>201</v>
      </c>
      <c r="G61">
        <f t="shared" si="6"/>
        <v>19.314</v>
      </c>
      <c r="H61">
        <f t="shared" si="7"/>
        <v>20</v>
      </c>
      <c r="I61" t="s">
        <v>139</v>
      </c>
      <c r="K61">
        <f t="shared" si="8"/>
        <v>3.0465999999999999E-5</v>
      </c>
      <c r="L61">
        <f t="shared" si="9"/>
        <v>1.3695E-5</v>
      </c>
      <c r="M61" t="s">
        <v>262</v>
      </c>
      <c r="O61">
        <f t="shared" si="10"/>
        <v>916.52800000000002</v>
      </c>
      <c r="P61">
        <f t="shared" si="11"/>
        <v>879.21069999999997</v>
      </c>
      <c r="T61">
        <f t="shared" si="0"/>
        <v>9.2982469999999466</v>
      </c>
      <c r="U61">
        <f t="shared" si="1"/>
        <v>4.0372999999999593</v>
      </c>
      <c r="V61">
        <f t="shared" si="12"/>
        <v>0.25377082471180518</v>
      </c>
      <c r="W61">
        <f t="shared" si="13"/>
        <v>0</v>
      </c>
      <c r="X61">
        <f t="shared" si="2"/>
        <v>7.1888298982178493E-5</v>
      </c>
      <c r="Y61">
        <f t="shared" si="3"/>
        <v>0</v>
      </c>
    </row>
    <row r="62" spans="1:25" x14ac:dyDescent="0.2">
      <c r="A62" t="s">
        <v>77</v>
      </c>
      <c r="C62">
        <f t="shared" si="4"/>
        <v>47.9831</v>
      </c>
      <c r="D62">
        <f t="shared" si="5"/>
        <v>44.204700000000003</v>
      </c>
      <c r="E62" t="s">
        <v>202</v>
      </c>
      <c r="G62">
        <f t="shared" si="6"/>
        <v>19.6769</v>
      </c>
      <c r="H62">
        <f t="shared" si="7"/>
        <v>20</v>
      </c>
      <c r="I62" t="s">
        <v>140</v>
      </c>
      <c r="K62">
        <f t="shared" si="8"/>
        <v>2.6329000000000002E-5</v>
      </c>
      <c r="L62">
        <f t="shared" si="9"/>
        <v>1.8873E-5</v>
      </c>
      <c r="M62" t="s">
        <v>263</v>
      </c>
      <c r="O62">
        <f t="shared" si="10"/>
        <v>934.9615</v>
      </c>
      <c r="P62">
        <f t="shared" si="11"/>
        <v>879.21069999999997</v>
      </c>
      <c r="T62">
        <f t="shared" si="0"/>
        <v>9.1971603900000218</v>
      </c>
      <c r="U62">
        <f t="shared" si="1"/>
        <v>4.8833000000000766</v>
      </c>
      <c r="V62">
        <f t="shared" si="12"/>
        <v>0.25376309332985952</v>
      </c>
      <c r="W62">
        <f t="shared" si="13"/>
        <v>0</v>
      </c>
      <c r="X62">
        <f t="shared" si="2"/>
        <v>6.1449249688216121E-5</v>
      </c>
      <c r="Y62">
        <f t="shared" si="3"/>
        <v>0</v>
      </c>
    </row>
    <row r="63" spans="1:25" x14ac:dyDescent="0.2">
      <c r="A63" t="s">
        <v>78</v>
      </c>
      <c r="C63">
        <f t="shared" si="4"/>
        <v>48.008000000000003</v>
      </c>
      <c r="D63">
        <f t="shared" si="5"/>
        <v>44.249299999999998</v>
      </c>
      <c r="E63" t="s">
        <v>203</v>
      </c>
      <c r="G63">
        <f t="shared" si="6"/>
        <v>19.956</v>
      </c>
      <c r="H63">
        <f t="shared" si="7"/>
        <v>20</v>
      </c>
      <c r="I63" t="s">
        <v>141</v>
      </c>
      <c r="K63">
        <f t="shared" si="8"/>
        <v>1.2235999999999999E-4</v>
      </c>
      <c r="L63">
        <f t="shared" si="9"/>
        <v>1.8417999999999999E-5</v>
      </c>
      <c r="M63" t="s">
        <v>264</v>
      </c>
      <c r="O63">
        <f t="shared" si="10"/>
        <v>948.77809999999999</v>
      </c>
      <c r="P63">
        <f t="shared" si="11"/>
        <v>879.21069999999997</v>
      </c>
      <c r="T63">
        <f t="shared" si="0"/>
        <v>9.2695479999999861</v>
      </c>
      <c r="U63">
        <f t="shared" si="1"/>
        <v>5.7753000000000156</v>
      </c>
      <c r="V63">
        <f t="shared" si="12"/>
        <v>0.25375641200137522</v>
      </c>
      <c r="W63">
        <f t="shared" si="13"/>
        <v>0</v>
      </c>
      <c r="X63">
        <f t="shared" si="2"/>
        <v>2.8781607805213906E-4</v>
      </c>
      <c r="Y63">
        <f t="shared" si="3"/>
        <v>0</v>
      </c>
    </row>
    <row r="64" spans="1:25" x14ac:dyDescent="0.2">
      <c r="A64" t="s">
        <v>79</v>
      </c>
      <c r="C64">
        <f t="shared" si="4"/>
        <v>48.038200000000003</v>
      </c>
      <c r="D64">
        <f t="shared" si="5"/>
        <v>44.291800000000002</v>
      </c>
      <c r="E64" t="s">
        <v>11</v>
      </c>
      <c r="G64">
        <f t="shared" si="6"/>
        <v>20</v>
      </c>
      <c r="H64">
        <f t="shared" si="7"/>
        <v>20</v>
      </c>
      <c r="I64" t="s">
        <v>142</v>
      </c>
      <c r="K64">
        <f t="shared" si="8"/>
        <v>8.6691000000000001E-5</v>
      </c>
      <c r="L64">
        <f t="shared" si="9"/>
        <v>2.0945E-5</v>
      </c>
      <c r="M64" t="s">
        <v>265</v>
      </c>
      <c r="O64">
        <f t="shared" si="10"/>
        <v>950.97270000000003</v>
      </c>
      <c r="P64">
        <f t="shared" si="11"/>
        <v>879.21069999999997</v>
      </c>
      <c r="T64">
        <f t="shared" si="0"/>
        <v>9.791300000000092</v>
      </c>
      <c r="U64">
        <f t="shared" si="1"/>
        <v>6.6253000000000384</v>
      </c>
      <c r="V64">
        <f t="shared" si="12"/>
        <v>0.25372536236680271</v>
      </c>
      <c r="W64">
        <f t="shared" si="13"/>
        <v>0</v>
      </c>
      <c r="X64">
        <f t="shared" si="2"/>
        <v>2.1536655017473507E-4</v>
      </c>
      <c r="Y64">
        <f t="shared" si="3"/>
        <v>0</v>
      </c>
    </row>
    <row r="65" spans="1:25" x14ac:dyDescent="0.2">
      <c r="A65" t="s">
        <v>80</v>
      </c>
      <c r="C65">
        <f t="shared" si="4"/>
        <v>48.067399999999999</v>
      </c>
      <c r="D65">
        <f t="shared" si="5"/>
        <v>44.321800000000003</v>
      </c>
      <c r="E65" t="s">
        <v>12</v>
      </c>
      <c r="G65">
        <f t="shared" si="6"/>
        <v>20</v>
      </c>
      <c r="H65">
        <f t="shared" si="7"/>
        <v>20</v>
      </c>
      <c r="I65" t="s">
        <v>5</v>
      </c>
      <c r="K65">
        <f t="shared" si="8"/>
        <v>1</v>
      </c>
      <c r="L65">
        <f t="shared" si="9"/>
        <v>1</v>
      </c>
      <c r="M65" t="s">
        <v>266</v>
      </c>
      <c r="O65">
        <f t="shared" si="10"/>
        <v>950.97270000000003</v>
      </c>
      <c r="P65">
        <f t="shared" si="11"/>
        <v>879.21069999999997</v>
      </c>
      <c r="T65">
        <f t="shared" si="0"/>
        <v>10.375299999999925</v>
      </c>
      <c r="U65">
        <f t="shared" si="1"/>
        <v>7.2253000000000611</v>
      </c>
      <c r="V65">
        <f t="shared" si="12"/>
        <v>0.25370336666141374</v>
      </c>
      <c r="W65">
        <f t="shared" si="13"/>
        <v>0</v>
      </c>
      <c r="X65">
        <f t="shared" si="2"/>
        <v>2.6322485401221467</v>
      </c>
      <c r="Y65">
        <f t="shared" si="3"/>
        <v>0</v>
      </c>
    </row>
  </sheetData>
  <mergeCells count="11">
    <mergeCell ref="O1:P1"/>
    <mergeCell ref="T1:U1"/>
    <mergeCell ref="V1:W1"/>
    <mergeCell ref="X1:Y1"/>
    <mergeCell ref="A1:B1"/>
    <mergeCell ref="E1:F1"/>
    <mergeCell ref="I1:J1"/>
    <mergeCell ref="M1:N1"/>
    <mergeCell ref="C1:D1"/>
    <mergeCell ref="G1:H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 FOFOU Gilles Delpy</dc:creator>
  <cp:lastModifiedBy>SOP FOFOU Gilles Delpy</cp:lastModifiedBy>
  <dcterms:created xsi:type="dcterms:W3CDTF">2024-11-27T15:44:26Z</dcterms:created>
  <dcterms:modified xsi:type="dcterms:W3CDTF">2024-11-27T17:07:18Z</dcterms:modified>
</cp:coreProperties>
</file>