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E:\C drive\downloads\git\knowledge_dump\books\"/>
    </mc:Choice>
  </mc:AlternateContent>
  <xr:revisionPtr revIDLastSave="0" documentId="13_ncr:1_{2B07B8EE-D5E4-4E1C-BEF0-5EA5BD4BB3F8}"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Hanging" sheetId="2" r:id="rId2"/>
    <sheet name="Sheet2" sheetId="3" r:id="rId3"/>
    <sheet name="Sheet3" sheetId="4" r:id="rId4"/>
    <sheet name="Sheet4" sheetId="5" r:id="rId5"/>
  </sheets>
  <definedNames>
    <definedName name="_xlnm._FilterDatabase" localSheetId="0" hidden="1">Sheet1!$B$2:$E$48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9" i="3" l="1"/>
  <c r="Q9" i="3"/>
  <c r="S4" i="3"/>
  <c r="Q18" i="3"/>
  <c r="R3" i="3"/>
  <c r="Q3" i="3"/>
  <c r="Q5" i="3" s="1"/>
  <c r="Q8" i="3" s="1"/>
  <c r="R7" i="3"/>
  <c r="Q7" i="3"/>
  <c r="D3" i="3"/>
  <c r="D4" i="3"/>
  <c r="D5" i="3"/>
  <c r="D6" i="3"/>
  <c r="D7" i="3"/>
  <c r="D8" i="3"/>
  <c r="D2" i="3"/>
  <c r="J3" i="3"/>
  <c r="J4" i="3"/>
  <c r="J5" i="3"/>
  <c r="J6" i="3"/>
  <c r="J7" i="3"/>
  <c r="J8" i="3"/>
  <c r="J2" i="3"/>
  <c r="R5" i="3" l="1"/>
  <c r="R8" i="3"/>
</calcChain>
</file>

<file path=xl/sharedStrings.xml><?xml version="1.0" encoding="utf-8"?>
<sst xmlns="http://schemas.openxmlformats.org/spreadsheetml/2006/main" count="120" uniqueCount="108">
  <si>
    <t>Name</t>
  </si>
  <si>
    <t>Tier</t>
  </si>
  <si>
    <t>Type</t>
  </si>
  <si>
    <t>Google</t>
  </si>
  <si>
    <t>Apple</t>
  </si>
  <si>
    <t>Microsoft</t>
  </si>
  <si>
    <t>Facebook</t>
  </si>
  <si>
    <t>Amazon</t>
  </si>
  <si>
    <t>Flipkart</t>
  </si>
  <si>
    <t>Uber</t>
  </si>
  <si>
    <t>Ola</t>
  </si>
  <si>
    <t>BCG</t>
  </si>
  <si>
    <t>Mckinsey</t>
  </si>
  <si>
    <t>Accenture</t>
  </si>
  <si>
    <t>Refferal status</t>
  </si>
  <si>
    <t>Indium</t>
  </si>
  <si>
    <t>Fractal</t>
  </si>
  <si>
    <t>MasterCard</t>
  </si>
  <si>
    <t>ZS</t>
  </si>
  <si>
    <t>Bain &amp; co.</t>
  </si>
  <si>
    <t>IQVIA</t>
  </si>
  <si>
    <t>Gojek</t>
  </si>
  <si>
    <t>Quantiphi</t>
  </si>
  <si>
    <t>The math co.</t>
  </si>
  <si>
    <t>JP Morgan</t>
  </si>
  <si>
    <t>Morgan Stanley</t>
  </si>
  <si>
    <t>Goldman Sachs</t>
  </si>
  <si>
    <t>Bank of America</t>
  </si>
  <si>
    <t>Deutsche bank</t>
  </si>
  <si>
    <t>Deloitte</t>
  </si>
  <si>
    <t>American Express</t>
  </si>
  <si>
    <t>HSBC</t>
  </si>
  <si>
    <t>dunnhumby</t>
  </si>
  <si>
    <t>Citi</t>
  </si>
  <si>
    <t>Target</t>
  </si>
  <si>
    <t>Barclays</t>
  </si>
  <si>
    <t>Dell</t>
  </si>
  <si>
    <t>Shell</t>
  </si>
  <si>
    <t>PWC</t>
  </si>
  <si>
    <t>BYJU</t>
  </si>
  <si>
    <t>Tesco</t>
  </si>
  <si>
    <t>Hotstar</t>
  </si>
  <si>
    <t>Godrej</t>
  </si>
  <si>
    <t>marico</t>
  </si>
  <si>
    <t>Colgate</t>
  </si>
  <si>
    <t>Tata</t>
  </si>
  <si>
    <t>IBM</t>
  </si>
  <si>
    <t>Axis</t>
  </si>
  <si>
    <t>Mahindra</t>
  </si>
  <si>
    <t>Coke</t>
  </si>
  <si>
    <t>Offer</t>
  </si>
  <si>
    <t>Interview</t>
  </si>
  <si>
    <t>Feedback</t>
  </si>
  <si>
    <t>Complete</t>
  </si>
  <si>
    <t>Slicing of python list, guestimate on number of laptops purchased in Banglore</t>
  </si>
  <si>
    <t>Converting window functions of sql to python</t>
  </si>
  <si>
    <t>1. When is R2 -1 or negative in general
2. Mathematics for Bias Variance
3. What are the 3 types of errors in regression?
4. Define feature importance in Neural Nets and Random Forest
5. How Adaptive Splines work?
6. What happens when multicollinear features are added to a XGBoost model?
7. How beta values change compared to random forest and regression?</t>
  </si>
  <si>
    <t>15.5LPA</t>
  </si>
  <si>
    <t>1. If the data values are not normalised how would feature importance look like
2. How would you cluster categorical variables?</t>
  </si>
  <si>
    <t>EXL</t>
  </si>
  <si>
    <t>None</t>
  </si>
  <si>
    <t>Consulting</t>
  </si>
  <si>
    <t>(12.5+1)LPA</t>
  </si>
  <si>
    <t>1. Do a commulative sum on a column with the same ranking as given
2. Number of flights travelling out of delhi</t>
  </si>
  <si>
    <t>1. How a model works?
2. Metric you use to define the best fit?
2. What are its hyper-parameters and how it is used
3. What type of decision boundary it generates
4. How do you interpret the feature importance 
5. What happens in case of multi collienarity
6. How is regularization taken into account?</t>
  </si>
  <si>
    <t>Yes</t>
  </si>
  <si>
    <t>Applied</t>
  </si>
  <si>
    <t>To Be Interviewed</t>
  </si>
  <si>
    <t>Offer Pending</t>
  </si>
  <si>
    <t>Offers</t>
  </si>
  <si>
    <t>DOJ</t>
  </si>
  <si>
    <t>ABinBev</t>
  </si>
  <si>
    <t>Rejected</t>
  </si>
  <si>
    <t>McKinsey</t>
  </si>
  <si>
    <t>Meesho</t>
  </si>
  <si>
    <t>Miq</t>
  </si>
  <si>
    <t>Tredence</t>
  </si>
  <si>
    <t xml:space="preserve">Basic </t>
  </si>
  <si>
    <t xml:space="preserve">House Rent Allowance (HRA) </t>
  </si>
  <si>
    <t xml:space="preserve">Leave Travel Allowance₁ </t>
  </si>
  <si>
    <t xml:space="preserve">Meal Vouchers₂ </t>
  </si>
  <si>
    <t xml:space="preserve">Company's Contribution to PF </t>
  </si>
  <si>
    <t xml:space="preserve">Special Allowance </t>
  </si>
  <si>
    <t xml:space="preserve">Fixed Compensation </t>
  </si>
  <si>
    <t xml:space="preserve">Committed pay </t>
  </si>
  <si>
    <t xml:space="preserve">Cost to Company (CTC) </t>
  </si>
  <si>
    <t xml:space="preserve">Basic Pay </t>
  </si>
  <si>
    <t xml:space="preserve">Special Allowance/Other Allowance </t>
  </si>
  <si>
    <t xml:space="preserve">TOTAL CASH COMPONENT (A) </t>
  </si>
  <si>
    <t xml:space="preserve">Total Fixed Cost to Company D = (A+B+C) </t>
  </si>
  <si>
    <t>ctc</t>
  </si>
  <si>
    <t>pf</t>
  </si>
  <si>
    <t>lta</t>
  </si>
  <si>
    <t>cash</t>
  </si>
  <si>
    <t>special</t>
  </si>
  <si>
    <t>Yearly</t>
  </si>
  <si>
    <t xml:space="preserve">Salary Components </t>
  </si>
  <si>
    <t>800,000</t>
  </si>
  <si>
    <t>400,000</t>
  </si>
  <si>
    <t>675,667</t>
  </si>
  <si>
    <t>1,875,667</t>
  </si>
  <si>
    <t>28,333</t>
  </si>
  <si>
    <t>96,000</t>
  </si>
  <si>
    <t>2,000,000</t>
  </si>
  <si>
    <r>
      <t xml:space="preserve">Employer Contribution to Employee Provident Fund
</t>
    </r>
    <r>
      <rPr>
        <i/>
        <sz val="11"/>
        <color rgb="FF000000"/>
        <rFont val="Calibri"/>
        <family val="2"/>
        <scheme val="minor"/>
      </rPr>
      <t>(Statutory contribution @ 12% of basic)</t>
    </r>
    <r>
      <rPr>
        <b/>
        <sz val="11"/>
        <color rgb="FF000000"/>
        <rFont val="Calibri"/>
        <family val="2"/>
        <scheme val="minor"/>
      </rPr>
      <t xml:space="preserve">(C) </t>
    </r>
  </si>
  <si>
    <r>
      <t xml:space="preserve">Leave Travel Allowance (LTA) / Reimbursement </t>
    </r>
    <r>
      <rPr>
        <b/>
        <sz val="11"/>
        <color rgb="FF000000"/>
        <rFont val="Calibri"/>
        <family val="2"/>
        <scheme val="minor"/>
      </rPr>
      <t xml:space="preserve">(B) </t>
    </r>
  </si>
  <si>
    <t xml:space="preserve">Target Variable Compensation (INR) </t>
  </si>
  <si>
    <t>140,000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</si>
</sst>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9">
    <font>
      <sz val="11"/>
      <color theme="1"/>
      <name val="Calibri"/>
      <family val="2"/>
      <scheme val="minor"/>
    </font>
    <font>
      <b/>
      <sz val="11"/>
      <color theme="1"/>
      <name val="Calibri"/>
      <family val="2"/>
      <scheme val="minor"/>
    </font>
    <font>
      <sz val="11"/>
      <color theme="1"/>
      <name val="Calibri"/>
      <family val="2"/>
      <scheme val="minor"/>
    </font>
    <font>
      <b/>
      <sz val="10"/>
      <color rgb="FF000000"/>
      <name val="Carlito-Bold"/>
    </font>
    <font>
      <sz val="10"/>
      <color rgb="FF000000"/>
      <name val="Carlito"/>
    </font>
    <font>
      <sz val="11"/>
      <color rgb="FF000000"/>
      <name val="Calibri"/>
      <family val="2"/>
      <scheme val="minor"/>
    </font>
    <font>
      <b/>
      <sz val="11"/>
      <color rgb="FF000000"/>
      <name val="Calibri-Bold"/>
    </font>
    <font>
      <b/>
      <sz val="11"/>
      <color rgb="FF000000"/>
      <name val="Calibri"/>
      <family val="2"/>
      <scheme val="minor"/>
    </font>
    <font>
      <i/>
      <sz val="11"/>
      <color rgb="FF000000"/>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43" fontId="2" fillId="0" borderId="0" applyFon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3" fillId="0" borderId="1" xfId="0"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vertical="center" wrapText="1"/>
    </xf>
    <xf numFmtId="3" fontId="3" fillId="0" borderId="1" xfId="0" applyNumberFormat="1" applyFont="1" applyBorder="1" applyAlignment="1">
      <alignment vertical="center" wrapText="1"/>
    </xf>
    <xf numFmtId="164" fontId="0" fillId="0" borderId="0" xfId="1" applyNumberFormat="1" applyFont="1"/>
    <xf numFmtId="164" fontId="0" fillId="0" borderId="0" xfId="0" applyNumberFormat="1"/>
    <xf numFmtId="3" fontId="3" fillId="0" borderId="0" xfId="0" applyNumberFormat="1" applyFont="1" applyBorder="1" applyAlignment="1">
      <alignment vertical="center" wrapText="1"/>
    </xf>
    <xf numFmtId="3" fontId="4" fillId="0" borderId="0" xfId="0" applyNumberFormat="1" applyFont="1" applyBorder="1" applyAlignment="1">
      <alignment vertical="center" wrapText="1"/>
    </xf>
    <xf numFmtId="0" fontId="0" fillId="0" borderId="3" xfId="0" applyBorder="1"/>
    <xf numFmtId="0" fontId="6" fillId="0" borderId="0" xfId="0" applyFont="1" applyBorder="1" applyAlignment="1">
      <alignment horizontal="center" vertical="center" wrapText="1"/>
    </xf>
    <xf numFmtId="3" fontId="5" fillId="0" borderId="0" xfId="0" applyNumberFormat="1" applyFont="1" applyBorder="1" applyAlignment="1">
      <alignment vertical="center" wrapText="1"/>
    </xf>
    <xf numFmtId="3" fontId="6" fillId="0" borderId="0" xfId="0" applyNumberFormat="1" applyFont="1" applyBorder="1" applyAlignment="1">
      <alignment vertical="center" wrapText="1"/>
    </xf>
    <xf numFmtId="0" fontId="0" fillId="0" borderId="2" xfId="0" applyBorder="1"/>
    <xf numFmtId="0" fontId="5" fillId="0" borderId="3" xfId="0" applyFont="1" applyBorder="1" applyAlignment="1">
      <alignment wrapText="1"/>
    </xf>
    <xf numFmtId="49" fontId="5" fillId="0" borderId="2" xfId="0" applyNumberFormat="1" applyFont="1" applyBorder="1" applyAlignment="1">
      <alignment horizontal="right" wrapText="1"/>
    </xf>
    <xf numFmtId="0" fontId="7" fillId="0" borderId="3" xfId="0" applyFont="1" applyBorder="1" applyAlignment="1">
      <alignment wrapText="1"/>
    </xf>
    <xf numFmtId="49" fontId="7" fillId="0" borderId="2" xfId="0" applyNumberFormat="1" applyFont="1" applyBorder="1" applyAlignment="1">
      <alignment horizontal="right"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0" fillId="0" borderId="4" xfId="0" applyBorder="1"/>
    <xf numFmtId="0" fontId="0" fillId="0" borderId="5" xfId="0" applyBorder="1"/>
    <xf numFmtId="0" fontId="0" fillId="0" borderId="0" xfId="0" applyBorder="1"/>
    <xf numFmtId="49" fontId="7" fillId="0" borderId="2" xfId="0" applyNumberFormat="1" applyFont="1"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179620</xdr:colOff>
      <xdr:row>9</xdr:row>
      <xdr:rowOff>81644</xdr:rowOff>
    </xdr:from>
    <xdr:to>
      <xdr:col>7</xdr:col>
      <xdr:colOff>310248</xdr:colOff>
      <xdr:row>17</xdr:row>
      <xdr:rowOff>140131</xdr:rowOff>
    </xdr:to>
    <xdr:pic>
      <xdr:nvPicPr>
        <xdr:cNvPr id="3" name="Picture 2">
          <a:extLst>
            <a:ext uri="{FF2B5EF4-FFF2-40B4-BE49-F238E27FC236}">
              <a16:creationId xmlns:a16="http://schemas.microsoft.com/office/drawing/2014/main" id="{09C984FF-E293-491D-A6AD-03D868C52F60}"/>
            </a:ext>
          </a:extLst>
        </xdr:cNvPr>
        <xdr:cNvPicPr>
          <a:picLocks noChangeAspect="1"/>
        </xdr:cNvPicPr>
      </xdr:nvPicPr>
      <xdr:blipFill>
        <a:blip xmlns:r="http://schemas.openxmlformats.org/officeDocument/2006/relationships" r:embed="rId1"/>
        <a:stretch>
          <a:fillRect/>
        </a:stretch>
      </xdr:blipFill>
      <xdr:spPr>
        <a:xfrm>
          <a:off x="179620" y="1796144"/>
          <a:ext cx="4397828" cy="1909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160479</xdr:colOff>
      <xdr:row>11</xdr:row>
      <xdr:rowOff>39314</xdr:rowOff>
    </xdr:from>
    <xdr:to>
      <xdr:col>8</xdr:col>
      <xdr:colOff>615463</xdr:colOff>
      <xdr:row>12</xdr:row>
      <xdr:rowOff>78543</xdr:rowOff>
    </xdr:to>
    <xdr:pic>
      <xdr:nvPicPr>
        <xdr:cNvPr id="2" name="Picture 1">
          <a:extLst>
            <a:ext uri="{FF2B5EF4-FFF2-40B4-BE49-F238E27FC236}">
              <a16:creationId xmlns:a16="http://schemas.microsoft.com/office/drawing/2014/main" id="{11AC6320-EB3B-4BE7-B20E-53EE2527FE69}"/>
            </a:ext>
          </a:extLst>
        </xdr:cNvPr>
        <xdr:cNvPicPr>
          <a:picLocks noChangeAspect="1"/>
        </xdr:cNvPicPr>
      </xdr:nvPicPr>
      <xdr:blipFill>
        <a:blip xmlns:r="http://schemas.openxmlformats.org/officeDocument/2006/relationships" r:embed="rId1"/>
        <a:stretch>
          <a:fillRect/>
        </a:stretch>
      </xdr:blipFill>
      <xdr:spPr>
        <a:xfrm>
          <a:off x="3867902" y="2149468"/>
          <a:ext cx="3752099" cy="2297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49"/>
  <sheetViews>
    <sheetView workbookViewId="0">
      <selection activeCell="E10" sqref="E10"/>
    </sheetView>
  </sheetViews>
  <sheetFormatPr defaultRowHeight="15"/>
  <cols>
    <col min="2" max="2" width="15.42578125" bestFit="1" customWidth="1"/>
    <col min="4" max="4" width="10.42578125" bestFit="1" customWidth="1"/>
    <col min="5" max="5" width="14" bestFit="1" customWidth="1"/>
    <col min="6" max="6" width="11.28515625" bestFit="1" customWidth="1"/>
    <col min="8" max="8" width="69.7109375" customWidth="1"/>
    <col min="12" max="12" width="62" customWidth="1"/>
  </cols>
  <sheetData>
    <row r="2" spans="2:12" ht="105">
      <c r="B2" t="s">
        <v>0</v>
      </c>
      <c r="C2" t="s">
        <v>1</v>
      </c>
      <c r="D2" t="s">
        <v>2</v>
      </c>
      <c r="E2" t="s">
        <v>14</v>
      </c>
      <c r="F2" t="s">
        <v>50</v>
      </c>
      <c r="G2" t="s">
        <v>51</v>
      </c>
      <c r="H2" t="s">
        <v>52</v>
      </c>
      <c r="L2" s="1" t="s">
        <v>64</v>
      </c>
    </row>
    <row r="3" spans="2:12">
      <c r="B3" t="s">
        <v>3</v>
      </c>
      <c r="C3">
        <v>1</v>
      </c>
      <c r="E3">
        <v>0</v>
      </c>
    </row>
    <row r="4" spans="2:12">
      <c r="B4" t="s">
        <v>4</v>
      </c>
      <c r="C4">
        <v>1</v>
      </c>
      <c r="E4">
        <v>0</v>
      </c>
    </row>
    <row r="5" spans="2:12">
      <c r="B5" t="s">
        <v>5</v>
      </c>
      <c r="C5">
        <v>1</v>
      </c>
    </row>
    <row r="6" spans="2:12">
      <c r="B6" t="s">
        <v>6</v>
      </c>
      <c r="C6">
        <v>1</v>
      </c>
    </row>
    <row r="7" spans="2:12">
      <c r="B7" t="s">
        <v>7</v>
      </c>
      <c r="C7">
        <v>1</v>
      </c>
      <c r="E7">
        <v>0</v>
      </c>
    </row>
    <row r="8" spans="2:12">
      <c r="B8" t="s">
        <v>11</v>
      </c>
      <c r="C8">
        <v>1</v>
      </c>
    </row>
    <row r="9" spans="2:12" ht="101.25" customHeight="1">
      <c r="B9" t="s">
        <v>12</v>
      </c>
      <c r="C9">
        <v>1</v>
      </c>
      <c r="F9">
        <v>0</v>
      </c>
      <c r="G9" t="s">
        <v>53</v>
      </c>
      <c r="H9" s="2" t="s">
        <v>56</v>
      </c>
    </row>
    <row r="10" spans="2:12">
      <c r="B10" t="s">
        <v>19</v>
      </c>
      <c r="C10">
        <v>1</v>
      </c>
    </row>
    <row r="11" spans="2:12">
      <c r="B11" t="s">
        <v>24</v>
      </c>
      <c r="C11">
        <v>1</v>
      </c>
      <c r="E11" t="s">
        <v>65</v>
      </c>
      <c r="G11" t="s">
        <v>66</v>
      </c>
    </row>
    <row r="12" spans="2:12">
      <c r="B12" t="s">
        <v>28</v>
      </c>
      <c r="C12">
        <v>1</v>
      </c>
    </row>
    <row r="13" spans="2:12">
      <c r="B13" t="s">
        <v>25</v>
      </c>
      <c r="C13">
        <v>1</v>
      </c>
    </row>
    <row r="14" spans="2:12">
      <c r="B14" t="s">
        <v>26</v>
      </c>
      <c r="C14">
        <v>1</v>
      </c>
    </row>
    <row r="15" spans="2:12">
      <c r="B15" t="s">
        <v>27</v>
      </c>
      <c r="C15">
        <v>1</v>
      </c>
    </row>
    <row r="16" spans="2:12">
      <c r="B16" t="s">
        <v>29</v>
      </c>
      <c r="C16">
        <v>1</v>
      </c>
    </row>
    <row r="17" spans="2:8">
      <c r="B17" t="s">
        <v>30</v>
      </c>
      <c r="C17">
        <v>1</v>
      </c>
    </row>
    <row r="18" spans="2:8">
      <c r="B18" t="s">
        <v>31</v>
      </c>
      <c r="C18">
        <v>2</v>
      </c>
      <c r="F18">
        <v>1</v>
      </c>
      <c r="G18" t="s">
        <v>53</v>
      </c>
      <c r="H18" t="s">
        <v>54</v>
      </c>
    </row>
    <row r="19" spans="2:8">
      <c r="B19" t="s">
        <v>33</v>
      </c>
      <c r="C19">
        <v>1</v>
      </c>
    </row>
    <row r="20" spans="2:8">
      <c r="B20" t="s">
        <v>36</v>
      </c>
      <c r="C20">
        <v>1</v>
      </c>
    </row>
    <row r="21" spans="2:8">
      <c r="B21" t="s">
        <v>37</v>
      </c>
      <c r="C21">
        <v>1</v>
      </c>
    </row>
    <row r="22" spans="2:8">
      <c r="B22" t="s">
        <v>38</v>
      </c>
      <c r="C22">
        <v>1</v>
      </c>
    </row>
    <row r="23" spans="2:8">
      <c r="B23" t="s">
        <v>45</v>
      </c>
      <c r="C23">
        <v>1</v>
      </c>
    </row>
    <row r="24" spans="2:8">
      <c r="B24" t="s">
        <v>49</v>
      </c>
      <c r="C24">
        <v>1</v>
      </c>
    </row>
    <row r="25" spans="2:8">
      <c r="B25" t="s">
        <v>8</v>
      </c>
      <c r="C25">
        <v>2</v>
      </c>
    </row>
    <row r="26" spans="2:8">
      <c r="B26" t="s">
        <v>9</v>
      </c>
      <c r="C26">
        <v>2</v>
      </c>
    </row>
    <row r="27" spans="2:8">
      <c r="B27" t="s">
        <v>10</v>
      </c>
      <c r="C27">
        <v>2</v>
      </c>
    </row>
    <row r="28" spans="2:8" ht="45">
      <c r="B28" t="s">
        <v>16</v>
      </c>
      <c r="C28">
        <v>2</v>
      </c>
      <c r="F28" t="s">
        <v>57</v>
      </c>
      <c r="G28" t="s">
        <v>53</v>
      </c>
      <c r="H28" s="2" t="s">
        <v>58</v>
      </c>
    </row>
    <row r="29" spans="2:8">
      <c r="B29" t="s">
        <v>17</v>
      </c>
      <c r="C29">
        <v>1</v>
      </c>
      <c r="F29">
        <v>1</v>
      </c>
      <c r="G29" t="s">
        <v>53</v>
      </c>
      <c r="H29" t="s">
        <v>55</v>
      </c>
    </row>
    <row r="30" spans="2:8">
      <c r="B30" t="s">
        <v>21</v>
      </c>
      <c r="C30">
        <v>1</v>
      </c>
    </row>
    <row r="31" spans="2:8">
      <c r="B31" t="s">
        <v>22</v>
      </c>
      <c r="C31">
        <v>2</v>
      </c>
    </row>
    <row r="32" spans="2:8">
      <c r="B32" t="s">
        <v>23</v>
      </c>
      <c r="C32">
        <v>2</v>
      </c>
    </row>
    <row r="33" spans="2:3">
      <c r="B33" t="s">
        <v>32</v>
      </c>
      <c r="C33">
        <v>2</v>
      </c>
    </row>
    <row r="34" spans="2:3">
      <c r="B34" t="s">
        <v>35</v>
      </c>
      <c r="C34">
        <v>2</v>
      </c>
    </row>
    <row r="35" spans="2:3">
      <c r="B35" t="s">
        <v>40</v>
      </c>
      <c r="C35">
        <v>2</v>
      </c>
    </row>
    <row r="36" spans="2:3">
      <c r="B36" t="s">
        <v>41</v>
      </c>
      <c r="C36">
        <v>2</v>
      </c>
    </row>
    <row r="37" spans="2:3">
      <c r="B37" t="s">
        <v>42</v>
      </c>
      <c r="C37">
        <v>2</v>
      </c>
    </row>
    <row r="38" spans="2:3">
      <c r="B38" t="s">
        <v>43</v>
      </c>
      <c r="C38">
        <v>2</v>
      </c>
    </row>
    <row r="39" spans="2:3">
      <c r="B39" t="s">
        <v>44</v>
      </c>
      <c r="C39">
        <v>2</v>
      </c>
    </row>
    <row r="40" spans="2:3">
      <c r="B40" t="s">
        <v>46</v>
      </c>
      <c r="C40">
        <v>2</v>
      </c>
    </row>
    <row r="41" spans="2:3">
      <c r="B41" t="s">
        <v>47</v>
      </c>
      <c r="C41">
        <v>2</v>
      </c>
    </row>
    <row r="42" spans="2:3">
      <c r="B42" t="s">
        <v>48</v>
      </c>
      <c r="C42">
        <v>2</v>
      </c>
    </row>
    <row r="43" spans="2:3">
      <c r="B43" t="s">
        <v>13</v>
      </c>
      <c r="C43">
        <v>3</v>
      </c>
    </row>
    <row r="44" spans="2:3">
      <c r="B44" t="s">
        <v>15</v>
      </c>
      <c r="C44">
        <v>3</v>
      </c>
    </row>
    <row r="45" spans="2:3">
      <c r="B45" t="s">
        <v>18</v>
      </c>
      <c r="C45">
        <v>3</v>
      </c>
    </row>
    <row r="46" spans="2:3">
      <c r="B46" t="s">
        <v>20</v>
      </c>
      <c r="C46">
        <v>3</v>
      </c>
    </row>
    <row r="47" spans="2:3">
      <c r="B47" t="s">
        <v>34</v>
      </c>
      <c r="C47">
        <v>3</v>
      </c>
    </row>
    <row r="48" spans="2:3">
      <c r="B48" t="s">
        <v>39</v>
      </c>
      <c r="C48">
        <v>3</v>
      </c>
    </row>
    <row r="49" spans="2:8" ht="30">
      <c r="B49" t="s">
        <v>59</v>
      </c>
      <c r="C49">
        <v>3</v>
      </c>
      <c r="D49" t="s">
        <v>61</v>
      </c>
      <c r="E49" t="s">
        <v>60</v>
      </c>
      <c r="F49" t="s">
        <v>62</v>
      </c>
      <c r="G49" t="s">
        <v>53</v>
      </c>
      <c r="H49" s="1"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AAA0-6D85-4C86-B345-7D3BDFE21365}">
  <dimension ref="C4:R9"/>
  <sheetViews>
    <sheetView tabSelected="1" workbookViewId="0">
      <selection activeCell="I7" sqref="I7"/>
    </sheetView>
  </sheetViews>
  <sheetFormatPr defaultRowHeight="15"/>
  <cols>
    <col min="3" max="3" width="19.5703125" bestFit="1" customWidth="1"/>
    <col min="9" max="9" width="13.5703125" bestFit="1" customWidth="1"/>
  </cols>
  <sheetData>
    <row r="4" spans="3:18">
      <c r="C4" t="s">
        <v>67</v>
      </c>
      <c r="I4" t="s">
        <v>68</v>
      </c>
      <c r="N4" t="s">
        <v>69</v>
      </c>
      <c r="P4" t="s">
        <v>70</v>
      </c>
      <c r="R4" t="s">
        <v>72</v>
      </c>
    </row>
    <row r="5" spans="3:18">
      <c r="C5" t="s">
        <v>11</v>
      </c>
      <c r="I5" t="s">
        <v>31</v>
      </c>
      <c r="N5" t="s">
        <v>16</v>
      </c>
      <c r="O5">
        <v>15.5</v>
      </c>
      <c r="R5" t="s">
        <v>73</v>
      </c>
    </row>
    <row r="6" spans="3:18">
      <c r="I6" t="s">
        <v>71</v>
      </c>
      <c r="N6" t="s">
        <v>59</v>
      </c>
      <c r="O6">
        <v>12.5</v>
      </c>
    </row>
    <row r="7" spans="3:18">
      <c r="I7" s="3" t="s">
        <v>74</v>
      </c>
      <c r="N7" t="s">
        <v>17</v>
      </c>
      <c r="O7">
        <v>18.2</v>
      </c>
    </row>
    <row r="8" spans="3:18">
      <c r="I8" s="3" t="s">
        <v>75</v>
      </c>
    </row>
    <row r="9" spans="3:18">
      <c r="I9" t="s">
        <v>76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DB44-2619-4CC3-82DD-EDDA26811E06}">
  <dimension ref="B2:U18"/>
  <sheetViews>
    <sheetView topLeftCell="D1" zoomScale="130" zoomScaleNormal="130" workbookViewId="0">
      <selection activeCell="U18" sqref="U18"/>
    </sheetView>
  </sheetViews>
  <sheetFormatPr defaultRowHeight="15"/>
  <cols>
    <col min="2" max="2" width="26.28515625" bestFit="1" customWidth="1"/>
    <col min="4" max="4" width="12.7109375" bestFit="1" customWidth="1"/>
    <col min="7" max="7" width="8.140625" bestFit="1" customWidth="1"/>
    <col min="8" max="8" width="10" style="8" bestFit="1" customWidth="1"/>
    <col min="9" max="9" width="10" style="8" customWidth="1"/>
    <col min="10" max="10" width="12.5703125" bestFit="1" customWidth="1"/>
    <col min="11" max="11" width="12" bestFit="1" customWidth="1"/>
    <col min="16" max="16" width="26.28515625" bestFit="1" customWidth="1"/>
  </cols>
  <sheetData>
    <row r="2" spans="2:21">
      <c r="B2" s="5" t="s">
        <v>77</v>
      </c>
      <c r="C2" s="6">
        <v>57812</v>
      </c>
      <c r="D2" s="6">
        <f>ROUND(E2/12, 0)</f>
        <v>57812</v>
      </c>
      <c r="E2" s="6">
        <v>693745</v>
      </c>
      <c r="F2" s="11"/>
      <c r="G2" s="11">
        <v>78679</v>
      </c>
      <c r="H2" s="8">
        <v>944145</v>
      </c>
      <c r="J2" s="9">
        <f>ROUND(K2/12, 0)</f>
        <v>82433</v>
      </c>
      <c r="K2" s="8">
        <v>989200</v>
      </c>
      <c r="P2" s="5" t="s">
        <v>77</v>
      </c>
      <c r="Q2">
        <v>680000</v>
      </c>
      <c r="R2">
        <v>800000</v>
      </c>
    </row>
    <row r="3" spans="2:21">
      <c r="B3" s="5" t="s">
        <v>78</v>
      </c>
      <c r="C3" s="6">
        <v>28906</v>
      </c>
      <c r="D3" s="6">
        <f t="shared" ref="D3:D8" si="0">ROUND(E3/12, 0)</f>
        <v>28906</v>
      </c>
      <c r="E3" s="6">
        <v>346873</v>
      </c>
      <c r="F3" s="11"/>
      <c r="G3" s="11">
        <v>39339</v>
      </c>
      <c r="H3" s="8">
        <v>472073</v>
      </c>
      <c r="J3" s="9">
        <f t="shared" ref="J3:J8" si="1">ROUND(K3/12, 0)</f>
        <v>41217</v>
      </c>
      <c r="K3" s="8">
        <v>494600</v>
      </c>
      <c r="P3" s="5" t="s">
        <v>78</v>
      </c>
      <c r="Q3">
        <f>0.5*Q2</f>
        <v>340000</v>
      </c>
      <c r="R3">
        <f>0.5*R2</f>
        <v>400000</v>
      </c>
    </row>
    <row r="4" spans="2:21">
      <c r="B4" s="5" t="s">
        <v>79</v>
      </c>
      <c r="C4" s="6">
        <v>1250</v>
      </c>
      <c r="D4" s="6">
        <f t="shared" si="0"/>
        <v>1250</v>
      </c>
      <c r="E4" s="6">
        <v>15000</v>
      </c>
      <c r="F4" s="11"/>
      <c r="G4" s="11">
        <v>1250</v>
      </c>
      <c r="H4" s="8">
        <v>15000</v>
      </c>
      <c r="J4" s="9">
        <f t="shared" si="1"/>
        <v>1250</v>
      </c>
      <c r="K4" s="8">
        <v>15000</v>
      </c>
      <c r="P4" s="5" t="s">
        <v>94</v>
      </c>
      <c r="Q4">
        <v>570067</v>
      </c>
      <c r="R4">
        <v>675667.0588235294</v>
      </c>
      <c r="S4">
        <f>R4+5000</f>
        <v>680667.0588235294</v>
      </c>
      <c r="T4">
        <v>675667.0588235294</v>
      </c>
    </row>
    <row r="5" spans="2:21">
      <c r="B5" s="5" t="s">
        <v>80</v>
      </c>
      <c r="C5" s="6">
        <v>1100</v>
      </c>
      <c r="D5" s="6">
        <f t="shared" si="0"/>
        <v>1100</v>
      </c>
      <c r="E5" s="6">
        <v>13200</v>
      </c>
      <c r="F5" s="11"/>
      <c r="G5" s="11">
        <v>1100</v>
      </c>
      <c r="H5" s="8">
        <v>13200</v>
      </c>
      <c r="J5" s="9">
        <f t="shared" si="1"/>
        <v>1100</v>
      </c>
      <c r="K5" s="8">
        <v>13200</v>
      </c>
      <c r="P5" s="5" t="s">
        <v>93</v>
      </c>
      <c r="Q5">
        <f>SUM(Q2:Q4)</f>
        <v>1590067</v>
      </c>
      <c r="R5">
        <f>SUM(R2:R4)</f>
        <v>1875667.0588235294</v>
      </c>
    </row>
    <row r="6" spans="2:21">
      <c r="B6" s="5" t="s">
        <v>81</v>
      </c>
      <c r="C6" s="6">
        <v>1800</v>
      </c>
      <c r="D6" s="6">
        <f t="shared" si="0"/>
        <v>1800</v>
      </c>
      <c r="E6" s="6">
        <v>21600</v>
      </c>
      <c r="F6" s="11"/>
      <c r="G6" s="11">
        <v>1800</v>
      </c>
      <c r="H6" s="8">
        <v>21600</v>
      </c>
      <c r="J6" s="9">
        <f t="shared" si="1"/>
        <v>1800</v>
      </c>
      <c r="K6" s="8">
        <v>21600</v>
      </c>
      <c r="P6" s="5" t="s">
        <v>92</v>
      </c>
      <c r="Q6">
        <v>28333</v>
      </c>
      <c r="R6">
        <v>28333</v>
      </c>
    </row>
    <row r="7" spans="2:21">
      <c r="B7" s="5" t="s">
        <v>82</v>
      </c>
      <c r="C7" s="6">
        <v>26556</v>
      </c>
      <c r="D7" s="6">
        <f t="shared" si="0"/>
        <v>26556</v>
      </c>
      <c r="E7" s="6">
        <v>318673</v>
      </c>
      <c r="F7" s="11"/>
      <c r="G7" s="11">
        <v>36923</v>
      </c>
      <c r="H7" s="8">
        <v>443073</v>
      </c>
      <c r="J7" s="9">
        <f t="shared" si="1"/>
        <v>38867</v>
      </c>
      <c r="K7" s="8">
        <v>466400</v>
      </c>
      <c r="P7" s="5" t="s">
        <v>91</v>
      </c>
      <c r="Q7">
        <f>0.12*Q2</f>
        <v>81600</v>
      </c>
      <c r="R7">
        <f>0.12*R2</f>
        <v>96000</v>
      </c>
    </row>
    <row r="8" spans="2:21">
      <c r="B8" s="4" t="s">
        <v>83</v>
      </c>
      <c r="C8" s="7">
        <v>117424</v>
      </c>
      <c r="D8" s="6">
        <f t="shared" si="0"/>
        <v>117424</v>
      </c>
      <c r="E8" s="7">
        <v>1409091</v>
      </c>
      <c r="F8" s="10"/>
      <c r="G8" s="11">
        <v>159091</v>
      </c>
      <c r="H8" s="8">
        <v>1909091</v>
      </c>
      <c r="J8" s="9">
        <f t="shared" si="1"/>
        <v>166667</v>
      </c>
      <c r="K8" s="8">
        <v>2000000</v>
      </c>
      <c r="P8" s="4" t="s">
        <v>90</v>
      </c>
      <c r="Q8">
        <f>SUM(Q5:Q7)</f>
        <v>1700000</v>
      </c>
      <c r="R8">
        <f>SUM(R5:R7)</f>
        <v>2000000.0588235294</v>
      </c>
    </row>
    <row r="9" spans="2:21">
      <c r="B9" s="4" t="s">
        <v>84</v>
      </c>
      <c r="E9" s="7">
        <v>140909</v>
      </c>
      <c r="F9" s="10"/>
      <c r="G9" s="10"/>
      <c r="H9" s="8">
        <v>190909</v>
      </c>
      <c r="K9" s="8">
        <v>200000</v>
      </c>
      <c r="Q9">
        <f>0.07*Q8</f>
        <v>119000.00000000001</v>
      </c>
      <c r="R9">
        <f>0.07*R8</f>
        <v>140000.00411764707</v>
      </c>
    </row>
    <row r="10" spans="2:21">
      <c r="B10" s="4" t="s">
        <v>85</v>
      </c>
      <c r="E10" s="7">
        <v>1550000</v>
      </c>
      <c r="F10" s="10"/>
      <c r="G10" s="10"/>
      <c r="H10" s="8">
        <v>2100000</v>
      </c>
      <c r="K10" s="8">
        <v>2200000</v>
      </c>
    </row>
    <row r="11" spans="2:21">
      <c r="K11" s="8"/>
      <c r="U11">
        <v>800000</v>
      </c>
    </row>
    <row r="12" spans="2:21">
      <c r="U12">
        <v>400000</v>
      </c>
    </row>
    <row r="13" spans="2:21">
      <c r="U13">
        <v>675667</v>
      </c>
    </row>
    <row r="14" spans="2:21">
      <c r="U14">
        <v>1875667</v>
      </c>
    </row>
    <row r="15" spans="2:21">
      <c r="U15">
        <v>28333</v>
      </c>
    </row>
    <row r="16" spans="2:21">
      <c r="U16">
        <v>96000</v>
      </c>
    </row>
    <row r="17" spans="17:21">
      <c r="U17">
        <v>2000000</v>
      </c>
    </row>
    <row r="18" spans="17:21">
      <c r="Q18">
        <f>Q4/Q2</f>
        <v>0.83833382352941177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C86B-DE6E-4698-A77B-3FFA17BEF322}">
  <dimension ref="H10:M22"/>
  <sheetViews>
    <sheetView showGridLines="0" topLeftCell="C15" zoomScale="190" zoomScaleNormal="190" workbookViewId="0">
      <selection activeCell="H23" sqref="H23:M23"/>
    </sheetView>
  </sheetViews>
  <sheetFormatPr defaultRowHeight="15"/>
  <cols>
    <col min="8" max="8" width="14.140625" customWidth="1"/>
    <col min="9" max="9" width="0.85546875" customWidth="1"/>
    <col min="10" max="10" width="47.5703125" customWidth="1"/>
    <col min="11" max="11" width="15.5703125" customWidth="1"/>
    <col min="12" max="12" width="0.85546875" customWidth="1"/>
  </cols>
  <sheetData>
    <row r="10" spans="8:12" ht="15.75" thickBot="1"/>
    <row r="11" spans="8:12" ht="15.75" thickBot="1">
      <c r="H11" s="13"/>
      <c r="I11" s="16"/>
      <c r="J11" s="21" t="s">
        <v>96</v>
      </c>
      <c r="K11" s="22" t="s">
        <v>95</v>
      </c>
      <c r="L11" s="12"/>
    </row>
    <row r="12" spans="8:12" ht="15.75" thickBot="1">
      <c r="H12" s="14"/>
      <c r="I12" s="16"/>
      <c r="J12" s="17" t="s">
        <v>86</v>
      </c>
      <c r="K12" s="18" t="s">
        <v>97</v>
      </c>
      <c r="L12" s="12"/>
    </row>
    <row r="13" spans="8:12" ht="15.75" thickBot="1">
      <c r="H13" s="14"/>
      <c r="I13" s="16"/>
      <c r="J13" s="17" t="s">
        <v>78</v>
      </c>
      <c r="K13" s="18" t="s">
        <v>98</v>
      </c>
      <c r="L13" s="12"/>
    </row>
    <row r="14" spans="8:12" ht="15.75" thickBot="1">
      <c r="H14" s="14"/>
      <c r="I14" s="16"/>
      <c r="J14" s="17" t="s">
        <v>87</v>
      </c>
      <c r="K14" s="18" t="s">
        <v>99</v>
      </c>
      <c r="L14" s="12"/>
    </row>
    <row r="15" spans="8:12" ht="15.75" customHeight="1" thickBot="1">
      <c r="H15" s="15"/>
      <c r="I15" s="16"/>
      <c r="J15" s="19" t="s">
        <v>88</v>
      </c>
      <c r="K15" s="20" t="s">
        <v>100</v>
      </c>
      <c r="L15" s="12"/>
    </row>
    <row r="16" spans="8:12" ht="15.75" customHeight="1" thickBot="1">
      <c r="H16" s="15"/>
      <c r="I16" s="16"/>
      <c r="J16" s="17" t="s">
        <v>105</v>
      </c>
      <c r="K16" s="20" t="s">
        <v>101</v>
      </c>
      <c r="L16" s="12"/>
    </row>
    <row r="17" spans="8:13" ht="34.5" customHeight="1" thickBot="1">
      <c r="H17" s="14"/>
      <c r="I17" s="16"/>
      <c r="J17" s="17" t="s">
        <v>104</v>
      </c>
      <c r="K17" s="18" t="s">
        <v>102</v>
      </c>
      <c r="L17" s="12"/>
    </row>
    <row r="18" spans="8:13" ht="15.75" thickBot="1">
      <c r="H18" s="15"/>
      <c r="I18" s="16"/>
      <c r="J18" s="19" t="s">
        <v>89</v>
      </c>
      <c r="K18" s="20" t="s">
        <v>103</v>
      </c>
      <c r="L18" s="24"/>
    </row>
    <row r="19" spans="8:13">
      <c r="K19" s="23"/>
      <c r="L19" s="25"/>
    </row>
    <row r="20" spans="8:13">
      <c r="L20" s="25"/>
    </row>
    <row r="21" spans="8:13">
      <c r="L21" s="25"/>
      <c r="M21" s="25"/>
    </row>
    <row r="22" spans="8:13">
      <c r="L22" s="25"/>
    </row>
  </sheetData>
  <pageMargins left="0.7" right="0.7" top="0.75" bottom="0.75" header="0.3" footer="0.3"/>
  <pageSetup paperSize="9" orientation="portrait" r:id="rId1"/>
  <ignoredErrors>
    <ignoredError sqref="K12:K18"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1918-6430-4306-B334-DD77EBB45383}">
  <dimension ref="G7:J8"/>
  <sheetViews>
    <sheetView showGridLines="0" topLeftCell="B1" zoomScale="160" zoomScaleNormal="160" workbookViewId="0">
      <selection activeCell="H16" sqref="H16"/>
    </sheetView>
  </sheetViews>
  <sheetFormatPr defaultRowHeight="15"/>
  <cols>
    <col min="7" max="7" width="0.85546875" customWidth="1"/>
    <col min="8" max="8" width="49.42578125" customWidth="1"/>
    <col min="9" max="9" width="18.7109375" customWidth="1"/>
    <col min="10" max="10" width="0.85546875" customWidth="1"/>
  </cols>
  <sheetData>
    <row r="7" spans="7:10" ht="15.75" thickBot="1"/>
    <row r="8" spans="7:10" ht="15.75" thickBot="1">
      <c r="G8" s="16"/>
      <c r="H8" s="19" t="s">
        <v>106</v>
      </c>
      <c r="I8" s="26" t="s">
        <v>107</v>
      </c>
      <c r="J8" s="12"/>
    </row>
  </sheetData>
  <pageMargins left="0.7" right="0.7" top="0.75" bottom="0.75" header="0.3" footer="0.3"/>
  <ignoredErrors>
    <ignoredError sqref="I8"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Hanging</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Anand</dc:creator>
  <cp:lastModifiedBy>Bharat Anand</cp:lastModifiedBy>
  <dcterms:created xsi:type="dcterms:W3CDTF">2015-06-05T18:17:20Z</dcterms:created>
  <dcterms:modified xsi:type="dcterms:W3CDTF">2021-10-31T19:35:08Z</dcterms:modified>
</cp:coreProperties>
</file>