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8_{F925C74D-0238-F74C-A082-14DB41C29A8B}" xr6:coauthVersionLast="47" xr6:coauthVersionMax="47" xr10:uidLastSave="{00000000-0000-0000-0000-000000000000}"/>
  <bookViews>
    <workbookView xWindow="0" yWindow="620" windowWidth="28800" windowHeight="16300" xr2:uid="{00000000-000D-0000-FFFF-FFFF00000000}"/>
  </bookViews>
  <sheets>
    <sheet name="ProjectSchedule" sheetId="11" r:id="rId1"/>
    <sheet name="About" sheetId="12" r:id="rId2"/>
    <sheet name="Sheet2" sheetId="13"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1" l="1"/>
  <c r="I5" i="11"/>
  <c r="J5" i="11" s="1"/>
  <c r="H34" i="11"/>
  <c r="H39" i="11"/>
  <c r="H38" i="11"/>
  <c r="H37" i="11"/>
  <c r="H36" i="11"/>
  <c r="H33" i="11"/>
  <c r="H32" i="11"/>
  <c r="H31" i="11"/>
  <c r="H7" i="11"/>
  <c r="I6" i="11" l="1"/>
  <c r="K5" i="11"/>
  <c r="J6" i="11"/>
  <c r="I4" i="11"/>
  <c r="H22" i="11"/>
  <c r="H30" i="11"/>
  <c r="H29" i="11"/>
  <c r="H28" i="11"/>
  <c r="H21" i="11"/>
  <c r="H20" i="11"/>
  <c r="H14" i="11"/>
  <c r="H8" i="11"/>
  <c r="K6" i="11" l="1"/>
  <c r="L5" i="11"/>
  <c r="H9" i="11"/>
  <c r="M5" i="11" l="1"/>
  <c r="L6" i="11"/>
  <c r="H25" i="11"/>
  <c r="H10" i="11"/>
  <c r="H23" i="11"/>
  <c r="H15" i="11"/>
  <c r="H13" i="11"/>
  <c r="N5" i="11" l="1"/>
  <c r="M6" i="11"/>
  <c r="H26" i="11"/>
  <c r="H24" i="11"/>
  <c r="H16" i="11"/>
  <c r="H11" i="11"/>
  <c r="H12" i="11"/>
  <c r="O5" i="11" l="1"/>
  <c r="N6" i="11"/>
  <c r="H27" i="11"/>
  <c r="H19" i="11"/>
  <c r="H18" i="11"/>
  <c r="H17" i="11"/>
  <c r="O6" i="11" l="1"/>
  <c r="P5" i="11"/>
  <c r="Q5" i="11" l="1"/>
  <c r="R5" i="11" s="1"/>
  <c r="S5" i="11" s="1"/>
  <c r="T5" i="11" s="1"/>
  <c r="U5" i="11" s="1"/>
  <c r="V5" i="11" s="1"/>
  <c r="W5" i="11" s="1"/>
  <c r="P4" i="11"/>
  <c r="X5" i="11" l="1"/>
  <c r="Y5" i="11" s="1"/>
  <c r="Z5" i="11" s="1"/>
  <c r="AA5" i="11" s="1"/>
  <c r="AB5" i="11" s="1"/>
  <c r="AC5" i="11" s="1"/>
  <c r="AD5" i="11" s="1"/>
  <c r="W4" i="11"/>
  <c r="AE5" i="11" l="1"/>
  <c r="AF5" i="11" s="1"/>
  <c r="AG5" i="11" s="1"/>
  <c r="AH5" i="11" s="1"/>
  <c r="AI5" i="11" s="1"/>
  <c r="AJ5" i="11" s="1"/>
  <c r="AK5" i="11" s="1"/>
  <c r="AD4" i="11"/>
  <c r="AL5" i="11" l="1"/>
  <c r="AM5" i="11" s="1"/>
  <c r="AN5" i="11" s="1"/>
  <c r="AO5" i="11" s="1"/>
  <c r="AP5" i="11" s="1"/>
  <c r="AQ5" i="11" s="1"/>
  <c r="AR5" i="11" s="1"/>
  <c r="AK4" i="11"/>
  <c r="P6" i="11"/>
  <c r="Q6" i="11"/>
  <c r="AR4" i="11" l="1"/>
  <c r="AS5" i="11"/>
  <c r="AR6" i="11"/>
  <c r="R6" i="11"/>
  <c r="AT5" i="11" l="1"/>
  <c r="AS6" i="11"/>
  <c r="S6" i="11"/>
  <c r="AT6" i="11" l="1"/>
  <c r="AU5" i="11"/>
  <c r="T6" i="11"/>
  <c r="AV5" i="11" l="1"/>
  <c r="AU6" i="11"/>
  <c r="U6" i="11"/>
  <c r="AV6" i="11" l="1"/>
  <c r="AW5" i="11"/>
  <c r="V6" i="11"/>
  <c r="AX5" i="11" l="1"/>
  <c r="AW6" i="11"/>
  <c r="W6" i="11"/>
  <c r="AX6" i="11" l="1"/>
  <c r="X6" i="11"/>
  <c r="Y6" i="11" l="1"/>
  <c r="Z6" i="11" l="1"/>
  <c r="AA6" i="11" l="1"/>
  <c r="AB6" i="11" l="1"/>
  <c r="AC6" i="11" l="1"/>
  <c r="AD6" i="11" l="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<sst xmlns="http://schemas.openxmlformats.org/spreadsheetml/2006/main" count="142" uniqueCount="98">
  <si>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</si>
  <si>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UBUNTU</t>
  </si>
  <si>
    <t>Enter Company Name in cell B2.</t>
  </si>
  <si>
    <t>Team members:</t>
  </si>
  <si>
    <t>Enter the name of the Project Lead in cell B3. Enter the Project Start date in cell E3. Pooject Start: label is in cell C3.</t>
  </si>
  <si>
    <t>Camilla, Haotian, Azia, Shathavi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</si>
  <si>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</si>
  <si>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</si>
  <si>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</si>
  <si>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</si>
  <si>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</si>
  <si>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</si>
  <si>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</si>
  <si>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</si>
  <si>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</si>
  <si>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</si>
  <si>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</si>
  <si>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</si>
  <si>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</si>
  <si>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Week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</si>
  <si>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</si>
  <si>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 acquisition for clinical relevance</t>
  </si>
  <si>
    <t>Camila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</si>
  <si>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</si>
  <si>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Data acquisition for genes </t>
  </si>
  <si>
    <t>Data acquisition from VCF file</t>
  </si>
  <si>
    <t>Haotian</t>
  </si>
  <si>
    <t>Clustering research</t>
  </si>
  <si>
    <t>Azia</t>
  </si>
  <si>
    <t>Shathavi</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</si>
  <si>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</si>
  <si>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Creation of database schema</t>
  </si>
  <si>
    <t>Create github account for group</t>
  </si>
  <si>
    <t>Week 2</t>
  </si>
  <si>
    <t>Start designing website structure and layout/website content creation</t>
  </si>
  <si>
    <t>Annotation of VCF with gene names, dbSNP IDs and clinical relevance</t>
  </si>
  <si>
    <t>Analysis for clustering/write a script/find suitable software</t>
  </si>
  <si>
    <t>Aiza</t>
  </si>
  <si>
    <t>Sample phase title block</t>
  </si>
  <si>
    <t>Add info into the database-analysis related/reasearch into sql/analysis techniques</t>
  </si>
  <si>
    <t>Elaboration github page</t>
  </si>
  <si>
    <t>Upload sample table, population table and SNP_INFO tables onto the database</t>
  </si>
  <si>
    <t>Phase 3 Title</t>
  </si>
  <si>
    <t xml:space="preserve">Calculate allele frequency and genotype frequency </t>
  </si>
  <si>
    <t>Upload SNP_info table, allele frequency on database</t>
  </si>
  <si>
    <t xml:space="preserve">Camila </t>
  </si>
  <si>
    <t xml:space="preserve">Find software code which can calculate allele and genotype frequency on a small sample </t>
  </si>
  <si>
    <t>Check integrity of the data and if we are missing any data</t>
  </si>
  <si>
    <t>Find suitable software for PCA, run code to get PCA</t>
  </si>
  <si>
    <t>write code and obtain PC socres table suitable for database/ write script for PCA plot/run admixture anlaysis</t>
  </si>
  <si>
    <t xml:space="preserve">Getting SNP_info from genes table code </t>
  </si>
  <si>
    <t>This is an empty row</t>
  </si>
  <si>
    <t>Write code to Access the database from Python for Flask</t>
  </si>
  <si>
    <t>This row marks the end of the Project Schedule. DO NOT enter anything in this row. 
Insert new rows ABOVE this one to continue building out your Project Schedule.</t>
  </si>
  <si>
    <t>Using Flask to build the website, section in according to briefing for each task</t>
  </si>
  <si>
    <t>Week 4</t>
  </si>
  <si>
    <t>Integraitng data from database /creating button e.g. download</t>
  </si>
  <si>
    <t>Integrate PCA plot to website/ correct flask code for PCA plot</t>
  </si>
  <si>
    <t>Re-run admixture on apocrita/Produce flask script for PCA plot/write code to interpret admixture results</t>
  </si>
  <si>
    <t>Research about poplation matrix</t>
  </si>
  <si>
    <t xml:space="preserve">Finish the database/Clean the db </t>
  </si>
  <si>
    <t xml:space="preserve">Write queries to access db from flask </t>
  </si>
  <si>
    <t xml:space="preserve">Calculate/ upload genotype frequencies on the db </t>
  </si>
  <si>
    <t>Write script to have snp info info based on snp ID which works with multiple pop (Flask)</t>
  </si>
  <si>
    <t xml:space="preserve">Write code to have snp info based on chromosome position (Flask) </t>
  </si>
  <si>
    <t>Write code to have snp info based on gene names + add frequencies without code being too slow (Flask )</t>
  </si>
  <si>
    <t>Write code to get genotype frequency when the user chOse a pop group Flask</t>
  </si>
  <si>
    <t>Week 5</t>
  </si>
  <si>
    <t>Create presentation</t>
  </si>
  <si>
    <t>Group</t>
  </si>
  <si>
    <t xml:space="preserve">Fix up genotype frequencies TSI information </t>
  </si>
  <si>
    <t>Clean up the clinvar column of snp_info</t>
  </si>
  <si>
    <t xml:space="preserve">Write documentation </t>
  </si>
  <si>
    <t>Everyone</t>
  </si>
  <si>
    <t xml:space="preserve"> </t>
  </si>
  <si>
    <t>Add admixture table to database</t>
  </si>
  <si>
    <t xml:space="preserve">Try writing a script for population matrix and find apporiate way to visualise it </t>
  </si>
  <si>
    <t>Create script to calculate population martix</t>
  </si>
  <si>
    <t>Admixture results, create admixture table for database, write flask script for admixture plot</t>
  </si>
  <si>
    <t>Edit flask script for admixture plot/ integrate plot to website</t>
  </si>
  <si>
    <t>integrate population matrix and visualisation to website</t>
  </si>
  <si>
    <t>Create visualisation for population matrix</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</si>
  <si>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</si>
  <si>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</si>
  <si>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</si>
  <si>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</si>
  <si>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</si>
  <si>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</si>
  <si>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</si>
  <si>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</si>
  <si>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</si>
  <si>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</si>
  <si>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</si>
  <si>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</si>
  <si>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</si>
  <si>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</si>
  <si>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</si>
  <si>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Count of Week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</si>
</sst>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5" x14ac:knownFonts="1">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4"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11" applyNumberFormat="0" applyAlignment="0" applyProtection="0"/>
    <xf numFmtId="0" fontId="28" fillId="17" borderId="12" applyNumberFormat="0" applyAlignment="0" applyProtection="0"/>
    <xf numFmtId="0" fontId="29" fillId="17" borderId="11" applyNumberFormat="0" applyAlignment="0" applyProtection="0"/>
    <xf numFmtId="0" fontId="30" fillId="0" borderId="13" applyNumberFormat="0" applyFill="0" applyAlignment="0" applyProtection="0"/>
    <xf numFmtId="0" fontId="31" fillId="18" borderId="14" applyNumberFormat="0" applyAlignment="0" applyProtection="0"/>
    <xf numFmtId="0" fontId="32" fillId="0" borderId="0" applyNumberFormat="0" applyFill="0" applyBorder="0" applyAlignment="0" applyProtection="0"/>
    <xf numFmtId="0" fontId="8" fillId="19" borderId="15" applyNumberFormat="0" applyFont="0" applyAlignment="0" applyProtection="0"/>
    <xf numFmtId="0" fontId="33" fillId="0" borderId="0" applyNumberFormat="0" applyFill="0" applyBorder="0" applyAlignment="0" applyProtection="0"/>
    <xf numFmtId="0" fontId="6" fillId="0" borderId="16" applyNumberFormat="0" applyFill="0" applyAlignment="0" applyProtection="0"/>
    <xf numFmtId="0" fontId="19"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9"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9"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9"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9"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9"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1" fillId="0" borderId="0"/>
  </cellStyleXfs>
  <cellXfs count="90">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0" fontId="11" fillId="11"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2"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9" fontId="5"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3" fillId="0" borderId="0" xfId="0" applyFont="1" applyAlignment="1">
      <alignment horizontal="center" vertical="center"/>
    </xf>
    <xf numFmtId="0" fontId="3"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3" fillId="0" borderId="0" xfId="0" applyFont="1" applyAlignment="1">
      <alignment horizontal="left" vertical="top"/>
    </xf>
    <xf numFmtId="0" fontId="15" fillId="0" borderId="0" xfId="0" applyFont="1" applyAlignment="1">
      <alignment vertical="top"/>
    </xf>
    <xf numFmtId="0" fontId="4"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2" fillId="0" borderId="0" xfId="5" applyAlignment="1">
      <alignment horizontal="left"/>
    </xf>
    <xf numFmtId="0" fontId="9" fillId="0" borderId="0" xfId="6"/>
    <xf numFmtId="0" fontId="9" fillId="0" borderId="0" xfId="7">
      <alignment vertical="top"/>
    </xf>
    <xf numFmtId="0" fontId="8" fillId="7" borderId="2" xfId="11" applyFill="1">
      <alignment horizontal="center" vertical="center"/>
    </xf>
    <xf numFmtId="0" fontId="8" fillId="2" borderId="2" xfId="11" applyFill="1">
      <alignment horizontal="center" vertical="center"/>
    </xf>
    <xf numFmtId="0" fontId="8" fillId="8" borderId="2" xfId="11" applyFill="1">
      <alignment horizontal="center" vertical="center"/>
    </xf>
    <xf numFmtId="0" fontId="8" fillId="3"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4" borderId="2" xfId="11" applyFill="1">
      <alignment horizontal="center" vertical="center"/>
    </xf>
    <xf numFmtId="0" fontId="8" fillId="9" borderId="2" xfId="11" applyFill="1">
      <alignment horizontal="center" vertical="center"/>
    </xf>
    <xf numFmtId="0" fontId="8" fillId="2" borderId="2" xfId="12" applyFill="1">
      <alignment horizontal="left" vertical="center" indent="2"/>
    </xf>
    <xf numFmtId="0" fontId="8" fillId="3" borderId="2" xfId="12" applyFill="1">
      <alignment horizontal="left" vertical="center" indent="2"/>
    </xf>
    <xf numFmtId="0" fontId="8" fillId="10" borderId="2" xfId="12" applyFill="1">
      <alignment horizontal="left" vertical="center" indent="2"/>
    </xf>
    <xf numFmtId="0" fontId="8" fillId="9"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5" fillId="0" borderId="0" xfId="0" applyFont="1" applyAlignment="1">
      <alignment vertical="top"/>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8" fillId="2" borderId="2" xfId="10" applyFill="1">
      <alignment horizontal="center" vertical="center"/>
    </xf>
    <xf numFmtId="167" fontId="5" fillId="8" borderId="2" xfId="0" applyNumberFormat="1" applyFont="1" applyFill="1" applyBorder="1" applyAlignment="1">
      <alignment horizontal="center" vertical="center"/>
    </xf>
    <xf numFmtId="167" fontId="8" fillId="3"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8" fillId="10" borderId="2" xfId="10" applyFill="1">
      <alignment horizontal="center" vertical="center"/>
    </xf>
    <xf numFmtId="167" fontId="0" fillId="4" borderId="2" xfId="0" applyNumberFormat="1" applyFill="1" applyBorder="1" applyAlignment="1">
      <alignment horizontal="center" vertical="center"/>
    </xf>
    <xf numFmtId="167" fontId="5" fillId="4" borderId="2" xfId="0" applyNumberFormat="1" applyFont="1" applyFill="1" applyBorder="1" applyAlignment="1">
      <alignment horizontal="center" vertical="center"/>
    </xf>
    <xf numFmtId="167" fontId="8" fillId="9" borderId="2" xfId="10" applyFill="1">
      <alignment horizontal="center" vertical="center"/>
    </xf>
    <xf numFmtId="168" fontId="10" fillId="6" borderId="6" xfId="0" applyNumberFormat="1" applyFont="1" applyFill="1" applyBorder="1" applyAlignment="1">
      <alignment horizontal="center" vertical="center"/>
    </xf>
    <xf numFmtId="168" fontId="10" fillId="6" borderId="0" xfId="0" applyNumberFormat="1" applyFont="1" applyFill="1" applyAlignment="1">
      <alignment horizontal="center" vertical="center"/>
    </xf>
    <xf numFmtId="168" fontId="10" fillId="6" borderId="7" xfId="0" applyNumberFormat="1" applyFont="1" applyFill="1" applyBorder="1" applyAlignment="1">
      <alignment horizontal="center" vertical="center"/>
    </xf>
    <xf numFmtId="0" fontId="6" fillId="44" borderId="2" xfId="0" applyFont="1" applyFill="1" applyBorder="1" applyAlignment="1">
      <alignment horizontal="left" vertical="center" indent="1"/>
    </xf>
    <xf numFmtId="0" fontId="8" fillId="44" borderId="2" xfId="11" applyFill="1">
      <alignment horizontal="center" vertical="center"/>
    </xf>
    <xf numFmtId="9" fontId="5"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5" fillId="44" borderId="2" xfId="0" applyNumberFormat="1" applyFont="1" applyFill="1" applyBorder="1" applyAlignment="1">
      <alignment horizontal="center" vertical="center"/>
    </xf>
    <xf numFmtId="0" fontId="8" fillId="45" borderId="2" xfId="12" applyFill="1">
      <alignment horizontal="left" vertical="center" indent="2"/>
    </xf>
    <xf numFmtId="0" fontId="8" fillId="45" borderId="2" xfId="11" applyFill="1">
      <alignment horizontal="center" vertical="center"/>
    </xf>
    <xf numFmtId="9" fontId="5" fillId="45" borderId="2" xfId="2" applyFont="1" applyFill="1" applyBorder="1" applyAlignment="1">
      <alignment horizontal="center" vertical="center"/>
    </xf>
    <xf numFmtId="167" fontId="8" fillId="45" borderId="2" xfId="10" applyFill="1">
      <alignment horizontal="center" vertical="center"/>
    </xf>
    <xf numFmtId="0" fontId="1" fillId="0" borderId="0" xfId="54"/>
    <xf numFmtId="0" fontId="0" fillId="11" borderId="0" xfId="0" applyFill="1"/>
    <xf numFmtId="0" fontId="0" fillId="11" borderId="0" xfId="0" applyFill="1" applyAlignment="1">
      <alignment wrapText="1"/>
    </xf>
    <xf numFmtId="0" fontId="8" fillId="0" borderId="0" xfId="8">
      <alignment horizontal="right" indent="1"/>
    </xf>
    <xf numFmtId="0" fontId="8"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6" fontId="8" fillId="0" borderId="3" xfId="9">
      <alignment horizontal="center" vertical="center"/>
    </xf>
    <xf numFmtId="0" fontId="4" fillId="46" borderId="0" xfId="1" applyFill="1" applyBorder="1" applyAlignment="1" applyProtection="1">
      <alignment horizontal="center" vertical="center"/>
    </xf>
  </cellXfs>
  <cellStyles count="55">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rmal 2" xfId="54" xr:uid="{5987D758-A597-C746-8DAC-F06F17D06116}"/>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Gannt%20cha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49.629528124999" createdVersion="8" refreshedVersion="8" minRefreshableVersion="3" recordCount="42" xr:uid="{88BA7B42-CF86-AD40-ADFC-43D30DD7F0B3}">
  <cacheSource type="worksheet">
    <worksheetSource ref="A5:A47" sheet="Sheet1" r:id="rId2"/>
  </cacheSource>
  <cacheFields count="1">
    <cacheField name="Week 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Data acquisition for clinical relevance"/>
  </r>
  <r>
    <s v="Data acquisition for genes "/>
  </r>
  <r>
    <s v="Data acquisition from VCF file"/>
  </r>
  <r>
    <s v="Clustering research"/>
  </r>
  <r>
    <s v="Data acquisition from VCF file"/>
  </r>
  <r>
    <s v="Creation of database schema"/>
  </r>
  <r>
    <s v="Create github account for group"/>
  </r>
  <r>
    <s v="Week 2"/>
  </r>
  <r>
    <s v="Start designing website structure and layout/website content creation"/>
  </r>
  <r>
    <s v="Annotation of VCF with gene names, dbSNP IDs and clinical relevance"/>
  </r>
  <r>
    <s v="Analysis for clustering/write a script/find suitable software"/>
  </r>
  <r>
    <s v="Add info into the database-analysis related/reasearch into sql/analysis techniques"/>
  </r>
  <r>
    <s v="Elaboration github page"/>
  </r>
  <r>
    <s v="Upload sample table, population table and SNP_INFO tables onto the database"/>
  </r>
  <r>
    <s v="Phase 3 Title"/>
  </r>
  <r>
    <s v="Get allele frequency and genotype frequency "/>
  </r>
  <r>
    <s v="Upload SNP_info table "/>
  </r>
  <r>
    <s v="Find software code which can calculate allele and genotype frequency on a small sample "/>
  </r>
  <r>
    <s v="Uploadallele frequency table on the db  "/>
  </r>
  <r>
    <s v="Check integrity of the data and if we are missing any data"/>
  </r>
  <r>
    <s v="Find suitable software for PCA, run code to get PCA"/>
  </r>
  <r>
    <s v="wirte code to get PC scores table/obtain PC socres table suitable for database/ write script for PCA plot/run admixture anlaysis"/>
  </r>
  <r>
    <s v="Getting SNP_info from genes table code "/>
  </r>
  <r>
    <s v="Write code to Access the database from Python for Flask"/>
  </r>
  <r>
    <s v="Using Flask to build the website"/>
  </r>
  <r>
    <s v="Week 4"/>
  </r>
  <r>
    <s v="Integratng data from database / PCA plot to website/ create download button for website"/>
  </r>
  <r>
    <s v="Re-run admixture on apocrita/Produce flask script for PCA plot/write code to interpret admixture results"/>
  </r>
  <r>
    <s v="Research about poplation matrix/ produce a matrix with plot"/>
  </r>
  <r>
    <s v="Finish the database/Clean the db "/>
  </r>
  <r>
    <s v="Write queries to access db from flask "/>
  </r>
  <r>
    <s v="Calculate/ upload genotype frequencies on the db "/>
  </r>
  <r>
    <s v="Write script to have snp info info based on snp ID which works with multiple pop (Flask)"/>
  </r>
  <r>
    <s v="Write code to have snp info based on chromosome position (Flask) "/>
  </r>
  <r>
    <s v="Write code to have snp info based on gene names + add frequencies without code being too slow (Flask )"/>
  </r>
  <r>
    <s v="Write code to get genotype frequency when the user chose a pop group Flask"/>
  </r>
  <r>
    <s v="Week 5"/>
  </r>
  <r>
    <s v="Create presentation"/>
  </r>
  <r>
    <s v="Fix up genotype frequencies TSI information "/>
  </r>
  <r>
    <s v="Clean up the clinvar column of snp_info"/>
  </r>
  <r>
    <s v="Write documentation "/>
  </r>
  <r>
    <s v="Add admixture table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DF8A4-64CE-E846-8387-A279FDA17E5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howAll="0"/>
  </pivotFields>
  <rowItems count="1">
    <i/>
  </rowItems>
  <colItems count="1">
    <i/>
  </colItems>
  <dataFields count="1">
    <dataField name="Count of Week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58"/>
  <sheetViews>
    <sheetView showGridLines="0" tabSelected="1" showRuler="0" zoomScale="85" zoomScaleNormal="100" zoomScalePageLayoutView="70" workbookViewId="0">
      <pane ySplit="6" topLeftCell="A46" activePane="bottomLeft" state="frozen"/>
      <selection pane="bottomLeft" activeCell="F50" sqref="F50"/>
    </sheetView>
  </sheetViews>
  <sheetFormatPr baseColWidth="10" defaultColWidth="8.83203125" defaultRowHeight="30" customHeight="1" x14ac:dyDescent="0.2"/>
  <cols>
    <col min="1" max="1" width="2.6640625" style="36" customWidth="1"/>
    <col min="2" max="2" width="80.16406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50" width="2.5" customWidth="1"/>
    <col min="55" max="56" width="10.33203125"/>
  </cols>
  <sheetData>
    <row r="1" spans="1:50" ht="30" customHeight="1" x14ac:dyDescent="0.35">
      <c r="A1" s="37" t="s">
        <v>0</v>
      </c>
      <c r="B1" s="38" t="s">
        <v>1</v>
      </c>
      <c r="C1" s="1"/>
      <c r="D1" s="2"/>
      <c r="E1" s="4"/>
      <c r="F1" s="25"/>
      <c r="H1" s="2"/>
      <c r="I1" s="54"/>
      <c r="J1" s="54"/>
      <c r="K1" s="54"/>
      <c r="L1" s="54"/>
      <c r="M1" s="54"/>
      <c r="N1" s="54"/>
      <c r="O1" s="54"/>
      <c r="P1" s="54"/>
      <c r="Q1" s="54"/>
      <c r="R1" s="54"/>
      <c r="S1" s="54"/>
      <c r="T1" s="54"/>
      <c r="U1" s="54"/>
    </row>
    <row r="2" spans="1:50" ht="30" customHeight="1" x14ac:dyDescent="0.25">
      <c r="A2" s="36" t="s">
        <v>2</v>
      </c>
      <c r="B2" s="39" t="s">
        <v>3</v>
      </c>
      <c r="I2" s="55"/>
    </row>
    <row r="3" spans="1:50" ht="30" customHeight="1" x14ac:dyDescent="0.2">
      <c r="A3" s="36" t="s">
        <v>4</v>
      </c>
      <c r="B3" s="40" t="s">
        <v>5</v>
      </c>
      <c r="C3" s="83" t="s">
        <v>6</v>
      </c>
      <c r="D3" s="84"/>
      <c r="E3" s="88">
        <v>45316</v>
      </c>
      <c r="F3" s="88"/>
    </row>
    <row r="4" spans="1:50" ht="30" customHeight="1" x14ac:dyDescent="0.2">
      <c r="A4" s="37" t="s">
        <v>7</v>
      </c>
      <c r="C4" s="83" t="s">
        <v>8</v>
      </c>
      <c r="D4" s="84"/>
      <c r="E4" s="6">
        <v>1</v>
      </c>
      <c r="I4" s="85">
        <f>I5</f>
        <v>45313</v>
      </c>
      <c r="J4" s="86"/>
      <c r="K4" s="86"/>
      <c r="L4" s="86"/>
      <c r="M4" s="86"/>
      <c r="N4" s="86"/>
      <c r="O4" s="87"/>
      <c r="P4" s="85">
        <f>P5</f>
        <v>45320</v>
      </c>
      <c r="Q4" s="86"/>
      <c r="R4" s="86"/>
      <c r="S4" s="86"/>
      <c r="T4" s="86"/>
      <c r="U4" s="86"/>
      <c r="V4" s="87"/>
      <c r="W4" s="85">
        <f>W5</f>
        <v>45327</v>
      </c>
      <c r="X4" s="86"/>
      <c r="Y4" s="86"/>
      <c r="Z4" s="86"/>
      <c r="AA4" s="86"/>
      <c r="AB4" s="86"/>
      <c r="AC4" s="87"/>
      <c r="AD4" s="85">
        <f>AD5</f>
        <v>45334</v>
      </c>
      <c r="AE4" s="86"/>
      <c r="AF4" s="86"/>
      <c r="AG4" s="86"/>
      <c r="AH4" s="86"/>
      <c r="AI4" s="86"/>
      <c r="AJ4" s="87"/>
      <c r="AK4" s="85">
        <f>AK5</f>
        <v>45341</v>
      </c>
      <c r="AL4" s="86"/>
      <c r="AM4" s="86"/>
      <c r="AN4" s="86"/>
      <c r="AO4" s="86"/>
      <c r="AP4" s="86"/>
      <c r="AQ4" s="87"/>
      <c r="AR4" s="85">
        <f>AR5</f>
        <v>45348</v>
      </c>
      <c r="AS4" s="86"/>
      <c r="AT4" s="86"/>
      <c r="AU4" s="86"/>
      <c r="AV4" s="86"/>
      <c r="AW4" s="86"/>
      <c r="AX4" s="87"/>
    </row>
    <row r="5" spans="1:50" ht="15" customHeight="1" x14ac:dyDescent="0.2">
      <c r="A5" s="37" t="s">
        <v>9</v>
      </c>
      <c r="B5" s="53"/>
      <c r="C5" s="53"/>
      <c r="D5" s="53"/>
      <c r="E5" s="53"/>
      <c r="F5" s="53"/>
      <c r="G5" s="53"/>
      <c r="I5" s="68">
        <f>Project_Start-WEEKDAY(Project_Start,1)+2+7*(Display_Week-1)</f>
        <v>45313</v>
      </c>
      <c r="J5" s="69">
        <f>I5+1</f>
        <v>45314</v>
      </c>
      <c r="K5" s="69">
        <f t="shared" ref="K5:AX5" si="0">J5+1</f>
        <v>45315</v>
      </c>
      <c r="L5" s="69">
        <f t="shared" si="0"/>
        <v>45316</v>
      </c>
      <c r="M5" s="69">
        <f t="shared" si="0"/>
        <v>45317</v>
      </c>
      <c r="N5" s="69">
        <f t="shared" si="0"/>
        <v>45318</v>
      </c>
      <c r="O5" s="70">
        <f t="shared" si="0"/>
        <v>45319</v>
      </c>
      <c r="P5" s="68">
        <f>O5+1</f>
        <v>45320</v>
      </c>
      <c r="Q5" s="69">
        <f>P5+1</f>
        <v>45321</v>
      </c>
      <c r="R5" s="69">
        <f t="shared" si="0"/>
        <v>45322</v>
      </c>
      <c r="S5" s="69">
        <f t="shared" si="0"/>
        <v>45323</v>
      </c>
      <c r="T5" s="69">
        <f t="shared" si="0"/>
        <v>45324</v>
      </c>
      <c r="U5" s="69">
        <f t="shared" si="0"/>
        <v>45325</v>
      </c>
      <c r="V5" s="70">
        <f t="shared" si="0"/>
        <v>45326</v>
      </c>
      <c r="W5" s="68">
        <f>V5+1</f>
        <v>45327</v>
      </c>
      <c r="X5" s="69">
        <f>W5+1</f>
        <v>45328</v>
      </c>
      <c r="Y5" s="69">
        <f t="shared" si="0"/>
        <v>45329</v>
      </c>
      <c r="Z5" s="69">
        <f t="shared" si="0"/>
        <v>45330</v>
      </c>
      <c r="AA5" s="69">
        <f t="shared" si="0"/>
        <v>45331</v>
      </c>
      <c r="AB5" s="69">
        <f t="shared" si="0"/>
        <v>45332</v>
      </c>
      <c r="AC5" s="70">
        <f t="shared" si="0"/>
        <v>45333</v>
      </c>
      <c r="AD5" s="68">
        <f>AC5+1</f>
        <v>45334</v>
      </c>
      <c r="AE5" s="69">
        <f>AD5+1</f>
        <v>45335</v>
      </c>
      <c r="AF5" s="69">
        <f t="shared" si="0"/>
        <v>45336</v>
      </c>
      <c r="AG5" s="69">
        <f t="shared" si="0"/>
        <v>45337</v>
      </c>
      <c r="AH5" s="69">
        <f t="shared" si="0"/>
        <v>45338</v>
      </c>
      <c r="AI5" s="69">
        <f t="shared" si="0"/>
        <v>45339</v>
      </c>
      <c r="AJ5" s="70">
        <f t="shared" si="0"/>
        <v>45340</v>
      </c>
      <c r="AK5" s="68">
        <f>AJ5+1</f>
        <v>45341</v>
      </c>
      <c r="AL5" s="69">
        <f>AK5+1</f>
        <v>45342</v>
      </c>
      <c r="AM5" s="69">
        <f t="shared" si="0"/>
        <v>45343</v>
      </c>
      <c r="AN5" s="69">
        <f t="shared" si="0"/>
        <v>45344</v>
      </c>
      <c r="AO5" s="69">
        <f t="shared" si="0"/>
        <v>45345</v>
      </c>
      <c r="AP5" s="69">
        <f t="shared" si="0"/>
        <v>45346</v>
      </c>
      <c r="AQ5" s="70">
        <f t="shared" si="0"/>
        <v>45347</v>
      </c>
      <c r="AR5" s="68">
        <f>AQ5+1</f>
        <v>45348</v>
      </c>
      <c r="AS5" s="69">
        <f>AR5+1</f>
        <v>45349</v>
      </c>
      <c r="AT5" s="69">
        <f t="shared" si="0"/>
        <v>45350</v>
      </c>
      <c r="AU5" s="69">
        <f t="shared" si="0"/>
        <v>45351</v>
      </c>
      <c r="AV5" s="69">
        <f t="shared" si="0"/>
        <v>45352</v>
      </c>
      <c r="AW5" s="69">
        <f t="shared" si="0"/>
        <v>45353</v>
      </c>
      <c r="AX5" s="70">
        <f t="shared" si="0"/>
        <v>45354</v>
      </c>
    </row>
    <row r="6" spans="1:50" ht="30" customHeight="1" thickBot="1" x14ac:dyDescent="0.25">
      <c r="A6" s="37" t="s">
        <v>10</v>
      </c>
      <c r="B6" s="81" t="s">
        <v>11</v>
      </c>
      <c r="C6" s="82" t="s">
        <v>12</v>
      </c>
      <c r="D6" s="81" t="s">
        <v>13</v>
      </c>
      <c r="E6" s="81" t="s">
        <v>14</v>
      </c>
      <c r="F6" s="81" t="s">
        <v>15</v>
      </c>
      <c r="G6" s="8"/>
      <c r="H6" s="8" t="s">
        <v>16</v>
      </c>
      <c r="I6" s="9" t="str">
        <f t="shared" ref="I6" si="1">LEFT(TEXT(I5,"ddd"),1)</f>
        <v>M</v>
      </c>
      <c r="J6" s="9" t="str">
        <f t="shared" ref="J6:AR6" si="2">LEFT(TEXT(J5,"ddd"),1)</f>
        <v>T</v>
      </c>
      <c r="K6" s="9" t="str">
        <f t="shared" si="2"/>
        <v>W</v>
      </c>
      <c r="L6" s="9" t="str">
        <f t="shared" si="2"/>
        <v>T</v>
      </c>
      <c r="M6" s="9" t="str">
        <f t="shared" si="2"/>
        <v>F</v>
      </c>
      <c r="N6" s="9" t="str">
        <f t="shared" si="2"/>
        <v>S</v>
      </c>
      <c r="O6" s="9" t="str">
        <f t="shared" si="2"/>
        <v>S</v>
      </c>
      <c r="P6" s="9" t="str">
        <f t="shared" si="2"/>
        <v>M</v>
      </c>
      <c r="Q6" s="9" t="str">
        <f t="shared" si="2"/>
        <v>T</v>
      </c>
      <c r="R6" s="9" t="str">
        <f t="shared" si="2"/>
        <v>W</v>
      </c>
      <c r="S6" s="9" t="str">
        <f t="shared" si="2"/>
        <v>T</v>
      </c>
      <c r="T6" s="9" t="str">
        <f t="shared" si="2"/>
        <v>F</v>
      </c>
      <c r="U6" s="9" t="str">
        <f t="shared" si="2"/>
        <v>S</v>
      </c>
      <c r="V6" s="9" t="str">
        <f t="shared" si="2"/>
        <v>S</v>
      </c>
      <c r="W6" s="9" t="str">
        <f t="shared" si="2"/>
        <v>M</v>
      </c>
      <c r="X6" s="9" t="str">
        <f t="shared" si="2"/>
        <v>T</v>
      </c>
      <c r="Y6" s="9" t="str">
        <f t="shared" si="2"/>
        <v>W</v>
      </c>
      <c r="Z6" s="9" t="str">
        <f t="shared" si="2"/>
        <v>T</v>
      </c>
      <c r="AA6" s="9" t="str">
        <f t="shared" si="2"/>
        <v>F</v>
      </c>
      <c r="AB6" s="9" t="str">
        <f t="shared" si="2"/>
        <v>S</v>
      </c>
      <c r="AC6" s="9" t="str">
        <f t="shared" si="2"/>
        <v>S</v>
      </c>
      <c r="AD6" s="9" t="str">
        <f t="shared" si="2"/>
        <v>M</v>
      </c>
      <c r="AE6" s="9" t="str">
        <f t="shared" si="2"/>
        <v>T</v>
      </c>
      <c r="AF6" s="9" t="str">
        <f t="shared" si="2"/>
        <v>W</v>
      </c>
      <c r="AG6" s="9" t="str">
        <f t="shared" si="2"/>
        <v>T</v>
      </c>
      <c r="AH6" s="9" t="str">
        <f t="shared" si="2"/>
        <v>F</v>
      </c>
      <c r="AI6" s="9" t="str">
        <f t="shared" si="2"/>
        <v>S</v>
      </c>
      <c r="AJ6" s="9" t="str">
        <f t="shared" si="2"/>
        <v>S</v>
      </c>
      <c r="AK6" s="9" t="str">
        <f t="shared" si="2"/>
        <v>M</v>
      </c>
      <c r="AL6" s="9" t="str">
        <f t="shared" si="2"/>
        <v>T</v>
      </c>
      <c r="AM6" s="9" t="str">
        <f t="shared" si="2"/>
        <v>W</v>
      </c>
      <c r="AN6" s="9" t="str">
        <f t="shared" si="2"/>
        <v>T</v>
      </c>
      <c r="AO6" s="9" t="str">
        <f t="shared" si="2"/>
        <v>F</v>
      </c>
      <c r="AP6" s="9" t="str">
        <f t="shared" si="2"/>
        <v>S</v>
      </c>
      <c r="AQ6" s="9" t="str">
        <f t="shared" si="2"/>
        <v>S</v>
      </c>
      <c r="AR6" s="9" t="str">
        <f t="shared" si="2"/>
        <v>M</v>
      </c>
      <c r="AS6" s="9" t="str">
        <f t="shared" ref="AS6:AX6" si="3">LEFT(TEXT(AS5,"ddd"),1)</f>
        <v>T</v>
      </c>
      <c r="AT6" s="9" t="str">
        <f t="shared" si="3"/>
        <v>W</v>
      </c>
      <c r="AU6" s="9" t="str">
        <f t="shared" si="3"/>
        <v>T</v>
      </c>
      <c r="AV6" s="9" t="str">
        <f t="shared" si="3"/>
        <v>F</v>
      </c>
      <c r="AW6" s="9" t="str">
        <f t="shared" si="3"/>
        <v>S</v>
      </c>
      <c r="AX6" s="9" t="str">
        <f t="shared" si="3"/>
        <v>S</v>
      </c>
    </row>
    <row r="7" spans="1:50" ht="30" hidden="1" customHeight="1" thickBot="1" x14ac:dyDescent="0.25">
      <c r="A7" s="36" t="s">
        <v>17</v>
      </c>
      <c r="B7" s="7" t="s">
        <v>11</v>
      </c>
      <c r="C7" s="8" t="s">
        <v>12</v>
      </c>
      <c r="D7" s="8" t="s">
        <v>13</v>
      </c>
      <c r="E7" s="8" t="s">
        <v>14</v>
      </c>
      <c r="F7" s="8" t="s">
        <v>15</v>
      </c>
      <c r="H7" t="e">
        <f>IF(OR(ISBLANK(task_start),ISBLANK(task_end)),"",task_end-task_start+1)</f>
        <v>#VALUE!</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row>
    <row r="8" spans="1:50" s="3" customFormat="1" ht="30" customHeight="1" thickBot="1" x14ac:dyDescent="0.25">
      <c r="A8" s="37" t="s">
        <v>18</v>
      </c>
      <c r="B8" s="11" t="s">
        <v>19</v>
      </c>
      <c r="C8" s="41"/>
      <c r="D8" s="12"/>
      <c r="E8" s="57"/>
      <c r="F8" s="58"/>
      <c r="G8" s="10"/>
      <c r="H8" s="10" t="str">
        <f t="shared" ref="H8:H40"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row>
    <row r="9" spans="1:50" s="3" customFormat="1" ht="30" customHeight="1" thickBot="1" x14ac:dyDescent="0.25">
      <c r="A9" s="37" t="s">
        <v>20</v>
      </c>
      <c r="B9" s="49" t="s">
        <v>21</v>
      </c>
      <c r="C9" s="42" t="s">
        <v>22</v>
      </c>
      <c r="D9" s="13">
        <v>1</v>
      </c>
      <c r="E9" s="59">
        <v>45316</v>
      </c>
      <c r="F9" s="59">
        <v>45322</v>
      </c>
      <c r="G9" s="10"/>
      <c r="H9" s="10">
        <f t="shared" si="4"/>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row>
    <row r="10" spans="1:50" s="3" customFormat="1" ht="30" customHeight="1" thickBot="1" x14ac:dyDescent="0.25">
      <c r="A10" s="37" t="s">
        <v>23</v>
      </c>
      <c r="B10" s="49" t="s">
        <v>24</v>
      </c>
      <c r="C10" s="42" t="s">
        <v>22</v>
      </c>
      <c r="D10" s="13">
        <v>1</v>
      </c>
      <c r="E10" s="59">
        <v>45316</v>
      </c>
      <c r="F10" s="59">
        <v>45322</v>
      </c>
      <c r="G10" s="10"/>
      <c r="H10" s="10">
        <f t="shared" si="4"/>
        <v>7</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row>
    <row r="11" spans="1:50" s="3" customFormat="1" ht="30" customHeight="1" thickBot="1" x14ac:dyDescent="0.25">
      <c r="A11" s="36"/>
      <c r="B11" s="49" t="s">
        <v>25</v>
      </c>
      <c r="C11" s="42" t="s">
        <v>26</v>
      </c>
      <c r="D11" s="13">
        <v>0.8</v>
      </c>
      <c r="E11" s="59">
        <v>45316</v>
      </c>
      <c r="F11" s="59">
        <v>45323</v>
      </c>
      <c r="G11" s="10"/>
      <c r="H11" s="10">
        <f t="shared"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row>
    <row r="12" spans="1:50" s="3" customFormat="1" ht="30" customHeight="1" thickBot="1" x14ac:dyDescent="0.25">
      <c r="A12" s="36"/>
      <c r="B12" s="49" t="s">
        <v>27</v>
      </c>
      <c r="C12" s="42" t="s">
        <v>28</v>
      </c>
      <c r="D12" s="13">
        <v>1</v>
      </c>
      <c r="E12" s="59">
        <v>45316</v>
      </c>
      <c r="F12" s="59">
        <v>45323</v>
      </c>
      <c r="G12" s="10"/>
      <c r="H12" s="10">
        <f t="shared"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row>
    <row r="13" spans="1:50" s="3" customFormat="1" ht="30" customHeight="1" thickBot="1" x14ac:dyDescent="0.25">
      <c r="A13" s="36"/>
      <c r="B13" s="49" t="s">
        <v>25</v>
      </c>
      <c r="C13" s="42" t="s">
        <v>29</v>
      </c>
      <c r="D13" s="13">
        <v>0.8</v>
      </c>
      <c r="E13" s="59">
        <v>45316</v>
      </c>
      <c r="F13" s="59">
        <v>45323</v>
      </c>
      <c r="G13" s="10"/>
      <c r="H13" s="10">
        <f t="shared" si="4"/>
        <v>8</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row>
    <row r="14" spans="1:50" s="3" customFormat="1" ht="30" customHeight="1" thickBot="1" x14ac:dyDescent="0.25">
      <c r="A14" s="37" t="s">
        <v>30</v>
      </c>
      <c r="B14" s="49" t="s">
        <v>31</v>
      </c>
      <c r="C14" s="42" t="s">
        <v>22</v>
      </c>
      <c r="D14" s="13">
        <v>1</v>
      </c>
      <c r="E14" s="59">
        <v>45322</v>
      </c>
      <c r="F14" s="59">
        <v>45323</v>
      </c>
      <c r="G14" s="10"/>
      <c r="H14" s="10">
        <f t="shared" si="4"/>
        <v>2</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row>
    <row r="15" spans="1:50" s="3" customFormat="1" ht="30" customHeight="1" thickBot="1" x14ac:dyDescent="0.25">
      <c r="A15" s="37"/>
      <c r="B15" s="49" t="s">
        <v>32</v>
      </c>
      <c r="C15" s="42" t="s">
        <v>26</v>
      </c>
      <c r="D15" s="13">
        <v>1</v>
      </c>
      <c r="E15" s="59">
        <v>45321</v>
      </c>
      <c r="F15" s="59">
        <v>45323</v>
      </c>
      <c r="G15" s="10"/>
      <c r="H15" s="10">
        <f t="shared" si="4"/>
        <v>3</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row>
    <row r="16" spans="1:50" s="3" customFormat="1" ht="30" customHeight="1" thickBot="1" x14ac:dyDescent="0.25">
      <c r="A16" s="36"/>
      <c r="B16" s="14" t="s">
        <v>33</v>
      </c>
      <c r="C16" s="43"/>
      <c r="D16" s="15"/>
      <c r="E16" s="15"/>
      <c r="F16" s="60"/>
      <c r="G16" s="10"/>
      <c r="H16" s="10" t="str">
        <f t="shared" si="4"/>
        <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row>
    <row r="17" spans="1:50" s="3" customFormat="1" ht="30" customHeight="1" thickBot="1" x14ac:dyDescent="0.25">
      <c r="A17" s="36"/>
      <c r="B17" s="50" t="s">
        <v>34</v>
      </c>
      <c r="C17" s="44" t="s">
        <v>26</v>
      </c>
      <c r="D17" s="16">
        <v>1</v>
      </c>
      <c r="E17" s="61">
        <v>45324</v>
      </c>
      <c r="F17" s="61">
        <v>45330</v>
      </c>
      <c r="G17" s="10"/>
      <c r="H17" s="10">
        <f t="shared" si="4"/>
        <v>7</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row>
    <row r="18" spans="1:50" s="3" customFormat="1" ht="30" customHeight="1" thickBot="1" x14ac:dyDescent="0.25">
      <c r="A18" s="36"/>
      <c r="B18" s="50" t="s">
        <v>35</v>
      </c>
      <c r="C18" s="44" t="s">
        <v>22</v>
      </c>
      <c r="D18" s="16">
        <v>1</v>
      </c>
      <c r="E18" s="61">
        <v>45324</v>
      </c>
      <c r="F18" s="61">
        <v>45325</v>
      </c>
      <c r="G18" s="10"/>
      <c r="H18" s="10">
        <f t="shared" si="4"/>
        <v>2</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row>
    <row r="19" spans="1:50" s="3" customFormat="1" ht="30" customHeight="1" thickBot="1" x14ac:dyDescent="0.25">
      <c r="A19" s="36"/>
      <c r="B19" s="50" t="s">
        <v>36</v>
      </c>
      <c r="C19" s="44" t="s">
        <v>37</v>
      </c>
      <c r="D19" s="16">
        <v>0.9</v>
      </c>
      <c r="E19" s="61">
        <v>45324</v>
      </c>
      <c r="F19" s="61">
        <v>45330</v>
      </c>
      <c r="G19" s="10"/>
      <c r="H19" s="10">
        <f t="shared" si="4"/>
        <v>7</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row>
    <row r="20" spans="1:50" s="3" customFormat="1" ht="30" customHeight="1" thickBot="1" x14ac:dyDescent="0.25">
      <c r="A20" s="36" t="s">
        <v>38</v>
      </c>
      <c r="B20" s="50" t="s">
        <v>39</v>
      </c>
      <c r="C20" s="44" t="s">
        <v>29</v>
      </c>
      <c r="D20" s="16">
        <v>0.8</v>
      </c>
      <c r="E20" s="61">
        <v>45324</v>
      </c>
      <c r="F20" s="61">
        <v>45332</v>
      </c>
      <c r="G20" s="10"/>
      <c r="H20" s="10">
        <f t="shared" si="4"/>
        <v>9</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row>
    <row r="21" spans="1:50" s="3" customFormat="1" ht="30" customHeight="1" thickBot="1" x14ac:dyDescent="0.25">
      <c r="A21" s="36"/>
      <c r="B21" s="50" t="s">
        <v>40</v>
      </c>
      <c r="C21" s="44" t="s">
        <v>28</v>
      </c>
      <c r="D21" s="16">
        <v>1</v>
      </c>
      <c r="E21" s="61">
        <v>45324</v>
      </c>
      <c r="F21" s="61">
        <v>45330</v>
      </c>
      <c r="G21" s="10"/>
      <c r="H21" s="10">
        <f t="shared" si="4"/>
        <v>7</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row>
    <row r="22" spans="1:50" s="3" customFormat="1" ht="30" customHeight="1" thickBot="1" x14ac:dyDescent="0.25">
      <c r="A22" s="36"/>
      <c r="B22" s="50" t="s">
        <v>41</v>
      </c>
      <c r="C22" s="44" t="s">
        <v>22</v>
      </c>
      <c r="D22" s="16">
        <v>0.75</v>
      </c>
      <c r="E22" s="61">
        <v>45324</v>
      </c>
      <c r="F22" s="61">
        <v>45330</v>
      </c>
      <c r="G22" s="10"/>
      <c r="H22" s="10">
        <f t="shared" si="4"/>
        <v>7</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row>
    <row r="23" spans="1:50" s="3" customFormat="1" ht="30" customHeight="1" thickBot="1" x14ac:dyDescent="0.25">
      <c r="A23" s="36"/>
      <c r="B23" s="17" t="s">
        <v>42</v>
      </c>
      <c r="C23" s="45"/>
      <c r="D23" s="18"/>
      <c r="E23" s="62"/>
      <c r="F23" s="63"/>
      <c r="G23" s="10"/>
      <c r="H23" s="10" t="str">
        <f t="shared" si="4"/>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row>
    <row r="24" spans="1:50" s="3" customFormat="1" ht="30" customHeight="1" thickBot="1" x14ac:dyDescent="0.25">
      <c r="A24" s="36"/>
      <c r="B24" s="51" t="s">
        <v>43</v>
      </c>
      <c r="C24" s="46" t="s">
        <v>29</v>
      </c>
      <c r="D24" s="19">
        <v>1</v>
      </c>
      <c r="E24" s="64">
        <v>45330</v>
      </c>
      <c r="F24" s="64">
        <v>45337</v>
      </c>
      <c r="G24" s="10"/>
      <c r="H24" s="10">
        <f t="shared" si="4"/>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row>
    <row r="25" spans="1:50" s="3" customFormat="1" ht="30" customHeight="1" thickBot="1" x14ac:dyDescent="0.25">
      <c r="A25" s="36"/>
      <c r="B25" s="51" t="s">
        <v>44</v>
      </c>
      <c r="C25" s="46" t="s">
        <v>45</v>
      </c>
      <c r="D25" s="19">
        <v>1</v>
      </c>
      <c r="E25" s="64">
        <v>45330</v>
      </c>
      <c r="F25" s="64">
        <v>45334</v>
      </c>
      <c r="G25" s="10"/>
      <c r="H25" s="10">
        <f t="shared" si="4"/>
        <v>5</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row>
    <row r="26" spans="1:50" s="3" customFormat="1" ht="30" customHeight="1" thickBot="1" x14ac:dyDescent="0.25">
      <c r="A26" s="36" t="s">
        <v>38</v>
      </c>
      <c r="B26" s="51" t="s">
        <v>46</v>
      </c>
      <c r="C26" s="46" t="s">
        <v>22</v>
      </c>
      <c r="D26" s="19">
        <v>1</v>
      </c>
      <c r="E26" s="64">
        <v>45335</v>
      </c>
      <c r="F26" s="64">
        <v>45335</v>
      </c>
      <c r="G26" s="10"/>
      <c r="H26" s="10">
        <f t="shared" si="4"/>
        <v>1</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row>
    <row r="27" spans="1:50" s="3" customFormat="1" ht="30" customHeight="1" thickBot="1" x14ac:dyDescent="0.25">
      <c r="A27" s="36"/>
      <c r="B27" s="51" t="s">
        <v>47</v>
      </c>
      <c r="C27" s="46" t="s">
        <v>22</v>
      </c>
      <c r="D27" s="19">
        <v>1</v>
      </c>
      <c r="E27" s="64">
        <v>45330</v>
      </c>
      <c r="F27" s="64">
        <v>45337</v>
      </c>
      <c r="G27" s="10"/>
      <c r="H27" s="10">
        <f t="shared" si="4"/>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row>
    <row r="28" spans="1:50" s="3" customFormat="1" ht="30" customHeight="1" thickBot="1" x14ac:dyDescent="0.25">
      <c r="A28" s="36"/>
      <c r="B28" s="51" t="s">
        <v>48</v>
      </c>
      <c r="C28" s="46" t="s">
        <v>37</v>
      </c>
      <c r="D28" s="19">
        <v>1</v>
      </c>
      <c r="E28" s="64">
        <v>45330</v>
      </c>
      <c r="F28" s="64">
        <v>45337</v>
      </c>
      <c r="G28" s="10"/>
      <c r="H28" s="10">
        <f t="shared" si="4"/>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row>
    <row r="29" spans="1:50" s="3" customFormat="1" ht="30" customHeight="1" thickBot="1" x14ac:dyDescent="0.25">
      <c r="A29" s="36"/>
      <c r="B29" s="51" t="s">
        <v>49</v>
      </c>
      <c r="C29" s="46" t="s">
        <v>29</v>
      </c>
      <c r="D29" s="19">
        <v>1</v>
      </c>
      <c r="E29" s="64">
        <v>45330</v>
      </c>
      <c r="F29" s="64">
        <v>45337</v>
      </c>
      <c r="G29" s="10"/>
      <c r="H29" s="10">
        <f t="shared" si="4"/>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row>
    <row r="30" spans="1:50" s="3" customFormat="1" ht="30" customHeight="1" thickBot="1" x14ac:dyDescent="0.25">
      <c r="A30" s="36"/>
      <c r="B30" s="51" t="s">
        <v>50</v>
      </c>
      <c r="C30" s="46" t="s">
        <v>45</v>
      </c>
      <c r="D30" s="19">
        <v>1</v>
      </c>
      <c r="E30" s="64">
        <v>45331</v>
      </c>
      <c r="F30" s="64">
        <v>45334</v>
      </c>
      <c r="G30" s="10"/>
      <c r="H30" s="10">
        <f t="shared" si="4"/>
        <v>4</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row>
    <row r="31" spans="1:50" s="3" customFormat="1" ht="30" customHeight="1" thickBot="1" x14ac:dyDescent="0.25">
      <c r="A31" s="36" t="s">
        <v>51</v>
      </c>
      <c r="B31" s="51" t="s">
        <v>52</v>
      </c>
      <c r="C31" s="46" t="s">
        <v>22</v>
      </c>
      <c r="D31" s="19">
        <v>1</v>
      </c>
      <c r="E31" s="64">
        <v>45330</v>
      </c>
      <c r="F31" s="64">
        <v>45337</v>
      </c>
      <c r="G31" s="10"/>
      <c r="H31" s="10">
        <f t="shared" si="4"/>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row>
    <row r="32" spans="1:50" s="3" customFormat="1" ht="30" customHeight="1" thickBot="1" x14ac:dyDescent="0.25">
      <c r="A32" s="37" t="s">
        <v>53</v>
      </c>
      <c r="B32" s="51" t="s">
        <v>54</v>
      </c>
      <c r="C32" s="46" t="s">
        <v>26</v>
      </c>
      <c r="D32" s="19">
        <v>1</v>
      </c>
      <c r="E32" s="64">
        <v>45330</v>
      </c>
      <c r="F32" s="64">
        <v>45337</v>
      </c>
      <c r="G32" s="10"/>
      <c r="H32" s="10">
        <f t="shared" si="4"/>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row>
    <row r="33" spans="2:50" ht="30" customHeight="1" thickBot="1" x14ac:dyDescent="0.25">
      <c r="B33" s="20" t="s">
        <v>55</v>
      </c>
      <c r="C33" s="47"/>
      <c r="D33" s="21"/>
      <c r="E33" s="65"/>
      <c r="F33" s="66"/>
      <c r="G33" s="10"/>
      <c r="H33" s="10" t="str">
        <f t="shared" si="4"/>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row>
    <row r="34" spans="2:50" ht="30" customHeight="1" thickBot="1" x14ac:dyDescent="0.25">
      <c r="B34" s="52" t="s">
        <v>56</v>
      </c>
      <c r="C34" s="48" t="s">
        <v>26</v>
      </c>
      <c r="D34" s="22">
        <v>1</v>
      </c>
      <c r="E34" s="67">
        <v>45337</v>
      </c>
      <c r="F34" s="67">
        <v>45343</v>
      </c>
      <c r="G34" s="10"/>
      <c r="H34" s="10">
        <f t="shared" si="4"/>
        <v>7</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row>
    <row r="35" spans="2:50" ht="30" customHeight="1" thickBot="1" x14ac:dyDescent="0.25">
      <c r="B35" s="52" t="s">
        <v>57</v>
      </c>
      <c r="C35" s="48" t="s">
        <v>26</v>
      </c>
      <c r="D35" s="22">
        <v>1</v>
      </c>
      <c r="E35" s="67">
        <v>45337</v>
      </c>
      <c r="F35" s="67">
        <v>45344</v>
      </c>
      <c r="G35" s="10"/>
      <c r="H35" s="10"/>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row>
    <row r="36" spans="2:50" ht="30" customHeight="1" thickBot="1" x14ac:dyDescent="0.25">
      <c r="B36" s="52" t="s">
        <v>58</v>
      </c>
      <c r="C36" s="48" t="s">
        <v>29</v>
      </c>
      <c r="D36" s="22">
        <v>1</v>
      </c>
      <c r="E36" s="67">
        <v>45337</v>
      </c>
      <c r="F36" s="67">
        <v>45344</v>
      </c>
      <c r="G36" s="10"/>
      <c r="H36" s="10">
        <f t="shared" si="4"/>
        <v>8</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row>
    <row r="37" spans="2:50" ht="30" customHeight="1" thickBot="1" x14ac:dyDescent="0.25">
      <c r="B37" s="52" t="s">
        <v>59</v>
      </c>
      <c r="C37" s="48" t="s">
        <v>37</v>
      </c>
      <c r="D37" s="22">
        <v>1</v>
      </c>
      <c r="E37" s="67">
        <v>45337</v>
      </c>
      <c r="F37" s="67">
        <v>45343</v>
      </c>
      <c r="G37" s="10"/>
      <c r="H37" s="10">
        <f t="shared" si="4"/>
        <v>7</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row>
    <row r="38" spans="2:50" ht="30" customHeight="1" thickBot="1" x14ac:dyDescent="0.25">
      <c r="B38" s="52" t="s">
        <v>60</v>
      </c>
      <c r="C38" s="48" t="s">
        <v>45</v>
      </c>
      <c r="D38" s="22">
        <v>0.9</v>
      </c>
      <c r="E38" s="67">
        <v>45337</v>
      </c>
      <c r="F38" s="67">
        <v>45342</v>
      </c>
      <c r="G38" s="10"/>
      <c r="H38" s="10">
        <f t="shared" si="4"/>
        <v>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row>
    <row r="39" spans="2:50" ht="30" customHeight="1" thickBot="1" x14ac:dyDescent="0.25">
      <c r="B39" s="52" t="s">
        <v>61</v>
      </c>
      <c r="C39" s="48" t="s">
        <v>45</v>
      </c>
      <c r="D39" s="22">
        <v>1</v>
      </c>
      <c r="E39" s="67">
        <v>45337</v>
      </c>
      <c r="F39" s="67">
        <v>45342</v>
      </c>
      <c r="G39" s="10"/>
      <c r="H39" s="10">
        <f t="shared" si="4"/>
        <v>6</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row>
    <row r="40" spans="2:50" ht="30" customHeight="1" thickBot="1" x14ac:dyDescent="0.25">
      <c r="B40" s="52" t="s">
        <v>62</v>
      </c>
      <c r="C40" s="48" t="s">
        <v>45</v>
      </c>
      <c r="D40" s="22">
        <v>1</v>
      </c>
      <c r="E40" s="67">
        <v>45337</v>
      </c>
      <c r="F40" s="67">
        <v>45342</v>
      </c>
      <c r="G40" s="10"/>
      <c r="H40" s="10">
        <f t="shared" si="4"/>
        <v>6</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row>
    <row r="41" spans="2:50" ht="30" customHeight="1" thickBot="1" x14ac:dyDescent="0.25">
      <c r="B41" s="52" t="s">
        <v>63</v>
      </c>
      <c r="C41" s="48" t="s">
        <v>45</v>
      </c>
      <c r="D41" s="22">
        <v>1</v>
      </c>
      <c r="E41" s="67">
        <v>45337</v>
      </c>
      <c r="F41" s="67">
        <v>45342</v>
      </c>
      <c r="G41" s="10"/>
      <c r="H41" s="10"/>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row>
    <row r="42" spans="2:50" ht="30" customHeight="1" thickBot="1" x14ac:dyDescent="0.25">
      <c r="B42" s="52" t="s">
        <v>64</v>
      </c>
      <c r="C42" s="48" t="s">
        <v>45</v>
      </c>
      <c r="D42" s="22">
        <v>0.9</v>
      </c>
      <c r="E42" s="67">
        <v>45337</v>
      </c>
      <c r="F42" s="67">
        <v>45342</v>
      </c>
      <c r="G42" s="10"/>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row>
    <row r="43" spans="2:50" ht="30" customHeight="1" thickBot="1" x14ac:dyDescent="0.25">
      <c r="B43" s="52" t="s">
        <v>65</v>
      </c>
      <c r="C43" s="48" t="s">
        <v>45</v>
      </c>
      <c r="D43" s="22">
        <v>0.9</v>
      </c>
      <c r="E43" s="67">
        <v>45337</v>
      </c>
      <c r="F43" s="67">
        <v>45342</v>
      </c>
      <c r="G43" s="10"/>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row>
    <row r="44" spans="2:50" ht="30" customHeight="1" thickBot="1" x14ac:dyDescent="0.25">
      <c r="B44" s="52" t="s">
        <v>66</v>
      </c>
      <c r="C44" s="48" t="s">
        <v>45</v>
      </c>
      <c r="D44" s="22">
        <v>1</v>
      </c>
      <c r="E44" s="67">
        <v>45337</v>
      </c>
      <c r="F44" s="67">
        <v>45342</v>
      </c>
      <c r="G44" s="10"/>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row>
    <row r="45" spans="2:50" ht="30" customHeight="1" thickBot="1" x14ac:dyDescent="0.25">
      <c r="B45" s="71" t="s">
        <v>67</v>
      </c>
      <c r="C45" s="72"/>
      <c r="D45" s="73"/>
      <c r="E45" s="74"/>
      <c r="F45" s="75"/>
      <c r="G45" s="10"/>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row>
    <row r="46" spans="2:50" ht="30" customHeight="1" thickBot="1" x14ac:dyDescent="0.25">
      <c r="B46" s="76" t="s">
        <v>68</v>
      </c>
      <c r="C46" s="77" t="s">
        <v>69</v>
      </c>
      <c r="D46" s="78">
        <v>1</v>
      </c>
      <c r="E46" s="79">
        <v>45348</v>
      </c>
      <c r="F46" s="79">
        <v>45352</v>
      </c>
      <c r="G46" s="10"/>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row>
    <row r="47" spans="2:50" ht="30" customHeight="1" thickBot="1" x14ac:dyDescent="0.25">
      <c r="B47" s="76" t="s">
        <v>70</v>
      </c>
      <c r="C47" s="77" t="s">
        <v>45</v>
      </c>
      <c r="D47" s="78">
        <v>1</v>
      </c>
      <c r="E47" s="79">
        <v>45344</v>
      </c>
      <c r="F47" s="79">
        <v>45348</v>
      </c>
      <c r="G47" s="10"/>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row>
    <row r="48" spans="2:50" ht="30" customHeight="1" thickBot="1" x14ac:dyDescent="0.25">
      <c r="B48" s="76" t="s">
        <v>71</v>
      </c>
      <c r="C48" s="77" t="s">
        <v>45</v>
      </c>
      <c r="D48" s="78">
        <v>1</v>
      </c>
      <c r="E48" s="79">
        <v>45344</v>
      </c>
      <c r="F48" s="79">
        <v>45348</v>
      </c>
      <c r="G48" s="10"/>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row>
    <row r="49" spans="2:50" ht="30" customHeight="1" thickBot="1" x14ac:dyDescent="0.25">
      <c r="B49" s="76" t="s">
        <v>72</v>
      </c>
      <c r="C49" s="77" t="s">
        <v>73</v>
      </c>
      <c r="D49" s="78">
        <v>1</v>
      </c>
      <c r="E49" s="79">
        <v>45348</v>
      </c>
      <c r="F49" s="79">
        <v>45351</v>
      </c>
      <c r="G49" s="10"/>
      <c r="I49" s="23" t="s">
        <v>74</v>
      </c>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row>
    <row r="50" spans="2:50" ht="30" customHeight="1" thickBot="1" x14ac:dyDescent="0.25">
      <c r="B50" s="76" t="s">
        <v>75</v>
      </c>
      <c r="C50" s="77" t="s">
        <v>22</v>
      </c>
      <c r="D50" s="78">
        <v>1</v>
      </c>
      <c r="E50" s="79">
        <v>45344</v>
      </c>
      <c r="F50" s="79">
        <v>45348</v>
      </c>
      <c r="G50" s="10"/>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row>
    <row r="51" spans="2:50" ht="30" customHeight="1" thickBot="1" x14ac:dyDescent="0.25">
      <c r="B51" s="76" t="s">
        <v>76</v>
      </c>
      <c r="C51" s="77" t="s">
        <v>37</v>
      </c>
      <c r="D51" s="78">
        <v>1</v>
      </c>
      <c r="E51" s="79">
        <v>45344</v>
      </c>
      <c r="F51" s="79">
        <v>45348</v>
      </c>
      <c r="G51" s="10"/>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row>
    <row r="52" spans="2:50" ht="30" customHeight="1" thickBot="1" x14ac:dyDescent="0.25">
      <c r="B52" s="76" t="s">
        <v>77</v>
      </c>
      <c r="C52" s="77" t="s">
        <v>73</v>
      </c>
      <c r="D52" s="78">
        <v>1</v>
      </c>
      <c r="E52" s="79">
        <v>45344</v>
      </c>
      <c r="F52" s="79">
        <v>45348</v>
      </c>
      <c r="G52" s="10"/>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row>
    <row r="53" spans="2:50" ht="30" customHeight="1" thickBot="1" x14ac:dyDescent="0.25">
      <c r="B53" s="76" t="s">
        <v>78</v>
      </c>
      <c r="C53" s="77" t="s">
        <v>29</v>
      </c>
      <c r="D53" s="78">
        <v>1</v>
      </c>
      <c r="E53" s="79">
        <v>45344</v>
      </c>
      <c r="F53" s="79">
        <v>45348</v>
      </c>
      <c r="G53" s="10"/>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row>
    <row r="54" spans="2:50" ht="30" customHeight="1" thickBot="1" x14ac:dyDescent="0.25">
      <c r="B54" s="76" t="s">
        <v>79</v>
      </c>
      <c r="C54" s="77" t="s">
        <v>26</v>
      </c>
      <c r="D54" s="78">
        <v>1</v>
      </c>
      <c r="E54" s="79">
        <v>45344</v>
      </c>
      <c r="F54" s="79">
        <v>45348</v>
      </c>
      <c r="G54" s="10"/>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row>
    <row r="55" spans="2:50" ht="30" customHeight="1" thickBot="1" x14ac:dyDescent="0.25">
      <c r="B55" s="76" t="s">
        <v>80</v>
      </c>
      <c r="C55" s="77" t="s">
        <v>26</v>
      </c>
      <c r="D55" s="78">
        <v>1</v>
      </c>
      <c r="E55" s="79">
        <v>45344</v>
      </c>
      <c r="F55" s="79">
        <v>45348</v>
      </c>
      <c r="G55" s="10"/>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row>
    <row r="56" spans="2:50" ht="30" customHeight="1" thickBot="1" x14ac:dyDescent="0.25">
      <c r="B56" s="76" t="s">
        <v>81</v>
      </c>
      <c r="C56" s="77" t="s">
        <v>29</v>
      </c>
      <c r="D56" s="78">
        <v>1</v>
      </c>
      <c r="E56" s="79">
        <v>45344</v>
      </c>
      <c r="F56" s="79">
        <v>45348</v>
      </c>
      <c r="G56" s="10"/>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row>
    <row r="57" spans="2:50" ht="30" customHeight="1" thickBot="1" x14ac:dyDescent="0.25">
      <c r="I57" s="23"/>
    </row>
    <row r="58" spans="2:50" ht="30" customHeight="1" thickBot="1" x14ac:dyDescent="0.25">
      <c r="B58" s="89" t="s">
        <v>83</v>
      </c>
      <c r="I58" s="23"/>
    </row>
  </sheetData>
  <mergeCells count="9">
    <mergeCell ref="C3:D3"/>
    <mergeCell ref="C4:D4"/>
    <mergeCell ref="AK4:AQ4"/>
    <mergeCell ref="AR4:AX4"/>
    <mergeCell ref="E3:F3"/>
    <mergeCell ref="I4:O4"/>
    <mergeCell ref="P4:V4"/>
    <mergeCell ref="W4:AC4"/>
    <mergeCell ref="AD4:AJ4"/>
  </mergeCells>
  <phoneticPr fontId="34" type="noConversion"/>
  <conditionalFormatting sqref="D8:D44 D6">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AI40 AL40:AW56 I5:AW39 I41:I58">
    <cfRule type="expression" dxfId="14" priority="70">
      <formula>AND(TODAY()&gt;=I$5,TODAY()&lt;J$5)</formula>
    </cfRule>
  </conditionalFormatting>
  <conditionalFormatting sqref="I40:AI40 AL40:AW56 I7:AW39 I41:I58">
    <cfRule type="expression" dxfId="13" priority="64">
      <formula>AND(task_start&lt;=I$5,ROUNDDOWN((task_end-task_start+1)*task_progress,0)+task_start-1&gt;=I$5)</formula>
    </cfRule>
    <cfRule type="expression" dxfId="12" priority="65" stopIfTrue="1">
      <formula>AND(task_end&gt;=I$5,task_start&lt;J$5)</formula>
    </cfRule>
  </conditionalFormatting>
  <conditionalFormatting sqref="AK40:AK56">
    <cfRule type="expression" dxfId="11" priority="17">
      <formula>AND(TODAY()&gt;=AK$5,TODAY()&lt;AL$5)</formula>
    </cfRule>
  </conditionalFormatting>
  <conditionalFormatting sqref="AK40:AK56">
    <cfRule type="expression" dxfId="10" priority="15">
      <formula>AND(task_start&lt;=AK$5,ROUNDDOWN((task_end-task_start+1)*task_progress,0)+task_start-1&gt;=AK$5)</formula>
    </cfRule>
    <cfRule type="expression" dxfId="9" priority="16" stopIfTrue="1">
      <formula>AND(task_end&gt;=AK$5,task_start&lt;AL$5)</formula>
    </cfRule>
  </conditionalFormatting>
  <conditionalFormatting sqref="J41:AI56">
    <cfRule type="expression" dxfId="8" priority="14">
      <formula>AND(TODAY()&gt;=J$5,TODAY()&lt;K$5)</formula>
    </cfRule>
  </conditionalFormatting>
  <conditionalFormatting sqref="J41:AI56">
    <cfRule type="expression" dxfId="7" priority="12">
      <formula>AND(task_start&lt;=J$5,ROUNDDOWN((task_end-task_start+1)*task_progress,0)+task_start-1&gt;=J$5)</formula>
    </cfRule>
    <cfRule type="expression" dxfId="6" priority="13" stopIfTrue="1">
      <formula>AND(task_end&gt;=J$5,task_start&lt;K$5)</formula>
    </cfRule>
  </conditionalFormatting>
  <conditionalFormatting sqref="E16">
    <cfRule type="dataBar" priority="7">
      <dataBar>
        <cfvo type="num" val="0"/>
        <cfvo type="num" val="1"/>
        <color theme="0" tint="-0.249977111117893"/>
      </dataBar>
      <extLst>
        <ext xmlns:x14="http://schemas.microsoft.com/office/spreadsheetml/2009/9/main" uri="{B025F937-C7B1-47D3-B67F-A62EFF666E3E}">
          <x14:id>{3AD70D80-E9D8-C941-88C3-FBC0893B5F1A}</x14:id>
        </ext>
      </extLst>
    </cfRule>
  </conditionalFormatting>
  <conditionalFormatting sqref="D45">
    <cfRule type="dataBar" priority="6">
      <dataBar>
        <cfvo type="num" val="0"/>
        <cfvo type="num" val="1"/>
        <color theme="0" tint="-0.249977111117893"/>
      </dataBar>
      <extLst>
        <ext xmlns:x14="http://schemas.microsoft.com/office/spreadsheetml/2009/9/main" uri="{B025F937-C7B1-47D3-B67F-A62EFF666E3E}">
          <x14:id>{5D6FB54A-A3DD-554E-B530-2F769360A992}</x14:id>
        </ext>
      </extLst>
    </cfRule>
  </conditionalFormatting>
  <conditionalFormatting sqref="D46">
    <cfRule type="dataBar" priority="5">
      <dataBar>
        <cfvo type="num" val="0"/>
        <cfvo type="num" val="1"/>
        <color theme="0" tint="-0.249977111117893"/>
      </dataBar>
      <extLst>
        <ext xmlns:x14="http://schemas.microsoft.com/office/spreadsheetml/2009/9/main" uri="{B025F937-C7B1-47D3-B67F-A62EFF666E3E}">
          <x14:id>{E0295422-364D-E440-A1FF-DE3BD2F89653}</x14:id>
        </ext>
      </extLst>
    </cfRule>
  </conditionalFormatting>
  <conditionalFormatting sqref="D47">
    <cfRule type="dataBar" priority="4">
      <dataBar>
        <cfvo type="num" val="0"/>
        <cfvo type="num" val="1"/>
        <color theme="0" tint="-0.249977111117893"/>
      </dataBar>
      <extLst>
        <ext xmlns:x14="http://schemas.microsoft.com/office/spreadsheetml/2009/9/main" uri="{B025F937-C7B1-47D3-B67F-A62EFF666E3E}">
          <x14:id>{AB8795EA-CC7E-A44C-B972-5B37A08FE2FC}</x14:id>
        </ext>
      </extLst>
    </cfRule>
  </conditionalFormatting>
  <conditionalFormatting sqref="D48">
    <cfRule type="dataBar" priority="3">
      <dataBar>
        <cfvo type="num" val="0"/>
        <cfvo type="num" val="1"/>
        <color theme="0" tint="-0.249977111117893"/>
      </dataBar>
      <extLst>
        <ext xmlns:x14="http://schemas.microsoft.com/office/spreadsheetml/2009/9/main" uri="{B025F937-C7B1-47D3-B67F-A62EFF666E3E}">
          <x14:id>{B5917DE0-3537-D544-A730-B30C520F55B3}</x14:id>
        </ext>
      </extLst>
    </cfRule>
  </conditionalFormatting>
  <conditionalFormatting sqref="D49:D56">
    <cfRule type="dataBar" priority="2">
      <dataBar>
        <cfvo type="num" val="0"/>
        <cfvo type="num" val="1"/>
        <color theme="0" tint="-0.249977111117893"/>
      </dataBar>
      <extLst>
        <ext xmlns:x14="http://schemas.microsoft.com/office/spreadsheetml/2009/9/main" uri="{B025F937-C7B1-47D3-B67F-A62EFF666E3E}">
          <x14:id>{78B446B1-5DBE-0343-9E96-67EC077CDDDE}</x14:id>
        </ext>
      </extLst>
    </cfRule>
  </conditionalFormatting>
  <conditionalFormatting sqref="AJ40:AJ56">
    <cfRule type="expression" dxfId="5" priority="72">
      <formula>AND(TODAY()&gt;=AK$5,TODAY()&lt;AL$5)</formula>
    </cfRule>
  </conditionalFormatting>
  <conditionalFormatting sqref="AJ40:AJ56">
    <cfRule type="expression" dxfId="4" priority="75">
      <formula>AND(task_start&lt;=AK$5,ROUNDDOWN((task_end-task_start+1)*task_progress,0)+task_start-1&gt;=AK$5)</formula>
    </cfRule>
    <cfRule type="expression" dxfId="3" priority="76" stopIfTrue="1">
      <formula>AND(task_end&gt;=AK$5,task_start&lt;AL$5)</formula>
    </cfRule>
  </conditionalFormatting>
  <conditionalFormatting sqref="AX5:AX56">
    <cfRule type="expression" dxfId="2" priority="78">
      <formula>AND(TODAY()&gt;=AX$5,TODAY()&lt;#REF!)</formula>
    </cfRule>
  </conditionalFormatting>
  <conditionalFormatting sqref="AX7:AX56">
    <cfRule type="expression" dxfId="1" priority="85">
      <formula>AND(task_start&lt;=AX$5,ROUNDDOWN((task_end-task_start+1)*task_progress,0)+task_start-1&gt;=AX$5)</formula>
    </cfRule>
    <cfRule type="expression" dxfId="0" priority="86" stopIfTrue="1">
      <formula>AND(task_end&gt;=AX$5,task_start&lt;#REF!)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58" r:id="rId1" xr:uid="{FC460CFA-8FCD-9049-937E-C8C80BEA73BB}"/>
  </hyperlinks>
  <printOptions horizontalCentered="1"/>
  <pageMargins left="0.35" right="0.35" top="0.35" bottom="0.5" header="0.3" footer="0.3"/>
  <pageSetup paperSize="9" scale="60"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D8:D44 D6</xm:sqref>
        </x14:conditionalFormatting>
        <x14:conditionalFormatting xmlns:xm="http://schemas.microsoft.com/office/excel/2006/main">
          <x14:cfRule type="dataBar" id="{3AD70D80-E9D8-C941-88C3-FBC0893B5F1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5D6FB54A-A3DD-554E-B530-2F769360A992}">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E0295422-364D-E440-A1FF-DE3BD2F89653}">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AB8795EA-CC7E-A44C-B972-5B37A08FE2FC}">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B5917DE0-3537-D544-A730-B30C520F55B3}">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8B446B1-5DBE-0343-9E96-67EC077CDDDE}">
            <x14:dataBar minLength="0" maxLength="100" gradient="0">
              <x14:cfvo type="num">
                <xm:f>0</xm:f>
              </x14:cfvo>
              <x14:cfvo type="num">
                <xm:f>1</xm:f>
              </x14:cfvo>
              <x14:negativeFillColor rgb="FFFF0000"/>
              <x14:axisColor rgb="FF000000"/>
            </x14:dataBar>
          </x14:cfRule>
          <xm:sqref>D49:D56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6" customWidth="1"/>
    <col min="2" max="16384" width="9.1640625" style="2"/>
  </cols>
  <sheetData>
    <row r="1" spans="1:2" ht="46.5" customHeight="1" x14ac:dyDescent="0.2"/>
    <row r="2" spans="1:2" s="28" customFormat="1" ht="16" x14ac:dyDescent="0.2">
      <c r="A2" s="27" t="s">
        <v>82</v>
      </c>
      <c r="B2" s="27"/>
    </row>
    <row r="3" spans="1:2" s="32" customFormat="1" ht="27" customHeight="1" x14ac:dyDescent="0.2">
      <c r="A3" s="56" t="s">
        <v>83</v>
      </c>
      <c r="B3" s="33"/>
    </row>
    <row r="4" spans="1:2" s="29" customFormat="1" ht="26" x14ac:dyDescent="0.3">
      <c r="A4" s="30" t="s">
        <v>84</v>
      </c>
    </row>
    <row r="5" spans="1:2" ht="74" customHeight="1" x14ac:dyDescent="0.2">
      <c r="A5" s="31" t="s">
        <v>85</v>
      </c>
    </row>
    <row r="6" spans="1:2" ht="26.25" customHeight="1" x14ac:dyDescent="0.2">
      <c r="A6" s="30" t="s">
        <v>86</v>
      </c>
    </row>
    <row r="7" spans="1:2" s="26" customFormat="1" ht="205" customHeight="1" x14ac:dyDescent="0.2">
      <c r="A7" s="35" t="s">
        <v>87</v>
      </c>
    </row>
    <row r="8" spans="1:2" s="29" customFormat="1" ht="26" x14ac:dyDescent="0.3">
      <c r="A8" s="30" t="s">
        <v>88</v>
      </c>
    </row>
    <row r="9" spans="1:2" ht="48" x14ac:dyDescent="0.2">
      <c r="A9" s="31" t="s">
        <v>89</v>
      </c>
    </row>
    <row r="10" spans="1:2" s="26" customFormat="1" ht="28" customHeight="1" x14ac:dyDescent="0.2">
      <c r="A10" s="34" t="s">
        <v>90</v>
      </c>
    </row>
    <row r="11" spans="1:2" s="29" customFormat="1" ht="26" x14ac:dyDescent="0.3">
      <c r="A11" s="30" t="s">
        <v>91</v>
      </c>
    </row>
    <row r="12" spans="1:2" ht="32" x14ac:dyDescent="0.2">
      <c r="A12" s="31" t="s">
        <v>92</v>
      </c>
    </row>
    <row r="13" spans="1:2" s="26" customFormat="1" ht="28" customHeight="1" x14ac:dyDescent="0.2">
      <c r="A13" s="34" t="s">
        <v>93</v>
      </c>
    </row>
    <row r="14" spans="1:2" s="29" customFormat="1" ht="26" x14ac:dyDescent="0.3">
      <c r="A14" s="30" t="s">
        <v>94</v>
      </c>
    </row>
    <row r="15" spans="1:2" ht="75" customHeight="1" x14ac:dyDescent="0.2">
      <c r="A15" s="31" t="s">
        <v>95</v>
      </c>
    </row>
    <row r="16" spans="1:2" ht="64" x14ac:dyDescent="0.2">
      <c r="A16" s="31" t="s">
        <v>96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DDED-EA1C-1F42-A048-86A5061B1A24}">
  <dimension ref="A3:A4"/>
  <sheetViews>
    <sheetView topLeftCell="B2" workbookViewId="0">
      <selection activeCell="A3" sqref="A3"/>
    </sheetView>
  </sheetViews>
  <sheetFormatPr baseColWidth="10" defaultColWidth="10.83203125" defaultRowHeight="16" x14ac:dyDescent="0.2"/>
  <cols>
    <col min="1" max="1" width="14.5" style="80" bestFit="1" customWidth="1"/>
    <col min="2" max="16384" width="10.83203125" style="80"/>
  </cols>
  <sheetData>
    <row r="3" spans="1:1" x14ac:dyDescent="0.2">
      <c r="A3" s="80" t="s">
        <v>97</v>
      </c>
    </row>
    <row r="4" spans="1:1" x14ac:dyDescent="0.2">
      <c r="A4" s="80">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About</vt:lpstr>
      <vt:lpstr>Sheet2</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2024-02-29T17:15:28Z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