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8705"/>
  <workbookPr showInkAnnotation="0" hidePivotFieldList="1" autoCompressPictures="0"/>
  <bookViews>
    <workbookView xWindow="0" yWindow="0" windowWidth="25600" windowHeight="16060" tabRatio="500"/>
  </bookViews>
  <sheets>
    <sheet name="MA_dataset_2019" sheetId="2" r:id="rId1"/>
    <sheet name="2019_summary" sheetId="5" r:id="rId2"/>
    <sheet name="2018_dataset" sheetId="1" r:id="rId3"/>
    <sheet name="2019_found" sheetId="4" r:id="rId4"/>
    <sheet name="found_excluded" sheetId="3" r:id="rId5"/>
  </sheets>
  <definedNames>
    <definedName name="_xlnm._FilterDatabase" localSheetId="0" hidden="1">MA_dataset_2019!$A$1:$BF$458</definedName>
  </definedNames>
  <calcPr calcId="140001" concurrentCalc="0"/>
  <pivotCaches>
    <pivotCache cacheId="0" r:id="rId6"/>
    <pivotCache cacheId="1" r:id="rId7"/>
  </pivotCaches>
  <extLst>
    <ext xmlns:mx="http://schemas.microsoft.com/office/mac/excel/2008/main" uri="{7523E5D3-25F3-A5E0-1632-64F254C22452}">
      <mx:ArchID Flags="2"/>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105" i="3" l="1"/>
  <c r="G107" i="3"/>
  <c r="G106" i="3"/>
  <c r="G104" i="3"/>
  <c r="G103" i="3"/>
  <c r="G102" i="3"/>
  <c r="D83" i="5"/>
  <c r="C83" i="5"/>
  <c r="AW459" i="2"/>
  <c r="BA459" i="2"/>
  <c r="AW460" i="2"/>
  <c r="BA460" i="2"/>
  <c r="AW461" i="2"/>
  <c r="BA461" i="2"/>
  <c r="BC273" i="2"/>
  <c r="BC272" i="2"/>
  <c r="BC268" i="2"/>
  <c r="BC267" i="2"/>
  <c r="BC248" i="2"/>
  <c r="BC247" i="2"/>
  <c r="AY273" i="2"/>
  <c r="AY272" i="2"/>
  <c r="AY268" i="2"/>
  <c r="AY267" i="2"/>
  <c r="AY248" i="2"/>
  <c r="AY247" i="2"/>
  <c r="BC79" i="2"/>
  <c r="BC78" i="2"/>
  <c r="BC278" i="2"/>
  <c r="BC277" i="2"/>
  <c r="BC353" i="2"/>
  <c r="BC354" i="2"/>
  <c r="BC355" i="2"/>
  <c r="BC356" i="2"/>
  <c r="BC357" i="2"/>
  <c r="BC358" i="2"/>
  <c r="BC352" i="2"/>
  <c r="BC367" i="2"/>
  <c r="BC368" i="2"/>
  <c r="BC369" i="2"/>
  <c r="BC370" i="2"/>
  <c r="BC366" i="2"/>
  <c r="BC380" i="2"/>
  <c r="BC379" i="2"/>
  <c r="BC385" i="2"/>
  <c r="AY430" i="2"/>
  <c r="AY431" i="2"/>
  <c r="AY429" i="2"/>
  <c r="BC430" i="2"/>
  <c r="BC431" i="2"/>
  <c r="BC429" i="2"/>
  <c r="AY455" i="2"/>
  <c r="AY456" i="2"/>
  <c r="AY454" i="2"/>
  <c r="BC455" i="2"/>
  <c r="BC456" i="2"/>
  <c r="BC454" i="2"/>
  <c r="AY413" i="2"/>
  <c r="AY412" i="2"/>
  <c r="AY385" i="2"/>
  <c r="AY380" i="2"/>
  <c r="AY381" i="2"/>
  <c r="AY382" i="2"/>
  <c r="AY383" i="2"/>
  <c r="AY384" i="2"/>
  <c r="AY379" i="2"/>
  <c r="AW370" i="2"/>
  <c r="AW369" i="2"/>
  <c r="AW367" i="2"/>
  <c r="AW366" i="2"/>
  <c r="AY358" i="2"/>
  <c r="AY357" i="2"/>
  <c r="AY353" i="2"/>
  <c r="AY352" i="2"/>
  <c r="AY278" i="2"/>
  <c r="AY277" i="2"/>
  <c r="AY194" i="2"/>
  <c r="AY193" i="2"/>
  <c r="AY79" i="2"/>
  <c r="AY78" i="2"/>
  <c r="AY14" i="2"/>
</calcChain>
</file>

<file path=xl/sharedStrings.xml><?xml version="1.0" encoding="utf-8"?>
<sst xmlns="http://schemas.openxmlformats.org/spreadsheetml/2006/main" count="34175" uniqueCount="2184">
  <si>
    <t>EffectID</t>
  </si>
  <si>
    <t>ArticleID</t>
  </si>
  <si>
    <t>ExperimentID</t>
  </si>
  <si>
    <t>GroupID</t>
  </si>
  <si>
    <t>Authors</t>
  </si>
  <si>
    <t>Journal</t>
  </si>
  <si>
    <t>IF2015</t>
  </si>
  <si>
    <t>JournalType</t>
  </si>
  <si>
    <t>Year</t>
  </si>
  <si>
    <t>ArticleTitle</t>
  </si>
  <si>
    <t>Species</t>
  </si>
  <si>
    <t>ScientificName</t>
  </si>
  <si>
    <t>Taxa</t>
  </si>
  <si>
    <t>Breed</t>
  </si>
  <si>
    <t>Captive_Wild-caught</t>
  </si>
  <si>
    <t>Age</t>
  </si>
  <si>
    <t>WithinBetween</t>
  </si>
  <si>
    <t xml:space="preserve">CrossoverDesign </t>
  </si>
  <si>
    <t>StudyDesign</t>
  </si>
  <si>
    <t>Blind</t>
  </si>
  <si>
    <t>Automated</t>
  </si>
  <si>
    <t xml:space="preserve">FoodDeprived </t>
  </si>
  <si>
    <t>TaskType</t>
  </si>
  <si>
    <t>CueTypeDetails</t>
  </si>
  <si>
    <t>CueTypeCat</t>
  </si>
  <si>
    <t>ResponseTypeDetails</t>
  </si>
  <si>
    <t>OutcomeCorrectPosCue</t>
  </si>
  <si>
    <t>OutcomeIncorrectPosCue</t>
  </si>
  <si>
    <t>OutcomeCorrectNegCue</t>
  </si>
  <si>
    <t>OutcomeIncorrectNegCue</t>
  </si>
  <si>
    <t>ReinforcementCat</t>
  </si>
  <si>
    <t>AffectManipDetails</t>
  </si>
  <si>
    <t>AffectManipCat</t>
  </si>
  <si>
    <t>AffectManipTiming</t>
  </si>
  <si>
    <t>AmbigReinforced</t>
  </si>
  <si>
    <t>NoAmbigCues</t>
  </si>
  <si>
    <t>NoTestSessions</t>
  </si>
  <si>
    <t>NoTrials_AmbigCue</t>
  </si>
  <si>
    <t>NoTrials_TrainingCue</t>
  </si>
  <si>
    <t>MeasureType</t>
  </si>
  <si>
    <t>BetterSampleSizeMale</t>
  </si>
  <si>
    <t>BetterSampleSizeFemale</t>
  </si>
  <si>
    <t>WorseSampleSizeMale</t>
  </si>
  <si>
    <t>WorseSampleSizeFemale</t>
  </si>
  <si>
    <t>Sex</t>
  </si>
  <si>
    <t>TreatmentComp</t>
  </si>
  <si>
    <t>ComparisonCategory</t>
  </si>
  <si>
    <t>ScalePoint</t>
  </si>
  <si>
    <t>Better</t>
  </si>
  <si>
    <t>BetterSE</t>
  </si>
  <si>
    <t>BetterN</t>
  </si>
  <si>
    <t>BetterSD</t>
  </si>
  <si>
    <t>Worse</t>
  </si>
  <si>
    <t>WorseSE</t>
  </si>
  <si>
    <t>WorseN</t>
  </si>
  <si>
    <t>WorseSD</t>
  </si>
  <si>
    <t>DataScale</t>
  </si>
  <si>
    <t>DataSource</t>
  </si>
  <si>
    <t>Notes</t>
  </si>
  <si>
    <t>Checked</t>
  </si>
  <si>
    <t>order</t>
  </si>
  <si>
    <t>effprop160</t>
  </si>
  <si>
    <t>Ash2015</t>
  </si>
  <si>
    <t>exp135</t>
  </si>
  <si>
    <t>grp113</t>
  </si>
  <si>
    <t>Ash, H., Buchanan-Smith, H.M.</t>
  </si>
  <si>
    <t>Applied Animal Behaviour Science</t>
  </si>
  <si>
    <t>Peer-reviewed</t>
  </si>
  <si>
    <t>The long-term impact of infant rearing background on the affective state of adult common marmosets (Callithrix jacchus)</t>
  </si>
  <si>
    <t>Common marmosets</t>
  </si>
  <si>
    <t>Callithrix_jacchus</t>
  </si>
  <si>
    <t>mammal</t>
  </si>
  <si>
    <t>n/a</t>
  </si>
  <si>
    <t>captive</t>
  </si>
  <si>
    <t>adult</t>
  </si>
  <si>
    <t>between</t>
  </si>
  <si>
    <t>no</t>
  </si>
  <si>
    <t>go/no-go</t>
  </si>
  <si>
    <t>visual</t>
  </si>
  <si>
    <t>touch rusk</t>
  </si>
  <si>
    <t>treat</t>
  </si>
  <si>
    <t>no treat</t>
  </si>
  <si>
    <t>no trreat + 5 s time-out</t>
  </si>
  <si>
    <t>R-P</t>
  </si>
  <si>
    <t>rearing history (family, hand-reared)</t>
  </si>
  <si>
    <t>stress</t>
  </si>
  <si>
    <t>long-term</t>
  </si>
  <si>
    <t>no info</t>
  </si>
  <si>
    <t>proportion</t>
  </si>
  <si>
    <t>mixed-sex</t>
  </si>
  <si>
    <t>Family raised twin-Handraised triplet</t>
  </si>
  <si>
    <t>Benign-Worse</t>
  </si>
  <si>
    <t>C</t>
  </si>
  <si>
    <t>natural</t>
  </si>
  <si>
    <t>Fig 5.</t>
  </si>
  <si>
    <t>P-</t>
  </si>
  <si>
    <t>ML</t>
  </si>
  <si>
    <t>effprop161</t>
  </si>
  <si>
    <t>B</t>
  </si>
  <si>
    <t>PI</t>
  </si>
  <si>
    <t>effprop162</t>
  </si>
  <si>
    <t>A</t>
  </si>
  <si>
    <t>P+</t>
  </si>
  <si>
    <t>efflat172</t>
  </si>
  <si>
    <t>Asher2016</t>
  </si>
  <si>
    <t>exp136</t>
  </si>
  <si>
    <t>grp114</t>
  </si>
  <si>
    <t>Asher, L., Friel, M., Griffin, K., Collins, L.M.</t>
  </si>
  <si>
    <t>Biology Letters</t>
  </si>
  <si>
    <t>Mood and personality interact to determine cognitive biases in pigs</t>
  </si>
  <si>
    <t>pig</t>
  </si>
  <si>
    <t>Sus_scrofa_domesticus</t>
  </si>
  <si>
    <t>commercial crossbreed PIC337 (large white _ landrace)</t>
  </si>
  <si>
    <t>juvenile</t>
  </si>
  <si>
    <t>location</t>
  </si>
  <si>
    <t>spatial</t>
  </si>
  <si>
    <t>approach bowl</t>
  </si>
  <si>
    <t>3 suger coated chocolat sweets</t>
  </si>
  <si>
    <t>no  sweets</t>
  </si>
  <si>
    <t>no coffebeans</t>
  </si>
  <si>
    <t xml:space="preserve">3 coffebeans </t>
  </si>
  <si>
    <t>R-Null</t>
  </si>
  <si>
    <t>environmental enrichment</t>
  </si>
  <si>
    <t>enrichment</t>
  </si>
  <si>
    <t>1 per cue</t>
  </si>
  <si>
    <t>3 positive, 3 negative</t>
  </si>
  <si>
    <t>latency</t>
  </si>
  <si>
    <t>male</t>
  </si>
  <si>
    <t>Enriched-Barren</t>
  </si>
  <si>
    <t>Better-Benign</t>
  </si>
  <si>
    <t>suppl material - raw data</t>
  </si>
  <si>
    <t>NP</t>
  </si>
  <si>
    <t>efflat173</t>
  </si>
  <si>
    <t>M</t>
  </si>
  <si>
    <t>efflat174</t>
  </si>
  <si>
    <t>NR</t>
  </si>
  <si>
    <t>efflat172b</t>
  </si>
  <si>
    <t>grp114b</t>
  </si>
  <si>
    <t>female</t>
  </si>
  <si>
    <t>efflat173b</t>
  </si>
  <si>
    <t>efflat174b</t>
  </si>
  <si>
    <t>efflat166</t>
  </si>
  <si>
    <t>Baciadonna2016</t>
  </si>
  <si>
    <t>exp134</t>
  </si>
  <si>
    <t>grp112</t>
  </si>
  <si>
    <t>Baciadonna, L., Nawroth, C., McElligott, A.G.</t>
  </si>
  <si>
    <t>PeerJ</t>
  </si>
  <si>
    <t>Judgement bias in goats (Capra hircus): investigating the effects of human grooming</t>
  </si>
  <si>
    <t>goat</t>
  </si>
  <si>
    <t>Capra_hircus</t>
  </si>
  <si>
    <t>approach bucket</t>
  </si>
  <si>
    <t>appels and carrots</t>
  </si>
  <si>
    <t>no food</t>
  </si>
  <si>
    <t>grooming</t>
  </si>
  <si>
    <t>before/during</t>
  </si>
  <si>
    <t>2 positive, 2 negative</t>
  </si>
  <si>
    <t>Grooming-Control</t>
  </si>
  <si>
    <t>Data from authors</t>
  </si>
  <si>
    <t>Calculations based on the raw data from authors do not match exactly the transformed results presented in Fig.3 (note "The latency time was transformed (1/Xi) and therefore higher latency times indicate faster approaches and vice versa.")</t>
  </si>
  <si>
    <t>efflat167</t>
  </si>
  <si>
    <t>efflat168</t>
  </si>
  <si>
    <t>efflat155</t>
  </si>
  <si>
    <t>Barker2016</t>
  </si>
  <si>
    <t>exp111</t>
  </si>
  <si>
    <t>grp106a</t>
  </si>
  <si>
    <t>Barker, T.H., Howarth, G.S., Whittaker, A.L.</t>
  </si>
  <si>
    <t>The effects of metabolic cage housing and sex on cognitive bias expression in rats</t>
  </si>
  <si>
    <t>rat</t>
  </si>
  <si>
    <t>Rattus_norvegicus</t>
  </si>
  <si>
    <t xml:space="preserve">Sprague_Dawley </t>
  </si>
  <si>
    <t>active choice</t>
  </si>
  <si>
    <t>tactile</t>
  </si>
  <si>
    <t>forage (digging into chosen bowl</t>
  </si>
  <si>
    <t>high reward food= chocolate</t>
  </si>
  <si>
    <t>no reward</t>
  </si>
  <si>
    <t>low reward =cheerio</t>
  </si>
  <si>
    <t>R-R</t>
  </si>
  <si>
    <t>space restriction</t>
  </si>
  <si>
    <t>Open house-Metabolic chamber</t>
  </si>
  <si>
    <t>Fig 4.</t>
  </si>
  <si>
    <t>efflat158</t>
  </si>
  <si>
    <t>grp106b</t>
  </si>
  <si>
    <t>efflat203</t>
  </si>
  <si>
    <t>Barker2017a</t>
  </si>
  <si>
    <t>exp148</t>
  </si>
  <si>
    <t>grp126</t>
  </si>
  <si>
    <t>Barker, T.H., George, R.P., Howarth, G.S., Whittaker, A.L.</t>
  </si>
  <si>
    <t>PlosONE</t>
  </si>
  <si>
    <t>Assessment of housing density, space allocation and social hierarchy of laboratory rats on behavioural measures of welfare</t>
  </si>
  <si>
    <t>crowding</t>
  </si>
  <si>
    <t>low vs. high density</t>
  </si>
  <si>
    <t>raw data from SI</t>
  </si>
  <si>
    <t>experiment1</t>
  </si>
  <si>
    <t>efflat204</t>
  </si>
  <si>
    <t>exp149</t>
  </si>
  <si>
    <t>grp127</t>
  </si>
  <si>
    <t>large vs. small cage</t>
  </si>
  <si>
    <t>experiment2</t>
  </si>
  <si>
    <t>efflat205</t>
  </si>
  <si>
    <t>Barker2017b</t>
  </si>
  <si>
    <t>exp150</t>
  </si>
  <si>
    <t>grp128</t>
  </si>
  <si>
    <t>Barker, T.H., Bobrovskaya, L., Howarth, G.S., Whittaker, A.L.</t>
  </si>
  <si>
    <t>Physiology and Behavior</t>
  </si>
  <si>
    <t>Female rats display fewer optimistic responses in a judgment bias test in the absence of a physiological stress response</t>
  </si>
  <si>
    <t>Fig 3.</t>
  </si>
  <si>
    <t>efflat206</t>
  </si>
  <si>
    <t>grp129</t>
  </si>
  <si>
    <t>effprop1</t>
  </si>
  <si>
    <t>Bateson2007</t>
  </si>
  <si>
    <t>exp005</t>
  </si>
  <si>
    <t>grp002</t>
  </si>
  <si>
    <t>Bateson, M., Matheson, S. M.</t>
  </si>
  <si>
    <t>Animal Welfare</t>
  </si>
  <si>
    <t>Performance on a categorisation task suggests that removal of environmental enrichment induces 'pessimism' in captive European starlings (Sturnus vulgaris)</t>
  </si>
  <si>
    <t xml:space="preserve">european starling </t>
  </si>
  <si>
    <t>Sturnus_vulgaris</t>
  </si>
  <si>
    <t>bird</t>
  </si>
  <si>
    <t>wild-caught</t>
  </si>
  <si>
    <t>within</t>
  </si>
  <si>
    <t>yes</t>
  </si>
  <si>
    <t>within (crossover)</t>
  </si>
  <si>
    <t>colour</t>
  </si>
  <si>
    <t>lid-flip</t>
  </si>
  <si>
    <t>palatable mealworm</t>
  </si>
  <si>
    <t>no palatable mealworm</t>
  </si>
  <si>
    <t>no unpalatable mealworm (0.2 ml 2% quinine)</t>
  </si>
  <si>
    <t>unpalatable mealworm (0.2 ml 2% quinine)</t>
  </si>
  <si>
    <t xml:space="preserve">enrichment </t>
  </si>
  <si>
    <t>4 per cue</t>
  </si>
  <si>
    <t>8  positive, 8 negative</t>
  </si>
  <si>
    <t>Enriched-Standard</t>
  </si>
  <si>
    <t>Fig 1.</t>
  </si>
  <si>
    <t>4 birds were exposed to enriched cage followed by standard cage, 2 birds opposite order.</t>
  </si>
  <si>
    <t>effprop2</t>
  </si>
  <si>
    <t>effprop3</t>
  </si>
  <si>
    <t>effprop4</t>
  </si>
  <si>
    <t>Bateson2011</t>
  </si>
  <si>
    <t>exp006</t>
  </si>
  <si>
    <t>grp003</t>
  </si>
  <si>
    <t>Bateson, M., Desire, S., Gartside, S. E., Wright, G. A.</t>
  </si>
  <si>
    <t>Current Biology</t>
  </si>
  <si>
    <t>Agitated honeybees exhibit pessimistic cognitive biases</t>
  </si>
  <si>
    <t>honeybee</t>
  </si>
  <si>
    <t>Apis_mellifera_carnica</t>
  </si>
  <si>
    <t>insect</t>
  </si>
  <si>
    <t>odour</t>
  </si>
  <si>
    <t>olfactory</t>
  </si>
  <si>
    <t>proboscis extension</t>
  </si>
  <si>
    <t>1 or 2M sucrose</t>
  </si>
  <si>
    <t>no sucrose</t>
  </si>
  <si>
    <t>no quinine OR low reward (0.3N sucrose)</t>
  </si>
  <si>
    <t>0.01M quinine OR 0.3M sucrose</t>
  </si>
  <si>
    <t>shaking</t>
  </si>
  <si>
    <t>1  positive, 1 negative</t>
  </si>
  <si>
    <t>Control-Shaken</t>
  </si>
  <si>
    <t>ofdpur 7:3</t>
  </si>
  <si>
    <t>effprop5</t>
  </si>
  <si>
    <t>odour 1:1</t>
  </si>
  <si>
    <t>effprop6</t>
  </si>
  <si>
    <t>odour 3:7</t>
  </si>
  <si>
    <t>efflat1</t>
  </si>
  <si>
    <t>Bateson2015b</t>
  </si>
  <si>
    <t>exp008</t>
  </si>
  <si>
    <t>grp005</t>
  </si>
  <si>
    <t>Bateson, M., Emmerson, M., ErgÙn, G., Monaghan, P., Nettle, D.</t>
  </si>
  <si>
    <t>Opposite effects of early-life competition and developmental telomere attrition on cognitive biases in juvenile European starlings</t>
  </si>
  <si>
    <t xml:space="preserve">palatable mealworm </t>
  </si>
  <si>
    <t>no unpalatable mealworm (0.02 ml 4% quinine)</t>
  </si>
  <si>
    <t>unpalatable mealworm (0.02 ml 4% quinine)</t>
  </si>
  <si>
    <t>Manipulating brood size</t>
  </si>
  <si>
    <t>4 sessions per day</t>
  </si>
  <si>
    <t>2 per cue</t>
  </si>
  <si>
    <t xml:space="preserve">6  positive, 6 negative </t>
  </si>
  <si>
    <t>Small brood-Large brood</t>
  </si>
  <si>
    <t>Fig 1a.</t>
  </si>
  <si>
    <t>efflat2</t>
  </si>
  <si>
    <t>efflat3</t>
  </si>
  <si>
    <t>efflat4</t>
  </si>
  <si>
    <t>exp009</t>
  </si>
  <si>
    <t>0-1 hevaier-2-6 heavier</t>
  </si>
  <si>
    <t>Fig 1c.</t>
  </si>
  <si>
    <t>efflat5</t>
  </si>
  <si>
    <t>efflat6</t>
  </si>
  <si>
    <t>effprop10</t>
  </si>
  <si>
    <t>Bethell&amp;Koyama2015</t>
  </si>
  <si>
    <t>exp011</t>
  </si>
  <si>
    <t>grp007</t>
  </si>
  <si>
    <t>Bethell, E. J., Koyama, N. F.</t>
  </si>
  <si>
    <t>Royal Society Open Science</t>
  </si>
  <si>
    <t>Happy hamsters? Enrichment induces positive judgement bias for mildly (but not truly) ambiguous cues to reward and punishment in Mesocricetus auratus</t>
  </si>
  <si>
    <t>syrian hamster</t>
  </si>
  <si>
    <t>Mesocricetus_auratus</t>
  </si>
  <si>
    <t>approach</t>
  </si>
  <si>
    <t>sugar water</t>
  </si>
  <si>
    <t>no sugar water</t>
  </si>
  <si>
    <t>no unpalatable QHCL solution</t>
  </si>
  <si>
    <t>aversive liquid</t>
  </si>
  <si>
    <t>1-2  positive, 1-2 negative, 2 control (unreinforeced)</t>
  </si>
  <si>
    <t>Enrichment added-Enrichment removed</t>
  </si>
  <si>
    <t>Better-Worse</t>
  </si>
  <si>
    <t>effprop11</t>
  </si>
  <si>
    <t>effprop12</t>
  </si>
  <si>
    <t xml:space="preserve">Fig 3. </t>
  </si>
  <si>
    <t>efflat7</t>
  </si>
  <si>
    <t>Bethell2012</t>
  </si>
  <si>
    <t>exp010</t>
  </si>
  <si>
    <t>grp006</t>
  </si>
  <si>
    <t>Bethell, E. J., Holmes, A., MacLarnon, A., Semple, S.</t>
  </si>
  <si>
    <t>Cognitive bias in a non-human primate: Husbandry procedures influence cognitive indicators of psychological well-being in captive rhesus macaques</t>
  </si>
  <si>
    <t>rhesus macaque</t>
  </si>
  <si>
    <t>Macaca_mulatta</t>
  </si>
  <si>
    <t>shape</t>
  </si>
  <si>
    <t>touch screen &lt;2sec</t>
  </si>
  <si>
    <t>food pellets + rewadring screen and tone</t>
  </si>
  <si>
    <t>no food pellets + no rewarding rcreen or tone</t>
  </si>
  <si>
    <t>no 16s delay or white noise</t>
  </si>
  <si>
    <t>16s delay and white noise</t>
  </si>
  <si>
    <t>enrichment(+) and health check (-)</t>
  </si>
  <si>
    <t xml:space="preserve">6 per cue </t>
  </si>
  <si>
    <t>24  positive, 24 negative</t>
  </si>
  <si>
    <t>Enrichment-Health check</t>
  </si>
  <si>
    <t xml:space="preserve">Fig 4. </t>
  </si>
  <si>
    <t>efflat8</t>
  </si>
  <si>
    <t>efflat9</t>
  </si>
  <si>
    <t>effprop7</t>
  </si>
  <si>
    <t>enrichment (+) and health check (-)</t>
  </si>
  <si>
    <t>effprop8</t>
  </si>
  <si>
    <t>effprop9</t>
  </si>
  <si>
    <t>efflat14</t>
  </si>
  <si>
    <t>Boleij2012</t>
  </si>
  <si>
    <t>exp013</t>
  </si>
  <si>
    <t>grp009</t>
  </si>
  <si>
    <t>Boleij, H., Klooster, J. V., Lavrijsen, M., Kirchhoff, S., Arndt, S. S., Ohl, F.</t>
  </si>
  <si>
    <t>Behavioural Brain Research</t>
  </si>
  <si>
    <t>A test to identify judgement bias in mice</t>
  </si>
  <si>
    <t>mouse</t>
  </si>
  <si>
    <t>Mus_musculus</t>
  </si>
  <si>
    <t>BALB/c</t>
  </si>
  <si>
    <t>approach and cross line with all 4 paws</t>
  </si>
  <si>
    <t xml:space="preserve">almond </t>
  </si>
  <si>
    <t>no almond</t>
  </si>
  <si>
    <t>no bitter tasting almond (quinine)</t>
  </si>
  <si>
    <t>bitter tasteing almond (quinine))</t>
  </si>
  <si>
    <t>light colour (red vs white)</t>
  </si>
  <si>
    <t>1 cue</t>
  </si>
  <si>
    <t>1 (either positive or negative)</t>
  </si>
  <si>
    <t>Red light-White light</t>
  </si>
  <si>
    <t>Fig 3.b</t>
  </si>
  <si>
    <t>effprop13</t>
  </si>
  <si>
    <t>Brajon2015</t>
  </si>
  <si>
    <t>exp014</t>
  </si>
  <si>
    <t>grp010</t>
  </si>
  <si>
    <t>Brajon, S., Laforest, J. P., Schmitt, O., Devillers, N.</t>
  </si>
  <si>
    <t>The way humans behave modulates the emotional state of piglets</t>
  </si>
  <si>
    <t>(Yorkshire*Landrace)*Duroc</t>
  </si>
  <si>
    <t>auditory</t>
  </si>
  <si>
    <t>approach trough and eat food</t>
  </si>
  <si>
    <t>food rewards (e.g. cereals)</t>
  </si>
  <si>
    <t>no food rewards (e.g. cereals)</t>
  </si>
  <si>
    <t>no punichment</t>
  </si>
  <si>
    <t xml:space="preserve">tennis ball fell on back, fresh water bowl spilled on back, air spray in face, plastic bag waved over and water spray in face </t>
  </si>
  <si>
    <t>experience with humans</t>
  </si>
  <si>
    <t>4 to 15</t>
  </si>
  <si>
    <t>&lt; 3</t>
  </si>
  <si>
    <t>&lt;11</t>
  </si>
  <si>
    <t>Gentle handling-no handling</t>
  </si>
  <si>
    <t>OBS! Least square means. Data is backtransformed by author!</t>
  </si>
  <si>
    <t>effprop16</t>
  </si>
  <si>
    <t>No handling-Rough handling</t>
  </si>
  <si>
    <t>effprop19</t>
  </si>
  <si>
    <t>Gentle handling rough ahndling</t>
  </si>
  <si>
    <t>effprop14</t>
  </si>
  <si>
    <t>effprop17</t>
  </si>
  <si>
    <t>effprop20</t>
  </si>
  <si>
    <t>effprop15</t>
  </si>
  <si>
    <t>effprop18</t>
  </si>
  <si>
    <t>effprop21</t>
  </si>
  <si>
    <t>efflat19</t>
  </si>
  <si>
    <t>Briefer2013</t>
  </si>
  <si>
    <t>exp016</t>
  </si>
  <si>
    <t>grp012a</t>
  </si>
  <si>
    <t>Briefer, E. F., McElligott, A. G.</t>
  </si>
  <si>
    <t>Rescued goats at a sanctuary display positive mood after former neglect</t>
  </si>
  <si>
    <t>British Saanen, Golden Guernsey, British Toggenburg, Pygmy goat, Anglo-Nubian</t>
  </si>
  <si>
    <t>approach end off corridor and remove lid from bucket</t>
  </si>
  <si>
    <t>food reward (apples and carrots)</t>
  </si>
  <si>
    <t xml:space="preserve">poor welfare vs good welfare </t>
  </si>
  <si>
    <t>Control-Poor welfare</t>
  </si>
  <si>
    <t>efflat20</t>
  </si>
  <si>
    <t>efflat21</t>
  </si>
  <si>
    <t>efflat22</t>
  </si>
  <si>
    <t>grp012b</t>
  </si>
  <si>
    <t>efflat23</t>
  </si>
  <si>
    <t>efflat24</t>
  </si>
  <si>
    <t>efflat16</t>
  </si>
  <si>
    <t>BrieferFreymond2014</t>
  </si>
  <si>
    <t>exp015</t>
  </si>
  <si>
    <t>grp011</t>
  </si>
  <si>
    <t>Briefer Freymond, S., Briefer, E. F., Zollinger, A., Gindrat-von Allmen, Y., Wyss, C., Bachmann, I.</t>
  </si>
  <si>
    <t>Behaviour of horses in a judgment bias test associated with positive or negative reinforcement</t>
  </si>
  <si>
    <t>horse</t>
  </si>
  <si>
    <t>Equus_caballus</t>
  </si>
  <si>
    <t>Franche-Montagne, trotter, swiss half-bred</t>
  </si>
  <si>
    <t>food</t>
  </si>
  <si>
    <t xml:space="preserve">no food </t>
  </si>
  <si>
    <t>training reinforcement (+ve vs -vs)</t>
  </si>
  <si>
    <t>Pos reinforcement-neg reinforcement</t>
  </si>
  <si>
    <t>efflat17</t>
  </si>
  <si>
    <t>efflat18</t>
  </si>
  <si>
    <t>efflat31</t>
  </si>
  <si>
    <t>Brilot2010</t>
  </si>
  <si>
    <t>exp018</t>
  </si>
  <si>
    <t>grp014</t>
  </si>
  <si>
    <t>Brilot, Ben O., Asher, Lucy , Bateson, Melissa</t>
  </si>
  <si>
    <t>Animal Cognition</t>
  </si>
  <si>
    <t>Stereotyping starlings are more 'pessimistic'</t>
  </si>
  <si>
    <t>within (before-after)</t>
  </si>
  <si>
    <t>3 mealworms</t>
  </si>
  <si>
    <t>no mealworm</t>
  </si>
  <si>
    <t>1 mealworm</t>
  </si>
  <si>
    <t>6 positive, 6 negative</t>
  </si>
  <si>
    <t>Enriched-Unenriched</t>
  </si>
  <si>
    <t>efflat32</t>
  </si>
  <si>
    <t>efflat33</t>
  </si>
  <si>
    <t>effprop22</t>
  </si>
  <si>
    <t>Fig 2.</t>
  </si>
  <si>
    <t>effprop23</t>
  </si>
  <si>
    <t>effprop24</t>
  </si>
  <si>
    <t>effprop29</t>
  </si>
  <si>
    <t>Brydges2011</t>
  </si>
  <si>
    <t>exp020</t>
  </si>
  <si>
    <t>grp015</t>
  </si>
  <si>
    <t>Brydges, N. M., Leach, M., Nicol, K., Wright, R., Bateson, M.</t>
  </si>
  <si>
    <t>Animal Behaviour</t>
  </si>
  <si>
    <t>Environmental enrichment induces optimistic cognitive bias in rats</t>
  </si>
  <si>
    <t>high reward food= - 1/2 chocolate drop</t>
  </si>
  <si>
    <t>low reward =1/2 cheerio</t>
  </si>
  <si>
    <t>2 choclate, 2 cheerio</t>
  </si>
  <si>
    <t>OBS! 5 optimistic choises is put in as 100%</t>
  </si>
  <si>
    <t>effprop32</t>
  </si>
  <si>
    <t>Brydges2012</t>
  </si>
  <si>
    <t>exp021</t>
  </si>
  <si>
    <t>grp016</t>
  </si>
  <si>
    <t>Brydges, N. M., Hall, L., Nicolson, R., Holmes, M. C., Hall, J.</t>
  </si>
  <si>
    <t>The Effects of Juvenile Stress on Anxiety, Cognitive Bias and Decision Making in Adulthood: A Rat Model</t>
  </si>
  <si>
    <t>Lister hooded</t>
  </si>
  <si>
    <t xml:space="preserve">short term juvenile stress </t>
  </si>
  <si>
    <t>Control-Stressed</t>
  </si>
  <si>
    <t>efflat34</t>
  </si>
  <si>
    <t>Burman2008</t>
  </si>
  <si>
    <t>exp022</t>
  </si>
  <si>
    <t>grp017</t>
  </si>
  <si>
    <t>Burman, O. H. P., Parker, R., Paul, E. S., Mendl, M.</t>
  </si>
  <si>
    <t>A spatial judgement task to determine background emotional state in laboratory rats, Rattus norvegicus</t>
  </si>
  <si>
    <t>approach goal pots</t>
  </si>
  <si>
    <t>inaccessable food</t>
  </si>
  <si>
    <t>5 positive, 5 negative</t>
  </si>
  <si>
    <t>efflat35</t>
  </si>
  <si>
    <t>efflat36</t>
  </si>
  <si>
    <t>efflat37</t>
  </si>
  <si>
    <t>Burman2009</t>
  </si>
  <si>
    <t>exp023</t>
  </si>
  <si>
    <t>grp018</t>
  </si>
  <si>
    <t>Burman, O. H. P., Parker, R. M. A., Paul, E. S., Mendl, M. T.</t>
  </si>
  <si>
    <t>Anxiety-induced cognitive bias in non-human animals</t>
  </si>
  <si>
    <t>palatable pellets</t>
  </si>
  <si>
    <t>unpalatable pellet</t>
  </si>
  <si>
    <t>light intensity x light change</t>
  </si>
  <si>
    <t>Control (low-low)-Low than high light</t>
  </si>
  <si>
    <t>efflat38</t>
  </si>
  <si>
    <t>efflat39</t>
  </si>
  <si>
    <t>efflat40</t>
  </si>
  <si>
    <t>Burman2011</t>
  </si>
  <si>
    <t>exp024</t>
  </si>
  <si>
    <t>grp019</t>
  </si>
  <si>
    <t>Burman, O., McGowan, R., Mendl, M., Norling, Y., Paul, E., Rehn, T., Keeling, L.</t>
  </si>
  <si>
    <t>Using judgement bias to measure positive affective state in dogs</t>
  </si>
  <si>
    <t>dog</t>
  </si>
  <si>
    <t>Canis_lupus_familiaris</t>
  </si>
  <si>
    <t>Lab beagle</t>
  </si>
  <si>
    <t>food -1/2 frolic</t>
  </si>
  <si>
    <t>reward (human contact, search and forage task (frolic and food pellet))</t>
  </si>
  <si>
    <t>Food, activity, human contact-Control</t>
  </si>
  <si>
    <t>Hard to tell the error bars apart</t>
  </si>
  <si>
    <t>efflat41</t>
  </si>
  <si>
    <t>efflat42</t>
  </si>
  <si>
    <t>efflat178</t>
  </si>
  <si>
    <t>Carreras2016</t>
  </si>
  <si>
    <t>exp137</t>
  </si>
  <si>
    <t>grp116</t>
  </si>
  <si>
    <t>Carreras, R., Arroyo, L., Mainau, E., PeÐa, R., Bassols, A., Dalmau, A., Faucitano, L.,  Manteca, X., Velarde, A.</t>
  </si>
  <si>
    <t>Effect of gender and halothane genotype on cognitive bias and its relationship with fear in pigs</t>
  </si>
  <si>
    <t>Large White Landrace halo- thane genedRYR1dfree (NN) sows with Pietrain heterozygous (Nn) boars</t>
  </si>
  <si>
    <t>chopped apples</t>
  </si>
  <si>
    <t>no apples</t>
  </si>
  <si>
    <t>no access chopped apples</t>
  </si>
  <si>
    <t>different genotypes</t>
  </si>
  <si>
    <t>no halothane gene - halothane gene</t>
  </si>
  <si>
    <t>efflat179</t>
  </si>
  <si>
    <t>efflat183</t>
  </si>
  <si>
    <t>Carreras2016b</t>
  </si>
  <si>
    <t>exp140</t>
  </si>
  <si>
    <t>grp118</t>
  </si>
  <si>
    <t>Carreras, R., Mainau, E., Arroyo, L., Moles, X., Gonzales, J., Bassols, A., Dalmau, A., Faucitano, L.,  Manteca, X., Velarde, A.</t>
  </si>
  <si>
    <t>Housing conditions do not alter cognitive bias but affect serum cortisol, qualitative behaviour assessment and wounds on the carcass in pigs</t>
  </si>
  <si>
    <t>enrichment vs. barren</t>
  </si>
  <si>
    <t>Table 1, CBT3</t>
  </si>
  <si>
    <t>efflat184</t>
  </si>
  <si>
    <t>Carreras2017</t>
  </si>
  <si>
    <t>exp141</t>
  </si>
  <si>
    <t>grp119</t>
  </si>
  <si>
    <t>Carreras, R., Arroyo, L., Mainau, E., Valent, D., Bassols, A., Dalmau, A., Faucitano, L., Manteca, X., Velarde, A.</t>
  </si>
  <si>
    <t>Behavioural Process</t>
  </si>
  <si>
    <t>Can the way pigs are handled alter behavioural and physiological measures of affective state?</t>
  </si>
  <si>
    <t>handling</t>
  </si>
  <si>
    <t xml:space="preserve">positive vs. negative handling </t>
  </si>
  <si>
    <t>Table 3</t>
  </si>
  <si>
    <t>efflat43</t>
  </si>
  <si>
    <t>Coulon2015</t>
  </si>
  <si>
    <t>exp026</t>
  </si>
  <si>
    <t>grp022</t>
  </si>
  <si>
    <t>Coulon, M., Nowak, R., ,anson, S., Petit, B., L_vy, F., Boissy, A.</t>
  </si>
  <si>
    <t>Developmental Psychobiology</t>
  </si>
  <si>
    <t>Effects of prenatal stress and emotional reactivity of the mother on emotional and cognitive abilities in lambs</t>
  </si>
  <si>
    <t>sheep</t>
  </si>
  <si>
    <t>Ovis_aries</t>
  </si>
  <si>
    <t>Romanov * Berrichon-du-Cher</t>
  </si>
  <si>
    <t>approach location</t>
  </si>
  <si>
    <t>3 pen mate companion lambs</t>
  </si>
  <si>
    <t>no companions</t>
  </si>
  <si>
    <t>no blower</t>
  </si>
  <si>
    <t>blower</t>
  </si>
  <si>
    <t xml:space="preserve">stress to mothers during pregnacy </t>
  </si>
  <si>
    <t>1 positive, 1 negative</t>
  </si>
  <si>
    <t>Control-Prenatally stressed</t>
  </si>
  <si>
    <t>efflat44</t>
  </si>
  <si>
    <t>efflat45</t>
  </si>
  <si>
    <t>effprop37</t>
  </si>
  <si>
    <t>Daros2014</t>
  </si>
  <si>
    <t>exp027</t>
  </si>
  <si>
    <t>grp023</t>
  </si>
  <si>
    <t>Daros, Rolnei R., Costa, Joao H. C., von Keyserlingk, Marina A. G., Hoetzel, Maria J., Weary, Daniel M.</t>
  </si>
  <si>
    <t>Separation from the dam causes negative judgement bias in dairy calves</t>
  </si>
  <si>
    <t>cow</t>
  </si>
  <si>
    <t>Bos_taurus</t>
  </si>
  <si>
    <t>Holstein</t>
  </si>
  <si>
    <t>approach (within20cm of screen)</t>
  </si>
  <si>
    <t>milk</t>
  </si>
  <si>
    <t>no milk</t>
  </si>
  <si>
    <t>no time out</t>
  </si>
  <si>
    <t>time out</t>
  </si>
  <si>
    <t>dehorning</t>
  </si>
  <si>
    <t>5 per cue</t>
  </si>
  <si>
    <t>23 positive, 22 negative</t>
  </si>
  <si>
    <t>Before dehorninng-After dehorning</t>
  </si>
  <si>
    <t>effprop38</t>
  </si>
  <si>
    <t xml:space="preserve">Fig 1. </t>
  </si>
  <si>
    <t>effprop39</t>
  </si>
  <si>
    <t>effprop40</t>
  </si>
  <si>
    <t>exp028</t>
  </si>
  <si>
    <t xml:space="preserve">seperation from mother </t>
  </si>
  <si>
    <t>Before Speration-After seperation</t>
  </si>
  <si>
    <t>effprop41</t>
  </si>
  <si>
    <t>effprop42</t>
  </si>
  <si>
    <t>efflat151</t>
  </si>
  <si>
    <t>Deakin2016</t>
  </si>
  <si>
    <t>exp127</t>
  </si>
  <si>
    <t>grp105</t>
  </si>
  <si>
    <t>Deakin, A., Browne, W.J., Hodge, J.J.L., Paul, E.S., Mendl, M.</t>
  </si>
  <si>
    <t>A Screen-Peck Task for Investigating Cognitive Bias in Laying Hens</t>
  </si>
  <si>
    <t>fowl</t>
  </si>
  <si>
    <t>Gallus_gallus</t>
  </si>
  <si>
    <t>Shaver brown</t>
  </si>
  <si>
    <t>peck at a screen</t>
  </si>
  <si>
    <t>mealworm</t>
  </si>
  <si>
    <t xml:space="preserve"> no air puff</t>
  </si>
  <si>
    <t>air puff</t>
  </si>
  <si>
    <t>temperature hot vs cold</t>
  </si>
  <si>
    <t>Hot-Cold</t>
  </si>
  <si>
    <t>efflat152</t>
  </si>
  <si>
    <t>no air puff</t>
  </si>
  <si>
    <t>efflat153</t>
  </si>
  <si>
    <t>effprop148</t>
  </si>
  <si>
    <t>effprop149</t>
  </si>
  <si>
    <t>effprop150</t>
  </si>
  <si>
    <t>efflat46</t>
  </si>
  <si>
    <t>Destrez2013</t>
  </si>
  <si>
    <t>exp030</t>
  </si>
  <si>
    <t>grp025</t>
  </si>
  <si>
    <t>Destrez, A., Deiss, V., L_vy, F., Cal,reau, L., Lee, C., Chaillou-Sagon, E., Boissy, A.</t>
  </si>
  <si>
    <t>Chronic stress induces pessimistic-like judgment and learning deficits in sheep</t>
  </si>
  <si>
    <t>approach within30cm of bucket</t>
  </si>
  <si>
    <t>no blower and no inaccessable food</t>
  </si>
  <si>
    <t>blower and inaccessable food</t>
  </si>
  <si>
    <t>agricultural practices which are unpredictable, uncontrollable and aversive</t>
  </si>
  <si>
    <t>Control-Unpredictable, uncontrollable, aversive Day1</t>
  </si>
  <si>
    <t>Tested two days</t>
  </si>
  <si>
    <t>efflat47</t>
  </si>
  <si>
    <t>efflat48</t>
  </si>
  <si>
    <t>efflat52</t>
  </si>
  <si>
    <t>Destrez2014</t>
  </si>
  <si>
    <t>exp031</t>
  </si>
  <si>
    <t>grp026</t>
  </si>
  <si>
    <t>Destrez, A., Deiss, V., Leterrier, C., Cal,reau, L., Boissy, A.</t>
  </si>
  <si>
    <t>Repeated exposure to positive events induces optimistic-like judgment and enhances fearfulness in chronically stressed sheep</t>
  </si>
  <si>
    <t>positive valence events (following negative events)</t>
  </si>
  <si>
    <t>1?</t>
  </si>
  <si>
    <t>Neg and pos stimulated-Chronically stressed</t>
  </si>
  <si>
    <t>efflat53</t>
  </si>
  <si>
    <t>efflat54</t>
  </si>
  <si>
    <t>efflat185</t>
  </si>
  <si>
    <t>Destrez2017</t>
  </si>
  <si>
    <t>exp142</t>
  </si>
  <si>
    <t>grp120</t>
  </si>
  <si>
    <t>Destrez, A., Boissy, A., Guilloteau, L., Andanson, S., Souriau, A., Laroucau, K., Chaillou, E., Deiss, V.</t>
  </si>
  <si>
    <t>Animal</t>
  </si>
  <si>
    <t>Effects of a chronic stress treatment on vaccinal response in lambs</t>
  </si>
  <si>
    <t>negative farm events</t>
  </si>
  <si>
    <t>control vs. stressed</t>
  </si>
  <si>
    <t>Fig 3a.</t>
  </si>
  <si>
    <t>proportion data excluded due to missing SE</t>
  </si>
  <si>
    <t>efflat186</t>
  </si>
  <si>
    <t>efflat187</t>
  </si>
  <si>
    <t>efflat56</t>
  </si>
  <si>
    <t>Douglas2012</t>
  </si>
  <si>
    <t>exp032</t>
  </si>
  <si>
    <t>grp027</t>
  </si>
  <si>
    <t>Douglas, C., Bateson, M., Walsh, C., B_du_, A., Edwards, A. S.</t>
  </si>
  <si>
    <t>Environmental enrichmentinduces optimistic cognitive biases in pigs</t>
  </si>
  <si>
    <t xml:space="preserve">White_Landrace </t>
  </si>
  <si>
    <t>approach hatch</t>
  </si>
  <si>
    <t>food (apple)</t>
  </si>
  <si>
    <t>no plastic bag waved in face</t>
  </si>
  <si>
    <t>plastic bag waved in face</t>
  </si>
  <si>
    <t>5 in the morning and 5 in the afternoon</t>
  </si>
  <si>
    <t>5 positive and 5 negative in the morning and 5 positive and 5 negative in the afternoon</t>
  </si>
  <si>
    <t>Enriched-barren</t>
  </si>
  <si>
    <t>Fig 1cd.</t>
  </si>
  <si>
    <t>Different auditory cues used, therefore not true intermediate cue. Only taken data from test 5</t>
  </si>
  <si>
    <t>effprop44</t>
  </si>
  <si>
    <t>Environmental enrichment induces optimistic cognitive biases in pigs</t>
  </si>
  <si>
    <t>Fig 1ab.</t>
  </si>
  <si>
    <t>Different auditory cues used, therefore not true intermediate cue. Onyt taken data from test 5</t>
  </si>
  <si>
    <t>effprop46</t>
  </si>
  <si>
    <t>Doyle2010a</t>
  </si>
  <si>
    <t>exp033</t>
  </si>
  <si>
    <t>grp028</t>
  </si>
  <si>
    <t>Doyle, R. E., Fisher, A. D., Hinch, G. N., Boissy, A., Lee, C.</t>
  </si>
  <si>
    <t>Release from restraint generates a positive judgement bias in sheep</t>
  </si>
  <si>
    <t xml:space="preserve">Merino </t>
  </si>
  <si>
    <t>no dog</t>
  </si>
  <si>
    <t xml:space="preserve">restraint and isolation stressor </t>
  </si>
  <si>
    <t>Control-Isolation/restraint</t>
  </si>
  <si>
    <t>SE? Says error bars??</t>
  </si>
  <si>
    <t>effprop47</t>
  </si>
  <si>
    <t>effprop48</t>
  </si>
  <si>
    <t>effprop49</t>
  </si>
  <si>
    <t>Doyle2011b</t>
  </si>
  <si>
    <t>exp038</t>
  </si>
  <si>
    <t>grp029</t>
  </si>
  <si>
    <t>Doyle, R. E., Lee, C., Deiss, V., Fisher, A. D., Hinch, G. N., Boissy, A.</t>
  </si>
  <si>
    <t>Measuring judgement bias and emotional reactivity in sheep following long-termexposure to unpredictable and aversive events</t>
  </si>
  <si>
    <t>food (15g oats)</t>
  </si>
  <si>
    <t>no fan</t>
  </si>
  <si>
    <t>fan forced blower with paper strips</t>
  </si>
  <si>
    <t>intermittent stressful, aversive events common to the production systems</t>
  </si>
  <si>
    <t>1 per cue of the 3 chosen cues</t>
  </si>
  <si>
    <t>Control-Stressed Day 1</t>
  </si>
  <si>
    <t>logit</t>
  </si>
  <si>
    <t>effprop50</t>
  </si>
  <si>
    <t>effprop51</t>
  </si>
  <si>
    <t>efflat58</t>
  </si>
  <si>
    <t>Dupjan2013</t>
  </si>
  <si>
    <t>exp041</t>
  </si>
  <si>
    <t>grp030</t>
  </si>
  <si>
    <t>D_pjan, S., Ramp, C., Kanitz, E., Tuchscherer, A., Puppe, B.</t>
  </si>
  <si>
    <t>journal of Veterinary Behavior: Clinical Applications and Research</t>
  </si>
  <si>
    <t>A design for studies on cognitive bias in the domestic pig</t>
  </si>
  <si>
    <t>German landrace</t>
  </si>
  <si>
    <t>approach box, push flap</t>
  </si>
  <si>
    <t>food (50% piglet feed, 30% oat, 20% suger)</t>
  </si>
  <si>
    <t>isolation</t>
  </si>
  <si>
    <t>1 out of 3</t>
  </si>
  <si>
    <t>5 (not clear if 50% +/-,  but i guess so)</t>
  </si>
  <si>
    <t>Fig 2b.</t>
  </si>
  <si>
    <t>Pilot study</t>
  </si>
  <si>
    <t>efflat59</t>
  </si>
  <si>
    <t>efflat60</t>
  </si>
  <si>
    <t>efflat61</t>
  </si>
  <si>
    <t>Guldimann2015</t>
  </si>
  <si>
    <t>exp046</t>
  </si>
  <si>
    <t>grp034</t>
  </si>
  <si>
    <t>Guldimann, K., V_geli, S., Wolf, M., Wechsler B., Gygax, L.</t>
  </si>
  <si>
    <t>Brain and Cognition</t>
  </si>
  <si>
    <t xml:space="preserve">Frontal brain deactivation during a non-verbal cognitive judgement bias test in sheep </t>
  </si>
  <si>
    <t>Lacaune</t>
  </si>
  <si>
    <t>approach box</t>
  </si>
  <si>
    <t>feed and salt</t>
  </si>
  <si>
    <t>pink straw and green LED point light</t>
  </si>
  <si>
    <t>housing conditions (unpredictable and stimulus poor vs predictable and stimulus rich)</t>
  </si>
  <si>
    <t>Predictable, stimulus rich-Unpredictable stimulus poor</t>
  </si>
  <si>
    <t>Raw data from Gygax et al. 2014.</t>
  </si>
  <si>
    <t>Data in supplementary material in Gygax et al. 2014.</t>
  </si>
  <si>
    <t>efflat62</t>
  </si>
  <si>
    <t>efflat63</t>
  </si>
  <si>
    <t>effprop61</t>
  </si>
  <si>
    <t>Predicgable, stimulus rich-Unpredictable stimulus poor housing</t>
  </si>
  <si>
    <t>effprop62</t>
  </si>
  <si>
    <t>effprop63</t>
  </si>
  <si>
    <t>effprop155</t>
  </si>
  <si>
    <t>Hales2016</t>
  </si>
  <si>
    <t>exp114</t>
  </si>
  <si>
    <t>grp108</t>
  </si>
  <si>
    <t xml:space="preserve">Hales, C.A., Robinson, E.S.J., Houghton, C.J. </t>
  </si>
  <si>
    <t>Diffusion Modelling Reveals the Decision Making Processes Underlying Negative Judgement Bias in Rats</t>
  </si>
  <si>
    <t>lever press (left- right)</t>
  </si>
  <si>
    <t>high reward food= 4 pellets</t>
  </si>
  <si>
    <t>low reward =1 pellet</t>
  </si>
  <si>
    <t xml:space="preserve">restraint </t>
  </si>
  <si>
    <t>40 positive, 40 negative</t>
  </si>
  <si>
    <t>Control-restraint</t>
  </si>
  <si>
    <t>Fig 3b.</t>
  </si>
  <si>
    <t>efflat161</t>
  </si>
  <si>
    <t>exp128</t>
  </si>
  <si>
    <t>grp107</t>
  </si>
  <si>
    <t>Fig 2a.</t>
  </si>
  <si>
    <t>efflat164</t>
  </si>
  <si>
    <t>exp129</t>
  </si>
  <si>
    <t>efflat64</t>
  </si>
  <si>
    <t>Harding2004</t>
  </si>
  <si>
    <t>exp047</t>
  </si>
  <si>
    <t>grp035</t>
  </si>
  <si>
    <t>Harding, E. J., Paul, E., Mendl, M</t>
  </si>
  <si>
    <t>Nature Brief Comm</t>
  </si>
  <si>
    <t>Cognitive bias and affective state</t>
  </si>
  <si>
    <t>lever press</t>
  </si>
  <si>
    <t>food pellet</t>
  </si>
  <si>
    <t xml:space="preserve">no food pellet </t>
  </si>
  <si>
    <t>No white noise</t>
  </si>
  <si>
    <t>white noise (70dB)</t>
  </si>
  <si>
    <t xml:space="preserve">unpredictable housing conditions </t>
  </si>
  <si>
    <t>Predictable-Unpredictable</t>
  </si>
  <si>
    <t>Fig 1b.</t>
  </si>
  <si>
    <t>One lever, press if rewarded tone, retain from presseing if unrewarded tone.</t>
  </si>
  <si>
    <t>efflat65</t>
  </si>
  <si>
    <t>efflat66</t>
  </si>
  <si>
    <t>effprop64</t>
  </si>
  <si>
    <t>Predictable-Unpredictable housing</t>
  </si>
  <si>
    <t>effprop65</t>
  </si>
  <si>
    <t>effprop66</t>
  </si>
  <si>
    <t>efflat67</t>
  </si>
  <si>
    <t>Hernandez2015</t>
  </si>
  <si>
    <t>exp048</t>
  </si>
  <si>
    <t>grp036</t>
  </si>
  <si>
    <t>Hernandez, Carlos E., Hinch, Geoff , Lea, Jim , Ferguson, Drewe , Lee, Caroline</t>
  </si>
  <si>
    <t>Acute stress enhances sensitivity to a highly attractive food reward without affecting judgement bias in laying hens</t>
  </si>
  <si>
    <t>ISA Brown</t>
  </si>
  <si>
    <t>cross the 'decision line' with one leg</t>
  </si>
  <si>
    <t>4 live mealworms</t>
  </si>
  <si>
    <t>1 mealworm or food pellet</t>
  </si>
  <si>
    <t>isolation in novel environment for 5 min.</t>
  </si>
  <si>
    <t xml:space="preserve">3 positive, 3 negative (low value) </t>
  </si>
  <si>
    <t>efflat68</t>
  </si>
  <si>
    <t>efflat69</t>
  </si>
  <si>
    <t>efflat188</t>
  </si>
  <si>
    <t>Horvàth2016</t>
  </si>
  <si>
    <t>exp143</t>
  </si>
  <si>
    <t>grp121</t>
  </si>
  <si>
    <t>Horvàth, M., Pichovà, K., KoØstÍàl, L.</t>
  </si>
  <si>
    <t>The effects of housing conditions on judgement bias in Japanese quail</t>
  </si>
  <si>
    <t>Japanese quail</t>
  </si>
  <si>
    <t>Coturnix_japonica</t>
  </si>
  <si>
    <t>no white noise</t>
  </si>
  <si>
    <t>white noise</t>
  </si>
  <si>
    <t>wire cage vs. deep litter pen</t>
  </si>
  <si>
    <t>enriched vs. control</t>
  </si>
  <si>
    <t>JBTs 1.2</t>
  </si>
  <si>
    <t>efflat189</t>
  </si>
  <si>
    <t>efflat190</t>
  </si>
  <si>
    <t>efflat191</t>
  </si>
  <si>
    <t>exp144</t>
  </si>
  <si>
    <t>grp122</t>
  </si>
  <si>
    <t>JBTs 2.3</t>
  </si>
  <si>
    <t>efflat192</t>
  </si>
  <si>
    <t>efflat193</t>
  </si>
  <si>
    <t>efflat194</t>
  </si>
  <si>
    <t>exp145</t>
  </si>
  <si>
    <t>grp123</t>
  </si>
  <si>
    <t>JBTs 3.4</t>
  </si>
  <si>
    <t>efflat195</t>
  </si>
  <si>
    <t>efflat196</t>
  </si>
  <si>
    <t>efflat197</t>
  </si>
  <si>
    <t>exp146</t>
  </si>
  <si>
    <t>grp124</t>
  </si>
  <si>
    <t>JBTs 4.2</t>
  </si>
  <si>
    <t>efflat198</t>
  </si>
  <si>
    <t>efflat199</t>
  </si>
  <si>
    <t>efflat148</t>
  </si>
  <si>
    <t>Kasbaoui2016</t>
  </si>
  <si>
    <t>exp125</t>
  </si>
  <si>
    <t>grp103</t>
  </si>
  <si>
    <t>Kasbaoui, N., Cooper, J., Mills, D.S., Burman, O.</t>
  </si>
  <si>
    <t>Effects of Long-Term Exposure to an Electronic Containment System on the Behaviour and Welfare of Domestic Cats</t>
  </si>
  <si>
    <t>domestic cat</t>
  </si>
  <si>
    <t>Felis_catus</t>
  </si>
  <si>
    <t>favourite food</t>
  </si>
  <si>
    <t>no favourite food</t>
  </si>
  <si>
    <t>electric fencing</t>
  </si>
  <si>
    <t>2 to 4</t>
  </si>
  <si>
    <t>Control -Electric fence</t>
  </si>
  <si>
    <t>ms text</t>
  </si>
  <si>
    <t>efflat149</t>
  </si>
  <si>
    <t>efflat150</t>
  </si>
  <si>
    <t>effprop70</t>
  </si>
  <si>
    <t>Keen2013</t>
  </si>
  <si>
    <t>exp052</t>
  </si>
  <si>
    <t>grp039</t>
  </si>
  <si>
    <t>Keen, H. A., Nelson, O. L., Robbins, C. T., Evans, M., Shepherdson, D. J., Newberry, R. C.</t>
  </si>
  <si>
    <t>Validation of a novel cognitive bias task based on difference in quantity of reinforcement for assessing environmental enrichment</t>
  </si>
  <si>
    <t>grizzly bear</t>
  </si>
  <si>
    <t>Ursus_arctos_horribilis</t>
  </si>
  <si>
    <t>nose or paw touch</t>
  </si>
  <si>
    <t>4 slices of apple</t>
  </si>
  <si>
    <t>time out for 3 s</t>
  </si>
  <si>
    <t>1 slice of apple</t>
  </si>
  <si>
    <t>environmental enrichemnt (diff items)</t>
  </si>
  <si>
    <t>22 in total (5 trials excluded)</t>
  </si>
  <si>
    <t>cow hide enrichment-Control</t>
  </si>
  <si>
    <t>effprop71</t>
  </si>
  <si>
    <t>effprop72</t>
  </si>
  <si>
    <t>efflat200</t>
  </si>
  <si>
    <t>Lalot2017</t>
  </si>
  <si>
    <t>exp147</t>
  </si>
  <si>
    <t>grp125</t>
  </si>
  <si>
    <t>Lalot, M., Ung, D., P_ron, F., dÍEttorre, P., Bovet, D.</t>
  </si>
  <si>
    <t>You know what? IÍm happy. Cognitive bias is not related to personalitybut is induced by pair-housing in canaries (Serinus canaria)</t>
  </si>
  <si>
    <t>domestic canary</t>
  </si>
  <si>
    <t>Serinus_canaria</t>
  </si>
  <si>
    <t>no bitter tasting food</t>
  </si>
  <si>
    <t>bitter tasteing food</t>
  </si>
  <si>
    <t>pair vs. single housed</t>
  </si>
  <si>
    <t>efflat201</t>
  </si>
  <si>
    <t>efflat202</t>
  </si>
  <si>
    <t>efflat169</t>
  </si>
  <si>
    <t>L_ckener2015</t>
  </si>
  <si>
    <t>exp133</t>
  </si>
  <si>
    <t>grp111</t>
  </si>
  <si>
    <t xml:space="preserve">L_ckener, S., Reese, S., Erhard, M., W_hr, A-C. </t>
  </si>
  <si>
    <t>Pasturing in herds after housing in horseboxes induces a positive cognitive bias in horses</t>
  </si>
  <si>
    <t>9  crossbreds, 1 thoroughbred, 1 fresian, 1 arabian, 1 spanish</t>
  </si>
  <si>
    <t>available food</t>
  </si>
  <si>
    <t>horsebox housing</t>
  </si>
  <si>
    <t>grouphousing with pasture-horsebox</t>
  </si>
  <si>
    <t>efflat170</t>
  </si>
  <si>
    <t>efflat171</t>
  </si>
  <si>
    <t>effprop73</t>
  </si>
  <si>
    <t>Matheson2008</t>
  </si>
  <si>
    <t>exp063</t>
  </si>
  <si>
    <t>grp046</t>
  </si>
  <si>
    <t>Matheson, S. M., Asher, L., Bateson, M.</t>
  </si>
  <si>
    <t>Larger, enriched cages are associated with 'optimistic' response biases in captive European starlings (Sturnus vulgaris)</t>
  </si>
  <si>
    <t>light</t>
  </si>
  <si>
    <t>peck at red or green light</t>
  </si>
  <si>
    <t xml:space="preserve"> food reward after 1 s</t>
  </si>
  <si>
    <t xml:space="preserve"> food reward after 15 s</t>
  </si>
  <si>
    <t xml:space="preserve">environmental enrichment - cage design </t>
  </si>
  <si>
    <t>9 positive, 9 negative (delayed)</t>
  </si>
  <si>
    <t>short stimulus</t>
  </si>
  <si>
    <t>effprop74</t>
  </si>
  <si>
    <t>effprop75</t>
  </si>
  <si>
    <t>effprop76</t>
  </si>
  <si>
    <t>exp064</t>
  </si>
  <si>
    <t>grp047</t>
  </si>
  <si>
    <t>long stimulus</t>
  </si>
  <si>
    <t>effprop77</t>
  </si>
  <si>
    <t>effprop78</t>
  </si>
  <si>
    <t>efflat79</t>
  </si>
  <si>
    <t>Mueller2012</t>
  </si>
  <si>
    <t>exp069</t>
  </si>
  <si>
    <t>grp052</t>
  </si>
  <si>
    <t>Mueller, Corsin A., Riemer, Stefanie , Rosam, Claudia M., Schoesswender, Julia , Range, Friederike , Huber, Ludwig</t>
  </si>
  <si>
    <t>Peer-reviewed (short communication)</t>
  </si>
  <si>
    <t>Brief owner absence does not induce negative judgement bias in pet dogs</t>
  </si>
  <si>
    <t>Various breeds</t>
  </si>
  <si>
    <t>presence of owner</t>
  </si>
  <si>
    <t>10 positive, 10 negative</t>
  </si>
  <si>
    <t>Owner present-Owner absent</t>
  </si>
  <si>
    <t>efflat80</t>
  </si>
  <si>
    <t>efflat81</t>
  </si>
  <si>
    <t>efflat82</t>
  </si>
  <si>
    <t>Murphy2013</t>
  </si>
  <si>
    <t>exp070</t>
  </si>
  <si>
    <t>grp053</t>
  </si>
  <si>
    <t>Murphy, Eimear , Nordquist, Rebecca E., van der Staay, Franz Josef</t>
  </si>
  <si>
    <t>Responses of conventional pigs and Gottingen miniature pigs in an active choicejudgement bias task</t>
  </si>
  <si>
    <t xml:space="preserve">G_ttingen </t>
  </si>
  <si>
    <t>location bowl (left-right)</t>
  </si>
  <si>
    <t xml:space="preserve">4 m&amp;ms </t>
  </si>
  <si>
    <t>time-out (90 s)</t>
  </si>
  <si>
    <t>1 m&amp;m</t>
  </si>
  <si>
    <t>restraint (control)</t>
  </si>
  <si>
    <t>Control-Restraint</t>
  </si>
  <si>
    <t>efflat83</t>
  </si>
  <si>
    <t>restraint</t>
  </si>
  <si>
    <t>efflat84</t>
  </si>
  <si>
    <t>effprop79</t>
  </si>
  <si>
    <t>Before restraint-After restraint</t>
  </si>
  <si>
    <t>Tab 2.</t>
  </si>
  <si>
    <t>effprop80</t>
  </si>
  <si>
    <t xml:space="preserve">Tab 2. </t>
  </si>
  <si>
    <t>effprop81</t>
  </si>
  <si>
    <t>efflat85</t>
  </si>
  <si>
    <t>exp071</t>
  </si>
  <si>
    <t>grp054</t>
  </si>
  <si>
    <t xml:space="preserve"> Duroc*Yorcshire and Duroc*Danish Landrace</t>
  </si>
  <si>
    <t>efflat86</t>
  </si>
  <si>
    <t>efflat87</t>
  </si>
  <si>
    <t>effprop82</t>
  </si>
  <si>
    <t>effprop83</t>
  </si>
  <si>
    <t>effprop84</t>
  </si>
  <si>
    <t>effprop88</t>
  </si>
  <si>
    <t>Neave2013</t>
  </si>
  <si>
    <t>exp073</t>
  </si>
  <si>
    <t>grp056</t>
  </si>
  <si>
    <t>Neave, H. W., Daros, R. R., Costa, J. H. C., Von Keyserlingk, M. A. G., Weary, D. M.</t>
  </si>
  <si>
    <t>Pain and pessimism: Dairy calves exhibit negative judgement bias following hot-iron disbudding</t>
  </si>
  <si>
    <t>nose computer screen</t>
  </si>
  <si>
    <t>no time out/avoid noise an time out</t>
  </si>
  <si>
    <t>1min time out/noise cue and 1min time out</t>
  </si>
  <si>
    <t>hot-iron disbudding</t>
  </si>
  <si>
    <t>1 before and 2 after disbudding/2 before and 2 after disbudding</t>
  </si>
  <si>
    <t>average 55 trials in total (incl. Ambig= 2%)/60 trials in total (incl ambig)</t>
  </si>
  <si>
    <t>Before disbudding-After disbudding</t>
  </si>
  <si>
    <t>OBS! Data is pooled for both experiments (073 and 074).</t>
  </si>
  <si>
    <t>effprop89</t>
  </si>
  <si>
    <t>2 before and 2 after disbudding/2 before and 2 after disbudding</t>
  </si>
  <si>
    <t>effprop90</t>
  </si>
  <si>
    <t>3 before and 2 after disbudding/2 before and 2 after disbudding</t>
  </si>
  <si>
    <t>effprop92</t>
  </si>
  <si>
    <t>Nogueira da Cunha2015</t>
  </si>
  <si>
    <t>exp075</t>
  </si>
  <si>
    <t>grp058</t>
  </si>
  <si>
    <t>Nogueira da Cunha, Selene Siqueira , Fern,es, Iurianny Karla , Oliveira Costa, Thaise Silva , Gama Nogueira-Filho, Sergio Luiz , Mendl, Michael</t>
  </si>
  <si>
    <t>Does Trapping Influence Decision-Making under Ambiguity in White-Lipped Peccary (Tayassu pecari)?</t>
  </si>
  <si>
    <t xml:space="preserve">white-lipped peccary </t>
  </si>
  <si>
    <t>Tayassu_pecari</t>
  </si>
  <si>
    <t>approach food bowl</t>
  </si>
  <si>
    <t>food (100g cassava root slices)</t>
  </si>
  <si>
    <t xml:space="preserve">avoid load noise from horn bursts </t>
  </si>
  <si>
    <t>loud noise from 3 bouts of horn bursts and no food</t>
  </si>
  <si>
    <t>trapping, capture and handling</t>
  </si>
  <si>
    <t>2 (before trap; 24hr after trap)</t>
  </si>
  <si>
    <t>Before trapping.After trapping</t>
  </si>
  <si>
    <t xml:space="preserve">Fig 2. </t>
  </si>
  <si>
    <t>efflat142</t>
  </si>
  <si>
    <t>Novak2016</t>
  </si>
  <si>
    <t>exp131</t>
  </si>
  <si>
    <t>grp109</t>
  </si>
  <si>
    <t>Novak, J., Stojanovski, K., Melotti, L., Reichlin, T.S., Palme, R., WÙrbel, H.</t>
  </si>
  <si>
    <t>Effects of stereotypic behaviour and chronic mild stress on judgement bias in laboratory mice</t>
  </si>
  <si>
    <t>mice</t>
  </si>
  <si>
    <t>C57BL/6</t>
  </si>
  <si>
    <t>dig in goal pot</t>
  </si>
  <si>
    <t>almond</t>
  </si>
  <si>
    <t>oatflake</t>
  </si>
  <si>
    <t>mild unopredictable stress</t>
  </si>
  <si>
    <t>efflat143</t>
  </si>
  <si>
    <t>efflat144</t>
  </si>
  <si>
    <t>effprop130</t>
  </si>
  <si>
    <t>Novak, J., Stojanovski, K., Melotti, L., Reichlin, T., Palme, R., Wôrbel, H.</t>
  </si>
  <si>
    <t>Effects of sterotypic and chronic milfd stress on judgement bias in laboratory mice</t>
  </si>
  <si>
    <t>effprop131</t>
  </si>
  <si>
    <t>effprop132</t>
  </si>
  <si>
    <t>efflat145</t>
  </si>
  <si>
    <t>exp132</t>
  </si>
  <si>
    <t>grp110</t>
  </si>
  <si>
    <t>CD-1</t>
  </si>
  <si>
    <t>efflat146</t>
  </si>
  <si>
    <t>efflat147</t>
  </si>
  <si>
    <t>effprop133</t>
  </si>
  <si>
    <t>effprop134</t>
  </si>
  <si>
    <t>effprop135</t>
  </si>
  <si>
    <t>effprop164</t>
  </si>
  <si>
    <t>Oliveira2016</t>
  </si>
  <si>
    <t>exp124</t>
  </si>
  <si>
    <t>grp104</t>
  </si>
  <si>
    <t>Oliveira, F.R.M., Nogueira-Filho, S.L.G., Sousa, M.B.C., Dias, C.T.S, Mendl, M., Nogueira, S.S.C.</t>
  </si>
  <si>
    <t>Measurement of cognitive bias and cortisol levels to evaluate the effects of space restriction on captive collared peccary (Mammalia, Tayassuidae)</t>
  </si>
  <si>
    <t xml:space="preserve">collared peccary </t>
  </si>
  <si>
    <t>Pecari_tajacu</t>
  </si>
  <si>
    <t>cassava root slices</t>
  </si>
  <si>
    <t>no cassava root slices</t>
  </si>
  <si>
    <t>no waterjet</t>
  </si>
  <si>
    <t>waterjet</t>
  </si>
  <si>
    <t>Control-Space resitriction</t>
  </si>
  <si>
    <t>effprop167</t>
  </si>
  <si>
    <t>exp126</t>
  </si>
  <si>
    <t>Control-Space resitriction and enrichment</t>
  </si>
  <si>
    <t>effprop95</t>
  </si>
  <si>
    <t>Papciak2013</t>
  </si>
  <si>
    <t>exp077</t>
  </si>
  <si>
    <t>grp061</t>
  </si>
  <si>
    <t>Papciak, J., Popik, P., Fuchs, E., Rygula, R.</t>
  </si>
  <si>
    <t>Chronic psychosocial stress makes rats more 'pessimistic' in the ambiguous-cue interpretation paradigm</t>
  </si>
  <si>
    <t>sucrose solution</t>
  </si>
  <si>
    <t>no sucrose solution</t>
  </si>
  <si>
    <t>terminate electric chock and neative tone</t>
  </si>
  <si>
    <t>electric shock</t>
  </si>
  <si>
    <t>chronic psycosocial stress</t>
  </si>
  <si>
    <t>20 positive, 20 negative</t>
  </si>
  <si>
    <t>Control-Social defeat</t>
  </si>
  <si>
    <t>Fig 4a.</t>
  </si>
  <si>
    <t>After stressed sheared treatment. Only taken prop positive lever presses. Should be oposite to negative lever presses. But omissions not included.</t>
  </si>
  <si>
    <t>effprop98</t>
  </si>
  <si>
    <t>exp078</t>
  </si>
  <si>
    <t>Before stress-After stress</t>
  </si>
  <si>
    <t>effprop100</t>
  </si>
  <si>
    <t>Parker2014</t>
  </si>
  <si>
    <t>exp079</t>
  </si>
  <si>
    <t>grp062</t>
  </si>
  <si>
    <t>Parker, R. M. A., Paul, E. S., Burman, O. H. P., Browne, W. J., Mendl, M.</t>
  </si>
  <si>
    <t>Housing conditions affect rat responses to two types of ambiguity in a reward-reward discrimination cognitive bias task</t>
  </si>
  <si>
    <t>2 food pellets</t>
  </si>
  <si>
    <t>no pellet</t>
  </si>
  <si>
    <t>1 food pellet</t>
  </si>
  <si>
    <t>upredictable housing treatment</t>
  </si>
  <si>
    <t xml:space="preserve">Control-Unpredictable housing </t>
  </si>
  <si>
    <t xml:space="preserve">The rats received two types of ambiguous probe-testing: pre- sentation of single tones of a frequency different to the reference tones with which they were trained (single-frequency probes), and simultaneous presentation of the two reference tones (dual- frequency probes). </t>
  </si>
  <si>
    <t>effprop101</t>
  </si>
  <si>
    <t>effprop102</t>
  </si>
  <si>
    <t>efflat180</t>
  </si>
  <si>
    <t>Perry2016</t>
  </si>
  <si>
    <t>exp139</t>
  </si>
  <si>
    <t>grp117</t>
  </si>
  <si>
    <t>Perry, C. J., Baciadonna, L., Chitka, L.</t>
  </si>
  <si>
    <t>Science</t>
  </si>
  <si>
    <t>Unexpected rewards induce dopamine-dependent positive emotion_like state changes in bumblebees</t>
  </si>
  <si>
    <t>bumblebee</t>
  </si>
  <si>
    <t>Bombus_terrestris_audax</t>
  </si>
  <si>
    <t>enter cylinder</t>
  </si>
  <si>
    <t>sucrose</t>
  </si>
  <si>
    <t>no water</t>
  </si>
  <si>
    <t>water</t>
  </si>
  <si>
    <t>sucrose - control</t>
  </si>
  <si>
    <t>Fig 1d.</t>
  </si>
  <si>
    <t>efflat181</t>
  </si>
  <si>
    <t>efflat182</t>
  </si>
  <si>
    <t>efflat97</t>
  </si>
  <si>
    <t>Richter2012</t>
  </si>
  <si>
    <t>exp083c</t>
  </si>
  <si>
    <t>grp066</t>
  </si>
  <si>
    <t>Richter, S. H., Schick, A., Hoyer, C., Lankisch, K., Gass, P., Vollmayr, B.</t>
  </si>
  <si>
    <t>Cognitive, Affective and Behavioral Neuroscience</t>
  </si>
  <si>
    <t>A glass full of optimism: enrichmenteffects on cognitive bias in a rat model of depression</t>
  </si>
  <si>
    <t xml:space="preserve">cLH </t>
  </si>
  <si>
    <t>nose in goal pot in end of arm</t>
  </si>
  <si>
    <t>4 half fruit loops</t>
  </si>
  <si>
    <t>no fruit loops</t>
  </si>
  <si>
    <t>no quanine-soaked fruit loop</t>
  </si>
  <si>
    <t>quinine-soaked fruit loop</t>
  </si>
  <si>
    <t>enricment</t>
  </si>
  <si>
    <t>efflat98</t>
  </si>
  <si>
    <t>efflat99</t>
  </si>
  <si>
    <t>efflat94</t>
  </si>
  <si>
    <t>exp084</t>
  </si>
  <si>
    <t>cNLH</t>
  </si>
  <si>
    <t>efflat95</t>
  </si>
  <si>
    <t>efflat96</t>
  </si>
  <si>
    <t>effprop104</t>
  </si>
  <si>
    <t>Rygula2012</t>
  </si>
  <si>
    <t>exp085</t>
  </si>
  <si>
    <t>grp067</t>
  </si>
  <si>
    <t>Rygula, R., Pluta, H., Popik, P.</t>
  </si>
  <si>
    <t>Laughing Rats Are Optimistic</t>
  </si>
  <si>
    <t>Sprague_Dawley_laughing when tickled</t>
  </si>
  <si>
    <t xml:space="preserve">no surose </t>
  </si>
  <si>
    <t>no electric shock</t>
  </si>
  <si>
    <t>tickling (handling as control)</t>
  </si>
  <si>
    <t>After tickled-Before tickeld</t>
  </si>
  <si>
    <t>Only taken prop positive lever presses. Should be oposite to negative lever presses. But omissions not included.</t>
  </si>
  <si>
    <t>effprop107</t>
  </si>
  <si>
    <t>exp086</t>
  </si>
  <si>
    <t>grp068</t>
  </si>
  <si>
    <t>Sprague_Dawley_NOT laughing when tickled</t>
  </si>
  <si>
    <t>effprop110</t>
  </si>
  <si>
    <t>Rygula2013</t>
  </si>
  <si>
    <t>exp087</t>
  </si>
  <si>
    <t>grp069</t>
  </si>
  <si>
    <t>Rygula, R., Papciak, J., Popik, P.</t>
  </si>
  <si>
    <t xml:space="preserve">Neuropsychopharmacology </t>
  </si>
  <si>
    <t>Trait pessimism predicts vulnerability to stress-induced anhedonia in rats.</t>
  </si>
  <si>
    <t>Sprague_Dawley optimistic</t>
  </si>
  <si>
    <t>restraint ( 'optimistic' rats)</t>
  </si>
  <si>
    <t>Fig 6a</t>
  </si>
  <si>
    <t>effprop113</t>
  </si>
  <si>
    <t>exp088</t>
  </si>
  <si>
    <t>grp070</t>
  </si>
  <si>
    <t>Sprague_Dawley pessimistic</t>
  </si>
  <si>
    <t>restraint ( 'pessimistic' rats)</t>
  </si>
  <si>
    <t>effprop115</t>
  </si>
  <si>
    <t>Sanger2011</t>
  </si>
  <si>
    <t>exp102</t>
  </si>
  <si>
    <t>grp083</t>
  </si>
  <si>
    <t>Sanger, M. E., Doyle, R. E., Hinch, G. N., Lee, C.</t>
  </si>
  <si>
    <t>Sheep exhibit a positive judgement bias and stress-induced hyperthermia following shearing</t>
  </si>
  <si>
    <t>food (30g)</t>
  </si>
  <si>
    <t>empty bucket and dog</t>
  </si>
  <si>
    <t>shearing (control=no shearing)</t>
  </si>
  <si>
    <t>8?</t>
  </si>
  <si>
    <t>Shearing (release after restraint)-Control</t>
  </si>
  <si>
    <t>effprop116</t>
  </si>
  <si>
    <t>effprop117</t>
  </si>
  <si>
    <t>effprop136</t>
  </si>
  <si>
    <t>SchlÙns2016</t>
  </si>
  <si>
    <t>exp121</t>
  </si>
  <si>
    <t>grp100</t>
  </si>
  <si>
    <t>SchlÙns, H., Welling, H., Federici, J.R., Lewejohann, L.</t>
  </si>
  <si>
    <t>The glass is not yet half empty: agitation but not Varroa treatment causes cognitive bias in honey bees</t>
  </si>
  <si>
    <t>honey bee</t>
  </si>
  <si>
    <t>30% sucrose solution</t>
  </si>
  <si>
    <t>no NaCl</t>
  </si>
  <si>
    <t>30% NaCl solution</t>
  </si>
  <si>
    <t>shaking or fomic acid</t>
  </si>
  <si>
    <t>3 (but each ind only exposed to one)</t>
  </si>
  <si>
    <t>Not all individuals were exposed to all probes + Shared control</t>
  </si>
  <si>
    <t>effprop137</t>
  </si>
  <si>
    <t>effprop138</t>
  </si>
  <si>
    <t>effprop139</t>
  </si>
  <si>
    <t>exp122</t>
  </si>
  <si>
    <t>Control-in hive formic acid</t>
  </si>
  <si>
    <t>effprop140</t>
  </si>
  <si>
    <t>effprop141</t>
  </si>
  <si>
    <t>effprop143</t>
  </si>
  <si>
    <t>exp123</t>
  </si>
  <si>
    <t>grp101</t>
  </si>
  <si>
    <t xml:space="preserve">formic acid  </t>
  </si>
  <si>
    <t>Control-formic acid</t>
  </si>
  <si>
    <t>ms text (in-cage formic acid)</t>
  </si>
  <si>
    <t>efflat106</t>
  </si>
  <si>
    <t>Scollo2014</t>
  </si>
  <si>
    <t>exp104</t>
  </si>
  <si>
    <t>grp085</t>
  </si>
  <si>
    <t>Scollo, A., Gottardo, F., Contiero, B., Edwards, S. A.</t>
  </si>
  <si>
    <t>Does stocking density modify affective state in pigs as assessed by cognitive bias, behavioural and physiological parameters?</t>
  </si>
  <si>
    <t>Large White * Landrace</t>
  </si>
  <si>
    <t>approach yellow bowl</t>
  </si>
  <si>
    <t>food (60g of pellets)</t>
  </si>
  <si>
    <t xml:space="preserve">stocking density </t>
  </si>
  <si>
    <t>High-Low space allowance</t>
  </si>
  <si>
    <t>efflat107</t>
  </si>
  <si>
    <t>efflat108</t>
  </si>
  <si>
    <t>efflat109</t>
  </si>
  <si>
    <t>Seehuus2013</t>
  </si>
  <si>
    <t>exp105</t>
  </si>
  <si>
    <t>grp086</t>
  </si>
  <si>
    <t>Seehuus, B., Mendl, M., Keeling, L. J., Blokhuis, H.</t>
  </si>
  <si>
    <t>Disrupting motivational sequences in chicks: Are there affective consequences?</t>
  </si>
  <si>
    <t>Hybrid Bovans brown</t>
  </si>
  <si>
    <t>food (mealworm)</t>
  </si>
  <si>
    <t>no quinine sulphate-soaked rice</t>
  </si>
  <si>
    <t>quinine sulphate-soaked puffed rice</t>
  </si>
  <si>
    <t>disturbing the feed reward cycle by denying access to parts of the pen</t>
  </si>
  <si>
    <t>4-5 positive, 4-5 negative</t>
  </si>
  <si>
    <t>Control-No access feeding</t>
  </si>
  <si>
    <t>efflat110</t>
  </si>
  <si>
    <t>efflat111</t>
  </si>
  <si>
    <t>efflat112</t>
  </si>
  <si>
    <t>exp106</t>
  </si>
  <si>
    <t>Control-No access dark area</t>
  </si>
  <si>
    <t>efflat113</t>
  </si>
  <si>
    <t>efflat114</t>
  </si>
  <si>
    <t>efflat115</t>
  </si>
  <si>
    <t>exp107</t>
  </si>
  <si>
    <t>Control-No access litter area</t>
  </si>
  <si>
    <t>efflat116</t>
  </si>
  <si>
    <t>efflat117</t>
  </si>
  <si>
    <t>effprop118</t>
  </si>
  <si>
    <t>Verbeek2014a</t>
  </si>
  <si>
    <t>exp112</t>
  </si>
  <si>
    <t>grp093</t>
  </si>
  <si>
    <t>Verbeek, E., Ferguson, D., Lee, C.</t>
  </si>
  <si>
    <t>Are hungry sheep more pessimistic? The effects of food restriction on cognitive bias and the involvement of ghrelin in its regulation</t>
  </si>
  <si>
    <t>companion sheep</t>
  </si>
  <si>
    <t>exit arena without meeting companion sheep</t>
  </si>
  <si>
    <t>24hr fasting</t>
  </si>
  <si>
    <t>Control-24h fast</t>
  </si>
  <si>
    <t>effprop119</t>
  </si>
  <si>
    <t>effprop120</t>
  </si>
  <si>
    <t>effprop121</t>
  </si>
  <si>
    <t>exp113</t>
  </si>
  <si>
    <t>chronic hunger</t>
  </si>
  <si>
    <t>High feed-Low feed</t>
  </si>
  <si>
    <t>Fig 6.</t>
  </si>
  <si>
    <t>effprop122</t>
  </si>
  <si>
    <t>effprop123</t>
  </si>
  <si>
    <t>effprop124</t>
  </si>
  <si>
    <t>Voegeli2014</t>
  </si>
  <si>
    <t>exp115</t>
  </si>
  <si>
    <t>grp095</t>
  </si>
  <si>
    <t>Voegeli, Sabine , Lutz, Janika , Wolf, Martin , Wechsler, Beat , Gygax, Lorenz</t>
  </si>
  <si>
    <t>Valence of physical stimuli, not housing conditions, affects behaviour and frontal cortical brain activity in sheep</t>
  </si>
  <si>
    <t>food (sugerbeet slices, cornflake and rolled oats)</t>
  </si>
  <si>
    <t>no cloth figure raised by blower</t>
  </si>
  <si>
    <t>cloth figure raised by blower</t>
  </si>
  <si>
    <t>amount and predictability of acces to food</t>
  </si>
  <si>
    <t>effprop125</t>
  </si>
  <si>
    <t>effprop126</t>
  </si>
  <si>
    <t>efflat124</t>
  </si>
  <si>
    <t>Walker2014</t>
  </si>
  <si>
    <t>exp116</t>
  </si>
  <si>
    <t>grp096</t>
  </si>
  <si>
    <t>Walker, Jessica K., Waran, natalie K., Phillips, Clive J. C.</t>
  </si>
  <si>
    <t>The effect of conspecific removal on the behaviour and physiology of pair-housed shelter dogs</t>
  </si>
  <si>
    <t>wet food</t>
  </si>
  <si>
    <t xml:space="preserve">seperation from conspecific </t>
  </si>
  <si>
    <t>3 per cue</t>
  </si>
  <si>
    <t>Before separation-After separation</t>
  </si>
  <si>
    <t>efflat125</t>
  </si>
  <si>
    <t>efflat126</t>
  </si>
  <si>
    <t>efflat127</t>
  </si>
  <si>
    <t>Wheeler2014</t>
  </si>
  <si>
    <t>exp117</t>
  </si>
  <si>
    <t>grp097</t>
  </si>
  <si>
    <t>Wheeler, R. R., Swan, M. P., Hickman, D. L.</t>
  </si>
  <si>
    <t>Laboratory Animals</t>
  </si>
  <si>
    <t>Effect of multilevel laboratory rat caging system on the well-being of the singly-housed sprague dawley rat</t>
  </si>
  <si>
    <t xml:space="preserve">Sprague_Dawley outbred </t>
  </si>
  <si>
    <t>approach pot</t>
  </si>
  <si>
    <t>inaccessibel food</t>
  </si>
  <si>
    <t>access to cage level</t>
  </si>
  <si>
    <t>Control (full access) - Full then restricted access</t>
  </si>
  <si>
    <t>efflat128</t>
  </si>
  <si>
    <t>efflat129</t>
  </si>
  <si>
    <t>effprop127</t>
  </si>
  <si>
    <t>Wichman2012</t>
  </si>
  <si>
    <t>exp118</t>
  </si>
  <si>
    <t>grp098</t>
  </si>
  <si>
    <t>Wichman, A., Keeling, L. J., Forkman, B.</t>
  </si>
  <si>
    <t>Cognitive bias and anticipatory behaviour of laying hens housed in basic and enriched pens</t>
  </si>
  <si>
    <t>Lohmann white</t>
  </si>
  <si>
    <t>corn</t>
  </si>
  <si>
    <t>enrichment (perch, apple and sunflower seeds)</t>
  </si>
  <si>
    <t>Basic-Enriched</t>
  </si>
  <si>
    <t>CI, but have divided by 2 so should be SE</t>
  </si>
  <si>
    <t>effprop128</t>
  </si>
  <si>
    <t>effprop129</t>
  </si>
  <si>
    <t>efflat130</t>
  </si>
  <si>
    <t>Zidar</t>
  </si>
  <si>
    <t>exp119</t>
  </si>
  <si>
    <t>grp099</t>
  </si>
  <si>
    <t>Zidar, J., Campderrich, I., Janson, E., Whichman, A., Winberg, S., Keeling, L., LÀvlie, H.</t>
  </si>
  <si>
    <t>Unpublished</t>
  </si>
  <si>
    <t>Bovin rubust</t>
  </si>
  <si>
    <t>early and acute cold stress</t>
  </si>
  <si>
    <t>Control-Early cold stressed</t>
  </si>
  <si>
    <t>not published</t>
  </si>
  <si>
    <t>efflat131</t>
  </si>
  <si>
    <t>efflat132</t>
  </si>
  <si>
    <t>efflat136</t>
  </si>
  <si>
    <t>exp120</t>
  </si>
  <si>
    <t xml:space="preserve"> unpredictable chronic stress and environmental complexity</t>
  </si>
  <si>
    <t>Complex environment-Simple Environment</t>
  </si>
  <si>
    <t>efflat139</t>
  </si>
  <si>
    <t>Complex envionment, stressed-Simple environmemt stressed</t>
  </si>
  <si>
    <t>efflat137</t>
  </si>
  <si>
    <t>efflat140</t>
  </si>
  <si>
    <t>efflat138</t>
  </si>
  <si>
    <t>efflat141</t>
  </si>
  <si>
    <t>P</t>
  </si>
  <si>
    <t>N</t>
  </si>
  <si>
    <t>es001</t>
  </si>
  <si>
    <t>es002</t>
  </si>
  <si>
    <t>es003</t>
  </si>
  <si>
    <t>es006</t>
  </si>
  <si>
    <t>es007</t>
  </si>
  <si>
    <t>es008</t>
  </si>
  <si>
    <t>es011</t>
  </si>
  <si>
    <t>es012</t>
  </si>
  <si>
    <t>es013</t>
  </si>
  <si>
    <t>es016</t>
  </si>
  <si>
    <t>es017</t>
  </si>
  <si>
    <t>es018</t>
  </si>
  <si>
    <t>es019</t>
  </si>
  <si>
    <t>es020</t>
  </si>
  <si>
    <t>es021</t>
  </si>
  <si>
    <t>es024</t>
  </si>
  <si>
    <t>es027</t>
  </si>
  <si>
    <t>es030</t>
  </si>
  <si>
    <t>es033</t>
  </si>
  <si>
    <t>es036</t>
  </si>
  <si>
    <t>es039</t>
  </si>
  <si>
    <t>es040</t>
  </si>
  <si>
    <t>es041</t>
  </si>
  <si>
    <t>es042</t>
  </si>
  <si>
    <t>es043</t>
  </si>
  <si>
    <t>es044</t>
  </si>
  <si>
    <t>es045</t>
  </si>
  <si>
    <t>es046</t>
  </si>
  <si>
    <t>es047</t>
  </si>
  <si>
    <t>es048</t>
  </si>
  <si>
    <t>es049</t>
  </si>
  <si>
    <t>es050</t>
  </si>
  <si>
    <t>es051</t>
  </si>
  <si>
    <t>es052</t>
  </si>
  <si>
    <t>es053</t>
  </si>
  <si>
    <t>es054</t>
  </si>
  <si>
    <t>es055</t>
  </si>
  <si>
    <t>es056</t>
  </si>
  <si>
    <t>es057</t>
  </si>
  <si>
    <t>es058</t>
  </si>
  <si>
    <t>es059</t>
  </si>
  <si>
    <t>es060</t>
  </si>
  <si>
    <t>es061</t>
  </si>
  <si>
    <t>es062</t>
  </si>
  <si>
    <t>es063</t>
  </si>
  <si>
    <t>es064</t>
  </si>
  <si>
    <t>es065</t>
  </si>
  <si>
    <t>es066</t>
  </si>
  <si>
    <t>es067</t>
  </si>
  <si>
    <t>es068</t>
  </si>
  <si>
    <t>es069</t>
  </si>
  <si>
    <t>es070</t>
  </si>
  <si>
    <t>es071</t>
  </si>
  <si>
    <t>es072</t>
  </si>
  <si>
    <t>es073</t>
  </si>
  <si>
    <t>es074</t>
  </si>
  <si>
    <t>es075</t>
  </si>
  <si>
    <t>es076</t>
  </si>
  <si>
    <t>es077</t>
  </si>
  <si>
    <t>es078</t>
  </si>
  <si>
    <t>es079</t>
  </si>
  <si>
    <t>es080</t>
  </si>
  <si>
    <t>es081</t>
  </si>
  <si>
    <t>es082</t>
  </si>
  <si>
    <t>es083</t>
  </si>
  <si>
    <t>es084</t>
  </si>
  <si>
    <t>es085</t>
  </si>
  <si>
    <t>es086</t>
  </si>
  <si>
    <t>es087</t>
  </si>
  <si>
    <t>es088</t>
  </si>
  <si>
    <t>es089</t>
  </si>
  <si>
    <t>es090</t>
  </si>
  <si>
    <t>es091</t>
  </si>
  <si>
    <t>es092</t>
  </si>
  <si>
    <t>es093</t>
  </si>
  <si>
    <t>es094</t>
  </si>
  <si>
    <t>es095</t>
  </si>
  <si>
    <t>es096</t>
  </si>
  <si>
    <t>es097</t>
  </si>
  <si>
    <t>es098</t>
  </si>
  <si>
    <t>es099</t>
  </si>
  <si>
    <t>es100</t>
  </si>
  <si>
    <t>es101</t>
  </si>
  <si>
    <t>es102</t>
  </si>
  <si>
    <t>es103</t>
  </si>
  <si>
    <t>es104</t>
  </si>
  <si>
    <t>es105</t>
  </si>
  <si>
    <t>es106</t>
  </si>
  <si>
    <t>es107</t>
  </si>
  <si>
    <t>es108</t>
  </si>
  <si>
    <t>es109</t>
  </si>
  <si>
    <t>es110</t>
  </si>
  <si>
    <t>es111</t>
  </si>
  <si>
    <t>es112</t>
  </si>
  <si>
    <t>es113</t>
  </si>
  <si>
    <t>es114</t>
  </si>
  <si>
    <t>es115</t>
  </si>
  <si>
    <t>es116</t>
  </si>
  <si>
    <t>es117</t>
  </si>
  <si>
    <t>es118</t>
  </si>
  <si>
    <t>es119</t>
  </si>
  <si>
    <t>es120</t>
  </si>
  <si>
    <t>es121</t>
  </si>
  <si>
    <t>es122</t>
  </si>
  <si>
    <t>es123</t>
  </si>
  <si>
    <t>es124</t>
  </si>
  <si>
    <t>es125</t>
  </si>
  <si>
    <t>es126</t>
  </si>
  <si>
    <t>es127</t>
  </si>
  <si>
    <t>es128</t>
  </si>
  <si>
    <t>es129</t>
  </si>
  <si>
    <t>es130</t>
  </si>
  <si>
    <t>es131</t>
  </si>
  <si>
    <t>es132</t>
  </si>
  <si>
    <t>es133</t>
  </si>
  <si>
    <t>es134</t>
  </si>
  <si>
    <t>es135</t>
  </si>
  <si>
    <t>es136</t>
  </si>
  <si>
    <t>es137</t>
  </si>
  <si>
    <t>es138</t>
  </si>
  <si>
    <t>es139</t>
  </si>
  <si>
    <t>es140</t>
  </si>
  <si>
    <t>es141</t>
  </si>
  <si>
    <t>es142</t>
  </si>
  <si>
    <t>es143</t>
  </si>
  <si>
    <t>es144</t>
  </si>
  <si>
    <t>es145</t>
  </si>
  <si>
    <t>es146</t>
  </si>
  <si>
    <t>es149</t>
  </si>
  <si>
    <t>es150</t>
  </si>
  <si>
    <t>es151</t>
  </si>
  <si>
    <t>es152</t>
  </si>
  <si>
    <t>es153</t>
  </si>
  <si>
    <t>es154</t>
  </si>
  <si>
    <t>es155</t>
  </si>
  <si>
    <t>es156</t>
  </si>
  <si>
    <t>es157</t>
  </si>
  <si>
    <t>es158</t>
  </si>
  <si>
    <t>es159</t>
  </si>
  <si>
    <t>es160</t>
  </si>
  <si>
    <t>es161</t>
  </si>
  <si>
    <t>es162</t>
  </si>
  <si>
    <t>es163</t>
  </si>
  <si>
    <t>es164</t>
  </si>
  <si>
    <t>es165</t>
  </si>
  <si>
    <t>es166</t>
  </si>
  <si>
    <t>es167</t>
  </si>
  <si>
    <t>es168</t>
  </si>
  <si>
    <t>es169</t>
  </si>
  <si>
    <t>es172</t>
  </si>
  <si>
    <t>es173</t>
  </si>
  <si>
    <t>es174</t>
  </si>
  <si>
    <t>es177</t>
  </si>
  <si>
    <t>es178</t>
  </si>
  <si>
    <t>es179</t>
  </si>
  <si>
    <t>es180</t>
  </si>
  <si>
    <t>es181</t>
  </si>
  <si>
    <t>es182</t>
  </si>
  <si>
    <t>es183</t>
  </si>
  <si>
    <t>es184</t>
  </si>
  <si>
    <t>es185</t>
  </si>
  <si>
    <t>es186</t>
  </si>
  <si>
    <t>es187</t>
  </si>
  <si>
    <t>es188</t>
  </si>
  <si>
    <t>es189</t>
  </si>
  <si>
    <t>es190</t>
  </si>
  <si>
    <t>es191</t>
  </si>
  <si>
    <t>es192</t>
  </si>
  <si>
    <t>es193</t>
  </si>
  <si>
    <t>es194</t>
  </si>
  <si>
    <t>es195</t>
  </si>
  <si>
    <t>es196</t>
  </si>
  <si>
    <t>es197</t>
  </si>
  <si>
    <t>es198</t>
  </si>
  <si>
    <t>es199</t>
  </si>
  <si>
    <t>es200</t>
  </si>
  <si>
    <t>es201</t>
  </si>
  <si>
    <t>es202</t>
  </si>
  <si>
    <t>es203</t>
  </si>
  <si>
    <t>es204</t>
  </si>
  <si>
    <t>es205</t>
  </si>
  <si>
    <t>es206</t>
  </si>
  <si>
    <t>es207</t>
  </si>
  <si>
    <t>es208</t>
  </si>
  <si>
    <t>es209</t>
  </si>
  <si>
    <t>es210</t>
  </si>
  <si>
    <t>es211</t>
  </si>
  <si>
    <t>es212</t>
  </si>
  <si>
    <t>es213</t>
  </si>
  <si>
    <t>es214</t>
  </si>
  <si>
    <t>es215</t>
  </si>
  <si>
    <t>es216</t>
  </si>
  <si>
    <t>es217</t>
  </si>
  <si>
    <t>es218</t>
  </si>
  <si>
    <t>es219</t>
  </si>
  <si>
    <t>es220</t>
  </si>
  <si>
    <t>es221</t>
  </si>
  <si>
    <t>es222</t>
  </si>
  <si>
    <t>es223</t>
  </si>
  <si>
    <t>es224</t>
  </si>
  <si>
    <t>es225</t>
  </si>
  <si>
    <t>es226</t>
  </si>
  <si>
    <t>es227</t>
  </si>
  <si>
    <t>es228</t>
  </si>
  <si>
    <t>es229</t>
  </si>
  <si>
    <t>es230</t>
  </si>
  <si>
    <t>es231</t>
  </si>
  <si>
    <t>es232</t>
  </si>
  <si>
    <t>es233</t>
  </si>
  <si>
    <t>es234</t>
  </si>
  <si>
    <t>es235</t>
  </si>
  <si>
    <t>es236</t>
  </si>
  <si>
    <t>es237</t>
  </si>
  <si>
    <t>es238</t>
  </si>
  <si>
    <t>es239</t>
  </si>
  <si>
    <t>es240</t>
  </si>
  <si>
    <t>es241</t>
  </si>
  <si>
    <t>es242</t>
  </si>
  <si>
    <t>es243</t>
  </si>
  <si>
    <t>es244</t>
  </si>
  <si>
    <t>es245</t>
  </si>
  <si>
    <t>es246</t>
  </si>
  <si>
    <t>es247</t>
  </si>
  <si>
    <t>es248</t>
  </si>
  <si>
    <t>es249</t>
  </si>
  <si>
    <t>es250</t>
  </si>
  <si>
    <t>es251</t>
  </si>
  <si>
    <t>es252</t>
  </si>
  <si>
    <t>es253</t>
  </si>
  <si>
    <t>es254</t>
  </si>
  <si>
    <t>es255</t>
  </si>
  <si>
    <t>es256</t>
  </si>
  <si>
    <t>es257</t>
  </si>
  <si>
    <t>es258</t>
  </si>
  <si>
    <t>es259</t>
  </si>
  <si>
    <t>es260</t>
  </si>
  <si>
    <t>es261</t>
  </si>
  <si>
    <t>es262</t>
  </si>
  <si>
    <t>es263</t>
  </si>
  <si>
    <t>es264</t>
  </si>
  <si>
    <t>es265</t>
  </si>
  <si>
    <t>es266</t>
  </si>
  <si>
    <t>es267</t>
  </si>
  <si>
    <t>es268</t>
  </si>
  <si>
    <t>es269</t>
  </si>
  <si>
    <t>es270</t>
  </si>
  <si>
    <t>es271</t>
  </si>
  <si>
    <t>es272</t>
  </si>
  <si>
    <t>es273</t>
  </si>
  <si>
    <t>es274</t>
  </si>
  <si>
    <t>es275</t>
  </si>
  <si>
    <t>es276</t>
  </si>
  <si>
    <t>es277</t>
  </si>
  <si>
    <t>es278</t>
  </si>
  <si>
    <t>es279</t>
  </si>
  <si>
    <t>es280</t>
  </si>
  <si>
    <t>es281</t>
  </si>
  <si>
    <t>es282</t>
  </si>
  <si>
    <t>es283</t>
  </si>
  <si>
    <t>es284</t>
  </si>
  <si>
    <t>es285</t>
  </si>
  <si>
    <t>es286</t>
  </si>
  <si>
    <t>es287</t>
  </si>
  <si>
    <t>es288</t>
  </si>
  <si>
    <t>es289</t>
  </si>
  <si>
    <t>es290</t>
  </si>
  <si>
    <t>es291</t>
  </si>
  <si>
    <t>es292</t>
  </si>
  <si>
    <t>es293</t>
  </si>
  <si>
    <t>es294</t>
  </si>
  <si>
    <t>es295</t>
  </si>
  <si>
    <t>es296</t>
  </si>
  <si>
    <t>es297</t>
  </si>
  <si>
    <t>es298</t>
  </si>
  <si>
    <t>es299</t>
  </si>
  <si>
    <t>es300</t>
  </si>
  <si>
    <t>es301</t>
  </si>
  <si>
    <t>es302</t>
  </si>
  <si>
    <t>es303</t>
  </si>
  <si>
    <t>es304</t>
  </si>
  <si>
    <t>es305</t>
  </si>
  <si>
    <t>es306</t>
  </si>
  <si>
    <t>es307</t>
  </si>
  <si>
    <t>es308</t>
  </si>
  <si>
    <t>es309</t>
  </si>
  <si>
    <t>es310</t>
  </si>
  <si>
    <t>es311</t>
  </si>
  <si>
    <t>es312</t>
  </si>
  <si>
    <t>es313</t>
  </si>
  <si>
    <t>es314</t>
  </si>
  <si>
    <t>es315</t>
  </si>
  <si>
    <t>es316</t>
  </si>
  <si>
    <t>es317</t>
  </si>
  <si>
    <t>es318</t>
  </si>
  <si>
    <t>es319</t>
  </si>
  <si>
    <t>es320</t>
  </si>
  <si>
    <t>es321</t>
  </si>
  <si>
    <t>es322</t>
  </si>
  <si>
    <t>es323</t>
  </si>
  <si>
    <t>es324</t>
  </si>
  <si>
    <t>es325</t>
  </si>
  <si>
    <t>es326</t>
  </si>
  <si>
    <t>es327</t>
  </si>
  <si>
    <t>es328</t>
  </si>
  <si>
    <t>es329</t>
  </si>
  <si>
    <t>es330</t>
  </si>
  <si>
    <t>es331</t>
  </si>
  <si>
    <t>es332</t>
  </si>
  <si>
    <t>es333</t>
  </si>
  <si>
    <t>es334</t>
  </si>
  <si>
    <t>es335</t>
  </si>
  <si>
    <t>es336</t>
  </si>
  <si>
    <t>es337</t>
  </si>
  <si>
    <t>es338</t>
  </si>
  <si>
    <t>es339</t>
  </si>
  <si>
    <t>es340</t>
  </si>
  <si>
    <t>es341</t>
  </si>
  <si>
    <t>es342</t>
  </si>
  <si>
    <t>es343</t>
  </si>
  <si>
    <t>es344</t>
  </si>
  <si>
    <t>es345</t>
  </si>
  <si>
    <t>es346</t>
  </si>
  <si>
    <t>es347</t>
  </si>
  <si>
    <t>es348</t>
  </si>
  <si>
    <t>es349</t>
  </si>
  <si>
    <t>es350</t>
  </si>
  <si>
    <t>es351</t>
  </si>
  <si>
    <t>es352</t>
  </si>
  <si>
    <t>es353</t>
  </si>
  <si>
    <t>es354</t>
  </si>
  <si>
    <t>es355</t>
  </si>
  <si>
    <t>es356</t>
  </si>
  <si>
    <t>es357</t>
  </si>
  <si>
    <t>es358</t>
  </si>
  <si>
    <t>es359</t>
  </si>
  <si>
    <t>es360</t>
  </si>
  <si>
    <t>es361</t>
  </si>
  <si>
    <t>es362</t>
  </si>
  <si>
    <t>es363</t>
  </si>
  <si>
    <t>es364</t>
  </si>
  <si>
    <t>es365</t>
  </si>
  <si>
    <t>es366</t>
  </si>
  <si>
    <t>es367</t>
  </si>
  <si>
    <t>es368</t>
  </si>
  <si>
    <t>es369</t>
  </si>
  <si>
    <t>es370</t>
  </si>
  <si>
    <t>es371</t>
  </si>
  <si>
    <t>es372</t>
  </si>
  <si>
    <t>es373</t>
  </si>
  <si>
    <t>es374</t>
  </si>
  <si>
    <t>es375</t>
  </si>
  <si>
    <t>es376</t>
  </si>
  <si>
    <t>es377</t>
  </si>
  <si>
    <t>es378</t>
  </si>
  <si>
    <t>es379</t>
  </si>
  <si>
    <t>es380</t>
  </si>
  <si>
    <t>es381</t>
  </si>
  <si>
    <t>es382</t>
  </si>
  <si>
    <t>es383</t>
  </si>
  <si>
    <t>es384</t>
  </si>
  <si>
    <t>es385</t>
  </si>
  <si>
    <t>es386</t>
  </si>
  <si>
    <t>es387</t>
  </si>
  <si>
    <t>es388</t>
  </si>
  <si>
    <t>es389</t>
  </si>
  <si>
    <t>es390</t>
  </si>
  <si>
    <t>es391</t>
  </si>
  <si>
    <t>es392</t>
  </si>
  <si>
    <t>es393</t>
  </si>
  <si>
    <t>es394</t>
  </si>
  <si>
    <t>es395</t>
  </si>
  <si>
    <t>es396</t>
  </si>
  <si>
    <t>es397</t>
  </si>
  <si>
    <t>es398</t>
  </si>
  <si>
    <t>es399</t>
  </si>
  <si>
    <t>es400</t>
  </si>
  <si>
    <t>es401</t>
  </si>
  <si>
    <t>es402</t>
  </si>
  <si>
    <t>es403</t>
  </si>
  <si>
    <t>es404</t>
  </si>
  <si>
    <t>es405</t>
  </si>
  <si>
    <t>es406</t>
  </si>
  <si>
    <t>es407</t>
  </si>
  <si>
    <t>es408</t>
  </si>
  <si>
    <t>es409</t>
  </si>
  <si>
    <t>es410</t>
  </si>
  <si>
    <t>es411</t>
  </si>
  <si>
    <t>es412</t>
  </si>
  <si>
    <t>es413</t>
  </si>
  <si>
    <t>es414</t>
  </si>
  <si>
    <t>es415</t>
  </si>
  <si>
    <t>es416</t>
  </si>
  <si>
    <t>es417</t>
  </si>
  <si>
    <t>es418</t>
  </si>
  <si>
    <t>es419</t>
  </si>
  <si>
    <t>es420</t>
  </si>
  <si>
    <t>es421</t>
  </si>
  <si>
    <t>es422</t>
  </si>
  <si>
    <t>es423</t>
  </si>
  <si>
    <t>es424</t>
  </si>
  <si>
    <t>es425</t>
  </si>
  <si>
    <t>es426</t>
  </si>
  <si>
    <t>es427</t>
  </si>
  <si>
    <t>es428</t>
  </si>
  <si>
    <t>es429</t>
  </si>
  <si>
    <t>es430</t>
  </si>
  <si>
    <t>es431</t>
  </si>
  <si>
    <t>es432</t>
  </si>
  <si>
    <t>es433</t>
  </si>
  <si>
    <t>es434</t>
  </si>
  <si>
    <t>es435</t>
  </si>
  <si>
    <t>es436</t>
  </si>
  <si>
    <t>es437</t>
  </si>
  <si>
    <t>es438</t>
  </si>
  <si>
    <t>es439</t>
  </si>
  <si>
    <t>es440</t>
  </si>
  <si>
    <t>es441</t>
  </si>
  <si>
    <t>es442</t>
  </si>
  <si>
    <t>es443</t>
  </si>
  <si>
    <t>es444</t>
  </si>
  <si>
    <t>es445</t>
  </si>
  <si>
    <t>es446</t>
  </si>
  <si>
    <t>es447</t>
  </si>
  <si>
    <t>es448</t>
  </si>
  <si>
    <t>es449</t>
  </si>
  <si>
    <t>es450</t>
  </si>
  <si>
    <t>es451</t>
  </si>
  <si>
    <t>es452</t>
  </si>
  <si>
    <t>es453</t>
  </si>
  <si>
    <t>es454</t>
  </si>
  <si>
    <t>es455</t>
  </si>
  <si>
    <t>es456</t>
  </si>
  <si>
    <t>es457</t>
  </si>
  <si>
    <t>es458</t>
  </si>
  <si>
    <t>es459</t>
  </si>
  <si>
    <t>es460</t>
  </si>
  <si>
    <t>es461</t>
  </si>
  <si>
    <t>es462</t>
  </si>
  <si>
    <t>es463</t>
  </si>
  <si>
    <t>es464</t>
  </si>
  <si>
    <t>es465</t>
  </si>
  <si>
    <t>es466</t>
  </si>
  <si>
    <t>es467</t>
  </si>
  <si>
    <t>es468</t>
  </si>
  <si>
    <t>es469</t>
  </si>
  <si>
    <t>es470</t>
  </si>
  <si>
    <t>es471</t>
  </si>
  <si>
    <t>es472</t>
  </si>
  <si>
    <t>es473</t>
  </si>
  <si>
    <t>es474</t>
  </si>
  <si>
    <t>es475</t>
  </si>
  <si>
    <t>es476</t>
  </si>
  <si>
    <t>NR, P and R not reported</t>
  </si>
  <si>
    <t>M, P and R not reported</t>
  </si>
  <si>
    <t>NP, P and R not reported</t>
  </si>
  <si>
    <t>odour 7:3</t>
  </si>
  <si>
    <t xml:space="preserve">odour </t>
  </si>
  <si>
    <t>experiment1, P and N probes not included/reported</t>
  </si>
  <si>
    <t>experiment2, P and N probes not included/reported</t>
  </si>
  <si>
    <t>P and N probes not included/reported</t>
  </si>
  <si>
    <t>Exclude</t>
  </si>
  <si>
    <t>Y</t>
  </si>
  <si>
    <t>divided by 100?</t>
  </si>
  <si>
    <t>author didn't reply</t>
  </si>
  <si>
    <t>No data collected</t>
  </si>
  <si>
    <t>author didn't respond</t>
  </si>
  <si>
    <t>unclear hypothesis</t>
  </si>
  <si>
    <t>not separate treatment according to author - combination of above treatments</t>
  </si>
  <si>
    <t>Control (standard cage) - multilevel cage</t>
  </si>
  <si>
    <t>es477</t>
  </si>
  <si>
    <t>es478</t>
  </si>
  <si>
    <t>es479</t>
  </si>
  <si>
    <t>es480</t>
  </si>
  <si>
    <t>es481</t>
  </si>
  <si>
    <t>shared control</t>
  </si>
  <si>
    <t>Control (standard housing) - restricted then multi-level housing</t>
  </si>
  <si>
    <t>combined probe cue</t>
  </si>
  <si>
    <t xml:space="preserve">SD is zero </t>
  </si>
  <si>
    <t>Ash2016</t>
  </si>
  <si>
    <r>
      <t>Andersson</t>
    </r>
    <r>
      <rPr>
        <i/>
        <sz val="11"/>
        <color rgb="FF000000"/>
        <rFont val="Cambria"/>
      </rPr>
      <t xml:space="preserve"> et al.</t>
    </r>
    <r>
      <rPr>
        <sz val="11"/>
        <color rgb="FF000000"/>
        <rFont val="Cambria"/>
      </rPr>
      <t xml:space="preserve"> (2013)</t>
    </r>
  </si>
  <si>
    <t>Drug manipulation.</t>
  </si>
  <si>
    <r>
      <t xml:space="preserve">Bellegarde </t>
    </r>
    <r>
      <rPr>
        <i/>
        <sz val="11"/>
        <color rgb="FF000000"/>
        <rFont val="Cambria"/>
      </rPr>
      <t>et al.</t>
    </r>
    <r>
      <rPr>
        <sz val="11"/>
        <color rgb="FF000000"/>
        <rFont val="Cambria"/>
      </rPr>
      <t xml:space="preserve"> (2017)</t>
    </r>
  </si>
  <si>
    <t>Unusual design (morphed goat faces).</t>
  </si>
  <si>
    <t xml:space="preserve">Different method of measuring judgment bias. </t>
  </si>
  <si>
    <r>
      <t>Brilot</t>
    </r>
    <r>
      <rPr>
        <i/>
        <sz val="11"/>
        <color rgb="FF000000"/>
        <rFont val="Cambria"/>
      </rPr>
      <t xml:space="preserve"> et al.</t>
    </r>
    <r>
      <rPr>
        <sz val="11"/>
        <color rgb="FF000000"/>
        <rFont val="Cambria"/>
      </rPr>
      <t xml:space="preserve"> (2009)</t>
    </r>
  </si>
  <si>
    <t>Unusual study design (aversive eye spot).</t>
  </si>
  <si>
    <r>
      <t xml:space="preserve">Brydges </t>
    </r>
    <r>
      <rPr>
        <i/>
        <sz val="11"/>
        <color rgb="FF000000"/>
        <rFont val="Cambria"/>
      </rPr>
      <t>et al.</t>
    </r>
    <r>
      <rPr>
        <sz val="11"/>
        <color rgb="FF000000"/>
        <rFont val="Cambria"/>
      </rPr>
      <t xml:space="preserve"> (2017)</t>
    </r>
  </si>
  <si>
    <t>No affect manipulation.</t>
  </si>
  <si>
    <r>
      <t xml:space="preserve">Carreras </t>
    </r>
    <r>
      <rPr>
        <i/>
        <sz val="11"/>
        <color rgb="FF000000"/>
        <rFont val="Cambria"/>
      </rPr>
      <t>et al.</t>
    </r>
    <r>
      <rPr>
        <sz val="11"/>
        <color rgb="FF000000"/>
        <rFont val="Cambria"/>
      </rPr>
      <t xml:space="preserve"> (2015)</t>
    </r>
  </si>
  <si>
    <t>Correlative study. No affect manipulation.</t>
  </si>
  <si>
    <r>
      <t>Chaby</t>
    </r>
    <r>
      <rPr>
        <i/>
        <sz val="11"/>
        <color rgb="FF000000"/>
        <rFont val="Cambria"/>
      </rPr>
      <t xml:space="preserve"> et al. </t>
    </r>
    <r>
      <rPr>
        <sz val="11"/>
        <color rgb="FF000000"/>
        <rFont val="Cambria"/>
      </rPr>
      <t>(2013)</t>
    </r>
  </si>
  <si>
    <t>No extractable data presented.</t>
  </si>
  <si>
    <r>
      <t xml:space="preserve">Curzytek </t>
    </r>
    <r>
      <rPr>
        <i/>
        <sz val="11"/>
        <color rgb="FF000000"/>
        <rFont val="Cambria"/>
      </rPr>
      <t xml:space="preserve">et al. </t>
    </r>
    <r>
      <rPr>
        <sz val="11"/>
        <color rgb="FF000000"/>
        <rFont val="Cambria"/>
      </rPr>
      <t>(2018)</t>
    </r>
  </si>
  <si>
    <r>
      <t>Destrez</t>
    </r>
    <r>
      <rPr>
        <i/>
        <sz val="11"/>
        <color rgb="FF000000"/>
        <rFont val="Cambria"/>
      </rPr>
      <t xml:space="preserve"> et al. </t>
    </r>
    <r>
      <rPr>
        <sz val="11"/>
        <color rgb="FF000000"/>
        <rFont val="Cambria"/>
      </rPr>
      <t>(2012)</t>
    </r>
  </si>
  <si>
    <t>Missing Standard Error values.</t>
  </si>
  <si>
    <r>
      <t xml:space="preserve">Doyle </t>
    </r>
    <r>
      <rPr>
        <i/>
        <sz val="11"/>
        <color rgb="FF000000"/>
        <rFont val="Cambria"/>
      </rPr>
      <t>et al.</t>
    </r>
    <r>
      <rPr>
        <sz val="11"/>
        <color rgb="FF000000"/>
        <rFont val="Cambria"/>
      </rPr>
      <t xml:space="preserve"> (2010b)</t>
    </r>
  </si>
  <si>
    <r>
      <t>Doyle</t>
    </r>
    <r>
      <rPr>
        <i/>
        <sz val="11"/>
        <color rgb="FF000000"/>
        <rFont val="Cambria"/>
      </rPr>
      <t xml:space="preserve"> et al.</t>
    </r>
    <r>
      <rPr>
        <sz val="11"/>
        <color rgb="FF000000"/>
        <rFont val="Cambria"/>
      </rPr>
      <t xml:space="preserve"> (2011a)</t>
    </r>
  </si>
  <si>
    <t>Drug manipulation</t>
  </si>
  <si>
    <r>
      <t xml:space="preserve">Doyle </t>
    </r>
    <r>
      <rPr>
        <i/>
        <sz val="11"/>
        <color rgb="FF000000"/>
        <rFont val="Cambria"/>
      </rPr>
      <t>et al.</t>
    </r>
    <r>
      <rPr>
        <sz val="11"/>
        <color rgb="FF000000"/>
        <rFont val="Cambria"/>
      </rPr>
      <t xml:space="preserve"> (2015)</t>
    </r>
  </si>
  <si>
    <t xml:space="preserve">Drug manipulation. </t>
  </si>
  <si>
    <r>
      <t xml:space="preserve">Drozd </t>
    </r>
    <r>
      <rPr>
        <i/>
        <sz val="11"/>
        <color rgb="FF000000"/>
        <rFont val="Cambria"/>
      </rPr>
      <t>et al.</t>
    </r>
    <r>
      <rPr>
        <sz val="11"/>
        <color rgb="FF000000"/>
        <rFont val="Cambria"/>
      </rPr>
      <t xml:space="preserve"> (2016)</t>
    </r>
  </si>
  <si>
    <t xml:space="preserve">No affect manipulation. Drug manipulation. </t>
  </si>
  <si>
    <r>
      <t xml:space="preserve">Düpjan </t>
    </r>
    <r>
      <rPr>
        <i/>
        <sz val="11"/>
        <color rgb="FF000000"/>
        <rFont val="Cambria"/>
      </rPr>
      <t>et al</t>
    </r>
    <r>
      <rPr>
        <sz val="11"/>
        <color rgb="FF000000"/>
        <rFont val="Cambria"/>
      </rPr>
      <t>. (2017)</t>
    </r>
  </si>
  <si>
    <r>
      <t>Enkel</t>
    </r>
    <r>
      <rPr>
        <i/>
        <sz val="11"/>
        <color rgb="FF000000"/>
        <rFont val="Cambria"/>
      </rPr>
      <t xml:space="preserve"> et al.</t>
    </r>
    <r>
      <rPr>
        <sz val="11"/>
        <color rgb="FF000000"/>
        <rFont val="Cambria"/>
      </rPr>
      <t xml:space="preserve"> (2010)</t>
    </r>
  </si>
  <si>
    <t>Gordon &amp; Rodgers (2015)</t>
  </si>
  <si>
    <t xml:space="preserve">No affect manipulation. </t>
  </si>
  <si>
    <r>
      <t xml:space="preserve">Graulich </t>
    </r>
    <r>
      <rPr>
        <i/>
        <sz val="11"/>
        <color rgb="FF000000"/>
        <rFont val="Cambria"/>
      </rPr>
      <t>et al.</t>
    </r>
    <r>
      <rPr>
        <sz val="11"/>
        <color rgb="FF000000"/>
        <rFont val="Cambria"/>
      </rPr>
      <t xml:space="preserve"> (2016)</t>
    </r>
  </si>
  <si>
    <t>Different method of measuring judgment bias.</t>
  </si>
  <si>
    <r>
      <t xml:space="preserve">Henry </t>
    </r>
    <r>
      <rPr>
        <i/>
        <sz val="11"/>
        <color rgb="FF000000"/>
        <rFont val="Cambria"/>
      </rPr>
      <t xml:space="preserve">et al. </t>
    </r>
    <r>
      <rPr>
        <sz val="11"/>
        <color rgb="FF000000"/>
        <rFont val="Cambria"/>
      </rPr>
      <t>(2017)</t>
    </r>
  </si>
  <si>
    <r>
      <t xml:space="preserve">Hintze </t>
    </r>
    <r>
      <rPr>
        <i/>
        <sz val="11"/>
        <color rgb="FF000000"/>
        <rFont val="Cambria"/>
      </rPr>
      <t xml:space="preserve">et al. </t>
    </r>
    <r>
      <rPr>
        <sz val="11"/>
        <color rgb="FF000000"/>
        <rFont val="Cambria"/>
      </rPr>
      <t>(2017)</t>
    </r>
  </si>
  <si>
    <r>
      <t>Hymmel &amp; Sufka</t>
    </r>
    <r>
      <rPr>
        <i/>
        <sz val="11"/>
        <color rgb="FF000000"/>
        <rFont val="Cambria"/>
      </rPr>
      <t xml:space="preserve"> </t>
    </r>
    <r>
      <rPr>
        <sz val="11"/>
        <color rgb="FF000000"/>
        <rFont val="Cambria"/>
      </rPr>
      <t>(2012)</t>
    </r>
  </si>
  <si>
    <t>Unusual design (morphed chicken-owl silhouette).</t>
  </si>
  <si>
    <r>
      <t xml:space="preserve">Jones </t>
    </r>
    <r>
      <rPr>
        <i/>
        <sz val="11"/>
        <color rgb="FF000000"/>
        <rFont val="Cambria"/>
      </rPr>
      <t xml:space="preserve">et al. </t>
    </r>
    <r>
      <rPr>
        <sz val="11"/>
        <color rgb="FF000000"/>
        <rFont val="Cambria"/>
      </rPr>
      <t>(2017)</t>
    </r>
  </si>
  <si>
    <r>
      <t xml:space="preserve">Kariagiannis </t>
    </r>
    <r>
      <rPr>
        <i/>
        <sz val="11"/>
        <color rgb="FF000000"/>
        <rFont val="Cambria"/>
      </rPr>
      <t xml:space="preserve">et al. </t>
    </r>
    <r>
      <rPr>
        <sz val="11"/>
        <color rgb="FF000000"/>
        <rFont val="Cambria"/>
      </rPr>
      <t>(2015)</t>
    </r>
  </si>
  <si>
    <r>
      <t xml:space="preserve">Kis </t>
    </r>
    <r>
      <rPr>
        <i/>
        <sz val="11"/>
        <color rgb="FF000000"/>
        <rFont val="Cambria"/>
      </rPr>
      <t xml:space="preserve">et al. </t>
    </r>
    <r>
      <rPr>
        <sz val="11"/>
        <color rgb="FF000000"/>
        <rFont val="Cambria"/>
      </rPr>
      <t>(2015)</t>
    </r>
  </si>
  <si>
    <r>
      <t xml:space="preserve">Kreigel </t>
    </r>
    <r>
      <rPr>
        <i/>
        <sz val="11"/>
        <color rgb="FF000000"/>
        <rFont val="Cambria"/>
      </rPr>
      <t>et al.</t>
    </r>
    <r>
      <rPr>
        <sz val="11"/>
        <color rgb="FF000000"/>
        <rFont val="Cambria"/>
      </rPr>
      <t xml:space="preserve"> (2016a)</t>
    </r>
  </si>
  <si>
    <r>
      <t xml:space="preserve">Kreigel </t>
    </r>
    <r>
      <rPr>
        <i/>
        <sz val="11"/>
        <color rgb="FF000000"/>
        <rFont val="Cambria"/>
      </rPr>
      <t>et al.</t>
    </r>
    <r>
      <rPr>
        <sz val="11"/>
        <color rgb="FF000000"/>
        <rFont val="Cambria"/>
      </rPr>
      <t xml:space="preserve"> (2016b)</t>
    </r>
  </si>
  <si>
    <t>Study retracted.</t>
  </si>
  <si>
    <r>
      <t xml:space="preserve">McGuire </t>
    </r>
    <r>
      <rPr>
        <i/>
        <sz val="11"/>
        <color rgb="FF000000"/>
        <rFont val="Cambria"/>
      </rPr>
      <t>et al.</t>
    </r>
    <r>
      <rPr>
        <sz val="11"/>
        <color rgb="FF000000"/>
        <rFont val="Cambria"/>
      </rPr>
      <t xml:space="preserve"> (2015)</t>
    </r>
  </si>
  <si>
    <r>
      <t xml:space="preserve">McHugh </t>
    </r>
    <r>
      <rPr>
        <i/>
        <sz val="11"/>
        <color rgb="FF000000"/>
        <rFont val="Cambria"/>
      </rPr>
      <t>et al.</t>
    </r>
    <r>
      <rPr>
        <sz val="11"/>
        <color rgb="FF000000"/>
        <rFont val="Cambria"/>
      </rPr>
      <t xml:space="preserve"> (2015)</t>
    </r>
  </si>
  <si>
    <t>Unusual design (punishment-null).</t>
  </si>
  <si>
    <r>
      <t xml:space="preserve">Mendl </t>
    </r>
    <r>
      <rPr>
        <i/>
        <sz val="11"/>
        <color rgb="FF000000"/>
        <rFont val="Cambria"/>
      </rPr>
      <t>et al.</t>
    </r>
    <r>
      <rPr>
        <sz val="11"/>
        <color rgb="FF000000"/>
        <rFont val="Cambria"/>
      </rPr>
      <t xml:space="preserve"> (2010)</t>
    </r>
  </si>
  <si>
    <r>
      <t xml:space="preserve">Muehlemann </t>
    </r>
    <r>
      <rPr>
        <i/>
        <sz val="11"/>
        <color rgb="FF000000"/>
        <rFont val="Cambria"/>
      </rPr>
      <t>et al.</t>
    </r>
    <r>
      <rPr>
        <sz val="11"/>
        <color rgb="FF000000"/>
        <rFont val="Cambria"/>
      </rPr>
      <t xml:space="preserve"> (2011)</t>
    </r>
  </si>
  <si>
    <t>Not testing judgment bias.</t>
  </si>
  <si>
    <r>
      <t>Murphy</t>
    </r>
    <r>
      <rPr>
        <i/>
        <sz val="11"/>
        <color rgb="FF000000"/>
        <rFont val="Cambria"/>
      </rPr>
      <t xml:space="preserve"> et al.</t>
    </r>
    <r>
      <rPr>
        <sz val="11"/>
        <color rgb="FF000000"/>
        <rFont val="Cambria"/>
      </rPr>
      <t xml:space="preserve"> (2015)</t>
    </r>
  </si>
  <si>
    <r>
      <t xml:space="preserve">Novak </t>
    </r>
    <r>
      <rPr>
        <i/>
        <sz val="11"/>
        <color rgb="FF000000"/>
        <rFont val="Cambria"/>
      </rPr>
      <t>et al.</t>
    </r>
    <r>
      <rPr>
        <sz val="11"/>
        <color rgb="FF000000"/>
        <rFont val="Cambria"/>
      </rPr>
      <t xml:space="preserve"> (2015a)</t>
    </r>
  </si>
  <si>
    <t>Data not shown as latencies or proportion.</t>
  </si>
  <si>
    <r>
      <t xml:space="preserve">Pomerantz </t>
    </r>
    <r>
      <rPr>
        <i/>
        <sz val="11"/>
        <color rgb="FF000000"/>
        <rFont val="Cambria"/>
      </rPr>
      <t>et al.</t>
    </r>
    <r>
      <rPr>
        <sz val="11"/>
        <color rgb="FF000000"/>
        <rFont val="Cambria"/>
      </rPr>
      <t xml:space="preserve"> (2012)</t>
    </r>
  </si>
  <si>
    <r>
      <t xml:space="preserve">Rafa </t>
    </r>
    <r>
      <rPr>
        <i/>
        <sz val="11"/>
        <color rgb="FF000000"/>
        <rFont val="Cambria"/>
      </rPr>
      <t>et al.</t>
    </r>
    <r>
      <rPr>
        <sz val="11"/>
        <color rgb="FF000000"/>
        <rFont val="Cambria"/>
      </rPr>
      <t xml:space="preserve"> (2015)</t>
    </r>
  </si>
  <si>
    <r>
      <t xml:space="preserve">Rafa </t>
    </r>
    <r>
      <rPr>
        <i/>
        <sz val="11"/>
        <color rgb="FF000000"/>
        <rFont val="Cambria"/>
      </rPr>
      <t>et al.</t>
    </r>
    <r>
      <rPr>
        <sz val="11"/>
        <color rgb="FF000000"/>
        <rFont val="Cambria"/>
      </rPr>
      <t xml:space="preserve"> (2016)</t>
    </r>
  </si>
  <si>
    <r>
      <t xml:space="preserve">Reefman </t>
    </r>
    <r>
      <rPr>
        <i/>
        <sz val="11"/>
        <color rgb="FF000000"/>
        <rFont val="Cambria"/>
      </rPr>
      <t>et al.</t>
    </r>
    <r>
      <rPr>
        <sz val="11"/>
        <color rgb="FF000000"/>
        <rFont val="Cambria"/>
      </rPr>
      <t xml:space="preserve"> (2012)</t>
    </r>
  </si>
  <si>
    <t>No judgment bias test applied.</t>
  </si>
  <si>
    <r>
      <t xml:space="preserve">Rygula </t>
    </r>
    <r>
      <rPr>
        <i/>
        <sz val="11"/>
        <color rgb="FF000000"/>
        <rFont val="Cambria"/>
      </rPr>
      <t>et al.</t>
    </r>
    <r>
      <rPr>
        <sz val="11"/>
        <color rgb="FF000000"/>
        <rFont val="Cambria"/>
      </rPr>
      <t xml:space="preserve"> (2015a)</t>
    </r>
  </si>
  <si>
    <r>
      <t xml:space="preserve">Rygula </t>
    </r>
    <r>
      <rPr>
        <i/>
        <sz val="11"/>
        <color rgb="FF000000"/>
        <rFont val="Cambria"/>
      </rPr>
      <t>et al.</t>
    </r>
    <r>
      <rPr>
        <sz val="11"/>
        <color rgb="FF000000"/>
        <rFont val="Cambria"/>
      </rPr>
      <t xml:space="preserve"> (2015b)</t>
    </r>
  </si>
  <si>
    <r>
      <t xml:space="preserve">Rygula </t>
    </r>
    <r>
      <rPr>
        <i/>
        <sz val="11"/>
        <color rgb="FF000000"/>
        <rFont val="Cambria"/>
      </rPr>
      <t>et al.</t>
    </r>
    <r>
      <rPr>
        <sz val="11"/>
        <color rgb="FF000000"/>
        <rFont val="Cambria"/>
      </rPr>
      <t xml:space="preserve"> (2015c)</t>
    </r>
  </si>
  <si>
    <t>Rygula &amp; Popik (2016)</t>
  </si>
  <si>
    <t>No affect manipulation. Different method of measuring judgment bias.</t>
  </si>
  <si>
    <r>
      <t xml:space="preserve">Sahin </t>
    </r>
    <r>
      <rPr>
        <i/>
        <sz val="11"/>
        <color rgb="FF000000"/>
        <rFont val="Cambria"/>
      </rPr>
      <t>et al.</t>
    </r>
    <r>
      <rPr>
        <sz val="11"/>
        <color rgb="FF000000"/>
        <rFont val="Cambria"/>
      </rPr>
      <t xml:space="preserve"> (2016)</t>
    </r>
  </si>
  <si>
    <r>
      <t xml:space="preserve">Saito </t>
    </r>
    <r>
      <rPr>
        <i/>
        <sz val="11"/>
        <color rgb="FF000000"/>
        <rFont val="Cambria"/>
      </rPr>
      <t>et al.</t>
    </r>
    <r>
      <rPr>
        <sz val="11"/>
        <color rgb="FF000000"/>
        <rFont val="Cambria"/>
      </rPr>
      <t xml:space="preserve"> (2016)</t>
    </r>
  </si>
  <si>
    <r>
      <t xml:space="preserve">Starling </t>
    </r>
    <r>
      <rPr>
        <i/>
        <sz val="11"/>
        <color rgb="FF000000"/>
        <rFont val="Cambria"/>
      </rPr>
      <t>et al.</t>
    </r>
    <r>
      <rPr>
        <sz val="11"/>
        <color rgb="FF000000"/>
        <rFont val="Cambria"/>
      </rPr>
      <t xml:space="preserve"> (2014)</t>
    </r>
  </si>
  <si>
    <r>
      <t xml:space="preserve">Stuart </t>
    </r>
    <r>
      <rPr>
        <i/>
        <sz val="11"/>
        <color rgb="FF000000"/>
        <rFont val="Cambria"/>
      </rPr>
      <t>et al.</t>
    </r>
    <r>
      <rPr>
        <sz val="11"/>
        <color rgb="FF000000"/>
        <rFont val="Cambria"/>
      </rPr>
      <t xml:space="preserve"> (2013)</t>
    </r>
  </si>
  <si>
    <r>
      <t xml:space="preserve">Svedensen </t>
    </r>
    <r>
      <rPr>
        <i/>
        <sz val="11"/>
        <color rgb="FF000000"/>
        <rFont val="Cambria"/>
      </rPr>
      <t>et al.</t>
    </r>
    <r>
      <rPr>
        <sz val="11"/>
        <color rgb="FF000000"/>
        <rFont val="Cambria"/>
      </rPr>
      <t xml:space="preserve"> (2012)</t>
    </r>
  </si>
  <si>
    <r>
      <t xml:space="preserve">Sumegi </t>
    </r>
    <r>
      <rPr>
        <i/>
        <sz val="11"/>
        <color rgb="FF000000"/>
        <rFont val="Cambria"/>
      </rPr>
      <t>et al.</t>
    </r>
    <r>
      <rPr>
        <sz val="11"/>
        <color rgb="FF000000"/>
        <rFont val="Cambria"/>
      </rPr>
      <t xml:space="preserve"> (2014)</t>
    </r>
  </si>
  <si>
    <r>
      <t xml:space="preserve">Tami </t>
    </r>
    <r>
      <rPr>
        <i/>
        <sz val="11"/>
        <color rgb="FF000000"/>
        <rFont val="Cambria"/>
      </rPr>
      <t>et al.</t>
    </r>
    <r>
      <rPr>
        <sz val="11"/>
        <color rgb="FF000000"/>
        <rFont val="Cambria"/>
      </rPr>
      <t xml:space="preserve"> (2011)</t>
    </r>
  </si>
  <si>
    <r>
      <t>Titulaer</t>
    </r>
    <r>
      <rPr>
        <i/>
        <sz val="11"/>
        <color rgb="FF000000"/>
        <rFont val="Cambria"/>
      </rPr>
      <t xml:space="preserve"> et al. </t>
    </r>
    <r>
      <rPr>
        <sz val="11"/>
        <color rgb="FF000000"/>
        <rFont val="Cambria"/>
      </rPr>
      <t>(2013)</t>
    </r>
  </si>
  <si>
    <t>Data not presented separately for each group.</t>
  </si>
  <si>
    <r>
      <t xml:space="preserve">Verbeek </t>
    </r>
    <r>
      <rPr>
        <i/>
        <sz val="11"/>
        <color rgb="FF000000"/>
        <rFont val="Cambria"/>
      </rPr>
      <t xml:space="preserve">et al. </t>
    </r>
    <r>
      <rPr>
        <sz val="11"/>
        <color rgb="FF000000"/>
        <rFont val="Cambria"/>
      </rPr>
      <t>(2014b)</t>
    </r>
  </si>
  <si>
    <t>Short ref</t>
  </si>
  <si>
    <t>year found</t>
  </si>
  <si>
    <r>
      <t xml:space="preserve">Novak </t>
    </r>
    <r>
      <rPr>
        <i/>
        <sz val="11"/>
        <color rgb="FF000000"/>
        <rFont val="Cambria"/>
      </rPr>
      <t>et al.</t>
    </r>
    <r>
      <rPr>
        <sz val="11"/>
        <color rgb="FF000000"/>
        <rFont val="Cambria"/>
      </rPr>
      <t xml:space="preserve"> (2016b)</t>
    </r>
  </si>
  <si>
    <t>Roelofs et al. (2016)</t>
  </si>
  <si>
    <t>Roelofs et al. (2017)</t>
  </si>
  <si>
    <t>Salmeto et al. (2011)</t>
  </si>
  <si>
    <t>Wheeler2015</t>
  </si>
  <si>
    <t>Lockener2015</t>
  </si>
  <si>
    <t xml:space="preserve">Lockener, S., Reese, S., Erhard, M., W_hr, A-C. </t>
  </si>
  <si>
    <t>Keen2014</t>
  </si>
  <si>
    <t>Dupjan, S., Ramp, C., Kanitz, E., Tuchscherer, A., Puppe, B.</t>
  </si>
  <si>
    <t>Bellegarde, L.G.A., Haskell, M.J., Duvaux-Ponter, C., Weiss, A., Boissy, A., Erhard, H.W. (2017) Face-based perception of emotions in dairy goats. Applied Animal Behaviour Science 193: 51-59</t>
  </si>
  <si>
    <r>
      <t xml:space="preserve">Brilot </t>
    </r>
    <r>
      <rPr>
        <i/>
        <sz val="11"/>
        <color rgb="FF000000"/>
        <rFont val="Cambria"/>
      </rPr>
      <t>et al.</t>
    </r>
    <r>
      <rPr>
        <sz val="11"/>
        <color rgb="FF000000"/>
        <rFont val="Cambria"/>
      </rPr>
      <t xml:space="preserve"> (2012)</t>
    </r>
  </si>
  <si>
    <t>Brilot, B.O., Bateson, M. (2012) Water bathing alters threat perception in starlings.  Biology Letters 8: 379-381</t>
  </si>
  <si>
    <t>Curzytek, K.,  Kubera, M.,  Trojan, E.,  Wójcik, K.,  Basta-Kaim, A.,  Detka, J.,  Maes, M.,  Rygula, R. (2018) The effects of pessimism on cell-mediated immunity in rats. Progress in Neuro-Psychopharmacology and Biological Psychiatry 80: 295-303</t>
  </si>
  <si>
    <r>
      <t>Destrez</t>
    </r>
    <r>
      <rPr>
        <i/>
        <sz val="11"/>
        <color rgb="FF000000"/>
        <rFont val="Cambria"/>
      </rPr>
      <t xml:space="preserve"> et al. </t>
    </r>
    <r>
      <rPr>
        <sz val="11"/>
        <color rgb="FF000000"/>
        <rFont val="Cambria"/>
      </rPr>
      <t>(2017)</t>
    </r>
  </si>
  <si>
    <t>Destrez, A., Boissy, A., Guilloteau, L., Andanson, S.,  Souriau, A.,  Laroucau, K., Chaillou, E., Deiss, V. (2017) Effects of a chronic stress treatment on vaccinal response in lambs. Animal 11: 872-880</t>
  </si>
  <si>
    <t>Henry, S., Fureix, C., Rowberry, R., Bateson, M. (2017) Do horses with poor welfare show ‘pessimistic’ cognitive biases? The Science of Nature 104: 8</t>
  </si>
  <si>
    <t>Hintze, S., Roth, E., Bachmann, I., Würbel, H.  (2017) Toward a Choice-Based Judgment Bias Task for Horses. Journal of Applied Animal Welfare Science 20:123-136</t>
  </si>
  <si>
    <t>Murphy, E., Kraak, L., van den Broek, J., Nordquist, R.E., van der Staay, F.J. (2014) Decision-making under risk and ambiguity in low-birth-weight pigs. Animal Cognition 18: 561-572</t>
  </si>
  <si>
    <t>Sümegi, Z., Gácsi, M., Topál, J. (2014. Conditioned placebo effect in dogs decreases separation related behaviours. Applied Animal Behaviour Science 159: 90-98</t>
  </si>
  <si>
    <t>excluded data on restriction+enrichment group, as the prediction on the manipulation effect is unclear</t>
  </si>
  <si>
    <t>exclude data on restriction+enrichment group, as the prediction on the manipulation effect is unclear</t>
  </si>
  <si>
    <t>exclude latency data for active choice, due to unclear prediction on effect</t>
  </si>
  <si>
    <t>notes_VN</t>
  </si>
  <si>
    <t>exclude latency data for active choice, due to unclear prediction on effect; P and N probes not included</t>
  </si>
  <si>
    <r>
      <t xml:space="preserve">Barker </t>
    </r>
    <r>
      <rPr>
        <i/>
        <sz val="11"/>
        <color rgb="FF000000"/>
        <rFont val="Cambria"/>
      </rPr>
      <t>et al.</t>
    </r>
    <r>
      <rPr>
        <sz val="11"/>
        <color rgb="FF000000"/>
        <rFont val="Cambria"/>
      </rPr>
      <t xml:space="preserve"> (2016)</t>
    </r>
  </si>
  <si>
    <t>Proportion data not reported for an active choice test</t>
  </si>
  <si>
    <t>Hernandez, C.E., Hinch, G., Lea, J. , Ferguson, D. , Lee, C. (2015) Acute stress enhances sensitivity to a highly attractive food reward without affecting judgement bias in laying hens. Applied Animal Behaviour Science</t>
  </si>
  <si>
    <r>
      <t>Hernandez</t>
    </r>
    <r>
      <rPr>
        <i/>
        <sz val="11"/>
        <color theme="1"/>
        <rFont val="Cambria"/>
      </rPr>
      <t xml:space="preserve"> et al.</t>
    </r>
    <r>
      <rPr>
        <sz val="11"/>
        <color theme="1"/>
        <rFont val="Cambria"/>
      </rPr>
      <t xml:space="preserve"> (2015)</t>
    </r>
  </si>
  <si>
    <t>exclude due to lack of treatment aimed at affecting the emotional state of animals</t>
  </si>
  <si>
    <r>
      <t xml:space="preserve">Carreras </t>
    </r>
    <r>
      <rPr>
        <i/>
        <sz val="11"/>
        <rFont val="Cambria"/>
      </rPr>
      <t>et al.</t>
    </r>
    <r>
      <rPr>
        <sz val="11"/>
        <rFont val="Cambria"/>
      </rPr>
      <t xml:space="preserve"> (2016)</t>
    </r>
  </si>
  <si>
    <t>Barker, T.H., Howarth, G.S., Whittaker, A.L. (2016) The effects of metabolic cage housing and sex on cognitive bias expression in rats. Applied Animal Behaviour Science 177: 70-76</t>
  </si>
  <si>
    <t>Düpjan, S., Stracke, J., Tuchscherer, A., Puppe, B. (2017) An improved design for the spatial judgement task in domestic pigs.  Applied Animal Behaviour Science 187: 23-30</t>
  </si>
  <si>
    <t>Brydges, N.M., Hall, L. (2017) A shortened protocol for assessing cognitive bias in rats. J. Neurosci. Methods 286: 1–5</t>
  </si>
  <si>
    <t>Nr</t>
  </si>
  <si>
    <t>MID</t>
  </si>
  <si>
    <t>NN</t>
  </si>
  <si>
    <t>title</t>
  </si>
  <si>
    <t>year</t>
  </si>
  <si>
    <t>journal</t>
  </si>
  <si>
    <t>volume</t>
  </si>
  <si>
    <t>authors</t>
  </si>
  <si>
    <t>abstract</t>
  </si>
  <si>
    <t>notes</t>
  </si>
  <si>
    <t>pdf</t>
  </si>
  <si>
    <t>decision</t>
  </si>
  <si>
    <t>action</t>
  </si>
  <si>
    <t>email</t>
  </si>
  <si>
    <t>date_sent</t>
  </si>
  <si>
    <t>response</t>
  </si>
  <si>
    <t>Effects of Cage Enrichment on Behavior, Welfare and Outcome Variability in Female Mice</t>
  </si>
  <si>
    <t>FRONTIERS IN BEHAVIORAL NEUROSCIENCE</t>
  </si>
  <si>
    <t>Bailoo, Jeremy D and Murphy, Eimear and Boada-Sana, Maria and Varholick, Justin A and Hintze, Sara and Baussiere, Caroline and Hahn, Kerstin C and Gopfert, Christine and Palme, Rupert and Voelkl, Bernhard and Wurbel, Hanno</t>
  </si>
  <si>
    <t>The manner in which laboratory rodents are housed is driven by economics     (minimal use of space and resources), ergonomics (ease of handling and     visibility of animals), hygiene, and standardization (reduction of     variation). This has resulted in housing conditions that lack sensory     and motor stimulation and restrict the expression of species-typical     behavior. In mice, such housing conditions have been associated with     indicators of impaired welfare, including abnormal repetitive behavior     (stereotypies, compulsive behavior), enhanced anxiety and stress     reactivity, and thermal stress. However, due to concerns that more     complex environmental conditions might increase variation in     experimental results, there has been considerable resistance to the     implementation of environmental enrichment beyond the provision of     nesting material. Here, using 96 C57BU6 and SWISS female mice,     respectively, we systematically varied environmental enrichment across     four levels spanning the range of common enrichment strategies: (1)     bedding alone; (2) bedding + nesting material; (3) deeper bedding +     nesting material + shelter + increased vertical space; and (4)     semi-naturalistic conditions, including weekly changes of enrichment     items. We studied how these different forms of environmental enrichment     affected measures of animal welfare, including homecage behavior     (time-budget and stereotypic behavior), anxiety (open field behavior,     elevated plus-maze behavior), growth (food and water intake, body mass),     stress physiology (glucocorticoid metabolites in fecal boluses and     adrenal mass), brain function (recurrent perseveration in a two-choice     guessing task) and emotional valence (judgment bias). Our results     highlight the difficulty in making general recommendations across common     strains of mice and for selecting enrichment strategies within specific     strains. Overall, the greatest benefit was observed in animals housed     with the greatest degree of enrichment. Thus, in the super-enriched     housing condition, stereotypic behavior, behavioral measures of anxiety,     growth and stress physiology varied in a manner consistent with improved     animal welfare compared to the other housing conditions with less     enrichment. Similar to other studies, we found no evidence, in the     measures assessed here, that environmental enrichment increased     variation in experimental results.</t>
  </si>
  <si>
    <t xml:space="preserve"> </t>
  </si>
  <si>
    <t>contact author for M, SE</t>
  </si>
  <si>
    <t>Jeremy D. Bailoo jbailoo@gmail.com</t>
  </si>
  <si>
    <t>State-dependent judgement bias in Drosophila: evidence for evolutionarily primitive affective processes</t>
  </si>
  <si>
    <t>BIOLOGY LETTERS</t>
  </si>
  <si>
    <t>Deakin, Amanda and Mendl, Michael and Browne, William J and Paul, Elizabeth S and Hodge, James J L</t>
  </si>
  <si>
    <t>Affective states influence decision-making under ambiguity in humans and     other animals. Individuals in a negative state tend to interpret     ambiguous cues more negatively than individuals in a positive state. We     demonstrate that the fruit fly, Drosophila melanogaster, also exhibits     state-dependent changes in cue interpretation. Drosophila were trained     on a Go/Go task to approach a positive (P) odour associated with a sugar     reward and actively avoid a negative (N) odour associated with shock.     Trained flies were then either shaken to induce a purported negative     state or left undisturbed (control), and given a choice between: air or     P; air or N; air or ambiguous odour (1 : 1 blend of P : N). Shaken flies     were significantly less likely to approach the ambiguous odour than     control flies. This `judgement bias' may be mediated by changes in     neural activity that reflect evolutionarily primitive affective states.     We cannot say whether such states are consciously experienced, but use     of this model organism's versatile experimental tool kit may facilitate     elucidation of their neural and genetic basis.</t>
  </si>
  <si>
    <t>Effects of cognitive judgement bias and acute antidepressant treatment on sensitivity to feedback and cognitive flexibility in the rat version of the probabilistic reversal-learning test</t>
  </si>
  <si>
    <t>BEHAVIOURAL BRAIN RESEARCH</t>
  </si>
  <si>
    <t>Drozd, Robert and Rychlik, Michal and Fijalkowska, Agata and Rygula, Rafal</t>
  </si>
  <si>
    <t>Depressive disorders are often associated with cognitive biases. In this     study, we investigated, in an animal model, whether cognitive judgement     bias, measured as a stable and enduring behavioural trait, could     modulate the effects of antidepressant drugs on other cognitive     processes associated with depression. For this purpose, we identified     rats displaying `pessimistic' and `optimistic' traits in a series of     ambiguous-cue interpretation (ACI) tests. Subsequently, in the     preclinical version of the probabilistic reversal-learning (PRL) test,     allowing multiple reversals within a test session, we compared the     effects of acute administration of 5 different antidepressant (AD) drugs     (agomelatine, escitalopram, clomipramine, mirtazapine and venlafaxine)     on cognitive flexibility and sensitivity to positive/negative feedback     in optimistic and pessimistic animals.     We report that, following acute treatment with agomelatine, the     proportion of lose-shift behaviours in the PRL test was significantly     reduced in pessimistic animals compared to optimists. We also     demonstrate that acute treatment with another antidepressant drug,     mirtazapine, significantly increased the sensitivity of rats to positive     feedback, as indexed by the increased proportion of win-stay behaviour     following probabilistic reward. This effect was independent of cognitive     bias and was associated with a reduced number of reversals made by the     animals. Three other tested drugs had no significant effects on     behavioural measures assessed in our study.</t>
  </si>
  <si>
    <t>Let me sniff! Nosework induces positive judgment bias in pet dogs</t>
  </si>
  <si>
    <t>APPLIED ANIMAL BEHAVIOUR SCIENCE</t>
  </si>
  <si>
    <t>Duranton, C and Horowitz, A</t>
  </si>
  <si>
    <t>When confronted with an ambiguous stimulus, an individual's perception     of and behaviour towards the situation are affected by emotional states.     In a new situation, positive emotional states lead to optimistic     reactions; negative emotional states, to pessimistic reactions. This     phenomenon is related to welfare and is well-studied in humans and other     animals via the cognitive bias test. This test is often used in applied     ethology, especially for captive animals, and assesses the emotional     state of animals to evaluate their welfare. However, one species is     often forgotten in that category of ``captive animals{''}: domestic     dogs. Pet dogs can be considered ``captive{''} insofar as they cannot     choose their daily activities; nor do they generally have the     opportunity to express the natural behaviors necessary for their welfare     such as olfactory foraging behaviour. In this study, we tested the     effect of an olfaction-based activity on pet dogs' emotional states.     Dogs were first given a cognitive bias test, then practiced a daily,     specified activity for two weeks, and finally were given a cognitive     bias test again. The activity conducted differed between the groups:     dogs from the experimental group practiced nosework, and dogs from the     control group practiced heelwork. Results show that the latency to     approach the ambiguous stimulus declined significantly after treatment     in the experimental group, whereas the latency did not change for dogs     in the control group. We conclude that allowing dogs to spent more time     using their olfaction through a regular nosework activity makes them     more optimistic. By allowing dogs more ``foraging{''} time, their     welfare is improved. Applications for pet dogs in daily life are     discussed.</t>
  </si>
  <si>
    <t>Developmental history and stress responsiveness are related to response inhibition, but not judgement bias, in a cohort of European starlings (Sturnus vulgaris)</t>
  </si>
  <si>
    <t>Gott, A and Andrews, C and Bedford, T and Nettle, D and Bateson, M</t>
  </si>
  <si>
    <t>Judgement bias tasks are designed to provide markers of affective states. A recent study of European starlings (Sturnus vulgaris) demonstrated modest familial effects on judgement bias performance, and found that adverse early experience and developmental telomere attrition (an integrative marker of biological age) both affected judgement bias. Other research has shown that corticosterone levels affect judgement bias. Here, we investigated judgement bias using a modified Go/No Go task in a new cohort of starlings (n = 31) hand-reared under different early-life conditions. We also measured baseline corticosterone and the corticosterone response to acute stress in the same individuals. We found evidence for familial effects on judgement bias, of a similar magnitude to the previous study. We found no evidence that developmental treatments or developmental telomere attrition were related to judgement bias per se. We did, however, find that birds that experienced the most benign developmental conditions, and birds with the greatest developmental telomere attrition, were significantly faster to probe the learned unrewarded stimulus. We also found that the birds whose corticosterone levels were faster to return towards baseline after an acute stressor were slower to probe the learned unrewarded stimulus. Our results illustrate the potential complexities of relationships between early-life experience, stress and affectively mediated decision making. For judgement bias tasks, they demonstrate the importance of clearly distinguishing factors that affect patterns of responding to the learned stimuli (i.e. response inhibition in the case of the Go/No Go design) from factors that influence judgements under ambiguity. å© 2018, The Author(s).</t>
  </si>
  <si>
    <t>Assessing animal affect: an automated and self-initiated judgement bias task based on natural investigative behaviour</t>
  </si>
  <si>
    <t>SCIENTIFIC REPORTS</t>
  </si>
  <si>
    <t>Jones, Samantha and Neville, Vikki and Higgs, Laura and Paul, Elizabeth S and Dayan, Peter and Robinson, Emma S J and Mendl, Michael</t>
  </si>
  <si>
    <t>Scientific methods for assessing animal affect, especially affective     valence (positivity or negativity), allow us to evaluate animal welfare     and the effectiveness of 3 Rs Refinements designed to improve wellbeing.     Judgement bias tasks measure valence; however, task-training may be     lengthy and/or require significant time from researchers. Here we     develop an automated and self-initiated judgement bias task for rats     which capitalises on their natural investigative behaviour. Rats insert     their noses into a food trough to start trials. They then hear a tone     and learn either to stay for 2 s to receive a food reward or to withdraw     promptly to avoid an air-puff. Which contingency applies is signalled by     two different tones. Judgement bias is measured by responses to     intermediate ambiguous tones. In two experiments we show that rats learn     the task in fewer sessions than other automated variants, generalise     responses across ambiguous tones as expected, self-initiate 4-5     trials/min, and can be tested repeatedly. Affect manipulations generate     main effect trends in the predicted directions, although not localised     to ambiguous tones, so further construct validation is required. We also     find that tone-reinforcer pairings and reinforcement or     non-reinforcement of ambiguous trials can affect responses to ambiguity.     This translatable task should facilitate more widespread uptake of     judgement bias testing.</t>
  </si>
  <si>
    <t>I say thee ``neigh{''}: Rescued equids are optimistic in a judgment bias test</t>
  </si>
  <si>
    <t>JOURNAL OF VETERINARY BEHAVIOR-CLINICAL APPLICATIONS AND RESEARCH</t>
  </si>
  <si>
    <t>McGuire, Molly C and Johnson-Ulrich, Zoe and Robeson, Audrey and Zeigler-Hill, Virgil and Vonk, Jennifer</t>
  </si>
  <si>
    <t>Changes in the affective state of neglected or abused animals can be     difficult to quantify relative to physical improvements following     rescue. Judgment bias as a measure of affective state was assessed in 8     horses and 2 donkeys that differed in their care history     (abused/neglected or nonabused/non-neglected, hereafter described as     rescued/nonrescued). On each training trial, a single bucket was     presented at 1 of 2 locations; one that always contained food (reward)     and another that never contained food (nonreward), and the latency to     approach within 1 m of the bucket was recorded. Once differential     responding to the 2 locations was established, buckets were presented at     ambiguous locations (spatially intermediate between the reward and     nonreward locations). Both groups approached the middle location with     intermediate latencies. However, care history moderated the difference     in latencies to respond to the reward versus the ambiguous locations. In     fact, rescued equids approached the ambiguous locations more quickly     than the nonrescued equids did, although there was no difference in     approach to the reward stimulus. These results suggest that prior poor     treatment at the hands of humans does not induce lasting pessimistic     judgment biases, but further work is needed to examine changes in     judgment bias following neglect or abuse. Published by Elsevier Inc.</t>
  </si>
  <si>
    <t>Attention Bias Test Differentiates Anxiety and Depression in Sheep</t>
  </si>
  <si>
    <t>Monk, Jessica E and Belson, Sue and Colditz, Ian G and Lee, Caroline</t>
  </si>
  <si>
    <t>Negative affective states such as anxiety and depression pose a risk to     animal welfare, however, practical tests for assessing these states in     animals are limited. In humans, anxious individuals are shown to pay     more attention toward threatening information than non-anxious     individuals, known as an attention bias. Previously, an attention bias     test was developed and validated as a measure of anxious states in     sheep, where more anxious sheep showed increased attention toward a     threat (dog) and were more vigilant than Control animals. Studies in     humans suggest that attention biases also occur in depressed     individuals, with observations of attention biases toward threats, as     well as biases away from positive stimuli. Given these findings, we     hypothesized that an attention bias test for sheep could also be used to     assess states of depression. We predicted that Merino ewes in     pharmacologically induced Depressed (para-chlorophenylalanine) and     Anxious (m-chlorophenylpiperazine) states would show greater attention     toward a threat than Control animals (saline), but that the Depressed     sheep would show relatively less interest in a positive stimulus     (photograph of a conspecific). During testing, Depressed sheep paid more     attention toward the threat and less toward the photograph than Control     animals as predicted (Analyses of Variance, P &lt; 0.05, n = 16 per     treatment). Interestingly, Anxious sheep showed an attention bias in the     opposite direction, paying more attention toward the photograph and less     toward the threat than Control animals (P &lt; 0.05). Both Anxious and     Depressed sheep were more vigilant than Control animals (P = 0.002).     These results suggest the attention bias test can be used to measure and     differentiate states of depression and anxiety in livestock. The     bidirectional nature of the attention bias identified between treatments     highlights the importance of measuring multiple behaviors in the test     and considering the context in which the test is applied. This will     enable a clearer characterization of the affective state of an animal,     as an aspect of its welfare.</t>
  </si>
  <si>
    <t>Behavioral and cortisol responses of shelter dogs to a cognitive bias test after olfactory enrichment with essential oils</t>
  </si>
  <si>
    <t>Dog Behavior</t>
  </si>
  <si>
    <t>Uccheddu, S and Mariti, C and Sannen, A and Vervaecke, H and Arnout, H and Gutierrez Rufo, J and Gazzano, A and Haverbeke, A</t>
  </si>
  <si>
    <t>A shelter environment tends to present different types of stressors dogs need to cope with. Recent work has shown that olfactory enrichment with essential oils might be able to modify the affective states of certain species (dogs, cats, horses, zoo animals‰Û_). In these studies, the welfare measurements included physiological indicators, such as corticosteroid levels, and/or behaviors related to chronic stress. The olfactory effects of 9 essential oils (Cananga odorata,Cistus ladaniferus, Citrus aurantium, Cupressus sempervirens, Juniperus communis var. Montana, Lavandula angustifolia, Laurus nobilis, Litsea citrata, Pelargonium graveolens) and a blend of these oils were explored on a cognitive bias test, cortisol levels and the behaviors of 110 shelter dogs (n = 10 dogs within each group). Olfactory enrichment with the blend resulted in a reduced latency to the ambiguous cue, indicating a more optimistic bias and improved welfare. The results of this study suggest that olfactory enrichment with essential oils can have specific effects on the affective states and behaviors of shelter dogs, and could therefore be useful for shelter management. In addition, as not all of the essential oils tested individually were effective, more research should be conducted to better understand the effects of each individual essential oils on dogs. å© Alison Reads 2012. All right reserved.</t>
  </si>
  <si>
    <t>Chronic stress influences attentional and judgement bias and the activity of the HPA axis in sheep</t>
  </si>
  <si>
    <t>PLOS ONE</t>
  </si>
  <si>
    <t>Verbeek, Else and Colditz, Ian and Blache, Dominique and Lee, Caroline</t>
  </si>
  <si>
    <t>Introduction     Environmental challenges are part of everyday life for most domestic     animals. However, very little is known about how animals cope     emotionally and physiologically with cumulative challenges. This     experiment aimed to determine the impact of long-term exposure to     environmental challenges on the affective state and     hypothalamic-pituitary-adrenal (HPA) axis responses to a subsequent     additional acute shearing challenge.     Methods     Sheep were exposed to either a long-term environmental challenge (rest     disruption and individual housing) in order to induce chronic stress     (chronic stress group) or control conditions (group housing in a field     with low stress handling and daily feed rewards, control group).     Judgement and attention bias were assessed as measures of the emotional     state following several days of the challenge or control treatment     (pre-shearing tests). In addition, the responsiveness of the HPA-axis     was evaluated using a combined Corticotropin Releasing Hormone and     Arginine Vasopressin (CRH/AVP) challenge. Finally, all animals were     exposed to an acute shearing challenge, then judgement bias     (post-shearing test), HPA-axis and internal body temperature responses     were determined.     Results     In the pre-shearing judgement bias test, the chronic stress group     slightly increased optimism compared to the control treatment. In the     attention bias test, the chronic stress group showed reduced vigilance     behaviour towards a predator threat and a quicker approach to the food     compared to the control treatment. The chronic stress group also had     lower plasma ACTH concentrations in response to the CRH/AVP challenge     compared to the control group, no differences in cortisol concentrations     were found. In the post-shearing judgement bias test, differences in     optimism were no longer evident between the chronic stress and control     groups. Plasma ACTH concentrations and body temperatures showed a     greater increase in response to shearing in the chronic stress group     compared to the control group.     Conclusion     Our results suggest that long-term exposure to challenges biased     cognitive measures of the affective state towards an increased     expectation of a reward and reduced attention towards a threat. The     exaggerated ACTH responses in the chronic stress group may be indicative     of HPA-axis dysregulation. Despite a period of challenge exposure in the     chronic stress group, judgement bias responses to the shearing challenge     were similar in the chronic stress and control groups; the reasons for     this need further investigation. The altered affective state together     with signs of HPA-axis dysregulation may indicate an increased risk of     compromised welfare in animals exposed to long-term environmental     challenges.</t>
  </si>
  <si>
    <t>Environmental complexity buffers against stress-induced negative judgement bias in female chickens</t>
  </si>
  <si>
    <t>Zidar, Josefina and Campderrich, Irene and Jansson, Emelie and Wichman, Anette and Winberg, Svante and Keeling, Linda and Lovlie, Hanne</t>
  </si>
  <si>
    <t>Cognitive processes are often biased by emotions. In humans, affective     disorders are accompanied by pessimistic judgement, while optimistic     judgement is linked to emotional stability. Similar to humans, animals     tend to interpret ambiguous stimuli negatively after experiencing     stressful events, although the long-lasting impact on judgement bias has     rarely been investigated. We measure judgement bias in female chicks     (Gallus gallus domesticus) after exposure to cold stress, and before and     after exposure to additional unpredictable stressors. Additionally, we     explore if brain monoamines can explain differences in judgement bias.     Chicks exposed to cold stress did not differ in judgement bias compared     to controls, but showed sensitivity to additional stressors by having     higher motivation for social reinstatement. Environmental complexity     reduced stress-induced negative judgement bias, by maintaining an     optimistic bias in individuals housed in complex conditions even after     stress exposure. Moreover, judgement bias was related to dopamine     turnover rate in mesencephalon, with higher activity in individuals that     had a more optimistic response. These results demonstrate that     environmental complexity can buffer against negative effects of additive     stress and that dopamine relates to judgement bias in chicks. These     results reveal that both internal and external factors can mediate     emotionally biased judgement in animals, thus showing similarities to     findings in humans.</t>
  </si>
  <si>
    <t>Duranton2019</t>
  </si>
  <si>
    <t>Uccheddu2018</t>
  </si>
  <si>
    <t>Bailoo2018</t>
  </si>
  <si>
    <t>Deakin2018</t>
  </si>
  <si>
    <t>Drozd2019</t>
  </si>
  <si>
    <t>Gott2019</t>
  </si>
  <si>
    <t>Jones2018</t>
  </si>
  <si>
    <t>McGuire2018</t>
  </si>
  <si>
    <t>Monk2018</t>
  </si>
  <si>
    <t>Verbeek2019</t>
  </si>
  <si>
    <t>Zidar2018</t>
  </si>
  <si>
    <t>Scientific Reports</t>
  </si>
  <si>
    <t>Zidar, J., Campderrich, I., Janson, E., Whichman, A., Winberg, S., Keeling, L., Løvlie, H.</t>
  </si>
  <si>
    <t>update existing record of unpublished data (Zidar_unpubl)</t>
  </si>
  <si>
    <t>updated publication details</t>
  </si>
  <si>
    <t>include</t>
  </si>
  <si>
    <t>exclude - no cognitive bias test</t>
  </si>
  <si>
    <t>J. Vonk vonk@oakland.edu</t>
  </si>
  <si>
    <t>Schlüns H., Welling, H., Federici, J.R., Lewejohann, L.</t>
  </si>
  <si>
    <t>exclude - no cognitive bias test, drug manipulation only</t>
  </si>
  <si>
    <t>Schluns2016</t>
  </si>
  <si>
    <r>
      <t>exp1</t>
    </r>
    <r>
      <rPr>
        <sz val="11"/>
        <color theme="1"/>
        <rFont val="Calibri"/>
        <family val="2"/>
        <scheme val="minor"/>
      </rPr>
      <t>30</t>
    </r>
  </si>
  <si>
    <t>grp130</t>
  </si>
  <si>
    <t>es482</t>
  </si>
  <si>
    <t>Deakin, A., Mendl, M., Browne, W.J., Paul, E.S., Hodge, J.J.L.</t>
  </si>
  <si>
    <t>fruit fly</t>
  </si>
  <si>
    <t>Drosophila_melanogaster</t>
  </si>
  <si>
    <t>approach tube</t>
  </si>
  <si>
    <t>Canton-S-white</t>
  </si>
  <si>
    <t xml:space="preserve">terminate electric chock </t>
  </si>
  <si>
    <t>terminate electric chock and negative tone</t>
  </si>
  <si>
    <t>unit of analysis is vial (24-89 flies per vial)</t>
  </si>
  <si>
    <t>es483</t>
  </si>
  <si>
    <t>es484</t>
  </si>
  <si>
    <t>es485</t>
  </si>
  <si>
    <t>exp138</t>
  </si>
  <si>
    <t>exp154</t>
  </si>
  <si>
    <t>grp131</t>
  </si>
  <si>
    <t>exp151</t>
  </si>
  <si>
    <t>extracted raw data file from Dryad (matching Fig2)</t>
  </si>
  <si>
    <t>Duranton, C., Horowitz, A.</t>
  </si>
  <si>
    <t>Walker, J.K., Waran, N.K., Phillips, C. J.C.</t>
  </si>
  <si>
    <t>Voegeli, S., Lutz, J., Wolf, M., Wechsler, B., Gygax, L.</t>
  </si>
  <si>
    <t>nosework exercise</t>
  </si>
  <si>
    <t>0 positive, 0 negative</t>
  </si>
  <si>
    <t>before-after nosework exercise</t>
  </si>
  <si>
    <t>es486</t>
  </si>
  <si>
    <t>no P and N cues were used during the test</t>
  </si>
  <si>
    <t>grp132</t>
  </si>
  <si>
    <t>extracted FIg2</t>
  </si>
  <si>
    <t>Gott, A., Andrews, C., Bedford, T., Nettle, D., Bateson, M.</t>
  </si>
  <si>
    <t>18 sessions per day</t>
  </si>
  <si>
    <t>es487</t>
  </si>
  <si>
    <t>es488</t>
  </si>
  <si>
    <t>es489</t>
  </si>
  <si>
    <t>es490</t>
  </si>
  <si>
    <t>grp133</t>
  </si>
  <si>
    <t>grp134</t>
  </si>
  <si>
    <t>grp135</t>
  </si>
  <si>
    <t>grp136</t>
  </si>
  <si>
    <t>grp137</t>
  </si>
  <si>
    <t>exp152</t>
  </si>
  <si>
    <t>exp153</t>
  </si>
  <si>
    <t>exp155</t>
  </si>
  <si>
    <t>exp156</t>
  </si>
  <si>
    <t>plentyeasy PE - lighteasy LE</t>
  </si>
  <si>
    <t>plentyhard PH - lighthard LH</t>
  </si>
  <si>
    <t>extracted Fig2A</t>
  </si>
  <si>
    <t>Jones, S., Neville, V., Higgs, L., Paul, E.S., Dayan, P., Robinson, E.S.J., Mendl, M.</t>
  </si>
  <si>
    <t>es491</t>
  </si>
  <si>
    <t>air-puff</t>
  </si>
  <si>
    <t>no air-puff</t>
  </si>
  <si>
    <t>keep or remove nose in a food trough</t>
  </si>
  <si>
    <r>
      <t>inaccessibl</t>
    </r>
    <r>
      <rPr>
        <sz val="11"/>
        <color theme="1"/>
        <rFont val="Calibri"/>
        <family val="2"/>
        <scheme val="minor"/>
      </rPr>
      <t>e</t>
    </r>
    <r>
      <rPr>
        <sz val="11"/>
        <color theme="1"/>
        <rFont val="Calibri"/>
        <family val="2"/>
        <scheme val="minor"/>
      </rPr>
      <t xml:space="preserve"> food</t>
    </r>
  </si>
  <si>
    <t>manipulating brood size, same begging effort level</t>
  </si>
  <si>
    <t>chronic psychosocial stress</t>
  </si>
  <si>
    <t>handling or enrichment vs. restraint or isolation</t>
  </si>
  <si>
    <t>Fig 5</t>
  </si>
  <si>
    <t>Fig 4</t>
  </si>
  <si>
    <t>Fig 3</t>
  </si>
  <si>
    <t>Fig 1</t>
  </si>
  <si>
    <t>Fig 1a</t>
  </si>
  <si>
    <t>Fig 1c</t>
  </si>
  <si>
    <t xml:space="preserve">Fig 3 </t>
  </si>
  <si>
    <t xml:space="preserve">Fig 4 </t>
  </si>
  <si>
    <t>Fig 3b</t>
  </si>
  <si>
    <t>Fig 2</t>
  </si>
  <si>
    <t xml:space="preserve">Fig 1 </t>
  </si>
  <si>
    <t>Fig 3a</t>
  </si>
  <si>
    <t>Fig 1cd</t>
  </si>
  <si>
    <t>Fig 1ab</t>
  </si>
  <si>
    <t>Fig 2b</t>
  </si>
  <si>
    <t>Raw data from Gygax et al 2014</t>
  </si>
  <si>
    <t>Fig 2a</t>
  </si>
  <si>
    <t>Fig 1b</t>
  </si>
  <si>
    <t>Tab 2</t>
  </si>
  <si>
    <t xml:space="preserve">Tab 2 </t>
  </si>
  <si>
    <t xml:space="preserve">Fig 2 </t>
  </si>
  <si>
    <t>Fig 4a</t>
  </si>
  <si>
    <t>Fig 1d</t>
  </si>
  <si>
    <t>Fig 6</t>
  </si>
  <si>
    <t>Fig2, raw data</t>
  </si>
  <si>
    <t>positive affect manip - negative affect manip</t>
  </si>
  <si>
    <t xml:space="preserve">4  positive, 4 negative </t>
  </si>
  <si>
    <t>es492</t>
  </si>
  <si>
    <t>es493</t>
  </si>
  <si>
    <t>Experiment 1</t>
  </si>
  <si>
    <t>Experiment 2</t>
  </si>
  <si>
    <t>es494</t>
  </si>
  <si>
    <t>es495</t>
  </si>
  <si>
    <t>es496</t>
  </si>
  <si>
    <t>es497</t>
  </si>
  <si>
    <t>es498</t>
  </si>
  <si>
    <t>Fig 5a</t>
  </si>
  <si>
    <t>high reward frequency - low reward frequency</t>
  </si>
  <si>
    <t>extracted Fig3a, 5a</t>
  </si>
  <si>
    <t>es499</t>
  </si>
  <si>
    <t>es500</t>
  </si>
  <si>
    <t>Uccheddu, S., Mariti, C., Sannen, A., Vervaecke, H., Arnout, H., Gutierrez Rufo, J., Gazzano, A., Haverbeke, A.</t>
  </si>
  <si>
    <t>essential oil blend</t>
  </si>
  <si>
    <t xml:space="preserve">2  positive, 2 negative </t>
  </si>
  <si>
    <t>before-after essential oil blend exposure</t>
  </si>
  <si>
    <t>Table 5</t>
  </si>
  <si>
    <t>blend group only extracted; P and N not reported for the test group</t>
  </si>
  <si>
    <t>extracted 5, blend group before-after</t>
  </si>
  <si>
    <t>Verbeek, E., Colditz, I., Blache, D., Lee, C.</t>
  </si>
  <si>
    <t>extracted based on raw data from Verbeek_2019.s002.xlsx</t>
  </si>
  <si>
    <t>Fig 3C</t>
  </si>
  <si>
    <t>es501</t>
  </si>
  <si>
    <t>es502</t>
  </si>
  <si>
    <t>es503</t>
  </si>
  <si>
    <t>es504</t>
  </si>
  <si>
    <t>CI reported, divided by 2 to estimate SE</t>
  </si>
  <si>
    <t>Drug manipulation. Different method of measuring judgment bias.</t>
  </si>
  <si>
    <r>
      <t xml:space="preserve">McGuire </t>
    </r>
    <r>
      <rPr>
        <i/>
        <sz val="11"/>
        <color rgb="FF000000"/>
        <rFont val="Cambria"/>
      </rPr>
      <t>et al.</t>
    </r>
    <r>
      <rPr>
        <sz val="11"/>
        <color rgb="FF000000"/>
        <rFont val="Cambria"/>
      </rPr>
      <t xml:space="preserve"> (2017)</t>
    </r>
  </si>
  <si>
    <t>No affect manipulation. Single animal.</t>
  </si>
  <si>
    <t>Vonk et al. ( unpublished preprint)</t>
  </si>
  <si>
    <r>
      <t xml:space="preserve">McGuire </t>
    </r>
    <r>
      <rPr>
        <i/>
        <sz val="11"/>
        <color rgb="FF000000"/>
        <rFont val="Cambria"/>
      </rPr>
      <t>et al.</t>
    </r>
    <r>
      <rPr>
        <sz val="11"/>
        <color rgb="FF000000"/>
        <rFont val="Cambria"/>
      </rPr>
      <t xml:space="preserve"> (2017b)</t>
    </r>
  </si>
  <si>
    <t>from authors</t>
  </si>
  <si>
    <t>McGuire, M.C., Vonk, J., Fuller, G., Allard, S. (2017) Using an Ambiguous Cue Paradigm to Assess Cognitive Bias in Gorillas (Gorilla gorilla gorilla) during a Forage Manipulation. Animal Behavior and Cognition 4: 91-104</t>
  </si>
  <si>
    <r>
      <t xml:space="preserve">McGuire </t>
    </r>
    <r>
      <rPr>
        <i/>
        <sz val="11"/>
        <color rgb="FF000000"/>
        <rFont val="Cambria"/>
      </rPr>
      <t>et al.</t>
    </r>
    <r>
      <rPr>
        <sz val="11"/>
        <color rgb="FF000000"/>
        <rFont val="Cambria"/>
      </rPr>
      <t xml:space="preserve"> (2018)</t>
    </r>
  </si>
  <si>
    <t>McGuire, M.C., Vonk, J. (2018) Gorillas (Gorilla gorilla gorilla) Fail to Learn Abstract Cues of Differential Outcomes in a Novel Cognitive Bias Test. Animal Behavior and Cognition 5: 103-117</t>
  </si>
  <si>
    <t>I say thee “neigh”: Rescued equids are optimistic in a judgment bias
test</t>
  </si>
  <si>
    <t>es505</t>
  </si>
  <si>
    <t>exp157</t>
  </si>
  <si>
    <t>grp138</t>
  </si>
  <si>
    <t>Journal of Veterinary Behavior</t>
  </si>
  <si>
    <t>data from the J.Vonk received</t>
  </si>
  <si>
    <t>no response</t>
  </si>
  <si>
    <t>McGuire, M.C., Johnson-Ulrich, Z., Robeson, A., Zeigler-Hill, V., Vonk, J.</t>
  </si>
  <si>
    <t>non-rescued vs. rescued/neglected</t>
  </si>
  <si>
    <t>non-rescued - rescued</t>
  </si>
  <si>
    <t>es506</t>
  </si>
  <si>
    <t>es507</t>
  </si>
  <si>
    <t>es508</t>
  </si>
  <si>
    <t>sample sizes used here is number of animals participating, not number of trials per probe as in the author's data (number of trials per probe was variable); there were no data for NN cue due to non-responses</t>
  </si>
  <si>
    <t>Row Labels</t>
  </si>
  <si>
    <t>(blank)</t>
  </si>
  <si>
    <t>Grand Total</t>
  </si>
  <si>
    <t>Column Labels</t>
  </si>
  <si>
    <t>Count of EffectID</t>
  </si>
  <si>
    <t>included studies final</t>
  </si>
  <si>
    <t>exclude - no response from author</t>
  </si>
  <si>
    <t>Vonk, J., McGuire, M.C., Johnson-Ulrich, Z. (2019) Seasonal changes in affect in an American black bear (Ursus Americanus). Wildlife Biology 10: 277-284</t>
  </si>
  <si>
    <t>McGuire, M.C., Vonk, J., Johnson-Ulrich, Z. (2017) Ambiguous Results When Using the Ambiguous-Cue Paradigm to Assess Learning and Cognitive Bias in Gorillas and a Black Bear. Behavioral Sciences 7: 51</t>
  </si>
  <si>
    <t>Data not extractable, no data from authors</t>
  </si>
  <si>
    <r>
      <t xml:space="preserve">Bailoo </t>
    </r>
    <r>
      <rPr>
        <i/>
        <sz val="11"/>
        <color rgb="FF000000"/>
        <rFont val="Cambria"/>
      </rPr>
      <t xml:space="preserve">et al. </t>
    </r>
    <r>
      <rPr>
        <sz val="11"/>
        <color rgb="FF000000"/>
        <rFont val="Cambria"/>
      </rPr>
      <t>(2018)</t>
    </r>
  </si>
  <si>
    <r>
      <t>Monk</t>
    </r>
    <r>
      <rPr>
        <i/>
        <sz val="11"/>
        <color rgb="FF000000"/>
        <rFont val="Cambria"/>
      </rPr>
      <t xml:space="preserve"> et al. </t>
    </r>
    <r>
      <rPr>
        <sz val="11"/>
        <color rgb="FF000000"/>
        <rFont val="Cambria"/>
      </rPr>
      <t>(2018)</t>
    </r>
  </si>
  <si>
    <r>
      <t>Drozd</t>
    </r>
    <r>
      <rPr>
        <i/>
        <sz val="11"/>
        <color rgb="FF000000"/>
        <rFont val="Cambria"/>
      </rPr>
      <t xml:space="preserve"> et al. </t>
    </r>
    <r>
      <rPr>
        <sz val="11"/>
        <color rgb="FF000000"/>
        <rFont val="Cambria"/>
      </rPr>
      <t>(2019)</t>
    </r>
  </si>
  <si>
    <t>Count of Short ref</t>
  </si>
  <si>
    <t>non-standard judgement bias test</t>
  </si>
  <si>
    <t>no judgement bias test</t>
  </si>
  <si>
    <t>detailed reasonson for exclusion</t>
  </si>
  <si>
    <t>main exclusion reason</t>
  </si>
  <si>
    <t>full study reference</t>
  </si>
  <si>
    <t>Monk, J.E., Belson, S., Colditz, I.G., Lee, C. (2018) Attention Bias Test Differentiates Anxiety and Depression in Sheep. Frontiers in Behavioral Neuroscience 12: 246</t>
  </si>
  <si>
    <t>Bailoo, J.D., Murphy, E., Boada-Saña, M., Varholick, J.A., Hintze, S., Baussière, C., Hahn, K.C., Göpfert, C., Palme, R., Voelkl, B., Würbel, H. (2018) Effects of Cage Enrichment on Behavior, Welfare and Outcome Variability in Female Mice. Frontiers in Behavioral Neuroscience 12: 232</t>
  </si>
  <si>
    <t>Drozd,. R., Rychlik, M., Fijalkowska, A., Rygula, R. (2019) Effects of cognitive judgement bias and acute antidepressant treatment on sensitivity to feedback and cognitive flexibility in the rat version of the probabilistic reversal-learning test. Behavioural Brain Research 359: 619-629</t>
  </si>
  <si>
    <t>no affect manipulationor or drug-based manipulation</t>
  </si>
  <si>
    <t>data missing or not extractable</t>
  </si>
  <si>
    <t>main reason</t>
  </si>
  <si>
    <t>study retracted</t>
  </si>
  <si>
    <t>exclusion</t>
  </si>
  <si>
    <t>exclude - no judgement bias test, drug manipulation only</t>
  </si>
  <si>
    <t>Brilot, B.O., Normandale, C.L., Parkin, A., Bateson, M. (2009) Can we use starlings' aversion to eyespots as the basis for a novel 'cognitive bias' task?. Applied Animal Behaviour Science 118: 182-190</t>
  </si>
  <si>
    <t>Anderson, M.H., MunafÃ, M.R., Robinson, E.S.J. (2013) Investigating the psychopharmacology of cognitive affective bias in rats using an affective tone discrimination task. Psychopharmacology 226: 601-613</t>
  </si>
  <si>
    <t>Carreras, R., Mainau, E., Rodriguez, P., Llonch, P., Dalmau, A., Manteca, X., Velarde, A. (2015) Cognitive bias in pigs: Individual classification and consistency over time. Journal of Veterinary Behavior: Clinical Applications and Research 10: 577-581</t>
  </si>
  <si>
    <t>Carreras, R., Arroyo, L., Mainau, E., PeÃ±a, R., Bassols, A., Dalmau, A., Faucitano, L., Manteca, X., Velarde, A. (2016) Effect of gender and halothane genotype on cognitive bias and its relationship with fear in pigs. Applied Animal Behaviour Science 177: 41973</t>
  </si>
  <si>
    <t>Destrez, A., Deiss, V., Belzung, C., Lee, C., Boissy, A. (2012) Does reduction of fearfulness tend to reduce pessimistic-like judgment in lambs? Applied Animal Behaviour Science 139: 233-241</t>
  </si>
  <si>
    <t>Enkel, T., Gholizadeh, D., Von Bohlen Und Halbach, O., Sanchis-Segura, C., Hurlemann, R., Spanagel, R., Gass, P., Vollmayr, B. (2010) Ambiguous-cue interpretation is biased under stress-and depression-like states in rats. Neuropsychopharmacology 35: 1008-1015</t>
  </si>
  <si>
    <t>Kregiel, J., Malek, N., Popik, P., Starowicz, K., Rygula, R. (2016) Anandamide mediates cognitive judgement bias in rats. Neuropharmacology 101: 146-153</t>
  </si>
  <si>
    <t>Kregiel, J., Golebiowska, J., Popik, P., Rygula, R. (2016) Dopamine induces an optimism bias in rats-Pharmacological proof for the translational validity of the ambiguous-cue interpretation test. Behavioural Brain Research 297: 84-90</t>
  </si>
  <si>
    <t>Mendl, M., Brooks, J., Basse, C., Burman, O., Paul, E., Blackwell, E., Casey, R. (2010) Dogs showing separation-related behaviour exhibit a 'pessimistic' cognitive bias. Current Biology 20: R839-R840</t>
  </si>
  <si>
    <t>Muehlemann, T., Reefmann, N., Wechsler, B., Wolf, M., Gygax, L. (2011) In vivo functional near-infrared spectroscopy measures mood-modulated cerebral responses to a positive emotional stimulus in sheep. NeuroImage 54: 1625-1633</t>
  </si>
  <si>
    <t>Rafa, D., Kregiel, J., Popik, P., Rygula, R. (2016) Effects of optimism on gambling in the rat slot machine task. Behavioural Brain Research 300: 97-105</t>
  </si>
  <si>
    <t>Reefmann, N., Muehlemann, T., Wechsler, B., Gygax, L. (2012) Housing induced mood modulates reactions to emotional stimuli in sheep. Applied Animal Behaviour Science 136: 146-155</t>
  </si>
  <si>
    <t>Rygula, R., Szczech, E., Kregiel, J., Golebiowska, J., Kubik, J., Popik, P. (2015) Cognitive judgment bias in the psychostimulant-induced model of mania in rats. Psychopharmacology 232: 651-660</t>
  </si>
  <si>
    <t>Rygula, R., Golebiowska, J., Kregiel, J., Kubik, J., Popik, P. (2015) Effects of optimism on motivation in rats. Frontiers in Behavioral Neuroscience 9: 32</t>
  </si>
  <si>
    <t>Rygula, R., Golebiowska, J., Kregiel, J., Holuj, M., Popik, P. (2015) Acute administration of lithium, but not valproate, modulates cognitive judgment bias in rats. Psychopharmacology 232: 2149-2156</t>
  </si>
  <si>
    <t>Rygula, R., Popik, P. (2016) Trait "pessimism" is associated with increased sensitivity to negative feedback in rats. Cognitive Affective &amp; Behavioral Neuroscience 16: 516-526</t>
  </si>
  <si>
    <t>Saito, Y., Yuki, S., Seki, Y., Kagawa, H., Okanoya, K. (2016) Cognitive bias in rats evoked by ultrasonic vocalizations suggests emotional contagion. Behavioural Processes 132: 42312</t>
  </si>
  <si>
    <t>Tami, G., Torre, C., Compagnucci, M., Manteca, X. (2011) Interpretation of ambiguous spatial stimuli in cats. Animal Welfare 20: 185-189</t>
  </si>
  <si>
    <t>Verbeek, E., Ferguson, D., Quinquet de Monjour, P., Lee, C. (2014) Generating positive affective states in sheep: The influence of food rewards and opioid administration. Applied Animal Behaviour Science 154: 39-47</t>
  </si>
  <si>
    <t>Chaby, L.E., Cavigelli, S.A., White, A., Wang, K., Braithwaite, V.A. (2013) Long-term changes in cognitive bias and coping response as a result of chronic unpredictable stress during adolescence. Frontiers in Human Neuroscience 7: 328</t>
  </si>
  <si>
    <t>Doyle, R.E., Vidal, S., Hinch, G.N., Fisher, A.D., Boissy, A., Lee, C. (2010) The effect of repeated testing on judgement biases in sheep. Behavioural Processes 83: 349-352</t>
  </si>
  <si>
    <t>Doyle, R.E., Hinch, G.N., Fisher, A.D., Boissy, A., Henshall, J.M., Lee, C. (2011) Administration of serotonin inhibitor p-Chlorophenylalanine induces pessimistic-like judgement bias in sheep. Psychoneuroendocrinology 36: 279-288</t>
  </si>
  <si>
    <t>Doyle, R.E., Lee, C., McGill, D.M., Mendl, M. (2015) Evaluating pharmacological models of high and low anxiety in sheep. Peerj 3: e1510</t>
  </si>
  <si>
    <t>Drozd, R., Cieslak, P.E., Rychlik, M., Parkitna, J.R., Rygula, R. (2016) Cognitive judgment bias interacts with risk based decision making and sensitivity to dopaminergic challenge in male rats. Frontiers in Behavioral Neuroscience 10: 163</t>
  </si>
  <si>
    <t>Gordon, D.J., Rogers, L.J. (2015) Cognitive bias, hand preference and welfare of common marmosets. Behavioural Brain Research 287: 100-108</t>
  </si>
  <si>
    <t>Graulich, D.M., Kaiser, S., Sachser, N., Richter, S.H. (2016) Looking on the bright side of bias: Validation of an affective bias test for laboratory mice. Applied Animal Behaviour Science 181: 173-181</t>
  </si>
  <si>
    <t>Hymel, K.A., Sufka, K.J. (2012) Pharmacological reversal of cognitive bias in the chick anxiety-depression model. Neuropharmacology 62: 161-166</t>
  </si>
  <si>
    <t>Jones, S., Paul, E.S., Dayan, P., Robinson, E.,  Mendl, M. (2017). Pavlovian influences on learning differ between rats and mice in a counter-balanced Go/NoGo judgement bias task. Behavioural Brain Research 331: 214–224</t>
  </si>
  <si>
    <t>Karagiannis, C.I., Burman, O.H.P., Mills, D.S. (2015) Dogs with separation-related problems show a "less pessimistic" cognitive bias during treatment with fluoxetine (Reconcileâ„¢) and a behaviour modification plan. BMC Veterinary Research 11: 42277</t>
  </si>
  <si>
    <t>Kis, A., Hernádi, A., Kanizsár, O., Gácsi, M., Topál, J. (2015) Oxytocin induces positive expectations about ambivalent stimuli (cognitive bias) in dogs. Hormones and Behavior 69: 42185</t>
  </si>
  <si>
    <t>McGuire, M.C., Williams, K.L., Welling, L L., Vonk, J. (2015). Cognitive bias in rats is not influenced by oxytocin. Frontiers in Psychology 6: 1306</t>
  </si>
  <si>
    <t>McHugh, S.B., Barkus, C., Lima, J., Glover, L.R., Sharp, T., Bannerman, D.M. (2015) SERT and uncertainty: serotonin transporter expression influences information processing biases for ambiguous aversive cues in mice. Genes Brain and Behavior 14: 330-336</t>
  </si>
  <si>
    <t>Novak, J., Bailoo, J.D., Melotti, L., Rommen, J., Würbel, H. (2015) An exploration based cognitive bias test for mice: Effects of handling method and stereotypic behaviour. PLoS ONE 10: e0130718</t>
  </si>
  <si>
    <t xml:space="preserve">Novak, J., Bailoo, J.D., Melotti, L., Wurbel, H. (2016) Effect of Cage-Induced Stereotypies on Measures of Affective State and Recurrent Perseveration in CD-1 and C57BL/6 Mice. Plos One 11: </t>
  </si>
  <si>
    <t>Pomerantz, O., Terkel, J., Suomi, S.J., Paukner, A. (2012) Stereotypic head twirls, but not pacing, are related to a 'pessimistic'-like judgment bias among captive tufted capuchins (Cebus apella). Animal Cognition 15: 689-698</t>
  </si>
  <si>
    <t>Rafa, D., Kregiel, J., Popik, P., Rygula, R. (2015). Effects of optimism on gambling in the rat slot machine task. Behavioural Brain Research  300: 97–105</t>
  </si>
  <si>
    <t xml:space="preserve">Roelofs, S., Boleij, H., Nordquist, R.E., van der Staay, F.J. (2016) Making decisions under ambiguity: Judgment bias tasks for assessing emotional state in animals. Frontiers in Behavioral Neuroscience 10: </t>
  </si>
  <si>
    <t>Roelofs, S., Nordquist, R.E., Staay, F.J. (2017). Female and male pigs’ performance in a spatial holeboard and judgment bias task. Applied Animal Behaviour Science 191: 5-16</t>
  </si>
  <si>
    <t>Sahin, C., Doostdar, N., Neill, J.C. (2016) Towards the development of improved tests for negative symptoms of schizophrenia in a validated animal model. Behavioural Brain Research 312: 93-101</t>
  </si>
  <si>
    <t>Salmeto, A.L., Hymel, K. A., Carpenter, E.C., Brilot, B.O., Bateson, M., Sufka, K.J. (2011) Cognitive bias in the chick anxiety-depression model. Brain Research 1373: 124-130</t>
  </si>
  <si>
    <t>Starling, M. J., Branson, N., Cody, D., Starling, T.R., McGreevy, P.D. (2014). Canine sense and sensibility: tipping points and response latency variability as an optimism index in a canine judgement bias assessment. PloS one 9:, e107794</t>
  </si>
  <si>
    <t>Stuart, S.A., Butler, P., MunafÃ², M.R., Nutt, D.J., Robinson, E.S.J. (2013) A translational rodent assay of affective biases in depression and antidepressant therapy. Neuropsychopharmacology 38: 1625-1635</t>
  </si>
  <si>
    <t>Svendsen, P.M., Malmkvist, J., Halekoh, U., Mendl, M. (2012) Responses of mink to auditory stimuli: Prerequisites for applying the 'cognitive bias' approach. Behavioural Processes 91: 291-297</t>
  </si>
  <si>
    <t>Titulaer, M., Blackwell, E.J., Mendl, M., Casey, R.A. (2013) Cross sectional study comparing behavioural, cognitive and physiological indicators of welfare between short and long term kennelled domestic dogs. Applied Animal Behaviour Science 147: 149-158</t>
  </si>
  <si>
    <t>es509</t>
  </si>
  <si>
    <t>exp158</t>
  </si>
  <si>
    <t>grp139</t>
  </si>
  <si>
    <t>Bailoo JD, Murphy E, Boada-Saña M, Varholick JA, Hintze S, Baussière C, Hahn KC, Göpfert C, Palme R, Voelkl B, Würbel H</t>
  </si>
  <si>
    <t>Effects of cage enrichment on behavior, elfare and outcome variability in female mice</t>
  </si>
  <si>
    <t>Frontiers in Behavioral Neuroscience</t>
  </si>
  <si>
    <t xml:space="preserve"> environmental complexity</t>
  </si>
  <si>
    <t>Fig14, data from authors</t>
  </si>
  <si>
    <t>nesting - barren</t>
  </si>
  <si>
    <t xml:space="preserve">25  positive,25 negative </t>
  </si>
  <si>
    <t>es510</t>
  </si>
  <si>
    <t>es511</t>
  </si>
  <si>
    <t>es512</t>
  </si>
  <si>
    <t>es513</t>
  </si>
  <si>
    <t>es514</t>
  </si>
  <si>
    <t>es515</t>
  </si>
  <si>
    <t>es516</t>
  </si>
  <si>
    <t>es517</t>
  </si>
  <si>
    <t>es518</t>
  </si>
  <si>
    <t>es519</t>
  </si>
  <si>
    <t>es520</t>
  </si>
  <si>
    <t>es521</t>
  </si>
  <si>
    <t>es522</t>
  </si>
  <si>
    <t>es523</t>
  </si>
  <si>
    <t>es524</t>
  </si>
  <si>
    <t>es525</t>
  </si>
  <si>
    <t>es526</t>
  </si>
  <si>
    <t>es527</t>
  </si>
  <si>
    <t>es528</t>
  </si>
  <si>
    <t>es529</t>
  </si>
  <si>
    <t>es530</t>
  </si>
  <si>
    <t>es531</t>
  </si>
  <si>
    <t>es532</t>
  </si>
  <si>
    <t>es533</t>
  </si>
  <si>
    <t>es534</t>
  </si>
  <si>
    <t>es535</t>
  </si>
  <si>
    <t>es536</t>
  </si>
  <si>
    <t>es537</t>
  </si>
  <si>
    <t>es538</t>
  </si>
  <si>
    <t>enriched - barren</t>
  </si>
  <si>
    <t>superenriched - barren</t>
  </si>
  <si>
    <t>SWISS</t>
  </si>
  <si>
    <t>inaccessible food</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</si>
</sst>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
  </numFmts>
  <fonts count="22" x14ac:knownFonts="1">
    <font>
      <sz val="12"/>
      <color theme="1"/>
      <name val="Calibri"/>
      <family val="2"/>
      <charset val="129"/>
      <scheme val="minor"/>
    </font>
    <font>
      <sz val="11"/>
      <color theme="1"/>
      <name val="Calibri"/>
      <family val="2"/>
      <scheme val="minor"/>
    </font>
    <font>
      <sz val="11"/>
      <color theme="1"/>
      <name val="Calibri"/>
      <family val="2"/>
      <scheme val="minor"/>
    </font>
    <font>
      <u/>
      <sz val="12"/>
      <color theme="10"/>
      <name val="Calibri"/>
      <family val="2"/>
      <scheme val="minor"/>
    </font>
    <font>
      <u/>
      <sz val="12"/>
      <color theme="11"/>
      <name val="Calibri"/>
      <family val="2"/>
      <scheme val="minor"/>
    </font>
    <font>
      <sz val="11"/>
      <color rgb="FF9C0006"/>
      <name val="Calibri"/>
      <family val="2"/>
      <scheme val="minor"/>
    </font>
    <font>
      <sz val="12"/>
      <name val="Calibri"/>
      <family val="2"/>
      <scheme val="minor"/>
    </font>
    <font>
      <sz val="12"/>
      <color theme="1"/>
      <name val="Calibri"/>
      <family val="2"/>
      <charset val="129"/>
      <scheme val="minor"/>
    </font>
    <font>
      <sz val="12"/>
      <name val="Arial"/>
    </font>
    <font>
      <sz val="12"/>
      <color rgb="FF006100"/>
      <name val="Calibri"/>
      <family val="2"/>
      <scheme val="minor"/>
    </font>
    <font>
      <sz val="12"/>
      <color rgb="FFFF0000"/>
      <name val="Calibri"/>
      <family val="2"/>
      <scheme val="minor"/>
    </font>
    <font>
      <b/>
      <sz val="12"/>
      <color theme="1"/>
      <name val="Calibri"/>
      <family val="2"/>
      <scheme val="minor"/>
    </font>
    <font>
      <sz val="11"/>
      <color theme="1"/>
      <name val="Cambria"/>
    </font>
    <font>
      <sz val="11"/>
      <color rgb="FF000000"/>
      <name val="Cambria"/>
    </font>
    <font>
      <i/>
      <sz val="11"/>
      <color rgb="FF000000"/>
      <name val="Cambria"/>
    </font>
    <font>
      <i/>
      <sz val="11"/>
      <color theme="1"/>
      <name val="Cambria"/>
    </font>
    <font>
      <sz val="12"/>
      <color rgb="FF000000"/>
      <name val="Calibri"/>
      <family val="2"/>
      <scheme val="minor"/>
    </font>
    <font>
      <sz val="11"/>
      <name val="Cambria"/>
    </font>
    <font>
      <i/>
      <sz val="11"/>
      <name val="Cambria"/>
    </font>
    <font>
      <sz val="12"/>
      <color rgb="FF008000"/>
      <name val="Calibri"/>
      <scheme val="minor"/>
    </font>
    <font>
      <sz val="12"/>
      <color theme="9"/>
      <name val="Calibri"/>
      <scheme val="minor"/>
    </font>
    <font>
      <sz val="12"/>
      <color theme="1" tint="0.499984740745262"/>
      <name val="Calibri"/>
      <scheme val="minor"/>
    </font>
  </fonts>
  <fills count="12">
    <fill>
      <patternFill patternType="none"/>
    </fill>
    <fill>
      <patternFill patternType="gray125"/>
    </fill>
    <fill>
      <patternFill patternType="solid">
        <fgColor theme="8" tint="0.79998168889431442"/>
        <bgColor indexed="64"/>
      </patternFill>
    </fill>
    <fill>
      <patternFill patternType="solid">
        <fgColor rgb="FFFFC7CE"/>
      </patternFill>
    </fill>
    <fill>
      <patternFill patternType="solid">
        <fgColor theme="8" tint="0.79998168889431442"/>
        <bgColor indexed="65"/>
      </patternFill>
    </fill>
    <fill>
      <patternFill patternType="solid">
        <fgColor rgb="FFC6EFCE"/>
      </patternFill>
    </fill>
    <fill>
      <patternFill patternType="solid">
        <fgColor rgb="FFDAEEF3"/>
        <bgColor rgb="FF000000"/>
      </patternFill>
    </fill>
    <fill>
      <patternFill patternType="solid">
        <fgColor rgb="FFCCFFCC"/>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theme="3" tint="0.59999389629810485"/>
        <bgColor indexed="64"/>
      </patternFill>
    </fill>
    <fill>
      <patternFill patternType="solid">
        <fgColor rgb="FFFFFF00"/>
        <bgColor indexed="64"/>
      </patternFill>
    </fill>
  </fills>
  <borders count="2">
    <border>
      <left/>
      <right/>
      <top/>
      <bottom/>
      <diagonal/>
    </border>
    <border>
      <left/>
      <right style="thin">
        <color auto="1"/>
      </right>
      <top/>
      <bottom/>
      <diagonal/>
    </border>
  </borders>
  <cellStyleXfs count="825">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5" fillId="3" borderId="0" applyNumberFormat="0" applyBorder="0" applyAlignment="0" applyProtection="0"/>
    <xf numFmtId="0" fontId="2" fillId="4" borderId="0" applyNumberFormat="0" applyBorder="0" applyAlignment="0" applyProtection="0"/>
    <xf numFmtId="0" fontId="7" fillId="0" borderId="0"/>
    <xf numFmtId="0" fontId="9" fillId="5" borderId="0" applyNumberFormat="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69">
    <xf numFmtId="0" fontId="0" fillId="0" borderId="0" xfId="0"/>
    <xf numFmtId="0" fontId="0" fillId="2" borderId="0" xfId="0" applyFill="1"/>
    <xf numFmtId="2" fontId="0" fillId="0" borderId="0" xfId="0" applyNumberFormat="1"/>
    <xf numFmtId="0" fontId="0" fillId="0" borderId="1" xfId="0" applyBorder="1"/>
    <xf numFmtId="0" fontId="0" fillId="2" borderId="1" xfId="0" applyFill="1" applyBorder="1"/>
    <xf numFmtId="0" fontId="5" fillId="3" borderId="0" xfId="49"/>
    <xf numFmtId="0" fontId="5" fillId="3" borderId="1" xfId="49" applyBorder="1"/>
    <xf numFmtId="0" fontId="6" fillId="0" borderId="0" xfId="0" applyFont="1"/>
    <xf numFmtId="0" fontId="6" fillId="0" borderId="1" xfId="0" applyFont="1" applyBorder="1"/>
    <xf numFmtId="2" fontId="6" fillId="0" borderId="0" xfId="0" applyNumberFormat="1" applyFont="1"/>
    <xf numFmtId="0" fontId="6" fillId="2" borderId="0" xfId="0" applyFont="1" applyFill="1"/>
    <xf numFmtId="0" fontId="6" fillId="2" borderId="1" xfId="0" applyFont="1" applyFill="1" applyBorder="1"/>
    <xf numFmtId="0" fontId="2" fillId="4" borderId="0" xfId="50"/>
    <xf numFmtId="0" fontId="1" fillId="4" borderId="0" xfId="50" applyFont="1"/>
    <xf numFmtId="0" fontId="16" fillId="0" borderId="0" xfId="0" applyFont="1"/>
    <xf numFmtId="0" fontId="11" fillId="0" borderId="0" xfId="0" applyFont="1" applyFill="1" applyBorder="1" applyAlignment="1">
      <alignment horizontal="left" vertical="top"/>
    </xf>
    <xf numFmtId="0" fontId="0" fillId="0" borderId="0" xfId="0" applyFill="1" applyBorder="1" applyAlignment="1">
      <alignment horizontal="left" vertical="top"/>
    </xf>
    <xf numFmtId="0" fontId="13" fillId="0" borderId="0" xfId="0" applyFont="1" applyFill="1" applyBorder="1" applyAlignment="1">
      <alignment horizontal="left" vertical="top" wrapText="1"/>
    </xf>
    <xf numFmtId="0" fontId="16" fillId="0" borderId="0" xfId="0" applyFont="1" applyAlignment="1">
      <alignment horizontal="left" vertical="top"/>
    </xf>
    <xf numFmtId="0" fontId="12" fillId="0" borderId="0" xfId="0" applyFont="1" applyFill="1" applyBorder="1" applyAlignment="1">
      <alignment horizontal="left" vertical="top" wrapText="1"/>
    </xf>
    <xf numFmtId="0" fontId="0" fillId="0" borderId="0" xfId="0" applyAlignment="1">
      <alignment horizontal="left" vertical="top"/>
    </xf>
    <xf numFmtId="0" fontId="16" fillId="6" borderId="0" xfId="0" applyFont="1" applyFill="1"/>
    <xf numFmtId="0" fontId="13" fillId="0" borderId="0" xfId="0" applyFont="1" applyFill="1" applyBorder="1" applyAlignment="1">
      <alignment horizontal="left" vertical="top"/>
    </xf>
    <xf numFmtId="0" fontId="17" fillId="0" borderId="0" xfId="0" applyFont="1" applyFill="1" applyBorder="1" applyAlignment="1">
      <alignment horizontal="left" vertical="top" wrapText="1"/>
    </xf>
    <xf numFmtId="0" fontId="19" fillId="0" borderId="0" xfId="0" applyFont="1"/>
    <xf numFmtId="0" fontId="20" fillId="0" borderId="0" xfId="0" applyFont="1"/>
    <xf numFmtId="0" fontId="10" fillId="0" borderId="0" xfId="0" applyFont="1"/>
    <xf numFmtId="0" fontId="21" fillId="0" borderId="0" xfId="0" applyFont="1"/>
    <xf numFmtId="0" fontId="2" fillId="4" borderId="1" xfId="50" applyBorder="1"/>
    <xf numFmtId="0" fontId="1" fillId="4" borderId="1" xfId="50" applyFont="1" applyBorder="1"/>
    <xf numFmtId="14" fontId="0" fillId="0" borderId="0" xfId="0" applyNumberFormat="1"/>
    <xf numFmtId="0" fontId="9" fillId="0" borderId="0" xfId="52" applyFill="1"/>
    <xf numFmtId="0" fontId="0" fillId="0" borderId="0" xfId="0" pivotButton="1"/>
    <xf numFmtId="0" fontId="0" fillId="0" borderId="0" xfId="0" applyAlignment="1">
      <alignment horizontal="left"/>
    </xf>
    <xf numFmtId="0" fontId="0" fillId="0" borderId="0" xfId="0" applyNumberFormat="1"/>
    <xf numFmtId="0" fontId="11" fillId="0" borderId="0" xfId="0" applyFont="1"/>
    <xf numFmtId="0" fontId="0" fillId="7" borderId="0" xfId="0" applyNumberFormat="1" applyFill="1"/>
    <xf numFmtId="0" fontId="0" fillId="7" borderId="0" xfId="0" applyFill="1" applyAlignment="1">
      <alignment horizontal="left" vertical="top"/>
    </xf>
    <xf numFmtId="0" fontId="0" fillId="7" borderId="0" xfId="0" applyFill="1"/>
    <xf numFmtId="0" fontId="0" fillId="8" borderId="0" xfId="0" applyFill="1"/>
    <xf numFmtId="0" fontId="0" fillId="8" borderId="0" xfId="0" applyNumberFormat="1" applyFill="1"/>
    <xf numFmtId="0" fontId="0" fillId="9" borderId="0" xfId="0" applyFill="1"/>
    <xf numFmtId="0" fontId="0" fillId="9" borderId="0" xfId="0" applyFill="1" applyAlignment="1">
      <alignment horizontal="right" vertical="top"/>
    </xf>
    <xf numFmtId="0" fontId="0" fillId="9" borderId="0" xfId="0" applyNumberFormat="1" applyFill="1"/>
    <xf numFmtId="0" fontId="0" fillId="10" borderId="0" xfId="0" applyFill="1"/>
    <xf numFmtId="0" fontId="0" fillId="10" borderId="0" xfId="0" applyNumberFormat="1" applyFill="1"/>
    <xf numFmtId="0" fontId="13" fillId="0" borderId="0" xfId="0" applyFont="1" applyAlignment="1">
      <alignment horizontal="left" vertical="top" wrapText="1"/>
    </xf>
    <xf numFmtId="0" fontId="0" fillId="11" borderId="0" xfId="0" applyFill="1" applyAlignment="1">
      <alignment horizontal="left" vertical="top"/>
    </xf>
    <xf numFmtId="0" fontId="0" fillId="11" borderId="0" xfId="0" applyFill="1"/>
    <xf numFmtId="0" fontId="0" fillId="11" borderId="0" xfId="0" applyNumberFormat="1" applyFill="1"/>
    <xf numFmtId="1" fontId="0" fillId="0" borderId="0" xfId="0" applyNumberFormat="1"/>
    <xf numFmtId="1" fontId="0" fillId="2" borderId="0" xfId="0" applyNumberFormat="1" applyFill="1"/>
    <xf numFmtId="1" fontId="5" fillId="3" borderId="0" xfId="49" applyNumberFormat="1"/>
    <xf numFmtId="1" fontId="6" fillId="2" borderId="0" xfId="0" applyNumberFormat="1" applyFont="1" applyFill="1"/>
    <xf numFmtId="1" fontId="6" fillId="0" borderId="0" xfId="0" applyNumberFormat="1" applyFont="1"/>
    <xf numFmtId="1" fontId="2" fillId="4" borderId="0" xfId="50" applyNumberFormat="1"/>
    <xf numFmtId="164" fontId="0" fillId="0" borderId="0" xfId="0" applyNumberFormat="1"/>
    <xf numFmtId="164" fontId="0" fillId="2" borderId="0" xfId="0" applyNumberFormat="1" applyFill="1"/>
    <xf numFmtId="164" fontId="5" fillId="3" borderId="0" xfId="49" applyNumberFormat="1"/>
    <xf numFmtId="164" fontId="6" fillId="2" borderId="0" xfId="0" applyNumberFormat="1" applyFont="1" applyFill="1"/>
    <xf numFmtId="164" fontId="2" fillId="4" borderId="0" xfId="50" applyNumberFormat="1"/>
    <xf numFmtId="164" fontId="6" fillId="0" borderId="0" xfId="0" applyNumberFormat="1" applyFont="1"/>
    <xf numFmtId="164" fontId="8" fillId="0" borderId="0" xfId="51" applyNumberFormat="1" applyFont="1"/>
    <xf numFmtId="164" fontId="0" fillId="0" borderId="1" xfId="0" applyNumberFormat="1" applyBorder="1"/>
    <xf numFmtId="164" fontId="0" fillId="2" borderId="1" xfId="0" applyNumberFormat="1" applyFill="1" applyBorder="1"/>
    <xf numFmtId="164" fontId="5" fillId="3" borderId="1" xfId="49" applyNumberFormat="1" applyBorder="1"/>
    <xf numFmtId="164" fontId="6" fillId="2" borderId="1" xfId="0" applyNumberFormat="1" applyFont="1" applyFill="1" applyBorder="1"/>
    <xf numFmtId="164" fontId="6" fillId="0" borderId="1" xfId="0" applyNumberFormat="1" applyFont="1" applyBorder="1"/>
    <xf numFmtId="164" fontId="2" fillId="4" borderId="1" xfId="50" applyNumberFormat="1" applyBorder="1"/>
  </cellXfs>
  <cellStyles count="825">
    <cellStyle name="20% - Accent5" xfId="50" builtinId="46"/>
    <cellStyle name="Bad" xfId="49" builtinId="2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36" builtinId="9" hidden="1"/>
    <cellStyle name="Followed Hyperlink" xfId="638" builtinId="9" hidden="1"/>
    <cellStyle name="Followed Hyperlink" xfId="640" builtinId="9" hidden="1"/>
    <cellStyle name="Followed Hyperlink" xfId="642" builtinId="9" hidden="1"/>
    <cellStyle name="Followed Hyperlink" xfId="644" builtinId="9" hidden="1"/>
    <cellStyle name="Followed Hyperlink" xfId="646" builtinId="9" hidden="1"/>
    <cellStyle name="Followed Hyperlink" xfId="648" builtinId="9" hidden="1"/>
    <cellStyle name="Followed Hyperlink" xfId="650" builtinId="9" hidden="1"/>
    <cellStyle name="Followed Hyperlink" xfId="652" builtinId="9" hidden="1"/>
    <cellStyle name="Followed Hyperlink" xfId="654" builtinId="9" hidden="1"/>
    <cellStyle name="Followed Hyperlink" xfId="656" builtinId="9" hidden="1"/>
    <cellStyle name="Followed Hyperlink" xfId="658" builtinId="9" hidden="1"/>
    <cellStyle name="Followed Hyperlink" xfId="660" builtinId="9" hidden="1"/>
    <cellStyle name="Followed Hyperlink" xfId="662" builtinId="9" hidden="1"/>
    <cellStyle name="Followed Hyperlink" xfId="664" builtinId="9" hidden="1"/>
    <cellStyle name="Followed Hyperlink" xfId="666" builtinId="9" hidden="1"/>
    <cellStyle name="Followed Hyperlink" xfId="668" builtinId="9" hidden="1"/>
    <cellStyle name="Followed Hyperlink" xfId="670" builtinId="9" hidden="1"/>
    <cellStyle name="Followed Hyperlink" xfId="672" builtinId="9" hidden="1"/>
    <cellStyle name="Followed Hyperlink" xfId="674" builtinId="9" hidden="1"/>
    <cellStyle name="Followed Hyperlink" xfId="676" builtinId="9" hidden="1"/>
    <cellStyle name="Followed Hyperlink" xfId="678" builtinId="9" hidden="1"/>
    <cellStyle name="Followed Hyperlink" xfId="680" builtinId="9" hidden="1"/>
    <cellStyle name="Followed Hyperlink" xfId="682" builtinId="9" hidden="1"/>
    <cellStyle name="Followed Hyperlink" xfId="684" builtinId="9" hidden="1"/>
    <cellStyle name="Followed Hyperlink" xfId="686" builtinId="9" hidden="1"/>
    <cellStyle name="Followed Hyperlink" xfId="688" builtinId="9" hidden="1"/>
    <cellStyle name="Followed Hyperlink" xfId="690" builtinId="9" hidden="1"/>
    <cellStyle name="Followed Hyperlink" xfId="692" builtinId="9" hidden="1"/>
    <cellStyle name="Followed Hyperlink" xfId="694" builtinId="9" hidden="1"/>
    <cellStyle name="Followed Hyperlink" xfId="696" builtinId="9" hidden="1"/>
    <cellStyle name="Followed Hyperlink" xfId="698" builtinId="9" hidden="1"/>
    <cellStyle name="Followed Hyperlink" xfId="700" builtinId="9" hidden="1"/>
    <cellStyle name="Followed Hyperlink" xfId="702" builtinId="9" hidden="1"/>
    <cellStyle name="Followed Hyperlink" xfId="704" builtinId="9" hidden="1"/>
    <cellStyle name="Followed Hyperlink" xfId="706" builtinId="9" hidden="1"/>
    <cellStyle name="Followed Hyperlink" xfId="708" builtinId="9" hidden="1"/>
    <cellStyle name="Followed Hyperlink" xfId="710" builtinId="9" hidden="1"/>
    <cellStyle name="Followed Hyperlink" xfId="712" builtinId="9" hidden="1"/>
    <cellStyle name="Followed Hyperlink" xfId="714" builtinId="9" hidden="1"/>
    <cellStyle name="Followed Hyperlink" xfId="716" builtinId="9" hidden="1"/>
    <cellStyle name="Followed Hyperlink" xfId="718" builtinId="9" hidden="1"/>
    <cellStyle name="Followed Hyperlink" xfId="720" builtinId="9" hidden="1"/>
    <cellStyle name="Followed Hyperlink" xfId="722" builtinId="9" hidden="1"/>
    <cellStyle name="Followed Hyperlink" xfId="724" builtinId="9" hidden="1"/>
    <cellStyle name="Followed Hyperlink" xfId="726" builtinId="9" hidden="1"/>
    <cellStyle name="Followed Hyperlink" xfId="728" builtinId="9" hidden="1"/>
    <cellStyle name="Followed Hyperlink" xfId="730" builtinId="9" hidden="1"/>
    <cellStyle name="Followed Hyperlink" xfId="732" builtinId="9" hidden="1"/>
    <cellStyle name="Followed Hyperlink" xfId="734" builtinId="9" hidden="1"/>
    <cellStyle name="Followed Hyperlink" xfId="736" builtinId="9" hidden="1"/>
    <cellStyle name="Followed Hyperlink" xfId="738" builtinId="9" hidden="1"/>
    <cellStyle name="Followed Hyperlink" xfId="740" builtinId="9" hidden="1"/>
    <cellStyle name="Followed Hyperlink" xfId="742" builtinId="9" hidden="1"/>
    <cellStyle name="Followed Hyperlink" xfId="744" builtinId="9" hidden="1"/>
    <cellStyle name="Followed Hyperlink" xfId="746" builtinId="9" hidden="1"/>
    <cellStyle name="Followed Hyperlink" xfId="748" builtinId="9" hidden="1"/>
    <cellStyle name="Followed Hyperlink" xfId="750" builtinId="9" hidden="1"/>
    <cellStyle name="Followed Hyperlink" xfId="752" builtinId="9" hidden="1"/>
    <cellStyle name="Followed Hyperlink" xfId="754" builtinId="9" hidden="1"/>
    <cellStyle name="Followed Hyperlink" xfId="756" builtinId="9" hidden="1"/>
    <cellStyle name="Followed Hyperlink" xfId="758" builtinId="9" hidden="1"/>
    <cellStyle name="Followed Hyperlink" xfId="760" builtinId="9" hidden="1"/>
    <cellStyle name="Followed Hyperlink" xfId="762" builtinId="9" hidden="1"/>
    <cellStyle name="Followed Hyperlink" xfId="764" builtinId="9" hidden="1"/>
    <cellStyle name="Followed Hyperlink" xfId="766" builtinId="9" hidden="1"/>
    <cellStyle name="Followed Hyperlink" xfId="768" builtinId="9" hidden="1"/>
    <cellStyle name="Followed Hyperlink" xfId="770" builtinId="9" hidden="1"/>
    <cellStyle name="Followed Hyperlink" xfId="772" builtinId="9" hidden="1"/>
    <cellStyle name="Followed Hyperlink" xfId="774" builtinId="9" hidden="1"/>
    <cellStyle name="Followed Hyperlink" xfId="776" builtinId="9" hidden="1"/>
    <cellStyle name="Followed Hyperlink" xfId="778" builtinId="9" hidden="1"/>
    <cellStyle name="Followed Hyperlink" xfId="780" builtinId="9" hidden="1"/>
    <cellStyle name="Followed Hyperlink" xfId="782" builtinId="9" hidden="1"/>
    <cellStyle name="Followed Hyperlink" xfId="784" builtinId="9" hidden="1"/>
    <cellStyle name="Followed Hyperlink" xfId="786" builtinId="9" hidden="1"/>
    <cellStyle name="Followed Hyperlink" xfId="788" builtinId="9" hidden="1"/>
    <cellStyle name="Followed Hyperlink" xfId="790" builtinId="9" hidden="1"/>
    <cellStyle name="Followed Hyperlink" xfId="792" builtinId="9" hidden="1"/>
    <cellStyle name="Followed Hyperlink" xfId="794" builtinId="9" hidden="1"/>
    <cellStyle name="Followed Hyperlink" xfId="796" builtinId="9" hidden="1"/>
    <cellStyle name="Followed Hyperlink" xfId="798" builtinId="9" hidden="1"/>
    <cellStyle name="Followed Hyperlink" xfId="800" builtinId="9" hidden="1"/>
    <cellStyle name="Followed Hyperlink" xfId="802" builtinId="9" hidden="1"/>
    <cellStyle name="Followed Hyperlink" xfId="804" builtinId="9" hidden="1"/>
    <cellStyle name="Followed Hyperlink" xfId="806" builtinId="9" hidden="1"/>
    <cellStyle name="Followed Hyperlink" xfId="808" builtinId="9" hidden="1"/>
    <cellStyle name="Followed Hyperlink" xfId="810" builtinId="9" hidden="1"/>
    <cellStyle name="Followed Hyperlink" xfId="812" builtinId="9" hidden="1"/>
    <cellStyle name="Followed Hyperlink" xfId="814" builtinId="9" hidden="1"/>
    <cellStyle name="Followed Hyperlink" xfId="816" builtinId="9" hidden="1"/>
    <cellStyle name="Followed Hyperlink" xfId="818" builtinId="9" hidden="1"/>
    <cellStyle name="Followed Hyperlink" xfId="820" builtinId="9" hidden="1"/>
    <cellStyle name="Followed Hyperlink" xfId="822" builtinId="9" hidden="1"/>
    <cellStyle name="Followed Hyperlink" xfId="824" builtinId="9" hidden="1"/>
    <cellStyle name="Good" xfId="52"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35" builtinId="8" hidden="1"/>
    <cellStyle name="Hyperlink" xfId="637" builtinId="8" hidden="1"/>
    <cellStyle name="Hyperlink" xfId="639" builtinId="8" hidden="1"/>
    <cellStyle name="Hyperlink" xfId="641" builtinId="8" hidden="1"/>
    <cellStyle name="Hyperlink" xfId="643" builtinId="8" hidden="1"/>
    <cellStyle name="Hyperlink" xfId="645" builtinId="8" hidden="1"/>
    <cellStyle name="Hyperlink" xfId="647" builtinId="8" hidden="1"/>
    <cellStyle name="Hyperlink" xfId="649" builtinId="8" hidden="1"/>
    <cellStyle name="Hyperlink" xfId="651" builtinId="8" hidden="1"/>
    <cellStyle name="Hyperlink" xfId="653" builtinId="8" hidden="1"/>
    <cellStyle name="Hyperlink" xfId="655" builtinId="8" hidden="1"/>
    <cellStyle name="Hyperlink" xfId="657" builtinId="8" hidden="1"/>
    <cellStyle name="Hyperlink" xfId="659" builtinId="8" hidden="1"/>
    <cellStyle name="Hyperlink" xfId="661" builtinId="8" hidden="1"/>
    <cellStyle name="Hyperlink" xfId="663" builtinId="8" hidden="1"/>
    <cellStyle name="Hyperlink" xfId="665" builtinId="8" hidden="1"/>
    <cellStyle name="Hyperlink" xfId="667" builtinId="8" hidden="1"/>
    <cellStyle name="Hyperlink" xfId="669" builtinId="8" hidden="1"/>
    <cellStyle name="Hyperlink" xfId="671" builtinId="8" hidden="1"/>
    <cellStyle name="Hyperlink" xfId="673" builtinId="8" hidden="1"/>
    <cellStyle name="Hyperlink" xfId="675" builtinId="8" hidden="1"/>
    <cellStyle name="Hyperlink" xfId="677" builtinId="8" hidden="1"/>
    <cellStyle name="Hyperlink" xfId="679" builtinId="8" hidden="1"/>
    <cellStyle name="Hyperlink" xfId="681" builtinId="8" hidden="1"/>
    <cellStyle name="Hyperlink" xfId="683" builtinId="8" hidden="1"/>
    <cellStyle name="Hyperlink" xfId="685" builtinId="8" hidden="1"/>
    <cellStyle name="Hyperlink" xfId="687" builtinId="8" hidden="1"/>
    <cellStyle name="Hyperlink" xfId="689" builtinId="8" hidden="1"/>
    <cellStyle name="Hyperlink" xfId="691" builtinId="8" hidden="1"/>
    <cellStyle name="Hyperlink" xfId="693" builtinId="8" hidden="1"/>
    <cellStyle name="Hyperlink" xfId="695" builtinId="8" hidden="1"/>
    <cellStyle name="Hyperlink" xfId="697" builtinId="8" hidden="1"/>
    <cellStyle name="Hyperlink" xfId="699" builtinId="8" hidden="1"/>
    <cellStyle name="Hyperlink" xfId="701" builtinId="8" hidden="1"/>
    <cellStyle name="Hyperlink" xfId="703" builtinId="8" hidden="1"/>
    <cellStyle name="Hyperlink" xfId="705" builtinId="8" hidden="1"/>
    <cellStyle name="Hyperlink" xfId="707" builtinId="8" hidden="1"/>
    <cellStyle name="Hyperlink" xfId="709" builtinId="8" hidden="1"/>
    <cellStyle name="Hyperlink" xfId="711" builtinId="8" hidden="1"/>
    <cellStyle name="Hyperlink" xfId="713" builtinId="8" hidden="1"/>
    <cellStyle name="Hyperlink" xfId="715" builtinId="8" hidden="1"/>
    <cellStyle name="Hyperlink" xfId="717" builtinId="8" hidden="1"/>
    <cellStyle name="Hyperlink" xfId="719" builtinId="8" hidden="1"/>
    <cellStyle name="Hyperlink" xfId="721" builtinId="8" hidden="1"/>
    <cellStyle name="Hyperlink" xfId="723" builtinId="8" hidden="1"/>
    <cellStyle name="Hyperlink" xfId="725" builtinId="8" hidden="1"/>
    <cellStyle name="Hyperlink" xfId="727" builtinId="8" hidden="1"/>
    <cellStyle name="Hyperlink" xfId="729" builtinId="8" hidden="1"/>
    <cellStyle name="Hyperlink" xfId="731" builtinId="8" hidden="1"/>
    <cellStyle name="Hyperlink" xfId="733" builtinId="8" hidden="1"/>
    <cellStyle name="Hyperlink" xfId="735" builtinId="8" hidden="1"/>
    <cellStyle name="Hyperlink" xfId="737" builtinId="8" hidden="1"/>
    <cellStyle name="Hyperlink" xfId="739" builtinId="8" hidden="1"/>
    <cellStyle name="Hyperlink" xfId="741" builtinId="8" hidden="1"/>
    <cellStyle name="Hyperlink" xfId="743" builtinId="8" hidden="1"/>
    <cellStyle name="Hyperlink" xfId="745" builtinId="8" hidden="1"/>
    <cellStyle name="Hyperlink" xfId="747" builtinId="8" hidden="1"/>
    <cellStyle name="Hyperlink" xfId="749" builtinId="8" hidden="1"/>
    <cellStyle name="Hyperlink" xfId="751" builtinId="8" hidden="1"/>
    <cellStyle name="Hyperlink" xfId="753" builtinId="8" hidden="1"/>
    <cellStyle name="Hyperlink" xfId="755" builtinId="8" hidden="1"/>
    <cellStyle name="Hyperlink" xfId="757" builtinId="8" hidden="1"/>
    <cellStyle name="Hyperlink" xfId="759" builtinId="8" hidden="1"/>
    <cellStyle name="Hyperlink" xfId="761" builtinId="8" hidden="1"/>
    <cellStyle name="Hyperlink" xfId="763" builtinId="8" hidden="1"/>
    <cellStyle name="Hyperlink" xfId="765" builtinId="8" hidden="1"/>
    <cellStyle name="Hyperlink" xfId="767" builtinId="8" hidden="1"/>
    <cellStyle name="Hyperlink" xfId="769" builtinId="8" hidden="1"/>
    <cellStyle name="Hyperlink" xfId="771" builtinId="8" hidden="1"/>
    <cellStyle name="Hyperlink" xfId="773" builtinId="8" hidden="1"/>
    <cellStyle name="Hyperlink" xfId="775" builtinId="8" hidden="1"/>
    <cellStyle name="Hyperlink" xfId="777" builtinId="8" hidden="1"/>
    <cellStyle name="Hyperlink" xfId="779" builtinId="8" hidden="1"/>
    <cellStyle name="Hyperlink" xfId="781" builtinId="8" hidden="1"/>
    <cellStyle name="Hyperlink" xfId="783" builtinId="8" hidden="1"/>
    <cellStyle name="Hyperlink" xfId="785" builtinId="8" hidden="1"/>
    <cellStyle name="Hyperlink" xfId="787" builtinId="8" hidden="1"/>
    <cellStyle name="Hyperlink" xfId="789" builtinId="8" hidden="1"/>
    <cellStyle name="Hyperlink" xfId="791" builtinId="8" hidden="1"/>
    <cellStyle name="Hyperlink" xfId="793" builtinId="8" hidden="1"/>
    <cellStyle name="Hyperlink" xfId="795" builtinId="8" hidden="1"/>
    <cellStyle name="Hyperlink" xfId="797" builtinId="8" hidden="1"/>
    <cellStyle name="Hyperlink" xfId="799" builtinId="8" hidden="1"/>
    <cellStyle name="Hyperlink" xfId="801" builtinId="8" hidden="1"/>
    <cellStyle name="Hyperlink" xfId="803" builtinId="8" hidden="1"/>
    <cellStyle name="Hyperlink" xfId="805" builtinId="8" hidden="1"/>
    <cellStyle name="Hyperlink" xfId="807" builtinId="8" hidden="1"/>
    <cellStyle name="Hyperlink" xfId="809" builtinId="8" hidden="1"/>
    <cellStyle name="Hyperlink" xfId="811" builtinId="8" hidden="1"/>
    <cellStyle name="Hyperlink" xfId="813" builtinId="8" hidden="1"/>
    <cellStyle name="Hyperlink" xfId="815" builtinId="8" hidden="1"/>
    <cellStyle name="Hyperlink" xfId="817" builtinId="8" hidden="1"/>
    <cellStyle name="Hyperlink" xfId="819" builtinId="8" hidden="1"/>
    <cellStyle name="Hyperlink" xfId="821" builtinId="8" hidden="1"/>
    <cellStyle name="Hyperlink" xfId="823" builtinId="8" hidden="1"/>
    <cellStyle name="Normal" xfId="0" builtinId="0"/>
    <cellStyle name="Normal 2" xfId="51"/>
  </cellStyles>
  <dxfs count="14">
    <dxf>
      <fill>
        <patternFill patternType="solid">
          <fgColor indexed="64"/>
          <bgColor rgb="FFFFFF00"/>
        </patternFill>
      </fill>
    </dxf>
    <dxf>
      <fill>
        <patternFill patternType="solid">
          <fgColor indexed="64"/>
          <bgColor rgb="FFFFFF00"/>
        </patternFill>
      </fill>
    </dxf>
    <dxf>
      <fill>
        <patternFill patternType="solid">
          <fgColor indexed="64"/>
          <bgColor rgb="FFFFFF00"/>
        </patternFill>
      </fill>
    </dxf>
    <dxf>
      <fill>
        <patternFill patternType="solid">
          <fgColor indexed="64"/>
          <bgColor rgb="FFFFFF00"/>
        </patternFill>
      </fill>
    </dxf>
    <dxf>
      <fill>
        <patternFill patternType="solid">
          <fgColor indexed="64"/>
          <bgColor theme="9" tint="0.59999389629810485"/>
        </patternFill>
      </fill>
    </dxf>
    <dxf>
      <fill>
        <patternFill patternType="solid">
          <fgColor indexed="64"/>
          <bgColor theme="9" tint="0.59999389629810485"/>
        </patternFill>
      </fill>
    </dxf>
    <dxf>
      <fill>
        <patternFill patternType="solid">
          <fgColor indexed="64"/>
          <bgColor theme="9" tint="0.59999389629810485"/>
        </patternFill>
      </fill>
    </dxf>
    <dxf>
      <fill>
        <patternFill patternType="solid">
          <fgColor indexed="64"/>
          <bgColor theme="3" tint="0.59999389629810485"/>
        </patternFill>
      </fill>
    </dxf>
    <dxf>
      <fill>
        <patternFill patternType="solid">
          <fgColor indexed="64"/>
          <bgColor theme="7" tint="0.59999389629810485"/>
        </patternFill>
      </fill>
    </dxf>
    <dxf>
      <fill>
        <patternFill patternType="solid">
          <fgColor indexed="64"/>
          <bgColor theme="7" tint="0.59999389629810485"/>
        </patternFill>
      </fill>
    </dxf>
    <dxf>
      <fill>
        <patternFill patternType="solid">
          <fgColor indexed="64"/>
          <bgColor theme="9" tint="0.59999389629810485"/>
        </patternFill>
      </fill>
    </dxf>
    <dxf>
      <fill>
        <patternFill patternType="solid">
          <fgColor indexed="64"/>
          <bgColor theme="9" tint="0.59999389629810485"/>
        </patternFill>
      </fill>
    </dxf>
    <dxf>
      <fill>
        <patternFill patternType="solid">
          <fgColor indexed="64"/>
          <bgColor theme="9" tint="0.59999389629810485"/>
        </patternFill>
      </fill>
    </dxf>
    <dxf>
      <fill>
        <patternFill patternType="solid">
          <fgColor indexed="64"/>
          <bgColor rgb="FFCCFFCC"/>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pivotCacheDefinition" Target="pivotCache/pivotCacheDefinition1.xml"/><Relationship Id="rId7" Type="http://schemas.openxmlformats.org/officeDocument/2006/relationships/pivotCacheDefinition" Target="pivotCache/pivotCacheDefinition2.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 Id="rId11"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Malgorzata Nakagawa-Lagisz" refreshedDate="43689.562213310186" createdVersion="4" refreshedVersion="4" minRefreshableVersion="3" recordCount="490">
  <cacheSource type="worksheet">
    <worksheetSource ref="A1:BH1048576" sheet="MA_dataset_2019"/>
  </cacheSource>
  <cacheFields count="61">
    <cacheField name="EffectID" numFmtId="0">
      <sharedItems containsBlank="1" count="485">
        <s v="es001"/>
        <s v="es002"/>
        <s v="es003"/>
        <s v="es006"/>
        <s v="es007"/>
        <s v="es008"/>
        <s v="es011"/>
        <s v="es012"/>
        <s v="es013"/>
        <s v="es016"/>
        <s v="es017"/>
        <s v="es018"/>
        <s v="es019"/>
        <s v="es020"/>
        <s v="es021"/>
        <s v="es024"/>
        <s v="es027"/>
        <s v="es030"/>
        <s v="es033"/>
        <s v="es036"/>
        <s v="es039"/>
        <s v="es040"/>
        <s v="es041"/>
        <s v="es042"/>
        <s v="es043"/>
        <s v="es044"/>
        <s v="es045"/>
        <s v="es046"/>
        <s v="es047"/>
        <s v="es048"/>
        <s v="es049"/>
        <s v="es050"/>
        <s v="es051"/>
        <s v="es052"/>
        <s v="es053"/>
        <s v="es054"/>
        <s v="es055"/>
        <s v="es056"/>
        <s v="es057"/>
        <s v="es058"/>
        <s v="es059"/>
        <s v="es060"/>
        <s v="es061"/>
        <s v="es062"/>
        <s v="es063"/>
        <s v="es064"/>
        <s v="es065"/>
        <s v="es066"/>
        <s v="es067"/>
        <s v="es068"/>
        <s v="es069"/>
        <s v="es070"/>
        <s v="es071"/>
        <s v="es072"/>
        <s v="es073"/>
        <s v="es074"/>
        <s v="es075"/>
        <s v="es076"/>
        <s v="es077"/>
        <s v="es078"/>
        <s v="es079"/>
        <s v="es080"/>
        <s v="es081"/>
        <s v="es082"/>
        <s v="es083"/>
        <s v="es084"/>
        <s v="es085"/>
        <s v="es086"/>
        <s v="es087"/>
        <s v="es088"/>
        <s v="es089"/>
        <s v="es090"/>
        <s v="es091"/>
        <s v="es092"/>
        <s v="es093"/>
        <s v="es094"/>
        <s v="es095"/>
        <s v="es096"/>
        <s v="es097"/>
        <s v="es098"/>
        <s v="es099"/>
        <s v="es100"/>
        <s v="es101"/>
        <s v="es102"/>
        <s v="es103"/>
        <s v="es104"/>
        <s v="es105"/>
        <s v="es106"/>
        <s v="es107"/>
        <s v="es108"/>
        <s v="es109"/>
        <s v="es110"/>
        <s v="es111"/>
        <s v="es112"/>
        <s v="es113"/>
        <s v="es114"/>
        <s v="es115"/>
        <s v="es116"/>
        <s v="es117"/>
        <s v="es118"/>
        <s v="es119"/>
        <s v="es120"/>
        <s v="es121"/>
        <s v="es122"/>
        <s v="es123"/>
        <s v="es124"/>
        <s v="es125"/>
        <s v="es126"/>
        <s v="es127"/>
        <s v="es128"/>
        <s v="es129"/>
        <s v="es130"/>
        <s v="es131"/>
        <s v="es132"/>
        <s v="es133"/>
        <s v="es134"/>
        <s v="es135"/>
        <s v="es136"/>
        <s v="es137"/>
        <s v="es138"/>
        <s v="es139"/>
        <s v="es140"/>
        <s v="es141"/>
        <s v="es142"/>
        <s v="es143"/>
        <s v="es144"/>
        <s v="es145"/>
        <s v="es146"/>
        <s v="es149"/>
        <s v="es150"/>
        <s v="es151"/>
        <s v="es152"/>
        <s v="es153"/>
        <s v="es154"/>
        <s v="es155"/>
        <s v="es156"/>
        <s v="es157"/>
        <s v="es158"/>
        <s v="es159"/>
        <s v="es160"/>
        <s v="es161"/>
        <s v="es162"/>
        <s v="es163"/>
        <s v="es164"/>
        <s v="es165"/>
        <s v="es166"/>
        <s v="es167"/>
        <s v="es168"/>
        <s v="es169"/>
        <s v="es172"/>
        <s v="es173"/>
        <s v="es174"/>
        <s v="es177"/>
        <s v="es178"/>
        <s v="es179"/>
        <s v="es180"/>
        <s v="es181"/>
        <s v="es182"/>
        <s v="es183"/>
        <s v="es184"/>
        <s v="es185"/>
        <s v="es186"/>
        <s v="es187"/>
        <s v="es188"/>
        <s v="es189"/>
        <s v="es190"/>
        <s v="es191"/>
        <s v="es192"/>
        <s v="es193"/>
        <s v="es194"/>
        <s v="es195"/>
        <s v="es196"/>
        <s v="es197"/>
        <s v="es198"/>
        <s v="es199"/>
        <s v="es200"/>
        <s v="es201"/>
        <s v="es202"/>
        <s v="es203"/>
        <s v="es204"/>
        <s v="es205"/>
        <s v="es206"/>
        <s v="es207"/>
        <s v="es208"/>
        <s v="es209"/>
        <s v="es210"/>
        <s v="es211"/>
        <s v="es212"/>
        <s v="es213"/>
        <s v="es214"/>
        <s v="es215"/>
        <s v="es216"/>
        <s v="es217"/>
        <s v="es218"/>
        <s v="es219"/>
        <s v="es220"/>
        <s v="es221"/>
        <s v="es222"/>
        <s v="es223"/>
        <s v="es224"/>
        <s v="es225"/>
        <s v="es226"/>
        <s v="es227"/>
        <s v="es228"/>
        <s v="es229"/>
        <s v="es230"/>
        <s v="es231"/>
        <s v="es232"/>
        <s v="es233"/>
        <s v="es234"/>
        <s v="es235"/>
        <s v="es236"/>
        <s v="es237"/>
        <s v="es238"/>
        <s v="es239"/>
        <s v="es240"/>
        <s v="es241"/>
        <s v="es242"/>
        <s v="es243"/>
        <s v="es244"/>
        <s v="es245"/>
        <s v="es246"/>
        <s v="es247"/>
        <s v="es248"/>
        <s v="es249"/>
        <s v="es250"/>
        <s v="es251"/>
        <s v="es252"/>
        <s v="es253"/>
        <s v="es254"/>
        <s v="es255"/>
        <s v="es256"/>
        <s v="es257"/>
        <s v="es258"/>
        <s v="es259"/>
        <s v="es260"/>
        <s v="es261"/>
        <s v="es262"/>
        <s v="es263"/>
        <s v="es264"/>
        <s v="es265"/>
        <s v="es266"/>
        <s v="es267"/>
        <s v="es268"/>
        <s v="es269"/>
        <s v="es270"/>
        <s v="es271"/>
        <s v="es272"/>
        <s v="es273"/>
        <s v="es274"/>
        <s v="es275"/>
        <s v="es276"/>
        <s v="es277"/>
        <s v="es278"/>
        <s v="es279"/>
        <s v="es280"/>
        <s v="es281"/>
        <s v="es282"/>
        <s v="es283"/>
        <s v="es284"/>
        <s v="es285"/>
        <s v="es286"/>
        <s v="es287"/>
        <s v="es288"/>
        <s v="es289"/>
        <s v="es290"/>
        <s v="es291"/>
        <s v="es292"/>
        <s v="es293"/>
        <s v="es294"/>
        <s v="es295"/>
        <s v="es296"/>
        <s v="es297"/>
        <s v="es298"/>
        <s v="es299"/>
        <s v="es300"/>
        <s v="es301"/>
        <s v="es302"/>
        <s v="es303"/>
        <s v="es304"/>
        <s v="es305"/>
        <s v="es306"/>
        <s v="es307"/>
        <s v="es308"/>
        <s v="es309"/>
        <s v="es310"/>
        <s v="es311"/>
        <s v="es312"/>
        <s v="es313"/>
        <s v="es314"/>
        <s v="es315"/>
        <s v="es316"/>
        <s v="es317"/>
        <s v="es318"/>
        <s v="es319"/>
        <s v="es320"/>
        <s v="es321"/>
        <s v="es322"/>
        <s v="es323"/>
        <s v="es324"/>
        <s v="es325"/>
        <s v="es326"/>
        <s v="es327"/>
        <s v="es328"/>
        <s v="es329"/>
        <s v="es330"/>
        <s v="es331"/>
        <s v="es332"/>
        <s v="es333"/>
        <s v="es334"/>
        <s v="es335"/>
        <s v="es336"/>
        <s v="es337"/>
        <s v="es338"/>
        <s v="es339"/>
        <s v="es340"/>
        <s v="es341"/>
        <s v="es342"/>
        <s v="es343"/>
        <s v="es344"/>
        <s v="es345"/>
        <s v="es346"/>
        <s v="es347"/>
        <s v="es348"/>
        <s v="es349"/>
        <s v="es350"/>
        <s v="es351"/>
        <s v="es352"/>
        <s v="es353"/>
        <s v="es354"/>
        <s v="es355"/>
        <s v="es356"/>
        <s v="es357"/>
        <s v="es358"/>
        <s v="es359"/>
        <s v="es360"/>
        <s v="es361"/>
        <s v="es362"/>
        <s v="es363"/>
        <s v="es364"/>
        <s v="es365"/>
        <s v="es366"/>
        <s v="es367"/>
        <s v="es368"/>
        <s v="es369"/>
        <s v="es370"/>
        <s v="es371"/>
        <s v="es372"/>
        <s v="es373"/>
        <s v="es374"/>
        <s v="es375"/>
        <s v="es376"/>
        <s v="es377"/>
        <s v="es378"/>
        <s v="es379"/>
        <s v="es380"/>
        <s v="es381"/>
        <s v="es382"/>
        <s v="es383"/>
        <s v="es384"/>
        <s v="es385"/>
        <s v="es386"/>
        <s v="es387"/>
        <s v="es388"/>
        <s v="es389"/>
        <s v="es390"/>
        <s v="es391"/>
        <s v="es392"/>
        <s v="es393"/>
        <s v="es394"/>
        <s v="es395"/>
        <s v="es396"/>
        <s v="es397"/>
        <s v="es398"/>
        <s v="es399"/>
        <s v="es400"/>
        <s v="es401"/>
        <s v="es402"/>
        <s v="es403"/>
        <s v="es404"/>
        <s v="es405"/>
        <s v="es406"/>
        <s v="es407"/>
        <s v="es408"/>
        <s v="es409"/>
        <s v="es410"/>
        <s v="es411"/>
        <s v="es412"/>
        <s v="es413"/>
        <s v="es414"/>
        <s v="es415"/>
        <s v="es416"/>
        <s v="es417"/>
        <s v="es418"/>
        <s v="es419"/>
        <s v="es420"/>
        <s v="es421"/>
        <s v="es422"/>
        <s v="es423"/>
        <s v="es424"/>
        <s v="es425"/>
        <s v="es426"/>
        <s v="es427"/>
        <s v="es428"/>
        <s v="es429"/>
        <s v="es430"/>
        <s v="es431"/>
        <s v="es432"/>
        <s v="es433"/>
        <s v="es434"/>
        <s v="es435"/>
        <s v="es436"/>
        <s v="es437"/>
        <s v="es438"/>
        <s v="es439"/>
        <s v="es440"/>
        <s v="es441"/>
        <s v="es442"/>
        <s v="es443"/>
        <s v="es444"/>
        <s v="es445"/>
        <s v="es446"/>
        <s v="es447"/>
        <s v="es448"/>
        <s v="es449"/>
        <s v="es450"/>
        <s v="es451"/>
        <s v="es452"/>
        <s v="es453"/>
        <s v="es454"/>
        <s v="es455"/>
        <s v="es456"/>
        <s v="es457"/>
        <s v="es458"/>
        <s v="es459"/>
        <s v="es460"/>
        <s v="es461"/>
        <s v="es462"/>
        <s v="es463"/>
        <s v="es464"/>
        <s v="es465"/>
        <s v="es466"/>
        <s v="es467"/>
        <s v="es468"/>
        <s v="es469"/>
        <s v="es470"/>
        <s v="es471"/>
        <s v="es472"/>
        <s v="es473"/>
        <s v="es474"/>
        <s v="es475"/>
        <s v="es476"/>
        <s v="es477"/>
        <s v="es478"/>
        <s v="es479"/>
        <s v="es480"/>
        <s v="es481"/>
        <s v="es482"/>
        <s v="es483"/>
        <s v="es484"/>
        <s v="es485"/>
        <s v="es486"/>
        <s v="es487"/>
        <s v="es488"/>
        <s v="es489"/>
        <s v="es490"/>
        <s v="es491"/>
        <s v="es492"/>
        <s v="es493"/>
        <s v="es494"/>
        <s v="es495"/>
        <s v="es496"/>
        <s v="es497"/>
        <s v="es498"/>
        <s v="es499"/>
        <s v="es500"/>
        <s v="es501"/>
        <s v="es502"/>
        <s v="es503"/>
        <s v="es504"/>
        <s v="es505"/>
        <s v="es506"/>
        <s v="es507"/>
        <s v="es508"/>
        <m/>
      </sharedItems>
    </cacheField>
    <cacheField name="ArticleID" numFmtId="0">
      <sharedItems containsBlank="1" count="75">
        <s v="Ash2016"/>
        <s v="Asher2016"/>
        <s v="Baciadonna2016"/>
        <s v="Barker2016"/>
        <s v="Barker2017a"/>
        <s v="Barker2017b"/>
        <s v="Bateson2007"/>
        <s v="Bateson2011"/>
        <s v="Bateson2015b"/>
        <s v="Bethell&amp;Koyama2015"/>
        <s v="Bethell2012"/>
        <s v="Boleij2012"/>
        <s v="Brajon2015"/>
        <s v="Briefer2013"/>
        <s v="BrieferFreymond2014"/>
        <s v="Brilot2010"/>
        <s v="Brydges2011"/>
        <s v="Brydges2012"/>
        <s v="Burman2008"/>
        <s v="Burman2009"/>
        <s v="Burman2011"/>
        <s v="Carreras2016"/>
        <s v="Carreras2016b"/>
        <s v="Carreras2017"/>
        <s v="Coulon2015"/>
        <s v="Daros2014"/>
        <s v="Deakin2016"/>
        <s v="Destrez2013"/>
        <s v="Destrez2014"/>
        <s v="Destrez2017"/>
        <s v="Douglas2012"/>
        <s v="Doyle2010a"/>
        <s v="Doyle2011b"/>
        <s v="Dupjan2013"/>
        <s v="Guldimann2015"/>
        <s v="Hales2016"/>
        <s v="Harding2004"/>
        <s v="Hernandez2015"/>
        <s v="Horvàth2016"/>
        <s v="Kasbaoui2016"/>
        <s v="Keen2014"/>
        <s v="Lockener2015"/>
        <s v="Lalot2017"/>
        <s v="Matheson2008"/>
        <s v="Mueller2012"/>
        <s v="Murphy2013"/>
        <s v="Neave2013"/>
        <s v="Nogueira da Cunha2015"/>
        <s v="Novak2016"/>
        <s v="Oliveira2016"/>
        <s v="Papciak2013"/>
        <s v="Parker2014"/>
        <s v="Perry2016"/>
        <s v="Richter2012"/>
        <s v="Rygula2012"/>
        <s v="Rygula2013"/>
        <s v="Sanger2011"/>
        <s v="Schluns2016"/>
        <s v="Scollo2014"/>
        <s v="Seehuus2013"/>
        <s v="Verbeek2014a"/>
        <s v="Voegeli2014"/>
        <s v="Walker2014"/>
        <s v="Wheeler2015"/>
        <s v="Wichman2012"/>
        <s v="Zidar2018"/>
        <s v="Wheeler2014"/>
        <s v="Deakin2018"/>
        <s v="Duranton2019"/>
        <s v="Gott2019"/>
        <s v="Jones2018"/>
        <s v="Uccheddu2018"/>
        <s v="Verbeek2019"/>
        <s v="McGuire2018"/>
        <m/>
      </sharedItems>
    </cacheField>
    <cacheField name="ExperimentID" numFmtId="0">
      <sharedItems containsBlank="1"/>
    </cacheField>
    <cacheField name="GroupID" numFmtId="0">
      <sharedItems containsBlank="1"/>
    </cacheField>
    <cacheField name="Authors" numFmtId="0">
      <sharedItems containsBlank="1"/>
    </cacheField>
    <cacheField name="Journal" numFmtId="0">
      <sharedItems containsBlank="1"/>
    </cacheField>
    <cacheField name="IF2015" numFmtId="0">
      <sharedItems containsString="0" containsBlank="1" containsNumber="1" minValue="0.95699999999999996" maxValue="41.456000000000003"/>
    </cacheField>
    <cacheField name="JournalType" numFmtId="0">
      <sharedItems containsBlank="1"/>
    </cacheField>
    <cacheField name="Year" numFmtId="0">
      <sharedItems containsString="0" containsBlank="1" containsNumber="1" containsInteger="1" minValue="2004" maxValue="2019"/>
    </cacheField>
    <cacheField name="ArticleTitle" numFmtId="0">
      <sharedItems containsBlank="1"/>
    </cacheField>
    <cacheField name="Species" numFmtId="0">
      <sharedItems containsBlank="1"/>
    </cacheField>
    <cacheField name="ScientificName" numFmtId="0">
      <sharedItems containsBlank="1"/>
    </cacheField>
    <cacheField name="Taxa" numFmtId="0">
      <sharedItems containsBlank="1"/>
    </cacheField>
    <cacheField name="Breed" numFmtId="0">
      <sharedItems containsBlank="1"/>
    </cacheField>
    <cacheField name="Captive_Wild-caught" numFmtId="0">
      <sharedItems containsBlank="1"/>
    </cacheField>
    <cacheField name="Age" numFmtId="0">
      <sharedItems containsBlank="1"/>
    </cacheField>
    <cacheField name="WithinBetween" numFmtId="0">
      <sharedItems containsBlank="1"/>
    </cacheField>
    <cacheField name="CrossoverDesign " numFmtId="0">
      <sharedItems containsBlank="1"/>
    </cacheField>
    <cacheField name="StudyDesign" numFmtId="0">
      <sharedItems containsBlank="1"/>
    </cacheField>
    <cacheField name="Blind" numFmtId="0">
      <sharedItems containsBlank="1"/>
    </cacheField>
    <cacheField name="Automated" numFmtId="0">
      <sharedItems containsBlank="1"/>
    </cacheField>
    <cacheField name="FoodDeprived " numFmtId="0">
      <sharedItems containsBlank="1"/>
    </cacheField>
    <cacheField name="TaskType" numFmtId="0">
      <sharedItems containsBlank="1"/>
    </cacheField>
    <cacheField name="CueTypeDetails" numFmtId="0">
      <sharedItems containsBlank="1"/>
    </cacheField>
    <cacheField name="CueTypeCat" numFmtId="0">
      <sharedItems containsBlank="1"/>
    </cacheField>
    <cacheField name="ResponseTypeDetails" numFmtId="0">
      <sharedItems containsBlank="1"/>
    </cacheField>
    <cacheField name="OutcomeCorrectPosCue" numFmtId="0">
      <sharedItems containsBlank="1"/>
    </cacheField>
    <cacheField name="OutcomeIncorrectPosCue" numFmtId="0">
      <sharedItems containsBlank="1"/>
    </cacheField>
    <cacheField name="OutcomeCorrectNegCue" numFmtId="0">
      <sharedItems containsBlank="1"/>
    </cacheField>
    <cacheField name="OutcomeIncorrectNegCue" numFmtId="0">
      <sharedItems containsBlank="1"/>
    </cacheField>
    <cacheField name="ReinforcementCat" numFmtId="0">
      <sharedItems containsBlank="1"/>
    </cacheField>
    <cacheField name="AffectManipDetails" numFmtId="0">
      <sharedItems containsBlank="1"/>
    </cacheField>
    <cacheField name="AffectManipCat" numFmtId="0">
      <sharedItems containsBlank="1"/>
    </cacheField>
    <cacheField name="AffectManipTiming" numFmtId="0">
      <sharedItems containsBlank="1"/>
    </cacheField>
    <cacheField name="AmbigReinforced" numFmtId="0">
      <sharedItems containsBlank="1"/>
    </cacheField>
    <cacheField name="NoAmbigCues" numFmtId="0">
      <sharedItems containsBlank="1" containsMixedTypes="1" containsNumber="1" containsInteger="1" minValue="1" maxValue="13"/>
    </cacheField>
    <cacheField name="NoTestSessions" numFmtId="0">
      <sharedItems containsBlank="1" containsMixedTypes="1" containsNumber="1" containsInteger="1" minValue="1" maxValue="44"/>
    </cacheField>
    <cacheField name="NoTrials_AmbigCue" numFmtId="0">
      <sharedItems containsBlank="1" containsMixedTypes="1" containsNumber="1" minValue="1" maxValue="40"/>
    </cacheField>
    <cacheField name="NoTrials_TrainingCue" numFmtId="0">
      <sharedItems containsBlank="1" containsMixedTypes="1" containsNumber="1" containsInteger="1" minValue="0" maxValue="34"/>
    </cacheField>
    <cacheField name="MeasureType" numFmtId="0">
      <sharedItems containsBlank="1"/>
    </cacheField>
    <cacheField name="BetterSampleSizeMale" numFmtId="0">
      <sharedItems containsBlank="1" containsMixedTypes="1" containsNumber="1" containsInteger="1" minValue="0" maxValue="42"/>
    </cacheField>
    <cacheField name="BetterSampleSizeFemale" numFmtId="0">
      <sharedItems containsBlank="1" containsMixedTypes="1" containsNumber="1" containsInteger="1" minValue="0" maxValue="69"/>
    </cacheField>
    <cacheField name="WorseSampleSizeMale" numFmtId="0">
      <sharedItems containsBlank="1" containsMixedTypes="1" containsNumber="1" containsInteger="1" minValue="0" maxValue="42"/>
    </cacheField>
    <cacheField name="WorseSampleSizeFemale" numFmtId="0">
      <sharedItems containsBlank="1" containsMixedTypes="1" containsNumber="1" containsInteger="1" minValue="0" maxValue="78"/>
    </cacheField>
    <cacheField name="Sex" numFmtId="0">
      <sharedItems containsBlank="1"/>
    </cacheField>
    <cacheField name="TreatmentComp" numFmtId="0">
      <sharedItems containsBlank="1"/>
    </cacheField>
    <cacheField name="ComparisonCategory" numFmtId="0">
      <sharedItems containsBlank="1"/>
    </cacheField>
    <cacheField name="SNNNPlePoint" numFmtId="0">
      <sharedItems containsBlank="1"/>
    </cacheField>
    <cacheField name="Better" numFmtId="0">
      <sharedItems containsString="0" containsBlank="1" containsNumber="1" minValue="-0.32900432900432897" maxValue="154.82400000000001"/>
    </cacheField>
    <cacheField name="BetterSE" numFmtId="0">
      <sharedItems containsString="0" containsBlank="1" containsNumber="1" minValue="0" maxValue="29.201000000000001"/>
    </cacheField>
    <cacheField name="BetterN" numFmtId="0">
      <sharedItems containsString="0" containsBlank="1" containsNumber="1" containsInteger="1" minValue="2" maxValue="69"/>
    </cacheField>
    <cacheField name="BetterSD" numFmtId="0">
      <sharedItems containsString="0" containsBlank="1" containsNumber="1" minValue="0" maxValue="92.341669954576858"/>
    </cacheField>
    <cacheField name="Worse" numFmtId="0">
      <sharedItems containsString="0" containsBlank="1" containsNumber="1" minValue="-0.12121212121212099" maxValue="139.57"/>
    </cacheField>
    <cacheField name="WorseSE" numFmtId="0">
      <sharedItems containsString="0" containsBlank="1" containsNumber="1" minValue="0" maxValue="30.661999999999999"/>
    </cacheField>
    <cacheField name="WorseN" numFmtId="0">
      <sharedItems containsString="0" containsBlank="1" containsNumber="1" containsInteger="1" minValue="2" maxValue="78"/>
    </cacheField>
    <cacheField name="WorseSD" numFmtId="0">
      <sharedItems containsString="0" containsBlank="1" containsNumber="1" minValue="0" maxValue="124.04137696752645"/>
    </cacheField>
    <cacheField name="DataScale" numFmtId="0">
      <sharedItems containsBlank="1"/>
    </cacheField>
    <cacheField name="DataSource" numFmtId="0">
      <sharedItems containsBlank="1"/>
    </cacheField>
    <cacheField name="Notes" numFmtId="0">
      <sharedItems containsBlank="1" longText="1"/>
    </cacheField>
    <cacheField name="Exclude" numFmtId="0">
      <sharedItems containsBlank="1" count="2">
        <m/>
        <s v="Y"/>
      </sharedItems>
    </cacheField>
    <cacheField name="notes_VN" numFmtId="0">
      <sharedItems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Malgorzata Nakagawa-Lagisz" refreshedDate="43689.595489814812" createdVersion="4" refreshedVersion="4" minRefreshableVersion="3" recordCount="63">
  <cacheSource type="worksheet">
    <worksheetSource ref="A1:D64" sheet="found_excluded"/>
  </cacheSource>
  <cacheFields count="4">
    <cacheField name="year found" numFmtId="0">
      <sharedItems containsMixedTypes="1" containsNumber="1" containsInteger="1" minValue="2016" maxValue="2019" count="4">
        <n v="2016"/>
        <n v="2017"/>
        <s v="from authors"/>
        <n v="2019"/>
      </sharedItems>
    </cacheField>
    <cacheField name="Nr" numFmtId="0">
      <sharedItems containsSemiMixedTypes="0" containsString="0" containsNumber="1" containsInteger="1" minValue="1" maxValue="63"/>
    </cacheField>
    <cacheField name="Short ref" numFmtId="0">
      <sharedItems/>
    </cacheField>
    <cacheField name="reasonson for exclusion" numFmtId="0">
      <sharedItems count="27">
        <s v="Drug manipulation."/>
        <s v="Proportion data not reported for an active choice test"/>
        <s v="Unusual design (morphed goat faces)."/>
        <s v="Unusual study design (aversive eye spot)."/>
        <s v="Different method of measuring judgment bias. "/>
        <s v="No affect manipulation."/>
        <s v="Correlative study. No affect manipulation."/>
        <s v="No extractable data presented."/>
        <s v="Missing Standard Error values."/>
        <s v="Drug manipulation"/>
        <s v="Drug manipulation. "/>
        <s v="No affect manipulation. Drug manipulation. "/>
        <s v="No affect manipulation. "/>
        <s v="Different method of measuring judgment bias."/>
        <s v="Unusual design (morphed chicken-owl silhouette)."/>
        <s v="Study retracted."/>
        <s v="Drug manipulation. Different method of measuring judgment bias."/>
        <s v="Unusual design (punishment-null)."/>
        <s v="Not testing judgment bias."/>
        <s v="Data not shown as latencies or proportion."/>
        <s v="No judgment bias test applied."/>
        <s v="No affect manipulation. Different method of measuring judgment bias."/>
        <s v="Data not presented separately for each group."/>
        <s v="No affect manipulation. Single animal."/>
        <s v="Data not extractable, no data from authors"/>
        <s v="exclude - no cognitive bias test"/>
        <s v="exclude - no cognitive bias test, drug manipulation only"/>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490">
  <r>
    <x v="0"/>
    <x v="0"/>
    <s v="exp135"/>
    <s v="grp113"/>
    <s v="Ash, H., Buchanan-Smith, H.M."/>
    <s v="Applied Animal Behaviour Science"/>
    <n v="1.6910000000000001"/>
    <s v="Peer-reviewed"/>
    <n v="2016"/>
    <s v="The long-term impact of infant rearing background on the affective state of adult common marmosets (Callithrix jacchus)"/>
    <s v="Common marmosets"/>
    <s v="Callithrix_jacchus"/>
    <s v="mammal"/>
    <s v="n/a"/>
    <s v="captive"/>
    <s v="adult"/>
    <s v="between"/>
    <s v="n/a"/>
    <s v="between"/>
    <s v="no"/>
    <s v="no"/>
    <s v="no"/>
    <s v="go/no-go"/>
    <s v="visual"/>
    <s v="visual"/>
    <s v="touch rusk"/>
    <s v="treat"/>
    <s v="no treat"/>
    <s v="no treat"/>
    <s v="no trreat + 5 s time-out"/>
    <s v="R-P"/>
    <s v="rearing history (family, hand-reared)"/>
    <s v="stress"/>
    <s v="long-term"/>
    <s v="no"/>
    <n v="3"/>
    <s v="no info"/>
    <n v="3"/>
    <n v="17"/>
    <s v="proportion"/>
    <n v="4"/>
    <n v="3"/>
    <n v="5"/>
    <n v="3"/>
    <s v="mixed-sex"/>
    <s v="Family raised twin-Handraised triplet"/>
    <s v="Benign-Worse"/>
    <s v="P"/>
    <n v="0.81"/>
    <n v="0.09"/>
    <n v="7"/>
    <n v="0.24"/>
    <n v="0.75"/>
    <n v="0.09"/>
    <n v="8"/>
    <n v="0.27"/>
    <s v="natural"/>
    <s v="Fig 5"/>
    <s v="P+"/>
    <x v="0"/>
    <s v="combined probe cue"/>
  </r>
  <r>
    <x v="1"/>
    <x v="0"/>
    <s v="exp135"/>
    <s v="grp113"/>
    <s v="Ash, H., Buchanan-Smith, H.M."/>
    <s v="Applied Animal Behaviour Science"/>
    <n v="1.6910000000000001"/>
    <s v="Peer-reviewed"/>
    <n v="2016"/>
    <s v="The long-term impact of infant rearing background on the affective state of adult common marmosets (Callithrix jacchus)"/>
    <s v="Common marmosets"/>
    <s v="Callithrix_jacchus"/>
    <s v="mammal"/>
    <s v="n/a"/>
    <s v="captive"/>
    <s v="adult"/>
    <s v="between"/>
    <s v="n/a"/>
    <s v="between"/>
    <s v="no"/>
    <s v="no"/>
    <s v="no"/>
    <s v="go/no-go"/>
    <s v="visual"/>
    <s v="visual"/>
    <s v="touch rusk"/>
    <s v="treat"/>
    <s v="no treat"/>
    <s v="no treat"/>
    <s v="no trreat + 5 s time-out"/>
    <s v="R-P"/>
    <s v="rearing history (family, hand-reared)"/>
    <s v="stress"/>
    <s v="long-term"/>
    <s v="no"/>
    <n v="3"/>
    <s v="no info"/>
    <n v="3"/>
    <n v="17"/>
    <s v="proportion"/>
    <n v="4"/>
    <n v="3"/>
    <n v="5"/>
    <n v="3"/>
    <s v="mixed-sex"/>
    <s v="Family raised twin-Handraised triplet"/>
    <s v="Benign-Worse"/>
    <s v="MID"/>
    <n v="0.52"/>
    <n v="0.11"/>
    <n v="7"/>
    <n v="0.3"/>
    <n v="0.33"/>
    <n v="0.1"/>
    <n v="8"/>
    <n v="0.28000000000000003"/>
    <s v="natural"/>
    <s v="Fig 5"/>
    <s v="PI"/>
    <x v="0"/>
    <m/>
  </r>
  <r>
    <x v="2"/>
    <x v="0"/>
    <s v="exp135"/>
    <s v="grp113"/>
    <s v="Ash, H., Buchanan-Smith, H.M."/>
    <s v="Applied Animal Behaviour Science"/>
    <n v="1.6910000000000001"/>
    <s v="Peer-reviewed"/>
    <n v="2016"/>
    <s v="The long-term impact of infant rearing background on the affective state of adult common marmosets (Callithrix jacchus)"/>
    <s v="Common marmosets"/>
    <s v="Callithrix_jacchus"/>
    <s v="mammal"/>
    <s v="n/a"/>
    <s v="captive"/>
    <s v="adult"/>
    <s v="between"/>
    <s v="n/a"/>
    <s v="between"/>
    <s v="no"/>
    <s v="no"/>
    <s v="no"/>
    <s v="go/no-go"/>
    <s v="visual"/>
    <s v="visual"/>
    <s v="touch rusk"/>
    <s v="treat"/>
    <s v="no treat"/>
    <s v="no treat"/>
    <s v="no trreat + 5 s time-out"/>
    <s v="R-P"/>
    <s v="rearing history (family, hand-reared)"/>
    <s v="stress"/>
    <s v="long-term"/>
    <s v="no"/>
    <n v="3"/>
    <s v="no info"/>
    <n v="3"/>
    <n v="17"/>
    <s v="proportion"/>
    <n v="4"/>
    <n v="3"/>
    <n v="5"/>
    <n v="3"/>
    <s v="mixed-sex"/>
    <s v="Family raised twin-Handraised triplet"/>
    <s v="Benign-Worse"/>
    <s v="N"/>
    <n v="0.24"/>
    <n v="0.1"/>
    <n v="7"/>
    <n v="0.26"/>
    <n v="0.17"/>
    <n v="0.08"/>
    <n v="8"/>
    <n v="0.23"/>
    <s v="natural"/>
    <s v="Fig 5"/>
    <s v="P-"/>
    <x v="0"/>
    <m/>
  </r>
  <r>
    <x v="3"/>
    <x v="1"/>
    <s v="exp136"/>
    <s v="grp114"/>
    <s v="Asher, L., Friel, M., Griffin, K., Collins, L.M."/>
    <s v="Biology Letters"/>
    <n v="2.82"/>
    <s v="Peer-reviewed"/>
    <n v="2016"/>
    <s v="Mood and personality interact to determine cognitive biases in pigs"/>
    <s v="pig"/>
    <s v="Sus_scrofa_domesticus"/>
    <s v="mammal"/>
    <s v="commercial crossbreed PIC337 (large white _ landrace)"/>
    <s v="captive"/>
    <s v="juvenile"/>
    <s v="between"/>
    <s v="n/a"/>
    <s v="between"/>
    <s v="no"/>
    <s v="no"/>
    <s v="no"/>
    <s v="go/no-go"/>
    <s v="location"/>
    <s v="spatial"/>
    <s v="approach bowl"/>
    <s v="3 suger coated chocolat sweets"/>
    <s v="no  sweets"/>
    <s v="no coffebeans"/>
    <s v="3 coffebeans "/>
    <s v="R-Null"/>
    <s v="environmental enrichment"/>
    <s v="enrichment"/>
    <s v="long-term"/>
    <s v="no"/>
    <n v="3"/>
    <s v="no info"/>
    <s v="1 per cue"/>
    <s v="3 positive, 3 negative"/>
    <s v="latency"/>
    <n v="8"/>
    <n v="4"/>
    <n v="9"/>
    <n v="6"/>
    <s v="male"/>
    <s v="Enriched-Barren"/>
    <s v="Better-Benign"/>
    <s v="NP"/>
    <n v="6.06"/>
    <n v="0.86"/>
    <n v="8"/>
    <n v="2.4300000000000002"/>
    <n v="4.8499999999999996"/>
    <n v="1.51"/>
    <n v="9"/>
    <n v="4.53"/>
    <s v="natural"/>
    <s v="suppl material - raw data"/>
    <s v="NR, P and R not reported"/>
    <x v="0"/>
    <m/>
  </r>
  <r>
    <x v="4"/>
    <x v="1"/>
    <s v="exp136"/>
    <s v="grp114"/>
    <s v="Asher, L., Friel, M., Griffin, K., Collins, L.M."/>
    <s v="Biology Letters"/>
    <n v="2.82"/>
    <s v="Peer-reviewed"/>
    <n v="2016"/>
    <s v="Mood and personality interact to determine cognitive biases in pigs"/>
    <s v="pig"/>
    <s v="Sus_scrofa_domesticus"/>
    <s v="mammal"/>
    <s v="commercial crossbreed PIC337 (large white _ landrace)"/>
    <s v="captive"/>
    <s v="juvenile"/>
    <s v="between"/>
    <s v="n/a"/>
    <s v="between"/>
    <s v="no"/>
    <s v="no"/>
    <s v="no"/>
    <s v="go/no-go"/>
    <s v="location"/>
    <s v="spatial"/>
    <s v="approach bowl"/>
    <s v="3 suger coated chocolat sweets"/>
    <s v="no  sweets"/>
    <s v="no coffebeans"/>
    <s v="3 coffebeans "/>
    <s v="R-Null"/>
    <s v="environmental enrichment"/>
    <s v="enrichment"/>
    <s v="long-term"/>
    <s v="no"/>
    <n v="3"/>
    <s v="no info"/>
    <s v="1 per cue"/>
    <s v="3 positive, 3 negative"/>
    <s v="latency"/>
    <n v="8"/>
    <n v="4"/>
    <n v="9"/>
    <n v="6"/>
    <s v="male"/>
    <s v="Enriched-Barren"/>
    <s v="Better-Benign"/>
    <s v="MID"/>
    <n v="4.8"/>
    <n v="0.99"/>
    <n v="8"/>
    <n v="2.8"/>
    <n v="5.36"/>
    <n v="1.52"/>
    <n v="9"/>
    <n v="4.5599999999999996"/>
    <s v="natural"/>
    <s v="suppl material - raw data"/>
    <s v="M, P and R not reported"/>
    <x v="0"/>
    <m/>
  </r>
  <r>
    <x v="5"/>
    <x v="1"/>
    <s v="exp136"/>
    <s v="grp114"/>
    <s v="Asher, L., Friel, M., Griffin, K., Collins, L.M."/>
    <s v="Biology Letters"/>
    <n v="2.82"/>
    <s v="Peer-reviewed"/>
    <n v="2016"/>
    <s v="Mood and personality interact to determine cognitive biases in pigs"/>
    <s v="pig"/>
    <s v="Sus_scrofa_domesticus"/>
    <s v="mammal"/>
    <s v="commercial crossbreed PIC337 (large white _ landrace)"/>
    <s v="captive"/>
    <s v="juvenile"/>
    <s v="between"/>
    <s v="n/a"/>
    <s v="between"/>
    <s v="no"/>
    <s v="no"/>
    <s v="no"/>
    <s v="go/no-go"/>
    <s v="location"/>
    <s v="spatial"/>
    <s v="approach bowl"/>
    <s v="3 suger coated chocolat sweets"/>
    <s v="no  sweets"/>
    <s v="no coffebeans"/>
    <s v="3 coffebeans "/>
    <s v="R-Null"/>
    <s v="environmental enrichment"/>
    <s v="enrichment"/>
    <s v="long-term"/>
    <s v="no"/>
    <n v="3"/>
    <s v="no info"/>
    <s v="1 per cue"/>
    <s v="3 positive, 3 negative"/>
    <s v="latency"/>
    <n v="8"/>
    <n v="4"/>
    <n v="9"/>
    <n v="6"/>
    <s v="male"/>
    <s v="Enriched-Barren"/>
    <s v="Better-Benign"/>
    <s v="NN"/>
    <n v="13.54"/>
    <n v="3.4"/>
    <n v="8"/>
    <n v="9.6199999999999992"/>
    <n v="16.670000000000002"/>
    <n v="3.1"/>
    <n v="9"/>
    <n v="9.3000000000000007"/>
    <s v="natural"/>
    <s v="suppl material - raw data"/>
    <s v="NP, P and R not reported"/>
    <x v="0"/>
    <m/>
  </r>
  <r>
    <x v="6"/>
    <x v="1"/>
    <s v="exp136"/>
    <s v="grp114b"/>
    <s v="Asher, L., Friel, M., Griffin, K., Collins, L.M."/>
    <s v="Biology Letters"/>
    <n v="2.82"/>
    <s v="Peer-reviewed"/>
    <n v="2016"/>
    <s v="Mood and personality interact to determine cognitive biases in pigs"/>
    <s v="pig"/>
    <s v="Sus_scrofa_domesticus"/>
    <s v="mammal"/>
    <s v="commercial crossbreed PIC337 (large white _ landrace)"/>
    <s v="captive"/>
    <s v="juvenile"/>
    <s v="between"/>
    <s v="n/a"/>
    <s v="between"/>
    <s v="no"/>
    <s v="no"/>
    <s v="no"/>
    <s v="go/no-go"/>
    <s v="location"/>
    <s v="spatial"/>
    <s v="approach bowl"/>
    <s v="3 suger coated chocolat sweets"/>
    <s v="no  sweets"/>
    <s v="no coffebeans"/>
    <s v="3 coffebeans "/>
    <s v="R-Null"/>
    <s v="environmental enrichment"/>
    <s v="enrichment"/>
    <s v="long-term"/>
    <s v="no"/>
    <n v="3"/>
    <s v="no info"/>
    <s v="1 per cue"/>
    <s v="3 positive, 3 negative"/>
    <s v="latency"/>
    <n v="8"/>
    <n v="4"/>
    <n v="9"/>
    <n v="6"/>
    <s v="female"/>
    <s v="Enriched-Barren"/>
    <s v="Better-Benign"/>
    <s v="NP"/>
    <n v="6.06"/>
    <n v="4.01"/>
    <n v="4"/>
    <n v="8.02"/>
    <n v="4.75"/>
    <n v="2.76"/>
    <n v="6"/>
    <n v="6.76"/>
    <s v="natural"/>
    <s v="suppl material - raw data"/>
    <s v="NR, P and R not reported"/>
    <x v="0"/>
    <m/>
  </r>
  <r>
    <x v="7"/>
    <x v="1"/>
    <s v="exp136"/>
    <s v="grp114b"/>
    <s v="Asher, L., Friel, M., Griffin, K., Collins, L.M."/>
    <s v="Biology Letters"/>
    <n v="2.82"/>
    <s v="Peer-reviewed"/>
    <n v="2016"/>
    <s v="Mood and personality interact to determine cognitive biases in pigs"/>
    <s v="pig"/>
    <s v="Sus_scrofa_domesticus"/>
    <s v="mammal"/>
    <s v="commercial crossbreed PIC337 (large white _ landrace)"/>
    <s v="captive"/>
    <s v="juvenile"/>
    <s v="between"/>
    <s v="n/a"/>
    <s v="between"/>
    <s v="no"/>
    <s v="no"/>
    <s v="no"/>
    <s v="go/no-go"/>
    <s v="location"/>
    <s v="spatial"/>
    <s v="approach bowl"/>
    <s v="3 suger coated chocolat sweets"/>
    <s v="no  sweets"/>
    <s v="no coffebeans"/>
    <s v="3 coffebeans "/>
    <s v="R-Null"/>
    <s v="environmental enrichment"/>
    <s v="enrichment"/>
    <s v="long-term"/>
    <s v="no"/>
    <n v="3"/>
    <s v="no info"/>
    <s v="1 per cue"/>
    <s v="3 positive, 3 negative"/>
    <s v="latency"/>
    <n v="8"/>
    <n v="4"/>
    <n v="9"/>
    <n v="6"/>
    <s v="female"/>
    <s v="Enriched-Barren"/>
    <s v="Better-Benign"/>
    <s v="MID"/>
    <n v="3.65"/>
    <n v="0.89"/>
    <n v="4"/>
    <n v="1.78"/>
    <n v="3.43"/>
    <n v="1.1599999999999999"/>
    <n v="6"/>
    <n v="2.84"/>
    <s v="natural"/>
    <s v="suppl material - raw data"/>
    <s v="M, P and R not reported"/>
    <x v="0"/>
    <m/>
  </r>
  <r>
    <x v="8"/>
    <x v="1"/>
    <s v="exp136"/>
    <s v="grp114b"/>
    <s v="Asher, L., Friel, M., Griffin, K., Collins, L.M."/>
    <s v="Biology Letters"/>
    <n v="2.82"/>
    <s v="Peer-reviewed"/>
    <n v="2016"/>
    <s v="Mood and personality interact to determine cognitive biases in pigs"/>
    <s v="pig"/>
    <s v="Sus_scrofa_domesticus"/>
    <s v="mammal"/>
    <s v="commercial crossbreed PIC337 (large white _ landrace)"/>
    <s v="captive"/>
    <s v="juvenile"/>
    <s v="between"/>
    <s v="n/a"/>
    <s v="between"/>
    <s v="no"/>
    <s v="no"/>
    <s v="no"/>
    <s v="go/no-go"/>
    <s v="location"/>
    <s v="spatial"/>
    <s v="approach bowl"/>
    <s v="3 suger coated chocolat sweets"/>
    <s v="no  sweets"/>
    <s v="no coffebeans"/>
    <s v="3 coffebeans "/>
    <s v="R-Null"/>
    <s v="environmental enrichment"/>
    <s v="enrichment"/>
    <s v="long-term"/>
    <s v="no"/>
    <n v="3"/>
    <s v="no info"/>
    <s v="1 per cue"/>
    <s v="3 positive, 3 negative"/>
    <s v="latency"/>
    <n v="8"/>
    <n v="4"/>
    <n v="9"/>
    <n v="6"/>
    <s v="female"/>
    <s v="Enriched-Barren"/>
    <s v="Better-Benign"/>
    <s v="NN"/>
    <n v="12.06"/>
    <n v="5.51"/>
    <n v="4"/>
    <n v="11.02"/>
    <n v="11.7"/>
    <n v="4.17"/>
    <n v="6"/>
    <n v="10.210000000000001"/>
    <s v="natural"/>
    <s v="suppl material - raw data"/>
    <s v="NP, P and R not reported"/>
    <x v="0"/>
    <m/>
  </r>
  <r>
    <x v="9"/>
    <x v="2"/>
    <s v="exp134"/>
    <s v="grp112"/>
    <s v="Baciadonna, L., Nawroth, C., McElligott, A.G."/>
    <s v="PeerJ"/>
    <n v="2.1"/>
    <s v="Peer-reviewed"/>
    <n v="2016"/>
    <s v="Judgement bias in goats (Capra hircus): investigating the effects of human grooming"/>
    <s v="goat"/>
    <s v="Capra_hircus"/>
    <s v="mammal"/>
    <s v="n/a"/>
    <s v="captive"/>
    <s v="adult"/>
    <s v="between"/>
    <s v="n/a"/>
    <s v="between"/>
    <s v="no"/>
    <s v="no"/>
    <s v="no"/>
    <s v="go/no-go"/>
    <s v="location"/>
    <s v="spatial"/>
    <s v="approach bucket"/>
    <s v="appels and carrots"/>
    <s v="no food"/>
    <s v="no food"/>
    <s v="no food"/>
    <s v="R-Null"/>
    <s v="grooming"/>
    <s v="enrichment"/>
    <s v="before/during"/>
    <s v="no"/>
    <n v="3"/>
    <s v="no info"/>
    <n v="3"/>
    <s v="2 positive, 2 negative"/>
    <s v="latency"/>
    <n v="4"/>
    <n v="5"/>
    <n v="5"/>
    <n v="5"/>
    <s v="mixed-sex"/>
    <s v="Grooming-Control"/>
    <s v="Better-Benign"/>
    <s v="NP"/>
    <n v="17.28"/>
    <n v="9.6300000000000008"/>
    <n v="9"/>
    <n v="28.9"/>
    <n v="14.55"/>
    <n v="8.6"/>
    <n v="10"/>
    <n v="27.2"/>
    <s v="natural"/>
    <s v="Data from authors"/>
    <s v="Calculations based on the raw data from authors do not match exactly the transformed results presented in Fig.3 (note &quot;The latency time was transformed (1/Xi) and therefore higher latency times indicate faster approaches and vice versa.&quot;)"/>
    <x v="0"/>
    <m/>
  </r>
  <r>
    <x v="10"/>
    <x v="2"/>
    <s v="exp134"/>
    <s v="grp112"/>
    <s v="Baciadonna, L., Nawroth, C., McElligott, A.G."/>
    <s v="PeerJ"/>
    <n v="2.1"/>
    <s v="Peer-reviewed"/>
    <n v="2016"/>
    <s v="Judgement bias in goats (Capra hircus): investigating the effects of human grooming"/>
    <s v="goat"/>
    <s v="Capra_hircus"/>
    <s v="mammal"/>
    <s v="n/a"/>
    <s v="captive"/>
    <s v="adult"/>
    <s v="between"/>
    <s v="n/a"/>
    <s v="between"/>
    <s v="no"/>
    <s v="no"/>
    <s v="no"/>
    <s v="go/no-go"/>
    <s v="location"/>
    <s v="spatial"/>
    <s v="approach bucket"/>
    <s v="appels and carrots"/>
    <s v="no food"/>
    <s v="no food"/>
    <s v="no food"/>
    <s v="R-Null"/>
    <s v="grooming"/>
    <s v="enrichment"/>
    <s v="before/during"/>
    <s v="no"/>
    <n v="3"/>
    <s v="no info"/>
    <n v="3"/>
    <s v="2 positive, 2 negative"/>
    <s v="latency"/>
    <n v="4"/>
    <n v="5"/>
    <n v="5"/>
    <n v="5"/>
    <s v="mixed-sex"/>
    <s v="Grooming-Control"/>
    <s v="Better-Benign"/>
    <s v="MID"/>
    <n v="34.14"/>
    <n v="14.75"/>
    <n v="9"/>
    <n v="44.24"/>
    <n v="19.55"/>
    <n v="9.19"/>
    <n v="10"/>
    <n v="29.06"/>
    <s v="natural"/>
    <s v="Data from authors"/>
    <s v="Calculations based on the raw data from authors do not match exactly the transformed results presented in Fig.3 (note &quot;The latency time was transformed (1/Xi) and therefore higher latency times indicate faster approaches and vice versa.&quot;)"/>
    <x v="0"/>
    <m/>
  </r>
  <r>
    <x v="11"/>
    <x v="2"/>
    <s v="exp134"/>
    <s v="grp112"/>
    <s v="Baciadonna, L., Nawroth, C., McElligott, A.G."/>
    <s v="PeerJ"/>
    <n v="2.1"/>
    <s v="Peer-reviewed"/>
    <n v="2016"/>
    <s v="Judgement bias in goats (Capra hircus): investigating the effects of human grooming"/>
    <s v="goat"/>
    <s v="Capra_hircus"/>
    <s v="mammal"/>
    <s v="n/a"/>
    <s v="captive"/>
    <s v="adult"/>
    <s v="between"/>
    <s v="n/a"/>
    <s v="between"/>
    <s v="no"/>
    <s v="no"/>
    <s v="no"/>
    <s v="go/no-go"/>
    <s v="location"/>
    <s v="spatial"/>
    <s v="approach bucket"/>
    <s v="appels and carrots"/>
    <s v="no food"/>
    <s v="no food"/>
    <s v="no food"/>
    <s v="R-Null"/>
    <s v="grooming"/>
    <s v="enrichment"/>
    <s v="before/during"/>
    <s v="no"/>
    <n v="3"/>
    <s v="no info"/>
    <n v="3"/>
    <s v="2 positive, 2 negative"/>
    <s v="latency"/>
    <n v="4"/>
    <n v="5"/>
    <n v="5"/>
    <n v="5"/>
    <s v="mixed-sex"/>
    <s v="Grooming-Control"/>
    <s v="Better-Benign"/>
    <s v="NN"/>
    <n v="103.26"/>
    <n v="22.23"/>
    <n v="9"/>
    <n v="66.7"/>
    <n v="83.84"/>
    <n v="24.64"/>
    <n v="10"/>
    <n v="77.91"/>
    <s v="natural"/>
    <s v="Data from authors"/>
    <s v="Calculations based on the raw data from authors do not match exactly the transformed results presented in Fig.3 (note &quot;The latency time was transformed (1/Xi) and therefore higher latency times indicate faster approaches and vice versa.&quot;)"/>
    <x v="0"/>
    <m/>
  </r>
  <r>
    <x v="12"/>
    <x v="2"/>
    <s v="exp134"/>
    <s v="grp112"/>
    <s v="Baciadonna, L., Nawroth, C., McElligott, A.G."/>
    <s v="PeerJ"/>
    <n v="2.1"/>
    <s v="Peer-reviewed"/>
    <n v="2016"/>
    <s v="Judgement bias in goats (Capra hircus): investigating the effects of human grooming"/>
    <s v="goat"/>
    <s v="Capra_hircus"/>
    <s v="mammal"/>
    <s v="n/a"/>
    <s v="captive"/>
    <s v="adult"/>
    <s v="between"/>
    <s v="n/a"/>
    <s v="between"/>
    <s v="no"/>
    <s v="no"/>
    <s v="no"/>
    <s v="go/no-go"/>
    <s v="location"/>
    <s v="spatial"/>
    <s v="approach bucket"/>
    <s v="appels and carrots"/>
    <s v="no food"/>
    <s v="no food"/>
    <s v="no food"/>
    <s v="R-Null"/>
    <s v="grooming"/>
    <s v="enrichment"/>
    <s v="before/during"/>
    <s v="no"/>
    <n v="3"/>
    <s v="no info"/>
    <n v="3"/>
    <s v="2 positive, 2 negative"/>
    <s v="latency"/>
    <n v="4"/>
    <n v="5"/>
    <n v="5"/>
    <n v="5"/>
    <s v="mixed-sex"/>
    <s v="Grooming-Control"/>
    <s v="Better-Benign"/>
    <s v="N"/>
    <n v="154.82400000000001"/>
    <n v="17.504999999999999"/>
    <n v="9"/>
    <n v="52.515000000000001"/>
    <n v="139.57"/>
    <n v="18.004999999999999"/>
    <n v="10"/>
    <n v="54.02"/>
    <s v="natural"/>
    <s v="Data from authors"/>
    <s v="Calculations based on the raw data from authors do not match exactly the transformed results presented in Fig.3 (note &quot;The latency time was transformed (1/Xi) and therefore higher latency times indicate faster approaches and vice versa.&quot;)"/>
    <x v="0"/>
    <m/>
  </r>
  <r>
    <x v="13"/>
    <x v="2"/>
    <s v="exp134"/>
    <s v="grp112"/>
    <s v="Baciadonna, L., Nawroth, C., McElligott, A.G."/>
    <s v="PeerJ"/>
    <n v="2.1"/>
    <s v="Peer-reviewed"/>
    <n v="2016"/>
    <s v="Judgement bias in goats (Capra hircus): investigating the effects of human grooming"/>
    <s v="goat"/>
    <s v="Capra_hircus"/>
    <s v="mammal"/>
    <s v="n/a"/>
    <s v="captive"/>
    <s v="adult"/>
    <s v="between"/>
    <s v="n/a"/>
    <s v="between"/>
    <s v="no"/>
    <s v="no"/>
    <s v="no"/>
    <s v="go/no-go"/>
    <s v="location"/>
    <s v="spatial"/>
    <s v="approach bucket"/>
    <s v="appels and carrots"/>
    <s v="no food"/>
    <s v="no food"/>
    <s v="no food"/>
    <s v="R-Null"/>
    <s v="grooming"/>
    <s v="enrichment"/>
    <s v="before/during"/>
    <s v="no"/>
    <n v="3"/>
    <s v="no info"/>
    <n v="3"/>
    <s v="2 positive, 2 negative"/>
    <s v="latency"/>
    <n v="4"/>
    <n v="5"/>
    <n v="5"/>
    <n v="5"/>
    <s v="mixed-sex"/>
    <s v="Grooming-Control"/>
    <s v="Better-Benign"/>
    <s v="P"/>
    <n v="4.2480000000000002"/>
    <n v="0.50700000000000001"/>
    <n v="9"/>
    <n v="1.52"/>
    <n v="4.8070000000000004"/>
    <n v="0.53700000000000003"/>
    <n v="10"/>
    <n v="1.61"/>
    <s v="natural"/>
    <s v="Data from authors"/>
    <s v="Calculations based on the raw data from authors do not match exactly the transformed results presented in Fig.3 (note &quot;The latency time was transformed (1/Xi) and therefore higher latency times indicate faster approaches and vice versa.&quot;)"/>
    <x v="0"/>
    <m/>
  </r>
  <r>
    <x v="14"/>
    <x v="3"/>
    <s v="exp111"/>
    <s v="grp106a"/>
    <s v="Barker, T.H., Howarth, G.S., Whittaker, A.L."/>
    <s v="Applied Animal Behaviour Science"/>
    <n v="1.6910000000000001"/>
    <s v="Peer-reviewed"/>
    <n v="2016"/>
    <s v="The effects of metabolic cage housing and sex on cognitive bias expression in rats"/>
    <s v="rat"/>
    <s v="Rattus_norvegicus"/>
    <s v="mammal"/>
    <s v="Sprague_Dawley "/>
    <s v="captive"/>
    <s v="adult"/>
    <s v="between"/>
    <s v="n/a"/>
    <s v="between"/>
    <s v="no"/>
    <s v="no"/>
    <s v="no"/>
    <s v="active choice"/>
    <s v="tactile"/>
    <s v="tactile"/>
    <s v="forage (digging into chosen bowl"/>
    <s v="high reward food= chocolate"/>
    <s v="no reward"/>
    <s v="low reward =cheerio"/>
    <s v="no reward"/>
    <s v="R-R"/>
    <s v="space restriction"/>
    <s v="stress"/>
    <s v="long-term"/>
    <s v="no"/>
    <n v="1"/>
    <s v="no info"/>
    <s v="n/a"/>
    <s v="n/a"/>
    <s v="latency"/>
    <n v="0"/>
    <n v="6"/>
    <n v="0"/>
    <n v="6"/>
    <s v="female"/>
    <s v="Open house-Metabolic chamber"/>
    <s v="Benign-Worse"/>
    <s v="MID"/>
    <n v="52.95"/>
    <n v="8.26"/>
    <n v="6"/>
    <n v="20.239999999999998"/>
    <n v="49.15"/>
    <n v="8.57"/>
    <n v="6"/>
    <n v="20.99"/>
    <s v="natural"/>
    <s v="Fig 4"/>
    <s v="exclude latency data for active choice, due to unclear prediction on effect; P and N probes not included"/>
    <x v="1"/>
    <m/>
  </r>
  <r>
    <x v="15"/>
    <x v="3"/>
    <s v="exp111"/>
    <s v="grp106b"/>
    <s v="Barker, T.H., Howarth, G.S., Whittaker, A.L."/>
    <s v="Applied Animal Behaviour Science"/>
    <n v="1.6910000000000001"/>
    <s v="Peer-reviewed"/>
    <n v="2016"/>
    <s v="The effects of metabolic cage housing and sex on cognitive bias expression in rats"/>
    <s v="rat"/>
    <s v="Rattus_norvegicus"/>
    <s v="mammal"/>
    <s v="Sprague_Dawley "/>
    <s v="captive"/>
    <s v="adult"/>
    <s v="between"/>
    <s v="n/a"/>
    <s v="between"/>
    <s v="no"/>
    <s v="no"/>
    <s v="no"/>
    <s v="active choice"/>
    <s v="tactile"/>
    <s v="tactile"/>
    <s v="forage (digging into chosen bowl"/>
    <s v="high reward food= chocolate"/>
    <s v="no reward"/>
    <s v="low reward =cheerio"/>
    <s v="no reward"/>
    <s v="R-R"/>
    <s v="space restriction"/>
    <s v="stress"/>
    <s v="long-term"/>
    <s v="no"/>
    <n v="1"/>
    <s v="no info"/>
    <s v="n/a"/>
    <s v="n/a"/>
    <s v="latency"/>
    <n v="6"/>
    <n v="0"/>
    <n v="6"/>
    <n v="0"/>
    <s v="male"/>
    <s v="Open house-Metabolic chamber"/>
    <s v="Benign-Worse"/>
    <s v="MID"/>
    <n v="41.62"/>
    <n v="8.06"/>
    <n v="6"/>
    <n v="19.75"/>
    <n v="88.56"/>
    <n v="7.84"/>
    <n v="6"/>
    <n v="19.21"/>
    <s v="natural"/>
    <s v="Fig 4"/>
    <s v="exclude latency data for active choice, due to unclear prediction on effect; P and N probes not included"/>
    <x v="1"/>
    <m/>
  </r>
  <r>
    <x v="16"/>
    <x v="4"/>
    <s v="exp148"/>
    <s v="grp126"/>
    <s v="Barker, T.H., George, R.P., Howarth, G.S., Whittaker, A.L."/>
    <s v="PlosONE"/>
    <n v="3.234"/>
    <s v="Peer-reviewed"/>
    <n v="2017"/>
    <s v="Assessment of housing density, space allocation and social hierarchy of laboratory rats on behavioural measures of welfare"/>
    <s v="rat"/>
    <s v="Rattus_norvegicus"/>
    <s v="mammal"/>
    <s v="Sprague_Dawley "/>
    <s v="captive"/>
    <s v="adult"/>
    <s v="between"/>
    <s v="n/a"/>
    <s v="between"/>
    <s v="no"/>
    <s v="no"/>
    <s v="no"/>
    <s v="active choice"/>
    <s v="tactile"/>
    <s v="tactile"/>
    <s v="forage (digging into chosen bowl"/>
    <s v="high reward food= chocolate"/>
    <s v="no reward"/>
    <s v="low reward =cheerio"/>
    <s v="no reward"/>
    <s v="R-R"/>
    <s v="crowding"/>
    <s v="stress"/>
    <s v="long-term"/>
    <s v="no"/>
    <n v="1"/>
    <n v="5"/>
    <n v="1"/>
    <s v="n/a"/>
    <s v="proportion"/>
    <n v="0"/>
    <n v="16"/>
    <n v="0"/>
    <n v="48"/>
    <s v="male"/>
    <s v="low vs. high density"/>
    <s v="Benign-Worse"/>
    <s v="MID"/>
    <n v="0.79"/>
    <n v="7.0000000000000007E-2"/>
    <n v="16"/>
    <n v="0.3"/>
    <n v="0.8"/>
    <n v="0.03"/>
    <n v="48"/>
    <n v="0.24"/>
    <s v="natural"/>
    <s v="raw data from SI"/>
    <s v="experiment1, P and N probes not included/reported"/>
    <x v="0"/>
    <m/>
  </r>
  <r>
    <x v="17"/>
    <x v="4"/>
    <s v="exp149"/>
    <s v="grp127"/>
    <s v="Barker, T.H., George, R.P., Howarth, G.S., Whittaker, A.L."/>
    <s v="PlosONE"/>
    <n v="3.234"/>
    <s v="Peer-reviewed"/>
    <n v="2017"/>
    <s v="Assessment of housing density, space allocation and social hierarchy of laboratory rats on behavioural measures of welfare"/>
    <s v="rat"/>
    <s v="Rattus_norvegicus"/>
    <s v="mammal"/>
    <s v="Sprague_Dawley "/>
    <s v="captive"/>
    <s v="adult"/>
    <s v="between"/>
    <s v="n/a"/>
    <s v="between"/>
    <s v="no"/>
    <s v="no"/>
    <s v="no"/>
    <s v="active choice"/>
    <s v="tactile"/>
    <s v="tactile"/>
    <s v="forage (digging into chosen bowl"/>
    <s v="high reward food= chocolate"/>
    <s v="no reward"/>
    <s v="low reward =cheerio"/>
    <s v="no reward"/>
    <s v="R-R"/>
    <s v="space restriction"/>
    <s v="stress"/>
    <s v="long-term"/>
    <s v="no"/>
    <n v="1"/>
    <n v="5"/>
    <n v="1"/>
    <s v="n/a"/>
    <s v="proportion"/>
    <n v="0"/>
    <n v="18"/>
    <n v="0"/>
    <n v="20"/>
    <s v="male"/>
    <s v="large vs. small cage"/>
    <s v="Benign-Worse"/>
    <s v="MID"/>
    <n v="0.82"/>
    <n v="0.06"/>
    <n v="18"/>
    <n v="0.24"/>
    <n v="0.81"/>
    <n v="0.06"/>
    <n v="20"/>
    <n v="0.25"/>
    <s v="natural"/>
    <s v="raw data from SI"/>
    <s v="experiment2, P and N probes not included/reported"/>
    <x v="0"/>
    <m/>
  </r>
  <r>
    <x v="18"/>
    <x v="5"/>
    <s v="exp150"/>
    <s v="grp128"/>
    <s v="Barker, T.H., Bobrovskaya, L., Howarth, G.S., Whittaker, A.L."/>
    <s v="Physiology and Behavior"/>
    <n v="2.976"/>
    <s v="Peer-reviewed"/>
    <n v="2017"/>
    <s v="Female rats display fewer optimistic responses in a judgment bias test in the absence of a physiological stress response"/>
    <s v="rat"/>
    <s v="Rattus_norvegicus"/>
    <s v="mammal"/>
    <s v="Sprague_Dawley "/>
    <s v="captive"/>
    <s v="adult"/>
    <s v="between"/>
    <s v="n/a"/>
    <s v="between"/>
    <s v="no"/>
    <s v="no"/>
    <s v="no"/>
    <s v="active choice"/>
    <s v="tactile"/>
    <s v="tactile"/>
    <s v="forage (digging into chosen bowl"/>
    <s v="high reward food= chocolate"/>
    <s v="no reward"/>
    <s v="low reward =cheerio"/>
    <s v="no reward"/>
    <s v="R-R"/>
    <s v="space restriction"/>
    <s v="stress"/>
    <s v="long-term"/>
    <s v="no"/>
    <n v="1"/>
    <n v="5"/>
    <n v="1"/>
    <s v="n/a"/>
    <s v="proportion"/>
    <n v="15"/>
    <n v="0"/>
    <n v="15"/>
    <n v="0"/>
    <s v="male"/>
    <s v="Open house-Metabolic chamber"/>
    <s v="Benign-Worse"/>
    <s v="MID"/>
    <n v="0.99"/>
    <n v="0.01"/>
    <n v="15"/>
    <n v="0.05"/>
    <n v="0.11"/>
    <n v="0.05"/>
    <n v="15"/>
    <n v="0.18"/>
    <s v="natural"/>
    <s v="Fig 3"/>
    <s v="P and N probes not included/reported"/>
    <x v="0"/>
    <m/>
  </r>
  <r>
    <x v="19"/>
    <x v="5"/>
    <s v="exp150"/>
    <s v="grp129"/>
    <s v="Barker, T.H., Bobrovskaya, L., Howarth, G.S., Whittaker, A.L."/>
    <s v="Physiology and Behavior"/>
    <n v="2.976"/>
    <s v="Peer-reviewed"/>
    <n v="2017"/>
    <s v="Female rats display fewer optimistic responses in a judgment bias test in the absence of a physiological stress response"/>
    <s v="rat"/>
    <s v="Rattus_norvegicus"/>
    <s v="mammal"/>
    <s v="Sprague_Dawley "/>
    <s v="captive"/>
    <s v="adult"/>
    <s v="between"/>
    <s v="n/a"/>
    <s v="between"/>
    <s v="no"/>
    <s v="no"/>
    <s v="no"/>
    <s v="active choice"/>
    <s v="tactile"/>
    <s v="tactile"/>
    <s v="forage (digging into chosen bowl"/>
    <s v="high reward food= chocolate"/>
    <s v="no reward"/>
    <s v="low reward =cheerio"/>
    <s v="no reward"/>
    <s v="R-R"/>
    <s v="space restriction"/>
    <s v="stress"/>
    <s v="long-term"/>
    <s v="no"/>
    <n v="1"/>
    <n v="5"/>
    <n v="1"/>
    <s v="n/a"/>
    <s v="proportion"/>
    <n v="0"/>
    <n v="15"/>
    <n v="0"/>
    <n v="15"/>
    <s v="female"/>
    <s v="Open house-Metabolic chamber"/>
    <s v="Benign-Worse"/>
    <s v="MID"/>
    <n v="0.85"/>
    <n v="0.04"/>
    <n v="15"/>
    <n v="0.17"/>
    <n v="0.21"/>
    <n v="0.06"/>
    <n v="15"/>
    <n v="0.24"/>
    <s v="natural"/>
    <s v="Fig 3"/>
    <s v="P and N probes not included/reported"/>
    <x v="0"/>
    <m/>
  </r>
  <r>
    <x v="20"/>
    <x v="6"/>
    <s v="exp005"/>
    <s v="grp002"/>
    <s v="Bateson, M., Matheson, S. M."/>
    <s v="Animal Welfare"/>
    <n v="1.3140000000000001"/>
    <s v="Peer-reviewed"/>
    <n v="2007"/>
    <s v="Performance on a categorisation task suggests that removal of environmental enrichment induces 'pessimism' in captive European starlings (Sturnus vulgaris)"/>
    <s v="european starling "/>
    <s v="Sturnus_vulgaris"/>
    <s v="bird"/>
    <s v="n/a"/>
    <s v="wild-caught"/>
    <s v="adult"/>
    <s v="within"/>
    <s v="yes"/>
    <s v="within (crossover)"/>
    <s v="no"/>
    <s v="no"/>
    <s v="yes"/>
    <s v="go/no-go"/>
    <s v="colour"/>
    <s v="visual"/>
    <s v="lid-flip"/>
    <s v="palatable mealworm"/>
    <s v="no palatable mealworm"/>
    <s v="no unpalatable mealworm (0.2 ml 2% quinine)"/>
    <s v="unpalatable mealworm (0.2 ml 2% quinine)"/>
    <s v="R-P"/>
    <s v="enrichment "/>
    <s v="enrichment"/>
    <s v="long-term"/>
    <s v="no"/>
    <n v="3"/>
    <n v="5"/>
    <s v="4 per cue"/>
    <s v="8  positive, 8 negative"/>
    <s v="proportion"/>
    <n v="3"/>
    <n v="3"/>
    <n v="3"/>
    <n v="3"/>
    <s v="mixed-sex"/>
    <s v="Enriched-Standard"/>
    <s v="Better-Benign"/>
    <s v="NP"/>
    <n v="0.57999999999999996"/>
    <n v="0.12"/>
    <n v="6"/>
    <n v="0.28999999999999998"/>
    <n v="0.3"/>
    <n v="0.1"/>
    <n v="6"/>
    <n v="0.25"/>
    <s v="natural"/>
    <s v="Fig 1"/>
    <s v="4 birds were exposed to enriched cage followed by standard cage, 2 birds opposite order."/>
    <x v="0"/>
    <m/>
  </r>
  <r>
    <x v="21"/>
    <x v="6"/>
    <s v="exp005"/>
    <s v="grp002"/>
    <s v="Bateson, M., Matheson, S. M."/>
    <s v="Animal Welfare"/>
    <n v="1.3140000000000001"/>
    <s v="Peer-reviewed"/>
    <n v="2007"/>
    <s v="Performance on a categorisation task suggests that removal of environmental enrichment induces 'pessimism' in captive European starlings (Sturnus vulgaris)"/>
    <s v="european starling "/>
    <s v="Sturnus_vulgaris"/>
    <s v="bird"/>
    <s v="n/a"/>
    <s v="wild-caught"/>
    <s v="adult"/>
    <s v="within"/>
    <s v="yes"/>
    <s v="within (crossover)"/>
    <s v="no"/>
    <s v="no"/>
    <s v="yes"/>
    <s v="go/no-go"/>
    <s v="colour"/>
    <s v="visual"/>
    <s v="lid-flip"/>
    <s v="palatable mealworm"/>
    <s v="no palatable mealworm"/>
    <s v="no unpalatable mealworm (0.2 ml 2% quinine)"/>
    <s v="unpalatable mealworm (0.2 ml 2% quinine)"/>
    <s v="R-P"/>
    <s v="enrichment "/>
    <s v="enrichment"/>
    <s v="long-term"/>
    <s v="no"/>
    <n v="3"/>
    <n v="5"/>
    <s v="4 per cue"/>
    <s v="8  positive, 8 negative"/>
    <s v="proportion"/>
    <n v="3"/>
    <n v="3"/>
    <n v="3"/>
    <n v="3"/>
    <s v="mixed-sex"/>
    <s v="Enriched-Standard"/>
    <s v="Better-Benign"/>
    <s v="MID"/>
    <n v="0.22"/>
    <n v="0.1"/>
    <n v="6"/>
    <n v="0.25"/>
    <n v="0.1"/>
    <n v="0.04"/>
    <n v="6"/>
    <n v="0.09"/>
    <s v="natural"/>
    <s v="Fig 1"/>
    <s v="4 birds were exposed to enriched cage followed by standard cage, 2 birds opposite order."/>
    <x v="0"/>
    <m/>
  </r>
  <r>
    <x v="22"/>
    <x v="6"/>
    <s v="exp005"/>
    <s v="grp002"/>
    <s v="Bateson, M., Matheson, S. M."/>
    <s v="Animal Welfare"/>
    <n v="1.3140000000000001"/>
    <s v="Peer-reviewed"/>
    <n v="2007"/>
    <s v="Performance on a categorisation task suggests that removal of environmental enrichment induces 'pessimism' in captive European starlings (Sturnus vulgaris)"/>
    <s v="european starling "/>
    <s v="Sturnus_vulgaris"/>
    <s v="bird"/>
    <s v="n/a"/>
    <s v="wild-caught"/>
    <s v="adult"/>
    <s v="within"/>
    <s v="yes"/>
    <s v="within (crossover)"/>
    <s v="no"/>
    <s v="no"/>
    <s v="yes"/>
    <s v="go/no-go"/>
    <s v="colour"/>
    <s v="visual"/>
    <s v="lid-flip"/>
    <s v="palatable mealworm"/>
    <s v="no palatable mealworm"/>
    <s v="no unpalatable mealworm (0.2 ml 2% quinine)"/>
    <s v="unpalatable mealworm (0.2 ml 2% quinine)"/>
    <s v="R-P"/>
    <s v="enrichment "/>
    <s v="enrichment"/>
    <s v="long-term"/>
    <s v="no"/>
    <n v="3"/>
    <n v="5"/>
    <s v="4 per cue"/>
    <s v="8  positive, 8 negative"/>
    <s v="proportion"/>
    <n v="3"/>
    <n v="3"/>
    <n v="3"/>
    <n v="3"/>
    <s v="mixed-sex"/>
    <s v="Enriched-Standard"/>
    <s v="Better-Benign"/>
    <s v="NN"/>
    <n v="0.1"/>
    <n v="0.09"/>
    <n v="6"/>
    <n v="0.23"/>
    <n v="0.06"/>
    <n v="0.05"/>
    <n v="6"/>
    <n v="0.12"/>
    <s v="natural"/>
    <s v="Fig 1"/>
    <s v="4 birds were exposed to enriched cage followed by standard cage, 2 birds opposite order."/>
    <x v="0"/>
    <m/>
  </r>
  <r>
    <x v="23"/>
    <x v="6"/>
    <s v="exp005"/>
    <s v="grp002"/>
    <s v="Bateson, M., Matheson, S. M."/>
    <s v="Animal Welfare"/>
    <n v="1.3140000000000001"/>
    <s v="Peer-reviewed"/>
    <n v="2007"/>
    <s v="Performance on a categorisation task suggests that removal of environmental enrichment induces 'pessimism' in captive European starlings (Sturnus vulgaris)"/>
    <s v="european starling "/>
    <s v="Sturnus_vulgaris"/>
    <s v="bird"/>
    <s v="n/a"/>
    <s v="wild-caught"/>
    <s v="adult"/>
    <s v="within"/>
    <s v="yes"/>
    <s v="within (crossover)"/>
    <s v="no"/>
    <s v="no"/>
    <s v="yes"/>
    <s v="go/no-go"/>
    <s v="colour"/>
    <s v="visual"/>
    <s v="lid-flip"/>
    <s v="palatable mealworm"/>
    <s v="no palatable mealworm"/>
    <s v="no unpalatable mealworm (0.2 ml 2% quinine)"/>
    <s v="unpalatable mealworm (0.2 ml 2% quinine)"/>
    <s v="R-P"/>
    <s v="enrichment "/>
    <s v="enrichment"/>
    <s v="long-term"/>
    <s v="no"/>
    <n v="3"/>
    <n v="5"/>
    <s v="4 per cue"/>
    <s v="8  positive, 8 negative"/>
    <s v="proportion"/>
    <n v="3"/>
    <n v="3"/>
    <n v="3"/>
    <n v="3"/>
    <s v="mixed-sex"/>
    <s v="Enriched-Standard"/>
    <s v="Better-Benign"/>
    <s v="N"/>
    <n v="0.12413"/>
    <n v="0.12125"/>
    <n v="6"/>
    <n v="0.3"/>
    <n v="8.3379999999999996E-2"/>
    <n v="7.9140000000000002E-2"/>
    <n v="6"/>
    <n v="0.19"/>
    <s v="natural"/>
    <s v="Fig 1"/>
    <s v="4 birds were exposed to enriched cage followed by standard cage, 2 birds opposite order."/>
    <x v="0"/>
    <m/>
  </r>
  <r>
    <x v="24"/>
    <x v="6"/>
    <s v="exp005"/>
    <s v="grp002"/>
    <s v="Bateson, M., Matheson, S. M."/>
    <s v="Animal Welfare"/>
    <n v="1.3140000000000001"/>
    <s v="Peer-reviewed"/>
    <n v="2007"/>
    <s v="Performance on a categorisation task suggests that removal of environmental enrichment induces 'pessimism' in captive European starlings (Sturnus vulgaris)"/>
    <s v="european starling "/>
    <s v="Sturnus_vulgaris"/>
    <s v="bird"/>
    <s v="n/a"/>
    <s v="wild-caught"/>
    <s v="adult"/>
    <s v="within"/>
    <s v="yes"/>
    <s v="within (crossover)"/>
    <s v="no"/>
    <s v="no"/>
    <s v="yes"/>
    <s v="go/no-go"/>
    <s v="colour"/>
    <s v="visual"/>
    <s v="lid-flip"/>
    <s v="palatable mealworm"/>
    <s v="no palatable mealworm"/>
    <s v="no unpalatable mealworm (0.2 ml 2% quinine)"/>
    <s v="unpalatable mealworm (0.2 ml 2% quinine)"/>
    <s v="R-P"/>
    <s v="enrichment "/>
    <s v="enrichment"/>
    <s v="long-term"/>
    <s v="no"/>
    <n v="3"/>
    <n v="5"/>
    <s v="4 per cue"/>
    <s v="8  positive, 8 negative"/>
    <s v="proportion"/>
    <n v="3"/>
    <n v="3"/>
    <n v="3"/>
    <n v="3"/>
    <s v="mixed-sex"/>
    <s v="Enriched-Standard"/>
    <s v="Better-Benign"/>
    <s v="P"/>
    <n v="0.99851999999999996"/>
    <n v="1.9539999999999901E-2"/>
    <n v="6"/>
    <n v="0.05"/>
    <n v="0.88705999999999996"/>
    <n v="0.11366"/>
    <n v="6"/>
    <n v="0.28000000000000003"/>
    <s v="natural"/>
    <s v="Fig 1"/>
    <s v="4 birds were exposed to enriched cage followed by standard cage, 2 birds opposite order."/>
    <x v="0"/>
    <m/>
  </r>
  <r>
    <x v="25"/>
    <x v="7"/>
    <s v="exp006"/>
    <s v="grp003"/>
    <s v="Bateson, M., Desire, S., Gartside, S. E., Wright, G. A."/>
    <s v="Current Biology"/>
    <n v="9.5709999999999997"/>
    <s v="Peer-reviewed"/>
    <n v="2011"/>
    <s v="Agitated honeybees exhibit pessimistic cognitive biases"/>
    <s v="honeybee"/>
    <s v="Apis_mellifera_carnica"/>
    <s v="insect"/>
    <s v="n/a"/>
    <s v="wild-caught"/>
    <s v="adult"/>
    <s v="between"/>
    <s v="n/a"/>
    <s v="between"/>
    <s v="no"/>
    <s v="no"/>
    <s v="yes"/>
    <s v="go/no-go"/>
    <s v="odour"/>
    <s v="olfactory"/>
    <s v="proboscis extension"/>
    <s v="1 or 2M sucrose"/>
    <s v="no sucrose"/>
    <s v="no quinine OR low reward (0.3N sucrose)"/>
    <s v="0.01M quinine OR 0.3M sucrose"/>
    <s v="R-P"/>
    <s v="shaking"/>
    <s v="stress"/>
    <s v="before/during"/>
    <s v="no"/>
    <n v="3"/>
    <n v="1"/>
    <s v="1 per cue"/>
    <s v="1  positive, 1 negative"/>
    <s v="proportion"/>
    <n v="0"/>
    <n v="69"/>
    <n v="0"/>
    <n v="78"/>
    <s v="female"/>
    <s v="Control-Shaken"/>
    <s v="Benign-Worse"/>
    <s v="NP"/>
    <n v="0.62"/>
    <n v="0.06"/>
    <n v="69"/>
    <n v="0.5"/>
    <n v="0.55000000000000004"/>
    <n v="0.06"/>
    <n v="78"/>
    <n v="0.5"/>
    <s v="natural"/>
    <s v="Fig 3"/>
    <s v="odour 3:7"/>
    <x v="0"/>
    <m/>
  </r>
  <r>
    <x v="26"/>
    <x v="7"/>
    <s v="exp006"/>
    <s v="grp003"/>
    <s v="Bateson, M., Desire, S., Gartside, S. E., Wright, G. A."/>
    <s v="Current Biology"/>
    <n v="9.5709999999999997"/>
    <s v="Peer-reviewed"/>
    <n v="2011"/>
    <s v="Agitated honeybees exhibit pessimistic cognitive biases"/>
    <s v="honeybee"/>
    <s v="Apis_mellifera_carnica"/>
    <s v="insect"/>
    <s v="n/a"/>
    <s v="wild-caught"/>
    <s v="adult"/>
    <s v="between"/>
    <s v="n/a"/>
    <s v="between"/>
    <s v="no"/>
    <s v="no"/>
    <s v="yes"/>
    <s v="go/no-go"/>
    <s v="odour"/>
    <s v="olfactory"/>
    <s v="proboscis extension"/>
    <s v="1 or 2M sucrose"/>
    <s v="no sucrose"/>
    <s v="no quinine OR low reward (0.3N sucrose)"/>
    <s v="0.01M quinine OR 0.3M sucrose"/>
    <s v="R-P"/>
    <s v="shaking"/>
    <s v="stress"/>
    <s v="before/during"/>
    <s v="no"/>
    <n v="3"/>
    <n v="1"/>
    <s v="1 per cue"/>
    <s v="1  positive, 1 negative"/>
    <s v="proportion"/>
    <n v="0"/>
    <n v="69"/>
    <n v="0"/>
    <n v="78"/>
    <s v="female"/>
    <s v="Control-Shaken"/>
    <s v="Benign-Worse"/>
    <s v="MID"/>
    <n v="0.56999999999999995"/>
    <n v="0.06"/>
    <n v="69"/>
    <n v="0.49"/>
    <n v="0.45"/>
    <n v="0.06"/>
    <n v="78"/>
    <n v="0.49"/>
    <s v="natural"/>
    <s v="Fig 3"/>
    <s v="odour 1:1"/>
    <x v="0"/>
    <m/>
  </r>
  <r>
    <x v="27"/>
    <x v="7"/>
    <s v="exp006"/>
    <s v="grp003"/>
    <s v="Bateson, M., Desire, S., Gartside, S. E., Wright, G. A."/>
    <s v="Current Biology"/>
    <n v="9.5709999999999997"/>
    <s v="Peer-reviewed"/>
    <n v="2011"/>
    <s v="Agitated honeybees exhibit pessimistic cognitive biases"/>
    <s v="honeybee"/>
    <s v="Apis_mellifera_carnica"/>
    <s v="insect"/>
    <s v="n/a"/>
    <s v="wild-caught"/>
    <s v="adult"/>
    <s v="between"/>
    <s v="n/a"/>
    <s v="between"/>
    <s v="no"/>
    <s v="no"/>
    <s v="yes"/>
    <s v="go/no-go"/>
    <s v="odour"/>
    <s v="olfactory"/>
    <s v="proboscis extension"/>
    <s v="1 or 2M sucrose"/>
    <s v="no sucrose"/>
    <s v="no quinine OR low reward (0.3N sucrose)"/>
    <s v="0.01M quinine OR 0.3M sucrose"/>
    <s v="R-P"/>
    <s v="shaking"/>
    <s v="stress"/>
    <s v="before/during"/>
    <s v="no"/>
    <n v="3"/>
    <n v="1"/>
    <s v="1 per cue"/>
    <s v="1  positive, 1 negative"/>
    <s v="proportion"/>
    <n v="0"/>
    <n v="69"/>
    <n v="0"/>
    <n v="78"/>
    <s v="female"/>
    <s v="Control-Shaken"/>
    <s v="Benign-Worse"/>
    <s v="NN"/>
    <n v="0.41"/>
    <n v="0.06"/>
    <n v="69"/>
    <n v="0.49"/>
    <n v="0.26"/>
    <n v="0.05"/>
    <n v="78"/>
    <n v="0.44"/>
    <s v="natural"/>
    <s v="Fig 3"/>
    <s v="odour 7:3"/>
    <x v="0"/>
    <m/>
  </r>
  <r>
    <x v="28"/>
    <x v="7"/>
    <s v="exp006"/>
    <s v="grp003"/>
    <s v="Bateson, M., Desire, S., Gartside, S. E., Wright, G. A."/>
    <s v="Current Biology"/>
    <n v="9.5709999999999997"/>
    <s v="Peer-reviewed"/>
    <n v="2011"/>
    <s v="Agitated honeybees exhibit pessimistic cognitive biases"/>
    <s v="honeybee"/>
    <s v="Apis_mellifera_carnica"/>
    <s v="insect"/>
    <s v="n/a"/>
    <s v="wild-caught"/>
    <s v="adult"/>
    <s v="between"/>
    <s v="n/a"/>
    <s v="between"/>
    <s v="no"/>
    <s v="no"/>
    <s v="yes"/>
    <s v="go/no-go"/>
    <s v="odour"/>
    <s v="olfactory"/>
    <s v="proboscis extension"/>
    <s v="1 or 2M sucrose"/>
    <s v="no sucrose"/>
    <s v="no quinine OR low reward (0.3N sucrose)"/>
    <s v="0.01M quinine OR 0.3M sucrose"/>
    <s v="R-P"/>
    <s v="shaking"/>
    <s v="stress"/>
    <s v="before/during"/>
    <s v="no"/>
    <n v="3"/>
    <n v="1"/>
    <s v="1 per cue"/>
    <s v="1  positive, 1 negative"/>
    <s v="proportion"/>
    <n v="0"/>
    <n v="69"/>
    <n v="0"/>
    <n v="78"/>
    <s v="female"/>
    <s v="Control-Shaken"/>
    <s v="Benign-Worse"/>
    <s v="N"/>
    <n v="0.32014000000000004"/>
    <n v="5.6079999999999998E-2"/>
    <n v="69"/>
    <n v="0.47"/>
    <n v="6.5269999999999995E-2"/>
    <n v="2.7740000000000001E-2"/>
    <n v="78"/>
    <n v="0.24"/>
    <s v="natural"/>
    <s v="Fig 3"/>
    <s v="odour "/>
    <x v="0"/>
    <m/>
  </r>
  <r>
    <x v="29"/>
    <x v="7"/>
    <s v="exp006"/>
    <s v="grp003"/>
    <s v="Bateson, M., Desire, S., Gartside, S. E., Wright, G. A."/>
    <s v="Current Biology"/>
    <n v="9.5709999999999997"/>
    <s v="Peer-reviewed"/>
    <n v="2011"/>
    <s v="Agitated honeybees exhibit pessimistic cognitive biases"/>
    <s v="honeybee"/>
    <s v="Apis_mellifera_carnica"/>
    <s v="insect"/>
    <s v="n/a"/>
    <s v="wild-caught"/>
    <s v="adult"/>
    <s v="between"/>
    <s v="n/a"/>
    <s v="between"/>
    <s v="no"/>
    <s v="no"/>
    <s v="yes"/>
    <s v="go/no-go"/>
    <s v="odour"/>
    <s v="olfactory"/>
    <s v="proboscis extension"/>
    <s v="1 or 2M sucrose"/>
    <s v="no sucrose"/>
    <s v="no quinine OR low reward (0.3N sucrose)"/>
    <s v="0.01M quinine OR 0.3M sucrose"/>
    <s v="R-P"/>
    <s v="shaking"/>
    <s v="stress"/>
    <s v="before/during"/>
    <s v="no"/>
    <n v="3"/>
    <n v="1"/>
    <s v="1 per cue"/>
    <s v="1  positive, 1 negative"/>
    <s v="proportion"/>
    <n v="0"/>
    <n v="69"/>
    <n v="0"/>
    <n v="78"/>
    <s v="female"/>
    <s v="Control-Shaken"/>
    <s v="Benign-Worse"/>
    <s v="P"/>
    <n v="0.68037999999999998"/>
    <n v="5.7679999999999995E-2"/>
    <n v="69"/>
    <n v="0.48"/>
    <n v="0.66590000000000005"/>
    <n v="5.5709999999999996E-2"/>
    <n v="78"/>
    <n v="0.49"/>
    <s v="natural"/>
    <s v="Fig 3"/>
    <s v="odour "/>
    <x v="0"/>
    <m/>
  </r>
  <r>
    <x v="30"/>
    <x v="8"/>
    <s v="exp008"/>
    <s v="grp005"/>
    <s v="Bateson, M., Emmerson, M., ErgÙn, G., Monaghan, P., Nettle, D."/>
    <s v="PlosONE"/>
    <n v="3.234"/>
    <s v="Peer-reviewed"/>
    <n v="2015"/>
    <s v="Opposite effects of early-life competition and developmental telomere attrition on cognitive biases in juvenile European starlings"/>
    <s v="european starling "/>
    <s v="Sturnus_vulgaris"/>
    <s v="bird"/>
    <s v="n/a"/>
    <s v="wild-caught"/>
    <s v="juvenile"/>
    <s v="between"/>
    <s v="n/a"/>
    <s v="between"/>
    <s v="yes"/>
    <s v="no"/>
    <s v="no"/>
    <s v="go/no-go"/>
    <s v="colour"/>
    <s v="visual"/>
    <s v="lid-flip"/>
    <s v="palatable mealworm"/>
    <s v="no palatable mealworm"/>
    <s v="no unpalatable mealworm (0.02 ml 4% quinine)"/>
    <s v="unpalatable mealworm (0.02 ml 4% quinine)"/>
    <s v="R-P"/>
    <s v="Manipulating brood size"/>
    <s v="stress"/>
    <s v="long-term"/>
    <s v="no"/>
    <n v="3"/>
    <s v="4 sessions per day"/>
    <s v="2 per cue"/>
    <s v="6  positive, 6 negative "/>
    <s v="latency"/>
    <n v="7"/>
    <n v="8"/>
    <n v="7"/>
    <n v="8"/>
    <s v="mixed-sex"/>
    <s v="Small brood-Large brood"/>
    <s v="Benign-Worse"/>
    <s v="NP"/>
    <n v="6.65"/>
    <n v="1.62"/>
    <n v="15"/>
    <n v="6.28"/>
    <n v="7.72"/>
    <n v="3.13"/>
    <n v="15"/>
    <n v="12.1"/>
    <s v="natural"/>
    <s v="Fig 1a"/>
    <m/>
    <x v="0"/>
    <m/>
  </r>
  <r>
    <x v="31"/>
    <x v="8"/>
    <s v="exp008"/>
    <s v="grp005"/>
    <s v="Bateson, M., Emmerson, M., ErgÙn, G., Monaghan, P., Nettle, D."/>
    <s v="PlosONE"/>
    <n v="3.234"/>
    <s v="Peer-reviewed"/>
    <n v="2015"/>
    <s v="Opposite effects of early-life competition and developmental telomere attrition on cognitive biases in juvenile European starlings"/>
    <s v="european starling "/>
    <s v="Sturnus_vulgaris"/>
    <s v="bird"/>
    <s v="n/a"/>
    <s v="wild-caught"/>
    <s v="juvenile"/>
    <s v="between"/>
    <s v="n/a"/>
    <s v="between"/>
    <s v="yes"/>
    <s v="no"/>
    <s v="no"/>
    <s v="go/no-go"/>
    <s v="colour"/>
    <s v="visual"/>
    <s v="lid-flip"/>
    <s v="palatable mealworm"/>
    <s v="no palatable mealworm"/>
    <s v="no unpalatable mealworm (0.02 ml 4% quinine)"/>
    <s v="unpalatable mealworm (0.02 ml 4% quinine)"/>
    <s v="R-P"/>
    <s v="Manipulating brood size"/>
    <s v="stress"/>
    <s v="long-term"/>
    <s v="no"/>
    <n v="3"/>
    <s v="4 sessions per day"/>
    <s v="2 per cue"/>
    <s v="6  positive, 6 negative "/>
    <s v="latency"/>
    <n v="7"/>
    <n v="8"/>
    <n v="7"/>
    <n v="8"/>
    <s v="mixed-sex"/>
    <s v="Small brood-Large brood"/>
    <s v="Benign-Worse"/>
    <s v="MID"/>
    <n v="23.1"/>
    <n v="3.92"/>
    <n v="15"/>
    <n v="15.17"/>
    <n v="16.5"/>
    <n v="5.34"/>
    <n v="15"/>
    <n v="20.67"/>
    <s v="natural"/>
    <s v="Fig 1a"/>
    <m/>
    <x v="0"/>
    <m/>
  </r>
  <r>
    <x v="32"/>
    <x v="8"/>
    <s v="exp008"/>
    <s v="grp005"/>
    <s v="Bateson, M., Emmerson, M., ErgÙn, G., Monaghan, P., Nettle, D."/>
    <s v="PlosONE"/>
    <n v="3.234"/>
    <s v="Peer-reviewed"/>
    <n v="2015"/>
    <s v="Opposite effects of early-life competition and developmental telomere attrition on cognitive biases in juvenile European starlings"/>
    <s v="european starling "/>
    <s v="Sturnus_vulgaris"/>
    <s v="bird"/>
    <s v="n/a"/>
    <s v="wild-caught"/>
    <s v="juvenile"/>
    <s v="between"/>
    <s v="n/a"/>
    <s v="between"/>
    <s v="yes"/>
    <s v="no"/>
    <s v="no"/>
    <s v="go/no-go"/>
    <s v="colour"/>
    <s v="visual"/>
    <s v="lid-flip"/>
    <s v="palatable mealworm "/>
    <s v="no palatable mealworm"/>
    <s v="no unpalatable mealworm (0.02 ml 4% quinine)"/>
    <s v="unpalatable mealworm (0.02 ml 4% quinine)"/>
    <s v="R-P"/>
    <s v="Manipulating brood size"/>
    <s v="stress"/>
    <s v="long-term"/>
    <s v="no"/>
    <n v="3"/>
    <s v="4 sessions per day"/>
    <s v="2 per cue"/>
    <s v="6  positive, 6 negative "/>
    <s v="latency"/>
    <n v="7"/>
    <n v="8"/>
    <n v="7"/>
    <n v="8"/>
    <s v="mixed-sex"/>
    <s v="Small brood-Large brood"/>
    <s v="Benign-Worse"/>
    <s v="NN"/>
    <n v="30.52"/>
    <n v="5.19"/>
    <n v="15"/>
    <n v="20.079999999999998"/>
    <n v="20.87"/>
    <n v="5.01"/>
    <n v="15"/>
    <n v="19.41"/>
    <s v="natural"/>
    <s v="Fig 1a"/>
    <m/>
    <x v="0"/>
    <m/>
  </r>
  <r>
    <x v="33"/>
    <x v="8"/>
    <s v="exp008"/>
    <s v="grp005"/>
    <s v="Bateson, M., Emmerson, M., ErgÙn, G., Monaghan, P., Nettle, D."/>
    <s v="PlosONE"/>
    <n v="3.234"/>
    <s v="Peer-reviewed"/>
    <n v="2015"/>
    <s v="Opposite effects of early-life competition and developmental telomere attrition on cognitive biases in juvenile European starlings"/>
    <s v="european starling "/>
    <s v="Sturnus_vulgaris"/>
    <s v="bird"/>
    <s v="n/a"/>
    <s v="wild-caught"/>
    <s v="juvenile"/>
    <s v="between"/>
    <s v="n/a"/>
    <s v="between"/>
    <s v="yes"/>
    <s v="no"/>
    <s v="no"/>
    <s v="go/no-go"/>
    <s v="colour"/>
    <s v="visual"/>
    <s v="lid-flip"/>
    <s v="palatable mealworm"/>
    <s v="no palatable mealworm"/>
    <s v="no unpalatable mealworm (0.02 ml 4% quinine)"/>
    <s v="unpalatable mealworm (0.02 ml 4% quinine)"/>
    <s v="R-P"/>
    <s v="Manipulating brood size"/>
    <s v="stress"/>
    <s v="long-term"/>
    <s v="no"/>
    <n v="3"/>
    <s v="4 sessions per day"/>
    <s v="2 per cue"/>
    <s v="6  positive, 6 negative "/>
    <s v="latency"/>
    <n v="7"/>
    <n v="8"/>
    <n v="7"/>
    <n v="8"/>
    <s v="mixed-sex"/>
    <s v="Small brood-Large brood"/>
    <s v="Benign-Worse"/>
    <s v="N"/>
    <n v="34.893000000000001"/>
    <n v="4.798"/>
    <n v="15"/>
    <n v="18.582574095103187"/>
    <n v="25.628"/>
    <n v="5.2649999999999997"/>
    <n v="15"/>
    <n v="20.391257317782049"/>
    <s v="natural"/>
    <s v="Fig 1a"/>
    <m/>
    <x v="0"/>
    <m/>
  </r>
  <r>
    <x v="34"/>
    <x v="8"/>
    <s v="exp008"/>
    <s v="grp005"/>
    <s v="Bateson, M., Emmerson, M., ErgÙn, G., Monaghan, P., Nettle, D."/>
    <s v="PlosONE"/>
    <n v="3.234"/>
    <s v="Peer-reviewed"/>
    <n v="2015"/>
    <s v="Opposite effects of early-life competition and developmental telomere attrition on cognitive biases in juvenile European starlings"/>
    <s v="european starling "/>
    <s v="Sturnus_vulgaris"/>
    <s v="bird"/>
    <s v="n/a"/>
    <s v="wild-caught"/>
    <s v="juvenile"/>
    <s v="between"/>
    <s v="n/a"/>
    <s v="between"/>
    <s v="yes"/>
    <s v="no"/>
    <s v="no"/>
    <s v="go/no-go"/>
    <s v="colour"/>
    <s v="visual"/>
    <s v="lid-flip"/>
    <s v="palatable mealworm"/>
    <s v="no palatable mealworm"/>
    <s v="no unpalatable mealworm (0.02 ml 4% quinine)"/>
    <s v="unpalatable mealworm (0.02 ml 4% quinine)"/>
    <s v="R-P"/>
    <s v="Manipulating brood size"/>
    <s v="stress"/>
    <s v="long-term"/>
    <s v="no"/>
    <n v="3"/>
    <s v="4 sessions per day"/>
    <s v="2 per cue"/>
    <s v="6  positive, 6 negative "/>
    <s v="latency"/>
    <n v="7"/>
    <n v="8"/>
    <n v="7"/>
    <n v="8"/>
    <s v="mixed-sex"/>
    <s v="Small brood-Large brood"/>
    <s v="Benign-Worse"/>
    <s v="P"/>
    <n v="4.1079999999999997"/>
    <n v="0.86599999999999999"/>
    <n v="15"/>
    <n v="3.354003577815623"/>
    <n v="2.1429999999999998"/>
    <n v="0.80700000000000005"/>
    <n v="15"/>
    <n v="3.1254975603893858"/>
    <s v="natural"/>
    <s v="Fig 1a"/>
    <m/>
    <x v="0"/>
    <m/>
  </r>
  <r>
    <x v="35"/>
    <x v="8"/>
    <s v="exp009"/>
    <s v="grp005"/>
    <s v="Bateson, M., Emmerson, M., ErgÙn, G., Monaghan, P., Nettle, D."/>
    <s v="PlosONE"/>
    <n v="3.234"/>
    <s v="Peer-reviewed"/>
    <n v="2015"/>
    <s v="Opposite effects of early-life competition and developmental telomere attrition on cognitive biases in juvenile European starlings"/>
    <s v="european starling "/>
    <s v="Sturnus_vulgaris"/>
    <s v="bird"/>
    <s v="n/a"/>
    <s v="wild-caught"/>
    <s v="juvenile"/>
    <s v="between"/>
    <s v="n/a"/>
    <s v="between"/>
    <s v="yes"/>
    <s v="no"/>
    <s v="no"/>
    <s v="go/no-go"/>
    <s v="colour"/>
    <s v="visual"/>
    <s v="lid-flip"/>
    <s v="palatable mealworm"/>
    <s v="no palatable mealworm"/>
    <s v="no unpalatable mealworm (0.02 ml 4% quinine)"/>
    <s v="unpalatable mealworm (0.02 ml 4% quinine)"/>
    <s v="R-P"/>
    <s v="Manipulating brood size"/>
    <s v="stress"/>
    <s v="long-term"/>
    <s v="no"/>
    <n v="3"/>
    <s v="4 sessions per day"/>
    <s v="2 per cue"/>
    <s v="6  positive, 6 negative "/>
    <s v="latency"/>
    <n v="11"/>
    <n v="11"/>
    <n v="3"/>
    <n v="5"/>
    <s v="mixed-sex"/>
    <s v="0-1 hevaier-2-6 heavier"/>
    <s v="Benign-Worse"/>
    <s v="NP"/>
    <n v="6.51"/>
    <n v="1.89"/>
    <n v="22"/>
    <n v="8.86"/>
    <n v="8.6"/>
    <n v="4.2"/>
    <n v="8"/>
    <n v="11.88"/>
    <s v="natural"/>
    <s v="Fig 1c"/>
    <m/>
    <x v="0"/>
    <m/>
  </r>
  <r>
    <x v="36"/>
    <x v="8"/>
    <s v="exp009"/>
    <s v="grp005"/>
    <s v="Bateson, M., Emmerson, M., ErgÙn, G., Monaghan, P., Nettle, D."/>
    <s v="PlosONE"/>
    <n v="3.234"/>
    <s v="Peer-reviewed"/>
    <n v="2015"/>
    <s v="Opposite effects of early-life competition and developmental telomere attrition on cognitive biases in juvenile European starlings"/>
    <s v="european starling "/>
    <s v="Sturnus_vulgaris"/>
    <s v="bird"/>
    <s v="n/a"/>
    <s v="wild-caught"/>
    <s v="juvenile"/>
    <s v="between"/>
    <s v="n/a"/>
    <s v="between"/>
    <s v="yes"/>
    <s v="no"/>
    <s v="no"/>
    <s v="go/no-go"/>
    <s v="colour"/>
    <s v="visual"/>
    <s v="lid-flip"/>
    <s v="palatable mealworm"/>
    <s v="no palatable mealworm"/>
    <s v="no unpalatable mealworm (0.02 ml 4% quinine)"/>
    <s v="unpalatable mealworm (0.02 ml 4% quinine)"/>
    <s v="R-P"/>
    <s v="Manipulating brood size"/>
    <s v="stress"/>
    <s v="long-term"/>
    <s v="no"/>
    <n v="3"/>
    <s v="4 sessions per day"/>
    <s v="2 per cue"/>
    <s v="6  positive, 6 negative "/>
    <s v="latency"/>
    <n v="11"/>
    <n v="11"/>
    <n v="3"/>
    <n v="5"/>
    <s v="mixed-sex"/>
    <s v="0-1 hevaier-2-6 heavier"/>
    <s v="Benign-Worse"/>
    <s v="MID"/>
    <n v="19.809999999999999"/>
    <n v="3.41"/>
    <n v="22"/>
    <n v="16"/>
    <n v="19.38"/>
    <n v="8.68"/>
    <n v="8"/>
    <n v="24.55"/>
    <s v="natural"/>
    <s v="Fig 1c"/>
    <m/>
    <x v="0"/>
    <m/>
  </r>
  <r>
    <x v="37"/>
    <x v="8"/>
    <s v="exp009"/>
    <s v="grp005"/>
    <s v="Bateson, M., Emmerson, M., ErgÙn, G., Monaghan, P., Nettle, D."/>
    <s v="PlosONE"/>
    <n v="3.234"/>
    <s v="Peer-reviewed"/>
    <n v="2015"/>
    <s v="Opposite effects of early-life competition and developmental telomere attrition on cognitive biases in juvenile European starlings"/>
    <s v="european starling "/>
    <s v="Sturnus_vulgaris"/>
    <s v="bird"/>
    <s v="n/a"/>
    <s v="wild-caught"/>
    <s v="juvenile"/>
    <s v="between"/>
    <s v="n/a"/>
    <s v="between"/>
    <s v="yes"/>
    <s v="no"/>
    <s v="no"/>
    <s v="go/no-go"/>
    <s v="colour"/>
    <s v="visual"/>
    <s v="lid-flip"/>
    <s v="palatable mealworm "/>
    <s v="no palatable mealworm"/>
    <s v="no unpalatable mealworm (0.02 ml 4% quinine)"/>
    <s v="unpalatable mealworm (0.02 ml 4% quinine)"/>
    <s v="R-P"/>
    <s v="Manipulating brood size"/>
    <s v="stress"/>
    <s v="long-term"/>
    <s v="no"/>
    <n v="3"/>
    <s v="4 sessions per day"/>
    <s v="2 per cue"/>
    <s v="6  positive, 6 negative "/>
    <s v="latency"/>
    <n v="11"/>
    <n v="11"/>
    <n v="3"/>
    <n v="5"/>
    <s v="mixed-sex"/>
    <s v="0-1 hevaier-2-6 heavier"/>
    <s v="Benign-Worse"/>
    <s v="NN"/>
    <n v="28.2"/>
    <n v="4.26"/>
    <n v="22"/>
    <n v="20"/>
    <n v="18.32"/>
    <n v="7.14"/>
    <n v="8"/>
    <n v="20.2"/>
    <s v="natural"/>
    <s v="Fig 1c"/>
    <m/>
    <x v="0"/>
    <m/>
  </r>
  <r>
    <x v="38"/>
    <x v="8"/>
    <s v="exp009"/>
    <s v="grp005"/>
    <s v="Bateson, M., Emmerson, M., ErgÙn, G., Monaghan, P., Nettle, D."/>
    <s v="PlosONE"/>
    <n v="3.234"/>
    <s v="Peer-reviewed"/>
    <n v="2015"/>
    <s v="Opposite effects of early-life competition and developmental telomere attrition on cognitive biases in juvenile European starlings"/>
    <s v="european starling "/>
    <s v="Sturnus_vulgaris"/>
    <s v="bird"/>
    <s v="n/a"/>
    <s v="wild-caught"/>
    <s v="juvenile"/>
    <s v="between"/>
    <s v="n/a"/>
    <s v="between"/>
    <s v="yes"/>
    <s v="no"/>
    <s v="no"/>
    <s v="go/no-go"/>
    <s v="colour"/>
    <s v="visual"/>
    <s v="lid-flip"/>
    <s v="palatable mealworm"/>
    <s v="no palatable mealworm"/>
    <s v="no unpalatable mealworm (0.02 ml 4% quinine)"/>
    <s v="unpalatable mealworm (0.02 ml 4% quinine)"/>
    <s v="R-P"/>
    <s v="Manipulating brood size"/>
    <s v="stress"/>
    <s v="long-term"/>
    <s v="no"/>
    <n v="3"/>
    <s v="4 sessions per day"/>
    <s v="2 per cue"/>
    <s v="6  positive, 6 negative "/>
    <s v="latency"/>
    <n v="11"/>
    <n v="11"/>
    <n v="3"/>
    <n v="5"/>
    <s v="mixed-sex"/>
    <s v="0-1 hevaier-2-6 heavier"/>
    <s v="Benign-Worse"/>
    <s v="N"/>
    <n v="32.569000000000003"/>
    <n v="4.1230000000000002"/>
    <n v="22"/>
    <n v="19.338584177752001"/>
    <n v="23.56"/>
    <n v="7.5839999999999996"/>
    <n v="8"/>
    <n v="21.450791314075108"/>
    <s v="natural"/>
    <s v="Fig 1c"/>
    <m/>
    <x v="0"/>
    <m/>
  </r>
  <r>
    <x v="39"/>
    <x v="8"/>
    <s v="exp009"/>
    <s v="grp005"/>
    <s v="Bateson, M., Emmerson, M., ErgÙn, G., Monaghan, P., Nettle, D."/>
    <s v="PlosONE"/>
    <n v="3.234"/>
    <s v="Peer-reviewed"/>
    <n v="2015"/>
    <s v="Opposite effects of early-life competition and developmental telomere attrition on cognitive biases in juvenile European starlings"/>
    <s v="european starling "/>
    <s v="Sturnus_vulgaris"/>
    <s v="bird"/>
    <s v="n/a"/>
    <s v="wild-caught"/>
    <s v="juvenile"/>
    <s v="between"/>
    <s v="n/a"/>
    <s v="between"/>
    <s v="yes"/>
    <s v="no"/>
    <s v="no"/>
    <s v="go/no-go"/>
    <s v="colour"/>
    <s v="visual"/>
    <s v="lid-flip"/>
    <s v="palatable mealworm"/>
    <s v="no palatable mealworm"/>
    <s v="no unpalatable mealworm (0.02 ml 4% quinine)"/>
    <s v="unpalatable mealworm (0.02 ml 4% quinine)"/>
    <s v="R-P"/>
    <s v="Manipulating brood size"/>
    <s v="stress"/>
    <s v="long-term"/>
    <s v="no"/>
    <n v="3"/>
    <s v="4 sessions per day"/>
    <s v="2 per cue"/>
    <s v="6  positive, 6 negative "/>
    <s v="latency"/>
    <n v="11"/>
    <n v="11"/>
    <n v="3"/>
    <n v="5"/>
    <s v="mixed-sex"/>
    <s v="0-1 hevaier-2-6 heavier"/>
    <s v="Benign-Worse"/>
    <s v="P"/>
    <n v="3.226"/>
    <n v="0.73"/>
    <n v="22"/>
    <n v="3.4240035046711035"/>
    <n v="2.3380000000000001"/>
    <n v="0.65200000000000002"/>
    <n v="8"/>
    <n v="1.8441344853345161"/>
    <s v="natural"/>
    <s v="Fig 1c"/>
    <m/>
    <x v="0"/>
    <m/>
  </r>
  <r>
    <x v="40"/>
    <x v="9"/>
    <s v="exp011"/>
    <s v="grp007"/>
    <s v="Bethell, E. J., Koyama, N. F."/>
    <s v="Royal Society Open Science"/>
    <n v="2.2429999999999999"/>
    <s v="Peer-reviewed"/>
    <n v="2015"/>
    <s v="Happy hamsters? Enrichment induces positive judgement bias for mildly (but not truly) ambiguous cues to reward and punishment in Mesocricetus auratus"/>
    <s v="syrian hamster"/>
    <s v="Mesocricetus_auratus"/>
    <s v="mammal"/>
    <s v="n/a"/>
    <s v="captive"/>
    <s v="adult"/>
    <s v="within"/>
    <s v="yes"/>
    <s v="within (crossover)"/>
    <s v="no"/>
    <s v="no"/>
    <s v="no"/>
    <s v="go/no-go"/>
    <s v="location"/>
    <s v="spatial"/>
    <s v="approach"/>
    <s v="sugar water"/>
    <s v="no sugar water"/>
    <s v="no unpalatable QHCL solution"/>
    <s v="aversive liquid"/>
    <s v="R-P"/>
    <s v="enrichment"/>
    <s v="enrichment"/>
    <s v="long-term"/>
    <s v="no"/>
    <n v="3"/>
    <n v="12"/>
    <s v="2 per cue"/>
    <s v="1-2  positive, 1-2 negative, 2 control (unreinforeced)"/>
    <s v="proportion"/>
    <n v="30"/>
    <n v="0"/>
    <n v="30"/>
    <n v="0"/>
    <s v="male"/>
    <s v="Enrichment added-Enrichment removed"/>
    <s v="Better-Worse"/>
    <s v="NP"/>
    <n v="0.85"/>
    <n v="0.04"/>
    <n v="30"/>
    <n v="0.23"/>
    <n v="0.74"/>
    <n v="0.03"/>
    <n v="30"/>
    <n v="0.18"/>
    <s v="natural"/>
    <s v="Fig 3 "/>
    <m/>
    <x v="0"/>
    <m/>
  </r>
  <r>
    <x v="41"/>
    <x v="9"/>
    <s v="exp011"/>
    <s v="grp007"/>
    <s v="Bethell, E. J., Koyama, N. F."/>
    <s v="Royal Society Open Science"/>
    <n v="2.2429999999999999"/>
    <s v="Peer-reviewed"/>
    <n v="2015"/>
    <s v="Happy hamsters? Enrichment induces positive judgement bias for mildly (but not truly) ambiguous cues to reward and punishment in Mesocricetus auratus"/>
    <s v="syrian hamster"/>
    <s v="Mesocricetus_auratus"/>
    <s v="mammal"/>
    <s v="n/a"/>
    <s v="captive"/>
    <s v="adult"/>
    <s v="within"/>
    <s v="yes"/>
    <s v="within (crossover)"/>
    <s v="no"/>
    <s v="no"/>
    <s v="no"/>
    <s v="go/no-go"/>
    <s v="location"/>
    <s v="spatial"/>
    <s v="approach"/>
    <s v="sugar water"/>
    <s v="no sugar water"/>
    <s v="no unpalatable QHCL solution"/>
    <s v="aversive liquid"/>
    <s v="R-P"/>
    <s v="enrichment"/>
    <s v="enrichment"/>
    <s v="long-term"/>
    <s v="no"/>
    <n v="3"/>
    <n v="12"/>
    <s v="2 per cue"/>
    <s v="1-2  positive, 1-2 negative, 2 control (unreinforeced)"/>
    <s v="proportion"/>
    <n v="30"/>
    <n v="0"/>
    <n v="30"/>
    <n v="0"/>
    <s v="male"/>
    <s v="Enrichment added-Enrichment removed"/>
    <s v="Better-Worse"/>
    <s v="MID"/>
    <n v="0.66"/>
    <n v="0.06"/>
    <n v="30"/>
    <n v="0.33"/>
    <n v="0.66"/>
    <n v="7.0000000000000007E-2"/>
    <n v="30"/>
    <n v="0.36"/>
    <s v="natural"/>
    <s v="Fig 3"/>
    <m/>
    <x v="0"/>
    <m/>
  </r>
  <r>
    <x v="42"/>
    <x v="9"/>
    <s v="exp011"/>
    <s v="grp007"/>
    <s v="Bethell, E. J., Koyama, N. F."/>
    <s v="Royal Society Open Science"/>
    <n v="2.2429999999999999"/>
    <s v="Peer-reviewed"/>
    <n v="2015"/>
    <s v="Happy hamsters? Enrichment induces positive judgement bias for mildly (but not truly) ambiguous cues to reward and punishment in Mesocricetus auratus"/>
    <s v="syrian hamster"/>
    <s v="Mesocricetus_auratus"/>
    <s v="mammal"/>
    <s v="n/a"/>
    <s v="captive"/>
    <s v="adult"/>
    <s v="within"/>
    <s v="yes"/>
    <s v="within (crossover)"/>
    <s v="no"/>
    <s v="no"/>
    <s v="no"/>
    <s v="go/no-go"/>
    <s v="location"/>
    <s v="spatial"/>
    <s v="approach"/>
    <s v="sugar water"/>
    <s v="no sugar water"/>
    <s v="no unpalatable QHCL solution"/>
    <s v="aversive liquid"/>
    <s v="R-P"/>
    <s v="enrichment"/>
    <s v="enrichment"/>
    <s v="long-term"/>
    <s v="no"/>
    <n v="3"/>
    <n v="12"/>
    <s v="2 per cue"/>
    <s v="1-2  positive, 1-2 negative, 2 control (unreinforeced)"/>
    <s v="proportion"/>
    <n v="30"/>
    <n v="0"/>
    <n v="30"/>
    <n v="0"/>
    <s v="male"/>
    <s v="Enrichment added-Enrichment removed"/>
    <s v="Better-Worse"/>
    <s v="NN"/>
    <n v="0.65"/>
    <n v="0.05"/>
    <n v="30"/>
    <n v="0.27"/>
    <n v="0.53"/>
    <n v="0.06"/>
    <n v="30"/>
    <n v="0.33"/>
    <s v="natural"/>
    <s v="Fig 3"/>
    <m/>
    <x v="0"/>
    <m/>
  </r>
  <r>
    <x v="43"/>
    <x v="9"/>
    <s v="exp011"/>
    <s v="grp007"/>
    <s v="Bethell, E. J., Koyama, N. F."/>
    <s v="Royal Society Open Science"/>
    <n v="2.2429999999999999"/>
    <s v="Peer-reviewed"/>
    <n v="2015"/>
    <s v="Happy hamsters? Enrichment induces positive judgement bias for mildly (but not truly) ambiguous cues to reward and punishment in Mesocricetus auratus"/>
    <s v="syrian hamster"/>
    <s v="Mesocricetus_auratus"/>
    <s v="mammal"/>
    <s v="n/a"/>
    <s v="captive"/>
    <s v="adult"/>
    <s v="within"/>
    <s v="yes"/>
    <s v="within (crossover)"/>
    <s v="no"/>
    <s v="no"/>
    <s v="no"/>
    <s v="go/no-go"/>
    <s v="location"/>
    <s v="spatial"/>
    <s v="approach"/>
    <s v="sugar water"/>
    <s v="no sugar water"/>
    <s v="no unpalatable QHCL solution"/>
    <s v="aversive liquid"/>
    <s v="R-P"/>
    <s v="enrichment"/>
    <s v="enrichment"/>
    <s v="long-term"/>
    <s v="no"/>
    <n v="3"/>
    <n v="12"/>
    <s v="2 per cue"/>
    <s v="1-2  positive, 1-2 negative, 2 control (unreinforeced)"/>
    <s v="proportion"/>
    <n v="30"/>
    <n v="0"/>
    <n v="30"/>
    <n v="0"/>
    <s v="male"/>
    <s v="Enrichment added-Enrichment removed"/>
    <s v="Better-Worse"/>
    <s v="N"/>
    <n v="0.37453999999999998"/>
    <n v="6.5140000000000003E-2"/>
    <n v="30"/>
    <n v="0.3567864739588652"/>
    <n v="0.30044999999999999"/>
    <n v="5.8130000000000022E-2"/>
    <n v="30"/>
    <n v="0.31839112267775316"/>
    <s v="natural"/>
    <s v="Fig 3"/>
    <m/>
    <x v="0"/>
    <m/>
  </r>
  <r>
    <x v="44"/>
    <x v="9"/>
    <s v="exp011"/>
    <s v="grp007"/>
    <s v="Bethell, E. J., Koyama, N. F."/>
    <s v="Royal Society Open Science"/>
    <n v="2.2429999999999999"/>
    <s v="Peer-reviewed"/>
    <n v="2015"/>
    <s v="Happy hamsters? Enrichment induces positive judgement bias for mildly (but not truly) ambiguous cues to reward and punishment in Mesocricetus auratus"/>
    <s v="syrian hamster"/>
    <s v="Mesocricetus_auratus"/>
    <s v="mammal"/>
    <s v="n/a"/>
    <s v="captive"/>
    <s v="adult"/>
    <s v="within"/>
    <s v="yes"/>
    <s v="within (crossover)"/>
    <s v="no"/>
    <s v="no"/>
    <s v="no"/>
    <s v="go/no-go"/>
    <s v="location"/>
    <s v="spatial"/>
    <s v="approach"/>
    <s v="sugar water"/>
    <s v="no sugar water"/>
    <s v="no unpalatable QHCL solution"/>
    <s v="aversive liquid"/>
    <s v="R-P"/>
    <s v="enrichment"/>
    <s v="enrichment"/>
    <s v="long-term"/>
    <s v="no"/>
    <n v="3"/>
    <n v="12"/>
    <s v="2 per cue"/>
    <s v="1-2  positive, 1-2 negative, 2 control (unreinforeced)"/>
    <s v="proportion"/>
    <n v="30"/>
    <n v="0"/>
    <n v="30"/>
    <n v="0"/>
    <s v="male"/>
    <s v="Enrichment added-Enrichment removed"/>
    <s v="Better-Worse"/>
    <s v="P"/>
    <n v="0.8284999999999999"/>
    <n v="1.9879999999999998E-2"/>
    <n v="30"/>
    <n v="0.10888724443202702"/>
    <n v="0.80120999999999998"/>
    <n v="4.2529999999999998E-2"/>
    <n v="30"/>
    <n v="0.23294640370694714"/>
    <s v="natural"/>
    <s v="Fig 3"/>
    <m/>
    <x v="0"/>
    <m/>
  </r>
  <r>
    <x v="45"/>
    <x v="10"/>
    <s v="exp010"/>
    <s v="grp006"/>
    <s v="Bethell, E. J., Holmes, A., MacLarnon, A., Semple, S."/>
    <s v="Animal Welfare"/>
    <n v="1.3140000000000001"/>
    <s v="Peer-reviewed"/>
    <n v="2012"/>
    <s v="Cognitive bias in a non-human primate: Husbandry procedures influence cognitive indicators of psychological well-being in captive rhesus macaques"/>
    <s v="rhesus macaque"/>
    <s v="Macaca_mulatta"/>
    <s v="mammal"/>
    <s v="n/a"/>
    <s v="captive"/>
    <s v="adult"/>
    <s v="within"/>
    <s v="yes"/>
    <s v="within (crossover)"/>
    <s v="yes"/>
    <s v="yes"/>
    <s v="no"/>
    <s v="go/no-go"/>
    <s v="shape"/>
    <s v="visual"/>
    <s v="touch screen &lt;2sec"/>
    <s v="food pellets + rewadring screen and tone"/>
    <s v="no food pellets + no rewarding rcreen or tone"/>
    <s v="no 16s delay or white noise"/>
    <s v="16s delay and white noise"/>
    <s v="R-P"/>
    <s v="enrichment(+) and health check (-)"/>
    <s v="enrichment"/>
    <s v="before/during"/>
    <s v="no"/>
    <n v="3"/>
    <n v="6"/>
    <s v="6 per cue "/>
    <s v="24  positive, 24 negative"/>
    <s v="latency"/>
    <n v="7"/>
    <n v="0"/>
    <n v="7"/>
    <n v="0"/>
    <s v="male"/>
    <s v="Enrichment-Health check"/>
    <s v="Better-Worse"/>
    <s v="NP"/>
    <n v="1.1200000000000001"/>
    <n v="7.0000000000000007E-2"/>
    <n v="7"/>
    <n v="0.19"/>
    <n v="1.32"/>
    <n v="0.13"/>
    <n v="7"/>
    <n v="0.35"/>
    <s v="natural"/>
    <s v="Fig 4 "/>
    <m/>
    <x v="0"/>
    <m/>
  </r>
  <r>
    <x v="46"/>
    <x v="10"/>
    <s v="exp010"/>
    <s v="grp006"/>
    <s v="Bethell, E. J., Holmes, A., MacLarnon, A., Semple, S."/>
    <s v="Animal Welfare"/>
    <n v="1.3140000000000001"/>
    <s v="Peer-reviewed"/>
    <n v="2012"/>
    <s v="Cognitive bias in a non-human primate: Husbandry procedures influence cognitive indicators of psychological well-being in captive rhesus macaques"/>
    <s v="rhesus macaque"/>
    <s v="Macaca_mulatta"/>
    <s v="mammal"/>
    <s v="n/a"/>
    <s v="captive"/>
    <s v="adult"/>
    <s v="within"/>
    <s v="yes"/>
    <s v="within (crossover)"/>
    <s v="yes"/>
    <s v="yes"/>
    <s v="no"/>
    <s v="go/no-go"/>
    <s v="shape"/>
    <s v="visual"/>
    <s v="touch screen &lt;2sec"/>
    <s v="food pellets + rewadring screen and tone"/>
    <s v="no food pellets + no rewarding rcreen or tone"/>
    <s v="no 16s delay or white noise"/>
    <s v="16s delay and white noise"/>
    <s v="R-P"/>
    <s v="enrichment(+) and health check (-)"/>
    <s v="enrichment"/>
    <s v="before/during"/>
    <s v="no"/>
    <n v="3"/>
    <n v="6"/>
    <s v="6 per cue "/>
    <s v="24  positive, 24 negative"/>
    <s v="latency"/>
    <n v="7"/>
    <n v="0"/>
    <n v="7"/>
    <n v="0"/>
    <s v="male"/>
    <s v="Enrichment-Health check"/>
    <s v="Better-Worse"/>
    <s v="MID"/>
    <n v="1.17"/>
    <n v="0.11"/>
    <n v="7"/>
    <n v="0.28999999999999998"/>
    <n v="1.43"/>
    <n v="0.14000000000000001"/>
    <n v="7"/>
    <n v="0.36"/>
    <s v="natural"/>
    <s v="Fig 4 "/>
    <m/>
    <x v="0"/>
    <m/>
  </r>
  <r>
    <x v="47"/>
    <x v="10"/>
    <s v="exp010"/>
    <s v="grp006"/>
    <s v="Bethell, E. J., Holmes, A., MacLarnon, A., Semple, S."/>
    <s v="Animal Welfare"/>
    <n v="1.3140000000000001"/>
    <s v="Peer-reviewed"/>
    <n v="2012"/>
    <s v="Cognitive bias in a non-human primate: Husbandry procedures influence cognitive indicators of psychological well-being in captive rhesus macaques"/>
    <s v="rhesus macaque"/>
    <s v="Macaca_mulatta"/>
    <s v="mammal"/>
    <s v="n/a"/>
    <s v="captive"/>
    <s v="adult"/>
    <s v="within"/>
    <s v="yes"/>
    <s v="within (crossover)"/>
    <s v="yes"/>
    <s v="yes"/>
    <s v="no"/>
    <s v="go/no-go"/>
    <s v="shape"/>
    <s v="visual"/>
    <s v="touch screen &lt;2sec"/>
    <s v="food pellets + rewadring screen and tone"/>
    <s v="no food pellets + no rewarding rcreen or tone"/>
    <s v="no 16s delay or white noise"/>
    <s v="16s delay and white noise"/>
    <s v="R-P"/>
    <s v="enrichment(+) and health check (-)"/>
    <s v="enrichment"/>
    <s v="before/during"/>
    <s v="no"/>
    <n v="3"/>
    <n v="6"/>
    <s v="6 per cue "/>
    <s v="24  positive, 24 negative"/>
    <s v="latency"/>
    <n v="7"/>
    <n v="0"/>
    <n v="7"/>
    <n v="0"/>
    <s v="male"/>
    <s v="Enrichment-Health check"/>
    <s v="Better-Worse"/>
    <s v="NN"/>
    <n v="1.66"/>
    <n v="0.08"/>
    <n v="7"/>
    <n v="0.21"/>
    <n v="1.79"/>
    <n v="0.06"/>
    <n v="7"/>
    <n v="0.16"/>
    <s v="natural"/>
    <s v="Fig 4 "/>
    <m/>
    <x v="0"/>
    <m/>
  </r>
  <r>
    <x v="48"/>
    <x v="10"/>
    <s v="exp010"/>
    <s v="grp006"/>
    <s v="Bethell, E. J., Holmes, A., MacLarnon, A., Semple, S."/>
    <s v="Animal Welfare"/>
    <n v="1.3140000000000001"/>
    <s v="Peer-reviewed"/>
    <n v="2012"/>
    <s v="Cognitive bias in a non-human primate: Husbandry procedures influence cognitive indicators of psychological well-being in captive rhesus macaques"/>
    <s v="rhesus macaque"/>
    <s v="Macaca_mulatta"/>
    <s v="mammal"/>
    <s v="n/a"/>
    <s v="captive"/>
    <s v="adult"/>
    <s v="within"/>
    <s v="yes"/>
    <s v="within (crossover)"/>
    <s v="yes"/>
    <s v="yes"/>
    <s v="no"/>
    <s v="go/no-go"/>
    <s v="shape"/>
    <s v="visual"/>
    <s v="touch screen &lt;2sec"/>
    <s v="food pellets + rewadring screen and tone"/>
    <s v="no food pellets + no rewarding rcreen or tone"/>
    <s v="no 16s delay or white noise"/>
    <s v="16s delay and white noise"/>
    <s v="R-P"/>
    <s v="enrichment(+) and health check (-)"/>
    <s v="enrichment"/>
    <s v="before/during"/>
    <s v="no"/>
    <n v="3"/>
    <n v="6"/>
    <s v="6 per cue "/>
    <s v="24  positive, 24 negative"/>
    <s v="latency"/>
    <n v="7"/>
    <n v="0"/>
    <n v="7"/>
    <n v="0"/>
    <s v="male"/>
    <s v="Enrichment-Health check"/>
    <s v="Better-Worse"/>
    <s v="N"/>
    <n v="1.8919999999999999"/>
    <n v="3.7999999999999999E-2"/>
    <n v="7"/>
    <n v="0.10053854982045445"/>
    <n v="1.863"/>
    <n v="5.0000000000000044E-2"/>
    <n v="7"/>
    <n v="0.13228756555322965"/>
    <s v="natural"/>
    <s v="Fig 4 "/>
    <m/>
    <x v="0"/>
    <m/>
  </r>
  <r>
    <x v="49"/>
    <x v="10"/>
    <s v="exp010"/>
    <s v="grp006"/>
    <s v="Bethell, E. J., Holmes, A., MacLarnon, A., Semple, S."/>
    <s v="Animal Welfare"/>
    <n v="1.3140000000000001"/>
    <s v="Peer-reviewed"/>
    <n v="2012"/>
    <s v="Cognitive bias in a non-human primate: Husbandry procedures influence cognitive indicators of psychological well-being in captive rhesus macaques"/>
    <s v="rhesus macaque"/>
    <s v="Macaca_mulatta"/>
    <s v="mammal"/>
    <s v="n/a"/>
    <s v="captive"/>
    <s v="adult"/>
    <s v="within"/>
    <s v="yes"/>
    <s v="within (crossover)"/>
    <s v="yes"/>
    <s v="yes"/>
    <s v="no"/>
    <s v="go/no-go"/>
    <s v="shape"/>
    <s v="visual"/>
    <s v="touch screen &lt;2sec"/>
    <s v="food pellets + rewadring screen and tone"/>
    <s v="no food pellets + no rewarding rcreen or tone"/>
    <s v="no 16s delay or white noise"/>
    <s v="16s delay and white noise"/>
    <s v="R-P"/>
    <s v="enrichment(+) and health check (-)"/>
    <s v="enrichment"/>
    <s v="before/during"/>
    <s v="no"/>
    <n v="3"/>
    <n v="6"/>
    <s v="6 per cue "/>
    <s v="24  positive, 24 negative"/>
    <s v="latency"/>
    <n v="7"/>
    <n v="0"/>
    <n v="7"/>
    <n v="0"/>
    <s v="male"/>
    <s v="Enrichment-Health check"/>
    <s v="Better-Worse"/>
    <s v="P"/>
    <n v="1.131"/>
    <n v="5.699999999999994E-2"/>
    <n v="7"/>
    <n v="0.15080782473068152"/>
    <n v="1.226"/>
    <n v="0.11600000000000001"/>
    <n v="7"/>
    <n v="0.30690715208349256"/>
    <s v="natural"/>
    <s v="Fig 4 "/>
    <m/>
    <x v="0"/>
    <m/>
  </r>
  <r>
    <x v="50"/>
    <x v="10"/>
    <s v="exp010"/>
    <s v="grp006"/>
    <s v="Bethell, E. J., Holmes, A., MacLarnon, A., Semple, S."/>
    <s v="Animal Welfare"/>
    <n v="1.3140000000000001"/>
    <s v="Peer-reviewed"/>
    <n v="2012"/>
    <s v="Cognitive bias in a non-human primate: Husbandry procedures influence cognitive indicators of psychological well-being in captive rhesus macaques"/>
    <s v="rhesus macaque"/>
    <s v="Macaca_mulatta"/>
    <s v="mammal"/>
    <s v="n/a"/>
    <s v="captive"/>
    <s v="adult"/>
    <s v="within"/>
    <s v="yes"/>
    <s v="within (crossover)"/>
    <s v="yes"/>
    <s v="yes"/>
    <s v="no"/>
    <s v="go/no-go"/>
    <s v="shape"/>
    <s v="visual"/>
    <s v="touch screen &lt;2sec"/>
    <s v="food pellets + rewadring screen and tone"/>
    <s v="no food pellets + no rewarding rcreen or tone"/>
    <s v="no 16s delay or white noise"/>
    <s v="16s delay and white noise"/>
    <s v="R-P"/>
    <s v="enrichment (+) and health check (-)"/>
    <s v="enrichment"/>
    <s v="before/during"/>
    <s v="no"/>
    <n v="3"/>
    <n v="6"/>
    <s v="6 per cue "/>
    <s v="24  positive, 24 negative"/>
    <s v="proportion"/>
    <n v="7"/>
    <n v="0"/>
    <n v="7"/>
    <n v="0"/>
    <s v="male"/>
    <s v="Enrichment-Health check"/>
    <s v="Better-Worse"/>
    <s v="NP"/>
    <n v="0.88"/>
    <n v="0.04"/>
    <n v="7"/>
    <n v="0.1"/>
    <n v="0.66"/>
    <n v="0.12"/>
    <n v="7"/>
    <n v="0.33"/>
    <s v="natural"/>
    <s v="Fig 3 "/>
    <m/>
    <x v="0"/>
    <m/>
  </r>
  <r>
    <x v="51"/>
    <x v="10"/>
    <s v="exp010"/>
    <s v="grp006"/>
    <s v="Bethell, E. J., Holmes, A., MacLarnon, A., Semple, S."/>
    <s v="Animal Welfare"/>
    <n v="1.3140000000000001"/>
    <s v="Peer-reviewed"/>
    <n v="2012"/>
    <s v="Cognitive bias in a non-human primate: Husbandry procedures influence cognitive indicators of psychological well-being in captive rhesus macaques"/>
    <s v="rhesus macaque"/>
    <s v="Macaca_mulatta"/>
    <s v="mammal"/>
    <s v="n/a"/>
    <s v="captive"/>
    <s v="adult"/>
    <s v="within"/>
    <s v="yes"/>
    <s v="within (crossover)"/>
    <s v="yes"/>
    <s v="yes"/>
    <s v="no"/>
    <s v="go/no-go"/>
    <s v="shape"/>
    <s v="visual"/>
    <s v="touch screen &lt;2sec"/>
    <s v="food pellets + rewadring screen and tone"/>
    <s v="no food pellets + no rewarding rcreen or tone"/>
    <s v="no 16s delay or white noise"/>
    <s v="16s delay and white noise"/>
    <s v="R-P"/>
    <s v="enrichment (+) and health check (-)"/>
    <s v="enrichment"/>
    <s v="before/during"/>
    <s v="no"/>
    <n v="3"/>
    <n v="6"/>
    <s v="6 per cue "/>
    <s v="24  positive, 24 negative"/>
    <s v="proportion"/>
    <n v="7"/>
    <n v="0"/>
    <n v="7"/>
    <n v="0"/>
    <s v="male"/>
    <s v="Enrichment-Health check"/>
    <s v="Better-Worse"/>
    <s v="MID"/>
    <n v="0.78"/>
    <n v="0.06"/>
    <n v="7"/>
    <n v="0.16"/>
    <n v="0.57999999999999996"/>
    <n v="0.13"/>
    <n v="7"/>
    <n v="0.34"/>
    <s v="natural"/>
    <s v="Fig 3"/>
    <m/>
    <x v="0"/>
    <m/>
  </r>
  <r>
    <x v="52"/>
    <x v="10"/>
    <s v="exp010"/>
    <s v="grp006"/>
    <s v="Bethell, E. J., Holmes, A., MacLarnon, A., Semple, S."/>
    <s v="Animal Welfare"/>
    <n v="1.3140000000000001"/>
    <s v="Peer-reviewed"/>
    <n v="2012"/>
    <s v="Cognitive bias in a non-human primate: Husbandry procedures influence cognitive indicators of psychological well-being in captive rhesus macaques"/>
    <s v="rhesus macaque"/>
    <s v="Macaca_mulatta"/>
    <s v="mammal"/>
    <s v="n/a"/>
    <s v="captive"/>
    <s v="adult"/>
    <s v="within"/>
    <s v="yes"/>
    <s v="within (crossover)"/>
    <s v="yes"/>
    <s v="yes"/>
    <s v="no"/>
    <s v="go/no-go"/>
    <s v="shape"/>
    <s v="visual"/>
    <s v="touch screen &lt;2sec"/>
    <s v="food pellets + rewadring screen and tone"/>
    <s v="no food pellets + no rewarding rcreen or tone"/>
    <s v="no 16s delay or white noise"/>
    <s v="16s delay and white noise"/>
    <s v="R-P"/>
    <s v="enrichment (+) and health check (-)"/>
    <s v="enrichment"/>
    <s v="before/during"/>
    <s v="no"/>
    <n v="3"/>
    <n v="6"/>
    <s v="6 per cue "/>
    <s v="24  positive, 24 negative"/>
    <s v="proportion"/>
    <n v="7"/>
    <n v="0"/>
    <n v="7"/>
    <n v="0"/>
    <s v="male"/>
    <s v="Enrichment-Health check"/>
    <s v="Better-Worse"/>
    <s v="NN"/>
    <n v="0.37"/>
    <n v="0.08"/>
    <n v="7"/>
    <n v="0.22"/>
    <n v="0.3"/>
    <n v="0.06"/>
    <n v="7"/>
    <n v="0.16"/>
    <s v="natural"/>
    <s v="Fig 3"/>
    <m/>
    <x v="0"/>
    <m/>
  </r>
  <r>
    <x v="53"/>
    <x v="10"/>
    <s v="exp010"/>
    <s v="grp006"/>
    <s v="Bethell, E. J., Holmes, A., MacLarnon, A., Semple, S."/>
    <s v="Animal Welfare"/>
    <n v="1.3140000000000001"/>
    <s v="Peer-reviewed"/>
    <n v="2012"/>
    <s v="Cognitive bias in a non-human primate: Husbandry procedures influence cognitive indicators of psychological well-being in captive rhesus macaques"/>
    <s v="rhesus macaque"/>
    <s v="Macaca_mulatta"/>
    <s v="mammal"/>
    <s v="n/a"/>
    <s v="captive"/>
    <s v="adult"/>
    <s v="within"/>
    <s v="yes"/>
    <s v="within (crossover)"/>
    <s v="yes"/>
    <s v="yes"/>
    <s v="no"/>
    <s v="go/no-go"/>
    <s v="shape"/>
    <s v="visual"/>
    <s v="touch screen &lt;2sec"/>
    <s v="food pellets + rewadring screen and tone"/>
    <s v="no food pellets + no rewarding rcreen or tone"/>
    <s v="no 16s delay or white noise"/>
    <s v="16s delay and white noise"/>
    <s v="R-P"/>
    <s v="enrichment (+) and health check (-)"/>
    <s v="enrichment"/>
    <s v="before/during"/>
    <s v="no"/>
    <n v="3"/>
    <n v="6"/>
    <s v="6 per cue "/>
    <s v="24  positive, 24 negative"/>
    <s v="proportion"/>
    <n v="7"/>
    <n v="0"/>
    <n v="7"/>
    <n v="0"/>
    <s v="male"/>
    <s v="Enrichment-Health check"/>
    <s v="Better-Worse"/>
    <s v="N"/>
    <n v="0.17798999999999998"/>
    <n v="3.9219999999999991E-2"/>
    <n v="7"/>
    <n v="0.10376636641995322"/>
    <n v="0.15947"/>
    <n v="4.4959999999999986E-2"/>
    <n v="7"/>
    <n v="0.11895297894546396"/>
    <s v="natural"/>
    <s v="Fig 3"/>
    <m/>
    <x v="0"/>
    <m/>
  </r>
  <r>
    <x v="54"/>
    <x v="10"/>
    <s v="exp010"/>
    <s v="grp006"/>
    <s v="Bethell, E. J., Holmes, A., MacLarnon, A., Semple, S."/>
    <s v="Animal Welfare"/>
    <n v="1.3140000000000001"/>
    <s v="Peer-reviewed"/>
    <n v="2012"/>
    <s v="Cognitive bias in a non-human primate: Husbandry procedures influence cognitive indicators of psychological well-being in captive rhesus macaques"/>
    <s v="rhesus macaque"/>
    <s v="Macaca_mulatta"/>
    <s v="mammal"/>
    <s v="n/a"/>
    <s v="captive"/>
    <s v="adult"/>
    <s v="within"/>
    <s v="yes"/>
    <s v="within (crossover)"/>
    <s v="yes"/>
    <s v="yes"/>
    <s v="no"/>
    <s v="go/no-go"/>
    <s v="shape"/>
    <s v="visual"/>
    <s v="touch screen &lt;2sec"/>
    <s v="food pellets + rewadring screen and tone"/>
    <s v="no food pellets + no rewarding rcreen or tone"/>
    <s v="no 16s delay or white noise"/>
    <s v="16s delay and white noise"/>
    <s v="R-P"/>
    <s v="enrichment (+) and health check (-)"/>
    <s v="enrichment"/>
    <s v="before/during"/>
    <s v="no"/>
    <n v="3"/>
    <n v="6"/>
    <s v="6 per cue "/>
    <s v="24  positive, 24 negative"/>
    <s v="proportion"/>
    <n v="7"/>
    <n v="0"/>
    <n v="7"/>
    <n v="0"/>
    <s v="male"/>
    <s v="Enrichment-Health check"/>
    <s v="Better-Worse"/>
    <s v="P"/>
    <n v="0.84833000000000003"/>
    <n v="2.9959999999999952E-2"/>
    <n v="7"/>
    <n v="7.9266709279495015E-2"/>
    <n v="0.76519000000000004"/>
    <n v="8.4690000000000085E-2"/>
    <n v="7"/>
    <n v="0.2240686785340604"/>
    <s v="natural"/>
    <s v="Fig 3"/>
    <m/>
    <x v="0"/>
    <m/>
  </r>
  <r>
    <x v="55"/>
    <x v="11"/>
    <s v="exp013"/>
    <s v="grp009"/>
    <s v="Boleij, H., Klooster, J. V., Lavrijsen, M., Kirchhoff, S., Arndt, S. S., Ohl, F."/>
    <s v="Behavioural Brain Research"/>
    <n v="3.028"/>
    <s v="Peer-reviewed"/>
    <n v="2012"/>
    <s v="A test to identify judgement bias in mice"/>
    <s v="mouse"/>
    <s v="Mus_musculus"/>
    <s v="mammal"/>
    <s v="BALB/c"/>
    <s v="captive"/>
    <s v="adult"/>
    <s v="between"/>
    <s v="n/a"/>
    <s v="between"/>
    <s v="no"/>
    <s v="no"/>
    <s v="no"/>
    <s v="go/no-go"/>
    <s v="colour"/>
    <s v="visual"/>
    <s v="approach and cross line with all 4 paws"/>
    <s v="almond "/>
    <s v="no almond"/>
    <s v="no bitter tasting almond (quinine)"/>
    <s v="bitter tasteing almond (quinine))"/>
    <s v="R-P"/>
    <s v="light colour (red vs white)"/>
    <s v="stress"/>
    <s v="before/during"/>
    <s v="no"/>
    <n v="1"/>
    <n v="1"/>
    <s v="1 cue"/>
    <s v="1 (either positive or negative)"/>
    <s v="latency"/>
    <n v="42"/>
    <n v="0"/>
    <n v="42"/>
    <n v="0"/>
    <s v="male"/>
    <s v="Red light-White light"/>
    <s v="Benign-Worse"/>
    <s v="MID"/>
    <n v="12.61"/>
    <n v="3.69"/>
    <n v="42"/>
    <n v="23.93"/>
    <n v="35.15"/>
    <n v="8.6199999999999992"/>
    <n v="42"/>
    <n v="55.85"/>
    <s v="natural"/>
    <s v="Fig 3b"/>
    <m/>
    <x v="0"/>
    <m/>
  </r>
  <r>
    <x v="56"/>
    <x v="11"/>
    <s v="exp013"/>
    <s v="grp009"/>
    <s v="Boleij, H., Klooster, J. V., Lavrijsen, M., Kirchhoff, S., Arndt, S. S., Ohl, F."/>
    <s v="Behavioural Brain Research"/>
    <n v="3.028"/>
    <s v="Peer-reviewed"/>
    <n v="2012"/>
    <s v="A test to identify judgement bias in mice"/>
    <s v="mouse"/>
    <s v="Mus_musculus"/>
    <s v="mammal"/>
    <s v="BALB/c"/>
    <s v="captive"/>
    <s v="adult"/>
    <s v="between"/>
    <s v="n/a"/>
    <s v="between"/>
    <s v="no"/>
    <s v="no"/>
    <s v="no"/>
    <s v="go/no-go"/>
    <s v="colour"/>
    <s v="visual"/>
    <s v="approach and cross line with all 4 paws"/>
    <s v="almond "/>
    <s v="no almond"/>
    <s v="no bitter tasting almond (quinine)"/>
    <s v="bitter tasteing almond (quinine))"/>
    <s v="R-P"/>
    <s v="light colour (red vs white)"/>
    <s v="stress"/>
    <s v="before/during"/>
    <s v="no"/>
    <n v="1"/>
    <n v="1"/>
    <s v="1 cue"/>
    <s v="1 (either positive or negative)"/>
    <s v="latency"/>
    <n v="42"/>
    <n v="0"/>
    <n v="42"/>
    <n v="0"/>
    <s v="male"/>
    <s v="Red light-White light"/>
    <s v="Benign-Worse"/>
    <s v="N"/>
    <n v="7.0759999999999996"/>
    <n v="1.3520000000000001"/>
    <n v="42"/>
    <n v="8.7619614242474277"/>
    <n v="51.012999999999998"/>
    <n v="19.14"/>
    <n v="42"/>
    <n v="124.04137696752645"/>
    <s v="natural"/>
    <s v="Fig 3b"/>
    <m/>
    <x v="0"/>
    <m/>
  </r>
  <r>
    <x v="57"/>
    <x v="11"/>
    <s v="exp013"/>
    <s v="grp009"/>
    <s v="Boleij, H., Klooster, J. V., Lavrijsen, M., Kirchhoff, S., Arndt, S. S., Ohl, F."/>
    <s v="Behavioural Brain Research"/>
    <n v="3.028"/>
    <s v="Peer-reviewed"/>
    <n v="2012"/>
    <s v="A test to identify judgement bias in mice"/>
    <s v="mouse"/>
    <s v="Mus_musculus"/>
    <s v="mammal"/>
    <s v="BALB/c"/>
    <s v="captive"/>
    <s v="adult"/>
    <s v="between"/>
    <s v="n/a"/>
    <s v="between"/>
    <s v="no"/>
    <s v="no"/>
    <s v="no"/>
    <s v="go/no-go"/>
    <s v="colour"/>
    <s v="visual"/>
    <s v="approach and cross line with all 4 paws"/>
    <s v="almond "/>
    <s v="no almond"/>
    <s v="no bitter tasting almond (quinine)"/>
    <s v="bitter tasteing almond (quinine))"/>
    <s v="R-P"/>
    <s v="light colour (red vs white)"/>
    <s v="stress"/>
    <s v="before/during"/>
    <s v="no"/>
    <n v="1"/>
    <n v="1"/>
    <s v="1 cue"/>
    <s v="1 (either positive or negative)"/>
    <s v="latency"/>
    <n v="42"/>
    <n v="0"/>
    <n v="42"/>
    <n v="0"/>
    <s v="male"/>
    <s v="Red light-White light"/>
    <s v="Benign-Worse"/>
    <s v="P"/>
    <n v="8.3670000000000009"/>
    <n v="2.1160000000000001"/>
    <n v="42"/>
    <n v="13.713247317831033"/>
    <n v="10.222"/>
    <n v="3.649"/>
    <n v="42"/>
    <n v="23.648222808490281"/>
    <s v="natural"/>
    <s v="Fig 3b"/>
    <m/>
    <x v="0"/>
    <m/>
  </r>
  <r>
    <x v="58"/>
    <x v="12"/>
    <s v="exp014"/>
    <s v="grp010"/>
    <s v="Brajon, S., Laforest, J. P., Schmitt, O., Devillers, N."/>
    <s v="PlosONE"/>
    <n v="3.234"/>
    <s v="Peer-reviewed"/>
    <n v="2015"/>
    <s v="The way humans behave modulates the emotional state of piglets"/>
    <s v="pig"/>
    <s v="Sus_scrofa_domesticus"/>
    <s v="mammal"/>
    <s v="(Yorkshire*Landrace)*Duroc"/>
    <s v="captive"/>
    <s v="juvenile"/>
    <s v="between"/>
    <s v="n/a"/>
    <s v="between"/>
    <s v="no"/>
    <s v="no"/>
    <s v="yes"/>
    <s v="go/no-go"/>
    <s v="auditory"/>
    <s v="auditory"/>
    <s v="approach trough and eat food"/>
    <s v="food rewards (e.g. cereals)"/>
    <s v="no food rewards (e.g. cereals)"/>
    <s v="no punichment"/>
    <s v="tennis ball fell on back, fresh water bowl spilled on back, air spray in face, plastic bag waved over and water spray in face "/>
    <s v="R-P"/>
    <s v="experience with humans"/>
    <s v="stress"/>
    <s v="long-term"/>
    <s v="no"/>
    <n v="3"/>
    <s v="4 to 15"/>
    <s v="&lt; 3"/>
    <s v="&lt;11"/>
    <s v="proportion"/>
    <n v="5"/>
    <n v="6"/>
    <n v="5"/>
    <n v="5"/>
    <s v="mixed-sex"/>
    <s v="No handling-Rough handling"/>
    <s v="Benign-Worse"/>
    <s v="NP"/>
    <n v="0.3"/>
    <n v="0.09"/>
    <n v="11"/>
    <n v="0.3"/>
    <n v="0.35"/>
    <n v="0.09"/>
    <n v="10"/>
    <n v="0.28999999999999998"/>
    <s v="natural"/>
    <s v="Data from authors"/>
    <s v="OBS! Least square means. Data is backtransformed by author!"/>
    <x v="0"/>
    <m/>
  </r>
  <r>
    <x v="59"/>
    <x v="12"/>
    <s v="exp014"/>
    <s v="grp010"/>
    <s v="Brajon, S., Laforest, J. P., Schmitt, O., Devillers, N."/>
    <s v="PlosONE"/>
    <n v="3.234"/>
    <s v="Peer-reviewed"/>
    <n v="2015"/>
    <s v="The way humans behave modulates the emotional state of piglets"/>
    <s v="pig"/>
    <s v="Sus_scrofa_domesticus"/>
    <s v="mammal"/>
    <s v="(Yorkshire*Landrace)*Duroc"/>
    <s v="captive"/>
    <s v="juvenile"/>
    <s v="between"/>
    <s v="n/a"/>
    <s v="between"/>
    <s v="no"/>
    <s v="no"/>
    <s v="yes"/>
    <s v="go/no-go"/>
    <s v="auditory"/>
    <s v="auditory"/>
    <s v="approach trough and eat food"/>
    <s v="food rewards (e.g. cereals)"/>
    <s v="no food rewards (e.g. cereals)"/>
    <s v="no punichment"/>
    <s v="tennis ball fell on back, fresh water bowl spilled on back, air spray in face, plastic bag waved over and water spray in face "/>
    <s v="R-P"/>
    <s v="experience with humans"/>
    <s v="stress"/>
    <s v="long-term"/>
    <s v="no"/>
    <n v="3"/>
    <s v="4 to 15"/>
    <s v="&lt; 3"/>
    <s v="&lt;11"/>
    <s v="proportion"/>
    <n v="5"/>
    <n v="6"/>
    <n v="5"/>
    <n v="5"/>
    <s v="mixed-sex"/>
    <s v="No handling-Rough handling"/>
    <s v="Benign-Worse"/>
    <s v="MID"/>
    <n v="0.23"/>
    <n v="0.08"/>
    <n v="11"/>
    <n v="0.26"/>
    <n v="0.23"/>
    <n v="0.08"/>
    <n v="10"/>
    <n v="0.25"/>
    <s v="natural"/>
    <s v="Data from authors"/>
    <s v="OBS! Least square means. Data is backtransformed by author!"/>
    <x v="0"/>
    <m/>
  </r>
  <r>
    <x v="60"/>
    <x v="12"/>
    <s v="exp014"/>
    <s v="grp010"/>
    <s v="Brajon, S., Laforest, J. P., Schmitt, O., Devillers, N."/>
    <s v="PlosONE"/>
    <n v="3.234"/>
    <s v="Peer-reviewed"/>
    <n v="2015"/>
    <s v="The way humans behave modulates the emotional state of piglets"/>
    <s v="pig"/>
    <s v="Sus_scrofa_domesticus"/>
    <s v="mammal"/>
    <s v="(Yorkshire*Landrace)*Duroc"/>
    <s v="captive"/>
    <s v="juvenile"/>
    <s v="between"/>
    <s v="n/a"/>
    <s v="between"/>
    <s v="no"/>
    <s v="no"/>
    <s v="yes"/>
    <s v="go/no-go"/>
    <s v="auditory"/>
    <s v="auditory"/>
    <s v="approach trough and eat food"/>
    <s v="food rewards (e.g. cereals)"/>
    <s v="no food rewards (e.g. cereals)"/>
    <s v="no punichment"/>
    <s v="tennis ball fell on back, fresh water bowl spilled on back, air spray in face, plastic bag waved over and water spray in face "/>
    <s v="R-P"/>
    <s v="experience with humans"/>
    <s v="stress"/>
    <s v="long-term"/>
    <s v="no"/>
    <n v="3"/>
    <s v="4 to 15"/>
    <s v="&lt; 3"/>
    <s v="&lt;11"/>
    <s v="proportion"/>
    <n v="5"/>
    <n v="6"/>
    <n v="5"/>
    <n v="5"/>
    <s v="mixed-sex"/>
    <s v="No handling-Rough handling"/>
    <s v="Benign-Worse"/>
    <s v="NN"/>
    <n v="0.32"/>
    <n v="0.09"/>
    <n v="11"/>
    <n v="0.31"/>
    <n v="0.33"/>
    <n v="0.09"/>
    <n v="10"/>
    <n v="0.28999999999999998"/>
    <s v="natural"/>
    <s v="Data from authors"/>
    <s v="OBS! Least square means. Data is backtransformed by author!"/>
    <x v="0"/>
    <m/>
  </r>
  <r>
    <x v="61"/>
    <x v="12"/>
    <s v="exp014"/>
    <s v="grp010"/>
    <s v="Brajon, S., Laforest, J. P., Schmitt, O., Devillers, N."/>
    <s v="PlosONE"/>
    <n v="3.234"/>
    <s v="Peer-reviewed"/>
    <n v="2015"/>
    <s v="The way humans behave modulates the emotional state of piglets"/>
    <s v="pig"/>
    <s v="Sus_scrofa_domesticus"/>
    <s v="mammal"/>
    <s v="(Yorkshire*Landrace)*Duroc"/>
    <s v="captive"/>
    <s v="juvenile"/>
    <s v="between"/>
    <s v="n/a"/>
    <s v="between"/>
    <s v="no"/>
    <s v="no"/>
    <s v="yes"/>
    <s v="go/no-go"/>
    <s v="auditory"/>
    <s v="auditory"/>
    <s v="approach trough and eat food"/>
    <s v="food rewards (e.g. cereals)"/>
    <s v="no food rewards (e.g. cereals)"/>
    <s v="no punichment"/>
    <s v="tennis ball fell on back, fresh water bowl spilled on back, air spray in face, plastic bag waved over and water spray in face "/>
    <s v="R-P"/>
    <s v="experience with humans"/>
    <s v="stress"/>
    <s v="long-term"/>
    <s v="no"/>
    <n v="3"/>
    <s v="4 to 15"/>
    <s v="&lt; 3"/>
    <s v="&lt;11"/>
    <s v="proportion"/>
    <n v="5"/>
    <n v="6"/>
    <n v="5"/>
    <n v="5"/>
    <s v="mixed-sex"/>
    <s v="No handling-Rough handling"/>
    <s v="Benign-Worse"/>
    <s v="N"/>
    <n v="0.18390000000000001"/>
    <n v="4.8399999999999999E-2"/>
    <n v="11"/>
    <n v="0.16"/>
    <n v="0.33629999999999999"/>
    <n v="6.9099999999999995E-2"/>
    <n v="10"/>
    <n v="0.22"/>
    <s v="natural"/>
    <s v="Data from authors"/>
    <s v="OBS! Least square means. Data is backtransformed by author!"/>
    <x v="0"/>
    <m/>
  </r>
  <r>
    <x v="62"/>
    <x v="12"/>
    <s v="exp014"/>
    <s v="grp010"/>
    <s v="Brajon, S., Laforest, J. P., Schmitt, O., Devillers, N."/>
    <s v="PlosONE"/>
    <n v="3.234"/>
    <s v="Peer-reviewed"/>
    <n v="2015"/>
    <s v="The way humans behave modulates the emotional state of piglets"/>
    <s v="pig"/>
    <s v="Sus_scrofa_domesticus"/>
    <s v="mammal"/>
    <s v="(Yorkshire*Landrace)*Duroc"/>
    <s v="captive"/>
    <s v="juvenile"/>
    <s v="between"/>
    <s v="n/a"/>
    <s v="between"/>
    <s v="no"/>
    <s v="no"/>
    <s v="yes"/>
    <s v="go/no-go"/>
    <s v="auditory"/>
    <s v="auditory"/>
    <s v="approach trough and eat food"/>
    <s v="food rewards (e.g. cereals)"/>
    <s v="no food rewards (e.g. cereals)"/>
    <s v="no punichment"/>
    <s v="tennis ball fell on back, fresh water bowl spilled on back, air spray in face, plastic bag waved over and water spray in face "/>
    <s v="R-P"/>
    <s v="experience with humans"/>
    <s v="stress"/>
    <s v="long-term"/>
    <s v="no"/>
    <n v="3"/>
    <s v="4 to 15"/>
    <s v="&lt; 3"/>
    <s v="&lt;11"/>
    <s v="proportion"/>
    <n v="5"/>
    <n v="6"/>
    <n v="5"/>
    <n v="5"/>
    <s v="mixed-sex"/>
    <s v="No handling-Rough handling"/>
    <s v="Benign-Worse"/>
    <s v="P"/>
    <n v="0.76349999999999996"/>
    <n v="5.6599999999999998E-2"/>
    <n v="11"/>
    <n v="0.19"/>
    <n v="0.75609999999999999"/>
    <n v="5.8799999999999998E-2"/>
    <n v="10"/>
    <n v="0.19"/>
    <s v="natural"/>
    <s v="Data from authors"/>
    <s v="OBS! Least square means. Data is backtransformed by author!"/>
    <x v="0"/>
    <m/>
  </r>
  <r>
    <x v="63"/>
    <x v="12"/>
    <s v="exp014"/>
    <s v="grp010"/>
    <s v="Brajon, S., Laforest, J. P., Schmitt, O., Devillers, N."/>
    <s v="PlosONE"/>
    <n v="3.234"/>
    <s v="Peer-reviewed"/>
    <n v="2015"/>
    <s v="The way humans behave modulates the emotional state of piglets"/>
    <s v="pig"/>
    <s v="Sus_scrofa_domesticus"/>
    <s v="mammal"/>
    <s v="(Yorkshire*Landrace)*Duroc"/>
    <s v="captive"/>
    <s v="juvenile"/>
    <s v="between"/>
    <s v="n/a"/>
    <s v="between"/>
    <s v="no"/>
    <s v="no"/>
    <s v="yes"/>
    <s v="go/no-go"/>
    <s v="auditory"/>
    <s v="auditory"/>
    <s v="approach trough and eat food"/>
    <s v="food rewards (e.g. cereals)"/>
    <s v="no food rewards (e.g. cereals)"/>
    <s v="no punichment"/>
    <s v="tennis ball fell on back, fresh water bowl spilled on back, air spray in face, plastic bag waved over and water spray in face "/>
    <s v="R-P"/>
    <s v="experience with humans"/>
    <s v="stress"/>
    <s v="long-term"/>
    <s v="no"/>
    <n v="3"/>
    <s v="4 to 15"/>
    <s v="&lt; 3"/>
    <s v="&lt;11"/>
    <s v="proportion"/>
    <n v="5"/>
    <n v="3"/>
    <n v="5"/>
    <n v="6"/>
    <s v="mixed-sex"/>
    <s v="Gentle handling-no handling"/>
    <s v="Better-Benign"/>
    <s v="NP"/>
    <n v="0.47"/>
    <n v="0.11"/>
    <n v="8"/>
    <n v="0.32"/>
    <n v="0.3"/>
    <n v="0.09"/>
    <n v="11"/>
    <n v="0.3"/>
    <s v="natural"/>
    <s v="Data from authors"/>
    <s v="OBS! Least square means. Data is backtransformed by author!"/>
    <x v="0"/>
    <m/>
  </r>
  <r>
    <x v="64"/>
    <x v="12"/>
    <s v="exp014"/>
    <s v="grp010"/>
    <s v="Brajon, S., Laforest, J. P., Schmitt, O., Devillers, N."/>
    <s v="PlosONE"/>
    <n v="3.234"/>
    <s v="Peer-reviewed"/>
    <n v="2015"/>
    <s v="The way humans behave modulates the emotional state of piglets"/>
    <s v="pig"/>
    <s v="Sus_scrofa_domesticus"/>
    <s v="mammal"/>
    <s v="(Yorkshire*Landrace)*Duroc"/>
    <s v="captive"/>
    <s v="juvenile"/>
    <s v="between"/>
    <s v="n/a"/>
    <s v="between"/>
    <s v="no"/>
    <s v="no"/>
    <s v="yes"/>
    <s v="go/no-go"/>
    <s v="auditory"/>
    <s v="auditory"/>
    <s v="approach trough and eat food"/>
    <s v="food rewards (e.g. cereals)"/>
    <s v="no food rewards (e.g. cereals)"/>
    <s v="no punichment"/>
    <s v="tennis ball fell on back, fresh water bowl spilled on back, air spray in face, plastic bag waved over and water spray in face "/>
    <s v="R-P"/>
    <s v="experience with humans"/>
    <s v="stress"/>
    <s v="long-term"/>
    <s v="no"/>
    <n v="3"/>
    <s v="4 to 15"/>
    <s v="&lt; 3"/>
    <s v="&lt;11"/>
    <s v="proportion"/>
    <n v="5"/>
    <n v="3"/>
    <n v="5"/>
    <n v="6"/>
    <s v="mixed-sex"/>
    <s v="Gentle handling-no handling"/>
    <s v="Better-Benign"/>
    <s v="MID"/>
    <n v="0.6"/>
    <n v="0.11"/>
    <n v="8"/>
    <n v="0.31"/>
    <n v="0.23"/>
    <n v="0.08"/>
    <n v="11"/>
    <n v="0.26"/>
    <s v="natural"/>
    <s v="Data from authors"/>
    <s v="OBS! Least square means. Data is backtransformed by author!"/>
    <x v="0"/>
    <m/>
  </r>
  <r>
    <x v="65"/>
    <x v="12"/>
    <s v="exp014"/>
    <s v="grp010"/>
    <s v="Brajon, S., Laforest, J. P., Schmitt, O., Devillers, N."/>
    <s v="PlosONE"/>
    <n v="3.234"/>
    <s v="Peer-reviewed"/>
    <n v="2015"/>
    <s v="The way humans behave modulates the emotional state of piglets"/>
    <s v="pig"/>
    <s v="Sus_scrofa_domesticus"/>
    <s v="mammal"/>
    <s v="(Yorkshire*Landrace)*Duroc"/>
    <s v="captive"/>
    <s v="juvenile"/>
    <s v="between"/>
    <s v="n/a"/>
    <s v="between"/>
    <s v="no"/>
    <s v="no"/>
    <s v="yes"/>
    <s v="go/no-go"/>
    <s v="auditory"/>
    <s v="auditory"/>
    <s v="approach trough and eat food"/>
    <s v="food rewards (e.g. cereals)"/>
    <s v="no food rewards (e.g. cereals)"/>
    <s v="no punichment"/>
    <s v="tennis ball fell on back, fresh water bowl spilled on back, air spray in face, plastic bag waved over and water spray in face "/>
    <s v="R-P"/>
    <s v="experience with humans"/>
    <s v="stress"/>
    <s v="long-term"/>
    <s v="no"/>
    <n v="3"/>
    <s v="4 to 15"/>
    <s v="&lt; 3"/>
    <s v="&lt;11"/>
    <s v="proportion"/>
    <n v="5"/>
    <n v="3"/>
    <n v="5"/>
    <n v="6"/>
    <s v="mixed-sex"/>
    <s v="Gentle handling-no handling"/>
    <s v="Better-Benign"/>
    <s v="NN"/>
    <n v="0.43"/>
    <n v="0.11"/>
    <n v="8"/>
    <n v="0.32"/>
    <n v="0.32"/>
    <n v="0.09"/>
    <n v="11"/>
    <n v="0.31"/>
    <s v="natural"/>
    <s v="Data from authors"/>
    <s v="OBS! Least square means. Data is backtransformed by author!"/>
    <x v="0"/>
    <m/>
  </r>
  <r>
    <x v="66"/>
    <x v="12"/>
    <s v="exp014"/>
    <s v="grp010"/>
    <s v="Brajon, S., Laforest, J. P., Schmitt, O., Devillers, N."/>
    <s v="PlosONE"/>
    <n v="3.234"/>
    <s v="Peer-reviewed"/>
    <n v="2015"/>
    <s v="The way humans behave modulates the emotional state of piglets"/>
    <s v="pig"/>
    <s v="Sus_scrofa_domesticus"/>
    <s v="mammal"/>
    <s v="(Yorkshire*Landrace)*Duroc"/>
    <s v="captive"/>
    <s v="juvenile"/>
    <s v="between"/>
    <s v="n/a"/>
    <s v="between"/>
    <s v="no"/>
    <s v="no"/>
    <s v="yes"/>
    <s v="go/no-go"/>
    <s v="auditory"/>
    <s v="auditory"/>
    <s v="approach trough and eat food"/>
    <s v="food rewards (e.g. cereals)"/>
    <s v="no food rewards (e.g. cereals)"/>
    <s v="no punichment"/>
    <s v="tennis ball fell on back, fresh water bowl spilled on back, air spray in face, plastic bag waved over and water spray in face "/>
    <s v="R-P"/>
    <s v="experience with humans"/>
    <s v="stress"/>
    <s v="long-term"/>
    <s v="no"/>
    <n v="3"/>
    <s v="4 to 15"/>
    <s v="&lt; 3"/>
    <s v="&lt;11"/>
    <s v="proportion"/>
    <n v="5"/>
    <n v="3"/>
    <n v="5"/>
    <n v="6"/>
    <s v="mixed-sex"/>
    <s v="Gentle handling-no handling"/>
    <s v="Better-Benign"/>
    <s v="N"/>
    <n v="2.6859999999999998E-2"/>
    <n v="6.6199999999999995E-2"/>
    <n v="8"/>
    <n v="0.19"/>
    <n v="0.18390000000000001"/>
    <n v="4.8399999999999999E-2"/>
    <n v="11"/>
    <n v="0.16"/>
    <s v="natural"/>
    <s v="Data from authors"/>
    <s v="OBS! Least square means. Data is backtransformed by author!"/>
    <x v="0"/>
    <m/>
  </r>
  <r>
    <x v="67"/>
    <x v="12"/>
    <s v="exp014"/>
    <s v="grp010"/>
    <s v="Brajon, S., Laforest, J. P., Schmitt, O., Devillers, N."/>
    <s v="PlosONE"/>
    <n v="3.234"/>
    <s v="Peer-reviewed"/>
    <n v="2015"/>
    <s v="The way humans behave modulates the emotional state of piglets"/>
    <s v="pig"/>
    <s v="Sus_scrofa_domesticus"/>
    <s v="mammal"/>
    <s v="(Yorkshire*Landrace)*Duroc"/>
    <s v="captive"/>
    <s v="juvenile"/>
    <s v="between"/>
    <s v="n/a"/>
    <s v="between"/>
    <s v="no"/>
    <s v="no"/>
    <s v="yes"/>
    <s v="go/no-go"/>
    <s v="auditory"/>
    <s v="auditory"/>
    <s v="approach trough and eat food"/>
    <s v="food rewards (e.g. cereals)"/>
    <s v="no food rewards (e.g. cereals)"/>
    <s v="no punichment"/>
    <s v="tennis ball fell on back, fresh water bowl spilled on back, air spray in face, plastic bag waved over and water spray in face "/>
    <s v="R-P"/>
    <s v="experience with humans"/>
    <s v="stress"/>
    <s v="long-term"/>
    <s v="no"/>
    <n v="3"/>
    <s v="4 to 15"/>
    <s v="&lt; 3"/>
    <s v="&lt;11"/>
    <s v="proportion"/>
    <n v="5"/>
    <n v="3"/>
    <n v="5"/>
    <n v="6"/>
    <s v="mixed-sex"/>
    <s v="Gentle handling-no handling"/>
    <s v="Better-Benign"/>
    <s v="P"/>
    <n v="0.82840000000000003"/>
    <n v="5.0700000000000002E-2"/>
    <n v="8"/>
    <n v="0.14000000000000001"/>
    <n v="0.76349999999999996"/>
    <n v="5.6599999999999998E-2"/>
    <n v="11"/>
    <n v="0.19"/>
    <s v="natural"/>
    <s v="Data from authors"/>
    <s v="OBS! Least square means. Data is backtransformed by author!"/>
    <x v="0"/>
    <m/>
  </r>
  <r>
    <x v="68"/>
    <x v="12"/>
    <s v="exp014"/>
    <s v="grp010"/>
    <s v="Brajon, S., Laforest, J. P., Schmitt, O., Devillers, N."/>
    <s v="PlosONE"/>
    <n v="3.234"/>
    <s v="Peer-reviewed"/>
    <n v="2015"/>
    <s v="The way humans behave modulates the emotional state of piglets"/>
    <s v="pig"/>
    <s v="Sus_scrofa_domesticus"/>
    <s v="mammal"/>
    <s v="(Yorkshire*Landrace)*Duroc"/>
    <s v="captive"/>
    <s v="juvenile"/>
    <s v="between"/>
    <s v="n/a"/>
    <s v="between"/>
    <s v="no"/>
    <s v="no"/>
    <s v="yes"/>
    <s v="go/no-go"/>
    <s v="auditory"/>
    <s v="auditory"/>
    <s v="approach trough and eat food"/>
    <s v="food rewards (e.g. cereals)"/>
    <s v="no food rewards (e.g. cereals)"/>
    <s v="no punichment"/>
    <s v="tennis ball fell on back, fresh water bowl spilled on back, air spray in face, plastic bag waved over and water spray in face "/>
    <s v="R-P"/>
    <s v="experience with humans"/>
    <s v="stress"/>
    <s v="long-term"/>
    <s v="no"/>
    <n v="3"/>
    <s v="4 to 15"/>
    <s v="&lt; 3"/>
    <s v="&lt;11"/>
    <s v="proportion"/>
    <n v="5"/>
    <n v="3"/>
    <n v="5"/>
    <n v="5"/>
    <s v="mixed-sex"/>
    <s v="Gentle handling rough ahndling"/>
    <s v="Better-Worse"/>
    <s v="NP"/>
    <n v="0.47"/>
    <n v="0.11"/>
    <n v="8"/>
    <n v="0.32"/>
    <n v="0.35"/>
    <n v="0.09"/>
    <n v="10"/>
    <n v="0.28999999999999998"/>
    <s v="natural"/>
    <s v="Data from authors"/>
    <s v="OBS! Least square means. Data is backtransformed by author!"/>
    <x v="0"/>
    <m/>
  </r>
  <r>
    <x v="69"/>
    <x v="12"/>
    <s v="exp014"/>
    <s v="grp010"/>
    <s v="Brajon, S., Laforest, J. P., Schmitt, O., Devillers, N."/>
    <s v="PlosONE"/>
    <n v="3.234"/>
    <s v="Peer-reviewed"/>
    <n v="2015"/>
    <s v="The way humans behave modulates the emotional state of piglets"/>
    <s v="pig"/>
    <s v="Sus_scrofa_domesticus"/>
    <s v="mammal"/>
    <s v="(Yorkshire*Landrace)*Duroc"/>
    <s v="captive"/>
    <s v="juvenile"/>
    <s v="between"/>
    <s v="n/a"/>
    <s v="between"/>
    <s v="no"/>
    <s v="no"/>
    <s v="yes"/>
    <s v="go/no-go"/>
    <s v="auditory"/>
    <s v="auditory"/>
    <s v="approach trough and eat food"/>
    <s v="food rewards (e.g. cereals)"/>
    <s v="no food rewards (e.g. cereals)"/>
    <s v="no punichment"/>
    <s v="tennis ball fell on back, fresh water bowl spilled on back, air spray in face, plastic bag waved over and water spray in face "/>
    <s v="R-P"/>
    <s v="experience with humans"/>
    <s v="stress"/>
    <s v="long-term"/>
    <s v="no"/>
    <n v="3"/>
    <s v="4 to 15"/>
    <s v="&lt; 3"/>
    <s v="&lt;11"/>
    <s v="proportion"/>
    <n v="5"/>
    <n v="3"/>
    <n v="5"/>
    <n v="5"/>
    <s v="mixed-sex"/>
    <s v="Gentle handling rough ahndling"/>
    <s v="Better-Worse"/>
    <s v="MID"/>
    <n v="0.6"/>
    <n v="0.11"/>
    <n v="8"/>
    <n v="0.31"/>
    <n v="0.23"/>
    <n v="0.08"/>
    <n v="10"/>
    <n v="0.25"/>
    <s v="natural"/>
    <s v="Data from authors"/>
    <s v="OBS! Least square means. Data is backtransformed by author!"/>
    <x v="0"/>
    <m/>
  </r>
  <r>
    <x v="70"/>
    <x v="12"/>
    <s v="exp014"/>
    <s v="grp010"/>
    <s v="Brajon, S., Laforest, J. P., Schmitt, O., Devillers, N."/>
    <s v="PlosONE"/>
    <n v="3.234"/>
    <s v="Peer-reviewed"/>
    <n v="2015"/>
    <s v="The way humans behave modulates the emotional state of piglets"/>
    <s v="pig"/>
    <s v="Sus_scrofa_domesticus"/>
    <s v="mammal"/>
    <s v="(Yorkshire*Landrace)*Duroc"/>
    <s v="captive"/>
    <s v="juvenile"/>
    <s v="between"/>
    <s v="n/a"/>
    <s v="between"/>
    <s v="no"/>
    <s v="no"/>
    <s v="yes"/>
    <s v="go/no-go"/>
    <s v="auditory"/>
    <s v="auditory"/>
    <s v="approach trough and eat food"/>
    <s v="food rewards (e.g. cereals)"/>
    <s v="no food rewards (e.g. cereals)"/>
    <s v="no punichment"/>
    <s v="tennis ball fell on back, fresh water bowl spilled on back, air spray in face, plastic bag waved over and water spray in face "/>
    <s v="R-P"/>
    <s v="experience with humans"/>
    <s v="stress"/>
    <s v="long-term"/>
    <s v="no"/>
    <n v="3"/>
    <s v="4 to 15"/>
    <s v="&lt; 3"/>
    <s v="&lt;11"/>
    <s v="proportion"/>
    <n v="5"/>
    <n v="3"/>
    <n v="5"/>
    <n v="5"/>
    <s v="mixed-sex"/>
    <s v="Gentle handling rough ahndling"/>
    <s v="Better-Worse"/>
    <s v="NN"/>
    <n v="0.43"/>
    <n v="0.11"/>
    <n v="8"/>
    <n v="0.32"/>
    <n v="0.33"/>
    <n v="0.09"/>
    <n v="10"/>
    <n v="0.28999999999999998"/>
    <s v="natural"/>
    <s v="Data from authors"/>
    <s v="OBS! Least square means. Data is backtransformed by author!"/>
    <x v="0"/>
    <m/>
  </r>
  <r>
    <x v="71"/>
    <x v="12"/>
    <s v="exp014"/>
    <s v="grp010"/>
    <s v="Brajon, S., Laforest, J. P., Schmitt, O., Devillers, N."/>
    <s v="PlosONE"/>
    <n v="3.234"/>
    <s v="Peer-reviewed"/>
    <n v="2015"/>
    <s v="The way humans behave modulates the emotional state of piglets"/>
    <s v="pig"/>
    <s v="Sus_scrofa_domesticus"/>
    <s v="mammal"/>
    <s v="(Yorkshire*Landrace)*Duroc"/>
    <s v="captive"/>
    <s v="juvenile"/>
    <s v="between"/>
    <s v="n/a"/>
    <s v="between"/>
    <s v="no"/>
    <s v="no"/>
    <s v="yes"/>
    <s v="go/no-go"/>
    <s v="auditory"/>
    <s v="auditory"/>
    <s v="approach trough and eat food"/>
    <s v="food rewards (e.g. cereals)"/>
    <s v="no food rewards (e.g. cereals)"/>
    <s v="no punichment"/>
    <s v="tennis ball fell on back, fresh water bowl spilled on back, air spray in face, plastic bag waved over and water spray in face "/>
    <s v="R-P"/>
    <s v="experience with humans"/>
    <s v="stress"/>
    <s v="long-term"/>
    <s v="no"/>
    <n v="3"/>
    <s v="4 to 15"/>
    <s v="&lt; 3"/>
    <s v="&lt;11"/>
    <s v="proportion"/>
    <n v="5"/>
    <n v="3"/>
    <n v="5"/>
    <n v="5"/>
    <s v="mixed-sex"/>
    <s v="Gentle handling rough ahndling"/>
    <s v="Better-Worse"/>
    <s v="N"/>
    <n v="2.6859999999999998E-2"/>
    <n v="6.6199999999999995E-2"/>
    <n v="8"/>
    <n v="0.19"/>
    <n v="0.33629999999999999"/>
    <n v="6.9099999999999995E-2"/>
    <n v="10"/>
    <n v="0.22"/>
    <s v="natural"/>
    <s v="Data from authors"/>
    <s v="OBS! Least square means. Data is backtransformed by author!"/>
    <x v="0"/>
    <m/>
  </r>
  <r>
    <x v="72"/>
    <x v="12"/>
    <s v="exp014"/>
    <s v="grp010"/>
    <s v="Brajon, S., Laforest, J. P., Schmitt, O., Devillers, N."/>
    <s v="PlosONE"/>
    <n v="3.234"/>
    <s v="Peer-reviewed"/>
    <n v="2015"/>
    <s v="The way humans behave modulates the emotional state of piglets"/>
    <s v="pig"/>
    <s v="Sus_scrofa_domesticus"/>
    <s v="mammal"/>
    <s v="(Yorkshire*Landrace)*Duroc"/>
    <s v="captive"/>
    <s v="juvenile"/>
    <s v="between"/>
    <s v="n/a"/>
    <s v="between"/>
    <s v="no"/>
    <s v="no"/>
    <s v="yes"/>
    <s v="go/no-go"/>
    <s v="auditory"/>
    <s v="auditory"/>
    <s v="approach trough and eat food"/>
    <s v="food rewards (e.g. cereals)"/>
    <s v="no food rewards (e.g. cereals)"/>
    <s v="no punichment"/>
    <s v="tennis ball fell on back, fresh water bowl spilled on back, air spray in face, plastic bag waved over and water spray in face "/>
    <s v="R-P"/>
    <s v="experience with humans"/>
    <s v="stress"/>
    <s v="long-term"/>
    <s v="no"/>
    <n v="3"/>
    <s v="4 to 15"/>
    <s v="&lt; 3"/>
    <s v="&lt;11"/>
    <s v="proportion"/>
    <n v="5"/>
    <n v="3"/>
    <n v="5"/>
    <n v="5"/>
    <s v="mixed-sex"/>
    <s v="Gentle handling rough ahndling"/>
    <s v="Better-Worse"/>
    <s v="P"/>
    <n v="0.82840000000000003"/>
    <n v="5.0700000000000002E-2"/>
    <n v="8"/>
    <n v="0.14000000000000001"/>
    <n v="0.75609999999999999"/>
    <n v="5.8799999999999998E-2"/>
    <n v="10"/>
    <n v="0.19"/>
    <s v="natural"/>
    <s v="Data from authors"/>
    <s v="OBS! Least square means. Data is backtransformed by author!"/>
    <x v="0"/>
    <m/>
  </r>
  <r>
    <x v="73"/>
    <x v="13"/>
    <s v="exp016"/>
    <s v="grp012a"/>
    <s v="Briefer, E. F., McElligott, A. G."/>
    <s v="Applied Animal Behaviour Science"/>
    <n v="1.6910000000000001"/>
    <s v="Peer-reviewed"/>
    <n v="2013"/>
    <s v="Rescued goats at a sanctuary display positive mood after former neglect"/>
    <s v="goat"/>
    <s v="Capra_hircus"/>
    <s v="mammal"/>
    <s v="British Saanen, Golden Guernsey, British Toggenburg, Pygmy goat, Anglo-Nubian"/>
    <s v="captive"/>
    <s v="adult"/>
    <s v="between"/>
    <s v="n/a"/>
    <s v="between"/>
    <s v="no"/>
    <s v="no"/>
    <s v="no"/>
    <s v="go/no-go"/>
    <s v="location"/>
    <s v="spatial"/>
    <s v="approach end off corridor and remove lid from bucket"/>
    <s v="food reward (apples and carrots)"/>
    <s v="no food"/>
    <s v="no food"/>
    <s v="no food"/>
    <s v="R-Null"/>
    <s v="poor welfare vs good welfare "/>
    <s v="stress"/>
    <s v="long-term"/>
    <s v="no"/>
    <n v="3"/>
    <n v="1"/>
    <s v="1 per cue"/>
    <s v="2 positive, 2 negative"/>
    <s v="latency"/>
    <n v="4"/>
    <n v="0"/>
    <n v="5"/>
    <n v="0"/>
    <s v="male"/>
    <s v="Control-Poor welfare"/>
    <s v="Benign-Worse"/>
    <s v="NP"/>
    <n v="5"/>
    <n v="0.32"/>
    <n v="4"/>
    <n v="0.64"/>
    <n v="5.93"/>
    <n v="1.84"/>
    <n v="5"/>
    <n v="4.12"/>
    <s v="natural"/>
    <s v="Data from authors"/>
    <m/>
    <x v="0"/>
    <m/>
  </r>
  <r>
    <x v="74"/>
    <x v="13"/>
    <s v="exp016"/>
    <s v="grp012a"/>
    <s v="Briefer, E. F., McElligott, A. G."/>
    <s v="Applied Animal Behaviour Science"/>
    <n v="1.6910000000000001"/>
    <s v="Peer-reviewed"/>
    <n v="2013"/>
    <s v="Rescued goats at a sanctuary display positive mood after former neglect"/>
    <s v="goat"/>
    <s v="Capra_hircus"/>
    <s v="mammal"/>
    <s v="British Saanen, Golden Guernsey, British Toggenburg, Pygmy goat, Anglo-Nubian"/>
    <s v="captive"/>
    <s v="adult"/>
    <s v="between"/>
    <s v="n/a"/>
    <s v="between"/>
    <s v="no"/>
    <s v="no"/>
    <s v="no"/>
    <s v="go/no-go"/>
    <s v="location"/>
    <s v="spatial"/>
    <s v="approach end off corridor and remove lid from bucket"/>
    <s v="food reward (apples and carrots)"/>
    <s v="no food"/>
    <s v="no food"/>
    <s v="no food"/>
    <s v="R-Null"/>
    <s v="poor welfare vs good welfare "/>
    <s v="stress"/>
    <s v="long-term"/>
    <s v="no"/>
    <n v="3"/>
    <n v="1"/>
    <s v="1 per cue"/>
    <s v="2 positive, 2 negative"/>
    <s v="latency"/>
    <n v="4"/>
    <n v="0"/>
    <n v="5"/>
    <n v="0"/>
    <s v="male"/>
    <s v="Control-Poor welfare"/>
    <s v="Benign-Worse"/>
    <s v="MID"/>
    <n v="6.16"/>
    <n v="2.81"/>
    <n v="4"/>
    <n v="5.61"/>
    <n v="8.31"/>
    <n v="2.2200000000000002"/>
    <n v="5"/>
    <n v="4.96"/>
    <s v="natural"/>
    <s v="Data from authors"/>
    <m/>
    <x v="0"/>
    <m/>
  </r>
  <r>
    <x v="75"/>
    <x v="13"/>
    <s v="exp016"/>
    <s v="grp012a"/>
    <s v="Briefer, E. F., McElligott, A. G."/>
    <s v="Applied Animal Behaviour Science"/>
    <n v="1.6910000000000001"/>
    <s v="Peer-reviewed"/>
    <n v="2013"/>
    <s v="Rescued goats at a sanctuary display positive mood after former neglect"/>
    <s v="goat"/>
    <s v="Capra_hircus"/>
    <s v="mammal"/>
    <s v="British Saanen, Golden Guernsey, British Toggenburg, Pygmy goat, Anglo-Nubian"/>
    <s v="captive"/>
    <s v="adult"/>
    <s v="between"/>
    <s v="n/a"/>
    <s v="between"/>
    <s v="no"/>
    <s v="no"/>
    <s v="no"/>
    <s v="go/no-go"/>
    <s v="location"/>
    <s v="spatial"/>
    <s v="approach end off corridor and remove lid from bucket"/>
    <s v="food reward (apples and carrots)"/>
    <s v="no food"/>
    <s v="no food"/>
    <s v="no food"/>
    <s v="R-Null"/>
    <s v="poor welfare vs good welfare "/>
    <s v="stress"/>
    <s v="long-term"/>
    <s v="no"/>
    <n v="3"/>
    <n v="1"/>
    <s v="1 per cue"/>
    <s v="2 positive, 2 negative"/>
    <s v="latency"/>
    <n v="4"/>
    <n v="0"/>
    <n v="5"/>
    <n v="0"/>
    <s v="male"/>
    <s v="Control-Poor welfare"/>
    <s v="Benign-Worse"/>
    <s v="NN"/>
    <n v="6.94"/>
    <n v="0.94"/>
    <n v="4"/>
    <n v="1.89"/>
    <n v="9.16"/>
    <n v="1.68"/>
    <n v="5"/>
    <n v="3.75"/>
    <s v="natural"/>
    <s v="Data from authors"/>
    <m/>
    <x v="0"/>
    <m/>
  </r>
  <r>
    <x v="76"/>
    <x v="13"/>
    <s v="exp016"/>
    <s v="grp012a"/>
    <s v="Briefer, E. F., McElligott, A. G."/>
    <s v="Applied Animal Behaviour Science"/>
    <n v="1.6910000000000001"/>
    <s v="Peer-reviewed"/>
    <n v="2013"/>
    <s v="Rescued goats at a sanctuary display positive mood after former neglect"/>
    <s v="goat"/>
    <s v="Capra_hircus"/>
    <s v="mammal"/>
    <s v="British Saanen, Golden Guernsey, British Toggenburg, Pygmy goat, Anglo-Nubian"/>
    <s v="captive"/>
    <s v="adult"/>
    <s v="between"/>
    <s v="n/a"/>
    <s v="between"/>
    <s v="no"/>
    <s v="no"/>
    <s v="no"/>
    <s v="go/no-go"/>
    <s v="location"/>
    <s v="spatial"/>
    <s v="approach end off corridor and remove lid from bucket"/>
    <s v="food reward (apples and carrots)"/>
    <s v="no food"/>
    <s v="no food"/>
    <s v="no food"/>
    <s v="R-Null"/>
    <s v="poor welfare vs good welfare "/>
    <s v="stress"/>
    <s v="long-term"/>
    <s v="no"/>
    <n v="3"/>
    <n v="1"/>
    <s v="1 per cue"/>
    <s v="2 positive, 2 negative"/>
    <s v="latency"/>
    <n v="4"/>
    <n v="0"/>
    <n v="5"/>
    <n v="0"/>
    <s v="male"/>
    <s v="Control-Poor welfare"/>
    <s v="Benign-Worse"/>
    <s v="N"/>
    <n v="7.8231250000000001"/>
    <n v="1.3845755121907704"/>
    <n v="4"/>
    <n v="2.7691510243815407"/>
    <n v="15.782500000000004"/>
    <n v="3.9307382417301677"/>
    <n v="5"/>
    <n v="8.789397910266656"/>
    <s v="natural"/>
    <s v="Data from authors"/>
    <m/>
    <x v="0"/>
    <m/>
  </r>
  <r>
    <x v="77"/>
    <x v="13"/>
    <s v="exp016"/>
    <s v="grp012a"/>
    <s v="Briefer, E. F., McElligott, A. G."/>
    <s v="Applied Animal Behaviour Science"/>
    <n v="1.6910000000000001"/>
    <s v="Peer-reviewed"/>
    <n v="2013"/>
    <s v="Rescued goats at a sanctuary display positive mood after former neglect"/>
    <s v="goat"/>
    <s v="Capra_hircus"/>
    <s v="mammal"/>
    <s v="British Saanen, Golden Guernsey, British Toggenburg, Pygmy goat, Anglo-Nubian"/>
    <s v="captive"/>
    <s v="adult"/>
    <s v="between"/>
    <s v="n/a"/>
    <s v="between"/>
    <s v="no"/>
    <s v="no"/>
    <s v="no"/>
    <s v="go/no-go"/>
    <s v="location"/>
    <s v="spatial"/>
    <s v="approach end off corridor and remove lid from bucket"/>
    <s v="food reward (apples and carrots)"/>
    <s v="no food"/>
    <s v="no food"/>
    <s v="no food"/>
    <s v="R-Null"/>
    <s v="poor welfare vs good welfare "/>
    <s v="stress"/>
    <s v="long-term"/>
    <s v="no"/>
    <n v="3"/>
    <n v="1"/>
    <s v="1 per cue"/>
    <s v="2 positive, 2 negative"/>
    <s v="latency"/>
    <n v="4"/>
    <n v="0"/>
    <n v="5"/>
    <n v="0"/>
    <s v="male"/>
    <s v="Control-Poor welfare"/>
    <s v="Benign-Worse"/>
    <s v="P"/>
    <n v="4.0818750000000001"/>
    <n v="0.36849549833297512"/>
    <n v="4"/>
    <n v="0.73699099666595025"/>
    <n v="4.58"/>
    <n v="0.37697397125000609"/>
    <n v="5"/>
    <n v="0.842939425463065"/>
    <s v="natural"/>
    <s v="Data from authors"/>
    <m/>
    <x v="0"/>
    <m/>
  </r>
  <r>
    <x v="78"/>
    <x v="13"/>
    <s v="exp016"/>
    <s v="grp012b"/>
    <s v="Briefer, E. F., McElligott, A. G."/>
    <s v="Applied Animal Behaviour Science"/>
    <n v="1.6910000000000001"/>
    <s v="Peer-reviewed"/>
    <n v="2013"/>
    <s v="Rescued goats at a sanctuary display positive mood after former neglect"/>
    <s v="goat"/>
    <s v="Capra_hircus"/>
    <s v="mammal"/>
    <s v="British Saanen, Golden Guernsey, British Toggenburg, Pygmy goat, Anglo-Nubian"/>
    <s v="captive"/>
    <s v="adult"/>
    <s v="between"/>
    <s v="n/a"/>
    <s v="between"/>
    <s v="no"/>
    <s v="no"/>
    <s v="no"/>
    <s v="go/no-go"/>
    <s v="location"/>
    <s v="spatial"/>
    <s v="approach end off corridor and remove lid from bucket"/>
    <s v="food reward (apples and carrots)"/>
    <s v="no food"/>
    <s v="no food"/>
    <s v="no food"/>
    <s v="R-Null"/>
    <s v="poor welfare vs good welfare "/>
    <s v="stress"/>
    <s v="long-term"/>
    <s v="no"/>
    <n v="3"/>
    <n v="1"/>
    <s v="1 per cue"/>
    <s v="2 positive, 2 negative"/>
    <s v="latency"/>
    <n v="0"/>
    <n v="5"/>
    <n v="0"/>
    <n v="4"/>
    <s v="female"/>
    <s v="Control-Poor welfare"/>
    <s v="Benign-Worse"/>
    <s v="NP"/>
    <n v="5.93"/>
    <n v="0.38"/>
    <n v="5"/>
    <n v="0.85"/>
    <n v="4.72"/>
    <n v="0.25"/>
    <n v="4"/>
    <n v="0.49"/>
    <s v="natural"/>
    <s v="Data from authors"/>
    <m/>
    <x v="0"/>
    <m/>
  </r>
  <r>
    <x v="79"/>
    <x v="13"/>
    <s v="exp016"/>
    <s v="grp012b"/>
    <s v="Briefer, E. F., McElligott, A. G."/>
    <s v="Applied Animal Behaviour Science"/>
    <n v="1.6910000000000001"/>
    <s v="Peer-reviewed"/>
    <n v="2013"/>
    <s v="Rescued goats at a sanctuary display positive mood after former neglect"/>
    <s v="goat"/>
    <s v="Capra_hircus"/>
    <s v="mammal"/>
    <s v="British Saanen, Golden Guernsey, British Toggenburg, Pygmy goat, Anglo-Nubian"/>
    <s v="captive"/>
    <s v="adult"/>
    <s v="between"/>
    <s v="n/a"/>
    <s v="between"/>
    <s v="no"/>
    <s v="no"/>
    <s v="no"/>
    <s v="go/no-go"/>
    <s v="location"/>
    <s v="spatial"/>
    <s v="approach end off corridor and remove lid from bucket"/>
    <s v="food reward (apples and carrots)"/>
    <s v="no food"/>
    <s v="no food"/>
    <s v="no food"/>
    <s v="R-Null"/>
    <s v="poor welfare vs good welfare "/>
    <s v="stress"/>
    <s v="long-term"/>
    <s v="no"/>
    <n v="3"/>
    <n v="1"/>
    <s v="1 per cue"/>
    <s v="2 positive, 2 negative"/>
    <s v="latency"/>
    <n v="0"/>
    <n v="5"/>
    <n v="0"/>
    <n v="4"/>
    <s v="female"/>
    <s v="Control-Poor welfare"/>
    <s v="Benign-Worse"/>
    <s v="MID"/>
    <n v="7.77"/>
    <n v="1.27"/>
    <n v="5"/>
    <n v="2.84"/>
    <n v="5.16"/>
    <n v="0.4"/>
    <n v="4"/>
    <n v="0.8"/>
    <s v="natural"/>
    <s v="Data from authors"/>
    <m/>
    <x v="0"/>
    <m/>
  </r>
  <r>
    <x v="80"/>
    <x v="13"/>
    <s v="exp016"/>
    <s v="grp012b"/>
    <s v="Briefer, E. F., McElligott, A. G."/>
    <s v="Applied Animal Behaviour Science"/>
    <n v="1.6910000000000001"/>
    <s v="Peer-reviewed"/>
    <n v="2013"/>
    <s v="Rescued goats at a sanctuary display positive mood after former neglect"/>
    <s v="goat"/>
    <s v="Capra_hircus"/>
    <s v="mammal"/>
    <s v="British Saanen, Golden Guernsey, British Toggenburg, Pygmy goat, Anglo-Nubian"/>
    <s v="captive"/>
    <s v="adult"/>
    <s v="between"/>
    <s v="n/a"/>
    <s v="between"/>
    <s v="no"/>
    <s v="no"/>
    <s v="no"/>
    <s v="go/no-go"/>
    <s v="location"/>
    <s v="spatial"/>
    <s v="approach end off corridor and remove lid from bucket"/>
    <s v="food reward (apples and carrots)"/>
    <s v="no food"/>
    <s v="no food"/>
    <s v="no food"/>
    <s v="R-Null"/>
    <s v="poor welfare vs good welfare "/>
    <s v="stress"/>
    <s v="long-term"/>
    <s v="no"/>
    <n v="3"/>
    <n v="1"/>
    <s v="1 per cue"/>
    <s v="2 positive, 2 negative"/>
    <s v="latency"/>
    <n v="0"/>
    <n v="5"/>
    <n v="0"/>
    <n v="4"/>
    <s v="female"/>
    <s v="Control-Poor welfare"/>
    <s v="Benign-Worse"/>
    <s v="NN"/>
    <n v="8.5500000000000007"/>
    <n v="0.9"/>
    <n v="5"/>
    <n v="2.02"/>
    <n v="5.71"/>
    <n v="0.23"/>
    <n v="4"/>
    <n v="0.47"/>
    <s v="natural"/>
    <s v="Data from authors"/>
    <m/>
    <x v="0"/>
    <m/>
  </r>
  <r>
    <x v="81"/>
    <x v="13"/>
    <s v="exp016"/>
    <s v="grp012b"/>
    <s v="Briefer, E. F., McElligott, A. G."/>
    <s v="Applied Animal Behaviour Science"/>
    <n v="1.6910000000000001"/>
    <s v="Peer-reviewed"/>
    <n v="2013"/>
    <s v="Rescued goats at a sanctuary display positive mood after former neglect"/>
    <s v="goat"/>
    <s v="Capra_hircus"/>
    <s v="mammal"/>
    <s v="British Saanen, Golden Guernsey, British Toggenburg, Pygmy goat, Anglo-Nubian"/>
    <s v="captive"/>
    <s v="adult"/>
    <s v="between"/>
    <s v="n/a"/>
    <s v="between"/>
    <s v="no"/>
    <s v="no"/>
    <s v="no"/>
    <s v="go/no-go"/>
    <s v="location"/>
    <s v="spatial"/>
    <s v="approach end off corridor and remove lid from bucket"/>
    <s v="food reward (apples and carrots)"/>
    <s v="no food"/>
    <s v="no food"/>
    <s v="no food"/>
    <s v="R-Null"/>
    <s v="poor welfare vs good welfare "/>
    <s v="stress"/>
    <s v="long-term"/>
    <s v="no"/>
    <n v="3"/>
    <n v="1"/>
    <s v="1 per cue"/>
    <s v="2 positive, 2 negative"/>
    <s v="latency"/>
    <n v="0"/>
    <n v="5"/>
    <n v="0"/>
    <n v="4"/>
    <s v="female"/>
    <s v="Control-Poor welfare"/>
    <s v="Benign-Worse"/>
    <s v="N"/>
    <n v="8.3364999999999991"/>
    <n v="0.64073522222521984"/>
    <n v="5"/>
    <n v="3.0960049652401516"/>
    <n v="7.3168749999999996"/>
    <n v="0.59198674587499756"/>
    <n v="4"/>
    <n v="7.8614764834603355"/>
    <s v="natural"/>
    <s v="Data from authors"/>
    <m/>
    <x v="0"/>
    <m/>
  </r>
  <r>
    <x v="82"/>
    <x v="13"/>
    <s v="exp016"/>
    <s v="grp012b"/>
    <s v="Briefer, E. F., McElligott, A. G."/>
    <s v="Applied Animal Behaviour Science"/>
    <n v="1.6910000000000001"/>
    <s v="Peer-reviewed"/>
    <n v="2013"/>
    <s v="Rescued goats at a sanctuary display positive mood after former neglect"/>
    <s v="goat"/>
    <s v="Capra_hircus"/>
    <s v="mammal"/>
    <s v="British Saanen, Golden Guernsey, British Toggenburg, Pygmy goat, Anglo-Nubian"/>
    <s v="captive"/>
    <s v="adult"/>
    <s v="between"/>
    <s v="n/a"/>
    <s v="between"/>
    <s v="no"/>
    <s v="no"/>
    <s v="no"/>
    <s v="go/no-go"/>
    <s v="location"/>
    <s v="spatial"/>
    <s v="approach end off corridor and remove lid from bucket"/>
    <s v="food reward (apples and carrots)"/>
    <s v="no food"/>
    <s v="no food"/>
    <s v="no food"/>
    <s v="R-Null"/>
    <s v="poor welfare vs good welfare "/>
    <s v="stress"/>
    <s v="long-term"/>
    <s v="no"/>
    <n v="3"/>
    <n v="1"/>
    <s v="1 per cue"/>
    <s v="2 positive, 2 negative"/>
    <s v="latency"/>
    <n v="0"/>
    <n v="5"/>
    <n v="0"/>
    <n v="4"/>
    <s v="female"/>
    <s v="Control-Poor welfare"/>
    <s v="Benign-Worse"/>
    <s v="P"/>
    <n v="3.5454999999999997"/>
    <n v="0.4210599719754905"/>
    <n v="5"/>
    <n v="0.8239809836751929"/>
    <n v="3.4106249999999996"/>
    <n v="0.25710603965096013"/>
    <n v="4"/>
    <n v="0.75394794250001218"/>
    <s v="natural"/>
    <s v="Data from authors"/>
    <m/>
    <x v="0"/>
    <m/>
  </r>
  <r>
    <x v="83"/>
    <x v="14"/>
    <s v="exp015"/>
    <s v="grp011"/>
    <s v="Briefer Freymond, S., Briefer, E. F., Zollinger, A., Gindrat-von Allmen, Y., Wyss, C., Bachmann, I."/>
    <s v="Applied Animal Behaviour Science"/>
    <n v="1.6910000000000001"/>
    <s v="Peer-reviewed"/>
    <n v="2014"/>
    <s v="Behaviour of horses in a judgment bias test associated with positive or negative reinforcement"/>
    <s v="horse"/>
    <s v="Equus_caballus"/>
    <s v="mammal"/>
    <s v="Franche-Montagne, trotter, swiss half-bred"/>
    <s v="captive"/>
    <s v="adult"/>
    <s v="between"/>
    <s v="n/a"/>
    <s v="between"/>
    <s v="yes"/>
    <s v="no"/>
    <s v="no"/>
    <s v="go/no-go"/>
    <s v="location"/>
    <s v="spatial"/>
    <s v="approach bucket"/>
    <s v="food"/>
    <s v="no food "/>
    <s v="no food"/>
    <s v="no food "/>
    <s v="R-Null"/>
    <s v="training reinforcement (+ve vs -vs)"/>
    <s v="stress"/>
    <s v="long-term"/>
    <s v="no"/>
    <n v="3"/>
    <n v="2"/>
    <s v="1 per cue"/>
    <s v="2 positive, 2 negative"/>
    <s v="latency"/>
    <n v="0"/>
    <n v="6"/>
    <n v="0"/>
    <n v="6"/>
    <s v="female"/>
    <s v="Pos reinforcement-neg reinforcement"/>
    <s v="Better-Worse"/>
    <s v="NP"/>
    <n v="34.28"/>
    <n v="4.68"/>
    <n v="6"/>
    <n v="11.47"/>
    <n v="33.18"/>
    <n v="2.65"/>
    <n v="6"/>
    <n v="6.48"/>
    <s v="natural"/>
    <s v="Fig 4 "/>
    <m/>
    <x v="0"/>
    <m/>
  </r>
  <r>
    <x v="84"/>
    <x v="14"/>
    <s v="exp015"/>
    <s v="grp011"/>
    <s v="Briefer Freymond, S., Briefer, E. F., Zollinger, A., Gindrat-von Allmen, Y., Wyss, C., Bachmann, I."/>
    <s v="Applied Animal Behaviour Science"/>
    <n v="1.6910000000000001"/>
    <s v="Peer-reviewed"/>
    <n v="2014"/>
    <s v="Behaviour of horses in a judgment bias test associated with positive or negative reinforcement"/>
    <s v="horse"/>
    <s v="Equus_caballus"/>
    <s v="mammal"/>
    <s v="Franche-Montagne, trotter, swiss half-bred"/>
    <s v="captive"/>
    <s v="adult"/>
    <s v="between"/>
    <s v="n/a"/>
    <s v="between"/>
    <s v="yes"/>
    <s v="no"/>
    <s v="no"/>
    <s v="go/no-go"/>
    <s v="location"/>
    <s v="spatial"/>
    <s v="approach bucket"/>
    <s v="food"/>
    <s v="no food "/>
    <s v="no food"/>
    <s v="no food "/>
    <s v="R-Null"/>
    <s v="training reinforcement (+ve vs -vs)"/>
    <s v="stress"/>
    <s v="long-term"/>
    <s v="no"/>
    <n v="3"/>
    <n v="2"/>
    <s v="1 per cue"/>
    <s v="2 positive, 2 negative"/>
    <s v="latency"/>
    <n v="0"/>
    <n v="6"/>
    <n v="0"/>
    <n v="6"/>
    <s v="female"/>
    <s v="Pos reinforcement-neg reinforcement"/>
    <s v="Better-Worse"/>
    <s v="MID"/>
    <n v="54.83"/>
    <n v="8.8800000000000008"/>
    <n v="6"/>
    <n v="21.75"/>
    <n v="40.11"/>
    <n v="4.4400000000000004"/>
    <n v="6"/>
    <n v="10.88"/>
    <s v="natural"/>
    <s v="Fig 4 "/>
    <m/>
    <x v="0"/>
    <m/>
  </r>
  <r>
    <x v="85"/>
    <x v="14"/>
    <s v="exp015"/>
    <s v="grp011"/>
    <s v="Briefer Freymond, S., Briefer, E. F., Zollinger, A., Gindrat-von Allmen, Y., Wyss, C., Bachmann, I."/>
    <s v="Applied Animal Behaviour Science"/>
    <n v="1.6910000000000001"/>
    <s v="Peer-reviewed"/>
    <n v="2014"/>
    <s v="Behaviour of horses in a judgment bias test associated with positive or negative reinforcement"/>
    <s v="horse"/>
    <s v="Equus_caballus"/>
    <s v="mammal"/>
    <s v="Franche-Montagne, trotter, swiss half-bred"/>
    <s v="captive"/>
    <s v="adult"/>
    <s v="between"/>
    <s v="n/a"/>
    <s v="between"/>
    <s v="yes"/>
    <s v="no"/>
    <s v="no"/>
    <s v="go/no-go"/>
    <s v="location"/>
    <s v="spatial"/>
    <s v="approach bucket"/>
    <s v="food"/>
    <s v="no food "/>
    <s v="no food"/>
    <s v="no food "/>
    <s v="R-Null"/>
    <s v="training reinforcement (+ve vs -vs)"/>
    <s v="stress"/>
    <s v="long-term"/>
    <s v="no"/>
    <n v="3"/>
    <n v="2"/>
    <s v="1 per cue"/>
    <s v="2 positive, 2 negative"/>
    <s v="latency"/>
    <n v="0"/>
    <n v="6"/>
    <n v="0"/>
    <n v="6"/>
    <s v="female"/>
    <s v="Pos reinforcement-neg reinforcement"/>
    <s v="Better-Worse"/>
    <s v="NN"/>
    <n v="82.04"/>
    <n v="4.3600000000000003"/>
    <n v="6"/>
    <n v="10.68"/>
    <n v="47.5"/>
    <n v="9.8699999999999992"/>
    <n v="6"/>
    <n v="24.17"/>
    <s v="natural"/>
    <s v="Fig 4 "/>
    <m/>
    <x v="0"/>
    <m/>
  </r>
  <r>
    <x v="86"/>
    <x v="14"/>
    <s v="exp015"/>
    <s v="grp011"/>
    <s v="Briefer Freymond, S., Briefer, E. F., Zollinger, A., Gindrat-von Allmen, Y., Wyss, C., Bachmann, I."/>
    <s v="Applied Animal Behaviour Science"/>
    <n v="1.6910000000000001"/>
    <s v="Peer-reviewed"/>
    <n v="2014"/>
    <s v="Behaviour of horses in a judgment bias test associated with positive or negative reinforcement"/>
    <s v="horse"/>
    <s v="Equus_caballus"/>
    <s v="mammal"/>
    <s v="Franche-Montagne, trotter, swiss half-bred"/>
    <s v="captive"/>
    <s v="adult"/>
    <s v="between"/>
    <s v="n/a"/>
    <s v="between"/>
    <s v="yes"/>
    <s v="no"/>
    <s v="no"/>
    <s v="go/no-go"/>
    <s v="location"/>
    <s v="spatial"/>
    <s v="approach bucket"/>
    <s v="food"/>
    <s v="no food "/>
    <s v="no food"/>
    <s v="no food "/>
    <s v="R-Null"/>
    <s v="training reinforcement (+ve vs -vs)"/>
    <s v="stress"/>
    <s v="long-term"/>
    <s v="no"/>
    <n v="3"/>
    <n v="2"/>
    <s v="1 per cue"/>
    <s v="2 positive, 2 negative"/>
    <s v="latency"/>
    <n v="0"/>
    <n v="6"/>
    <n v="0"/>
    <n v="6"/>
    <s v="female"/>
    <s v="Pos reinforcement-neg reinforcement"/>
    <s v="Better-Worse"/>
    <s v="N"/>
    <n v="84.077422497417544"/>
    <n v="1.0039814538357601"/>
    <n v="6"/>
    <n v="2.4592422731152368"/>
    <n v="65.678507959016756"/>
    <n v="9.4608578704369464"/>
    <n v="6"/>
    <n v="23.174274311564801"/>
    <s v="natural"/>
    <s v="Fig 4 "/>
    <m/>
    <x v="0"/>
    <m/>
  </r>
  <r>
    <x v="87"/>
    <x v="14"/>
    <s v="exp015"/>
    <s v="grp011"/>
    <s v="Briefer Freymond, S., Briefer, E. F., Zollinger, A., Gindrat-von Allmen, Y., Wyss, C., Bachmann, I."/>
    <s v="Applied Animal Behaviour Science"/>
    <n v="1.6910000000000001"/>
    <s v="Peer-reviewed"/>
    <n v="2014"/>
    <s v="Behaviour of horses in a judgment bias test associated with positive or negative reinforcement"/>
    <s v="horse"/>
    <s v="Equus_caballus"/>
    <s v="mammal"/>
    <s v="Franche-Montagne, trotter, swiss half-bred"/>
    <s v="captive"/>
    <s v="adult"/>
    <s v="between"/>
    <s v="n/a"/>
    <s v="between"/>
    <s v="yes"/>
    <s v="no"/>
    <s v="no"/>
    <s v="go/no-go"/>
    <s v="location"/>
    <s v="spatial"/>
    <s v="approach bucket"/>
    <s v="food"/>
    <s v="no food "/>
    <s v="no food"/>
    <s v="no food "/>
    <s v="R-Null"/>
    <s v="training reinforcement (+ve vs -vs)"/>
    <s v="stress"/>
    <s v="long-term"/>
    <s v="no"/>
    <n v="3"/>
    <n v="2"/>
    <s v="1 per cue"/>
    <s v="2 positive, 2 negative"/>
    <s v="latency"/>
    <n v="0"/>
    <n v="6"/>
    <n v="0"/>
    <n v="6"/>
    <s v="female"/>
    <s v="Pos reinforcement-neg reinforcement"/>
    <s v="Better-Worse"/>
    <s v="P"/>
    <n v="31.431988606174617"/>
    <n v="3.8841016552762682"/>
    <n v="6"/>
    <n v="9.5140671645263808"/>
    <n v="35.548844629370542"/>
    <n v="1.2724221286647719"/>
    <n v="6"/>
    <n v="3.1167849526546956"/>
    <s v="natural"/>
    <s v="Fig 4 "/>
    <m/>
    <x v="0"/>
    <m/>
  </r>
  <r>
    <x v="88"/>
    <x v="15"/>
    <s v="exp018"/>
    <s v="grp014"/>
    <s v="Brilot, Ben O., Asher, Lucy , Bateson, Melissa"/>
    <s v="Animal Cognition"/>
    <n v="2.5819999999999999"/>
    <s v="Peer-reviewed"/>
    <n v="2010"/>
    <s v="Stereotyping starlings are more 'pessimistic'"/>
    <s v="european starling "/>
    <s v="Sturnus_vulgaris"/>
    <s v="bird"/>
    <s v="n/a"/>
    <s v="wild-caught"/>
    <s v="adult"/>
    <s v="within"/>
    <s v="no"/>
    <s v="within (before-after)"/>
    <s v="no"/>
    <s v="no"/>
    <s v="no"/>
    <s v="active choice"/>
    <s v="colour"/>
    <s v="visual"/>
    <s v="lid-flip"/>
    <s v="3 mealworms"/>
    <s v="no mealworm"/>
    <s v="1 mealworm"/>
    <s v="no mealworm"/>
    <s v="R-R"/>
    <s v="enrichment"/>
    <s v="enrichment"/>
    <s v="long-term"/>
    <s v="no"/>
    <n v="3"/>
    <s v="no info"/>
    <s v="1 per cue"/>
    <s v="6 positive, 6 negative"/>
    <s v="latency"/>
    <n v="4"/>
    <n v="4"/>
    <n v="4"/>
    <n v="4"/>
    <s v="mixed-sex"/>
    <s v="Enriched-Unenriched"/>
    <s v="Better-Benign"/>
    <s v="NP"/>
    <n v="3.66"/>
    <n v="1.46"/>
    <n v="8"/>
    <n v="4.1399999999999997"/>
    <n v="4.99"/>
    <n v="2.13"/>
    <n v="8"/>
    <n v="6.03"/>
    <s v="natural"/>
    <s v="Data from authors"/>
    <s v="exclude latency data for active choice, due to unclear prediction on effect"/>
    <x v="1"/>
    <m/>
  </r>
  <r>
    <x v="89"/>
    <x v="15"/>
    <s v="exp018"/>
    <s v="grp014"/>
    <s v="Brilot, Ben O., Asher, Lucy , Bateson, Melissa"/>
    <s v="Animal Cognition"/>
    <n v="2.5819999999999999"/>
    <s v="Peer-reviewed"/>
    <n v="2010"/>
    <s v="Stereotyping starlings are more 'pessimistic'"/>
    <s v="european starling "/>
    <s v="Sturnus_vulgaris"/>
    <s v="bird"/>
    <s v="n/a"/>
    <s v="wild-caught"/>
    <s v="adult"/>
    <s v="within"/>
    <s v="no"/>
    <s v="within (before-after)"/>
    <s v="no"/>
    <s v="no"/>
    <s v="no"/>
    <s v="active choice"/>
    <s v="colour"/>
    <s v="visual"/>
    <s v="lid-flip"/>
    <s v="3 mealworms"/>
    <s v="no mealworm"/>
    <s v="1 mealworm"/>
    <s v="no mealworm"/>
    <s v="R-R"/>
    <s v="enrichment"/>
    <s v="enrichment"/>
    <s v="long-term"/>
    <s v="no"/>
    <n v="3"/>
    <s v="no info"/>
    <s v="1 per cue"/>
    <s v="6 positive, 6 negative"/>
    <s v="latency"/>
    <n v="4"/>
    <n v="4"/>
    <n v="4"/>
    <n v="4"/>
    <s v="mixed-sex"/>
    <s v="Enriched-Unenriched"/>
    <s v="Better-Benign"/>
    <s v="MID"/>
    <n v="3.63"/>
    <n v="1.18"/>
    <n v="8"/>
    <n v="3.34"/>
    <n v="12.08"/>
    <n v="7.02"/>
    <n v="8"/>
    <n v="19.86"/>
    <s v="natural"/>
    <s v="Data from authors"/>
    <s v="exclude latency data for active choice, due to unclear prediction on effect"/>
    <x v="1"/>
    <m/>
  </r>
  <r>
    <x v="90"/>
    <x v="15"/>
    <s v="exp018"/>
    <s v="grp014"/>
    <s v="Brilot, Ben O., Asher, Lucy , Bateson, Melissa"/>
    <s v="Animal Cognition"/>
    <n v="2.5819999999999999"/>
    <s v="Peer-reviewed"/>
    <n v="2010"/>
    <s v="Stereotyping starlings are more 'pessimistic'"/>
    <s v="european starling "/>
    <s v="Sturnus_vulgaris"/>
    <s v="bird"/>
    <s v="n/a"/>
    <s v="wild-caught"/>
    <s v="adult"/>
    <s v="within"/>
    <s v="no"/>
    <s v="within (before-after)"/>
    <s v="no"/>
    <s v="no"/>
    <s v="no"/>
    <s v="active choice"/>
    <s v="colour"/>
    <s v="visual"/>
    <s v="lid-flip"/>
    <s v="3 mealworms"/>
    <s v="no mealworm"/>
    <s v="1 mealworm"/>
    <s v="no mealworm"/>
    <s v="R-R"/>
    <s v="enrichment"/>
    <s v="enrichment"/>
    <s v="long-term"/>
    <s v="no"/>
    <n v="3"/>
    <s v="no info"/>
    <s v="1 per cue"/>
    <s v="6 positive, 6 negative"/>
    <s v="latency"/>
    <n v="4"/>
    <n v="4"/>
    <n v="4"/>
    <n v="4"/>
    <s v="mixed-sex"/>
    <s v="Enriched-Unenriched"/>
    <s v="Better-Benign"/>
    <s v="NN"/>
    <n v="1.98"/>
    <n v="0.43"/>
    <n v="8"/>
    <n v="1.23"/>
    <n v="3.75"/>
    <n v="1.67"/>
    <n v="8"/>
    <n v="4.71"/>
    <s v="natural"/>
    <s v="Data from authors"/>
    <s v="exclude latency data for active choice, due to unclear prediction on effect"/>
    <x v="1"/>
    <m/>
  </r>
  <r>
    <x v="91"/>
    <x v="15"/>
    <s v="exp018"/>
    <s v="grp014"/>
    <s v="Brilot, Ben O., Asher, Lucy , Bateson, Melissa"/>
    <s v="Animal Cognition"/>
    <n v="2.5819999999999999"/>
    <s v="Peer-reviewed"/>
    <n v="2010"/>
    <s v="Stereotyping starlings are more 'pessimistic'"/>
    <s v="european starling "/>
    <s v="Sturnus_vulgaris"/>
    <s v="bird"/>
    <s v="n/a"/>
    <s v="wild-caught"/>
    <s v="adult"/>
    <s v="within"/>
    <s v="no"/>
    <s v="within (before-after)"/>
    <s v="no"/>
    <s v="no"/>
    <s v="no"/>
    <s v="active choice"/>
    <s v="colour"/>
    <s v="visual"/>
    <s v="lid-flip"/>
    <s v="3 mealworms"/>
    <s v="no mealworm"/>
    <s v="1 mealworm"/>
    <s v="no mealworm"/>
    <s v="R-R"/>
    <s v="enrichment"/>
    <s v="enrichment"/>
    <s v="long-term"/>
    <s v="no"/>
    <n v="3"/>
    <s v="no info"/>
    <s v="1 per cue"/>
    <s v="6 positive, 6 negative"/>
    <s v="latency"/>
    <n v="4"/>
    <n v="4"/>
    <n v="4"/>
    <n v="4"/>
    <s v="mixed-sex"/>
    <s v="Enriched-Unenriched"/>
    <s v="Better-Benign"/>
    <s v="N"/>
    <m/>
    <m/>
    <n v="8"/>
    <m/>
    <m/>
    <m/>
    <n v="8"/>
    <m/>
    <s v="natural"/>
    <s v="Data from authors"/>
    <s v="exclude latency data for active choice, due to unclear prediction on effect"/>
    <x v="1"/>
    <m/>
  </r>
  <r>
    <x v="92"/>
    <x v="15"/>
    <s v="exp018"/>
    <s v="grp014"/>
    <s v="Brilot, Ben O., Asher, Lucy , Bateson, Melissa"/>
    <s v="Animal Cognition"/>
    <n v="2.5819999999999999"/>
    <s v="Peer-reviewed"/>
    <n v="2010"/>
    <s v="Stereotyping starlings are more 'pessimistic'"/>
    <s v="european starling "/>
    <s v="Sturnus_vulgaris"/>
    <s v="bird"/>
    <s v="n/a"/>
    <s v="wild-caught"/>
    <s v="adult"/>
    <s v="within"/>
    <s v="no"/>
    <s v="within (before-after)"/>
    <s v="no"/>
    <s v="no"/>
    <s v="no"/>
    <s v="active choice"/>
    <s v="colour"/>
    <s v="visual"/>
    <s v="lid-flip"/>
    <s v="3 mealworms"/>
    <s v="no mealworm"/>
    <s v="1 mealworm"/>
    <s v="no mealworm"/>
    <s v="R-R"/>
    <s v="enrichment"/>
    <s v="enrichment"/>
    <s v="long-term"/>
    <s v="no"/>
    <n v="3"/>
    <s v="no info"/>
    <s v="1 per cue"/>
    <s v="6 positive, 6 negative"/>
    <s v="latency"/>
    <n v="4"/>
    <n v="4"/>
    <n v="4"/>
    <n v="4"/>
    <s v="mixed-sex"/>
    <s v="Enriched-Unenriched"/>
    <s v="Better-Benign"/>
    <s v="P"/>
    <m/>
    <m/>
    <n v="8"/>
    <m/>
    <m/>
    <m/>
    <n v="8"/>
    <m/>
    <s v="natural"/>
    <s v="Data from authors"/>
    <s v="exclude latency data for active choice, due to unclear prediction on effect"/>
    <x v="1"/>
    <m/>
  </r>
  <r>
    <x v="93"/>
    <x v="15"/>
    <s v="exp018"/>
    <s v="grp014"/>
    <s v="Brilot, Ben O., Asher, Lucy , Bateson, Melissa"/>
    <s v="Animal Cognition"/>
    <n v="2.5819999999999999"/>
    <s v="Peer-reviewed"/>
    <n v="2010"/>
    <s v="Stereotyping starlings are more 'pessimistic'"/>
    <s v="european starling "/>
    <s v="Sturnus_vulgaris"/>
    <s v="bird"/>
    <s v="n/a"/>
    <s v="wild-caught"/>
    <s v="adult"/>
    <s v="within"/>
    <s v="no"/>
    <s v="within (before-after)"/>
    <s v="no"/>
    <s v="no"/>
    <s v="no"/>
    <s v="active choice"/>
    <s v="colour"/>
    <s v="visual"/>
    <s v="lid-flip"/>
    <s v="3 mealworms"/>
    <s v="no mealworm"/>
    <s v="1 mealworm"/>
    <s v="no mealworm"/>
    <s v="R-R"/>
    <s v="enrichment "/>
    <s v="enrichment"/>
    <s v="long-term"/>
    <s v="no"/>
    <n v="3"/>
    <s v="no info"/>
    <s v="1 per cue"/>
    <s v="6 positive, 6 negative"/>
    <s v="proportion"/>
    <n v="4"/>
    <n v="4"/>
    <n v="4"/>
    <n v="4"/>
    <s v="mixed-sex"/>
    <s v="Enriched-Unenriched"/>
    <s v="Better-Benign"/>
    <s v="NP"/>
    <n v="0.8"/>
    <n v="7.0000000000000007E-2"/>
    <n v="8"/>
    <n v="0.19"/>
    <n v="0.71"/>
    <n v="0.09"/>
    <n v="8"/>
    <n v="0.27"/>
    <s v="natural"/>
    <s v="Fig 2"/>
    <m/>
    <x v="0"/>
    <m/>
  </r>
  <r>
    <x v="94"/>
    <x v="15"/>
    <s v="exp018"/>
    <s v="grp014"/>
    <s v="Brilot, Ben O., Asher, Lucy , Bateson, Melissa"/>
    <s v="Animal Cognition"/>
    <n v="2.5819999999999999"/>
    <s v="Peer-reviewed"/>
    <n v="2010"/>
    <s v="Stereotyping starlings are more 'pessimistic'"/>
    <s v="european starling "/>
    <s v="Sturnus_vulgaris"/>
    <s v="bird"/>
    <s v="n/a"/>
    <s v="wild-caught"/>
    <s v="adult"/>
    <s v="within"/>
    <s v="no"/>
    <s v="within (before-after)"/>
    <s v="no"/>
    <s v="no"/>
    <s v="no"/>
    <s v="active choice"/>
    <s v="colour"/>
    <s v="visual"/>
    <s v="lid-flip"/>
    <s v="3 mealworms"/>
    <s v="no mealworm"/>
    <s v="1 mealworm"/>
    <s v="no mealworm"/>
    <s v="R-R"/>
    <s v="enrichment "/>
    <s v="enrichment"/>
    <s v="long-term"/>
    <s v="no"/>
    <n v="3"/>
    <s v="no info"/>
    <s v="1 per cue"/>
    <s v="6 positive, 6 negative"/>
    <s v="proportion"/>
    <n v="4"/>
    <n v="4"/>
    <n v="4"/>
    <n v="4"/>
    <s v="mixed-sex"/>
    <s v="Enriched-Unenriched"/>
    <s v="Better-Benign"/>
    <s v="MID"/>
    <n v="0.36"/>
    <n v="0.1"/>
    <n v="8"/>
    <n v="0.28000000000000003"/>
    <n v="0.35"/>
    <n v="0.11"/>
    <n v="8"/>
    <n v="0.3"/>
    <s v="natural"/>
    <s v="Fig 2"/>
    <m/>
    <x v="0"/>
    <m/>
  </r>
  <r>
    <x v="95"/>
    <x v="15"/>
    <s v="exp018"/>
    <s v="grp014"/>
    <s v="Brilot, Ben O., Asher, Lucy , Bateson, Melissa"/>
    <s v="Animal Cognition"/>
    <n v="2.5819999999999999"/>
    <s v="Peer-reviewed"/>
    <n v="2010"/>
    <s v="Stereotyping starlings are more 'pessimistic'"/>
    <s v="european starling "/>
    <s v="Sturnus_vulgaris"/>
    <s v="bird"/>
    <s v="n/a"/>
    <s v="wild-caught"/>
    <s v="adult"/>
    <s v="within"/>
    <s v="no"/>
    <s v="within (before-after)"/>
    <s v="no"/>
    <s v="no"/>
    <s v="no"/>
    <s v="active choice"/>
    <s v="colour"/>
    <s v="visual"/>
    <s v="lid-flip"/>
    <s v="3 mealworms"/>
    <s v="no mealworm"/>
    <s v="1 mealworm"/>
    <s v="no mealworm"/>
    <s v="R-R"/>
    <s v="enrichment "/>
    <s v="enrichment"/>
    <s v="long-term"/>
    <s v="no"/>
    <n v="3"/>
    <s v="no info"/>
    <s v="1 per cue"/>
    <s v="6 positive, 6 negative"/>
    <s v="proportion"/>
    <n v="4"/>
    <n v="4"/>
    <n v="4"/>
    <n v="4"/>
    <s v="mixed-sex"/>
    <s v="Enriched-Unenriched"/>
    <s v="Better-Benign"/>
    <s v="NN"/>
    <n v="0.08"/>
    <n v="0.05"/>
    <n v="8"/>
    <n v="0.14000000000000001"/>
    <n v="0.05"/>
    <n v="0.03"/>
    <n v="8"/>
    <n v="0.09"/>
    <s v="natural"/>
    <s v="Fig 2"/>
    <m/>
    <x v="0"/>
    <m/>
  </r>
  <r>
    <x v="96"/>
    <x v="15"/>
    <s v="exp018"/>
    <s v="grp014"/>
    <s v="Brilot, Ben O., Asher, Lucy , Bateson, Melissa"/>
    <s v="Animal Cognition"/>
    <n v="2.5819999999999999"/>
    <s v="Peer-reviewed"/>
    <n v="2010"/>
    <s v="Stereotyping starlings are more 'pessimistic'"/>
    <s v="european starling "/>
    <s v="Sturnus_vulgaris"/>
    <s v="bird"/>
    <s v="n/a"/>
    <s v="wild-caught"/>
    <s v="adult"/>
    <s v="within"/>
    <s v="no"/>
    <s v="within (before-after)"/>
    <s v="no"/>
    <s v="no"/>
    <s v="no"/>
    <s v="active choice"/>
    <s v="colour"/>
    <s v="visual"/>
    <s v="lid-flip"/>
    <s v="3 mealworms"/>
    <s v="no mealworm"/>
    <s v="1 mealworm"/>
    <s v="no mealworm"/>
    <s v="R-R"/>
    <s v="enrichment "/>
    <s v="enrichment"/>
    <s v="long-term"/>
    <s v="no"/>
    <n v="3"/>
    <s v="no info"/>
    <s v="1 per cue"/>
    <s v="6 positive, 6 negative"/>
    <s v="proportion"/>
    <n v="4"/>
    <n v="4"/>
    <n v="4"/>
    <n v="4"/>
    <s v="mixed-sex"/>
    <s v="Enriched-Unenriched"/>
    <s v="Better-Benign"/>
    <s v="N"/>
    <n v="4.0060000000000005E-2"/>
    <n v="4.0090000000000001E-2"/>
    <n v="8"/>
    <n v="0.11339164343107477"/>
    <n v="0"/>
    <n v="0"/>
    <n v="8"/>
    <n v="0"/>
    <s v="natural"/>
    <s v="Fig 2"/>
    <m/>
    <x v="0"/>
    <s v="SD is zero "/>
  </r>
  <r>
    <x v="97"/>
    <x v="15"/>
    <s v="exp018"/>
    <s v="grp014"/>
    <s v="Brilot, Ben O., Asher, Lucy , Bateson, Melissa"/>
    <s v="Animal Cognition"/>
    <n v="2.5819999999999999"/>
    <s v="Peer-reviewed"/>
    <n v="2010"/>
    <s v="Stereotyping starlings are more 'pessimistic'"/>
    <s v="european starling "/>
    <s v="Sturnus_vulgaris"/>
    <s v="bird"/>
    <s v="n/a"/>
    <s v="wild-caught"/>
    <s v="adult"/>
    <s v="within"/>
    <s v="no"/>
    <s v="within (before-after)"/>
    <s v="no"/>
    <s v="no"/>
    <s v="no"/>
    <s v="active choice"/>
    <s v="colour"/>
    <s v="visual"/>
    <s v="lid-flip"/>
    <s v="3 mealworms"/>
    <s v="no mealworm"/>
    <s v="1 mealworm"/>
    <s v="no mealworm"/>
    <s v="R-R"/>
    <s v="enrichment "/>
    <s v="enrichment"/>
    <s v="long-term"/>
    <s v="no"/>
    <n v="3"/>
    <s v="no info"/>
    <s v="1 per cue"/>
    <s v="6 positive, 6 negative"/>
    <s v="proportion"/>
    <n v="4"/>
    <n v="4"/>
    <n v="4"/>
    <n v="4"/>
    <s v="mixed-sex"/>
    <s v="Enriched-Unenriched"/>
    <s v="Better-Benign"/>
    <s v="P"/>
    <n v="0.96116000000000001"/>
    <n v="2.6249999999999999E-2"/>
    <n v="8"/>
    <n v="7.4246212024587491E-2"/>
    <n v="0.96141999999999994"/>
    <n v="3.9199999999999999E-2"/>
    <n v="8"/>
    <n v="0.11087434329005065"/>
    <s v="natural"/>
    <s v="Fig 2"/>
    <m/>
    <x v="0"/>
    <m/>
  </r>
  <r>
    <x v="98"/>
    <x v="16"/>
    <s v="exp020"/>
    <s v="grp015"/>
    <s v="Brydges, N. M., Leach, M., Nicol, K., Wright, R., Bateson, M."/>
    <s v="Animal Behaviour"/>
    <n v="3.137"/>
    <s v="Peer-reviewed"/>
    <n v="2011"/>
    <s v="Environmental enrichment induces optimistic cognitive bias in rats"/>
    <s v="rat"/>
    <s v="Rattus_norvegicus"/>
    <s v="mammal"/>
    <s v="Sprague_Dawley "/>
    <s v="captive"/>
    <s v="adult"/>
    <s v="between"/>
    <s v="n/a"/>
    <s v="between"/>
    <s v="no"/>
    <s v="no"/>
    <s v="no"/>
    <s v="active choice"/>
    <s v="tactile"/>
    <s v="tactile"/>
    <s v="forage (digging into chosen bowl"/>
    <s v="high reward food= - 1/2 chocolate drop"/>
    <s v="no reward"/>
    <s v="low reward =1/2 cheerio"/>
    <s v="no reward"/>
    <s v="R-R"/>
    <s v="enrichment"/>
    <s v="enrichment"/>
    <s v="long-term"/>
    <s v="no"/>
    <n v="1"/>
    <n v="5"/>
    <n v="1"/>
    <s v="2 choclate, 2 cheerio"/>
    <s v="proportion"/>
    <n v="6"/>
    <n v="0"/>
    <n v="6"/>
    <n v="0"/>
    <s v="male"/>
    <s v="Enriched-Unenriched"/>
    <s v="Better-Benign"/>
    <s v="MID"/>
    <n v="0.66"/>
    <n v="0.12"/>
    <n v="6"/>
    <n v="0.28999999999999998"/>
    <n v="0.27"/>
    <n v="0.08"/>
    <n v="6"/>
    <n v="0.19"/>
    <s v="natural"/>
    <s v="Fig 2"/>
    <s v="OBS! 5 optimistic choises is put in as 100%"/>
    <x v="0"/>
    <m/>
  </r>
  <r>
    <x v="99"/>
    <x v="16"/>
    <s v="exp020"/>
    <s v="grp015"/>
    <s v="Brydges, N. M., Leach, M., Nicol, K., Wright, R., Bateson, M."/>
    <s v="Animal Behaviour"/>
    <n v="3.137"/>
    <s v="Peer-reviewed"/>
    <n v="2011"/>
    <s v="Environmental enrichment induces optimistic cognitive bias in rats"/>
    <s v="rat"/>
    <s v="Rattus_norvegicus"/>
    <s v="mammal"/>
    <s v="Sprague_Dawley "/>
    <s v="captive"/>
    <s v="adult"/>
    <s v="between"/>
    <s v="n/a"/>
    <s v="between"/>
    <s v="no"/>
    <s v="no"/>
    <s v="no"/>
    <s v="active choice"/>
    <s v="tactile"/>
    <s v="tactile"/>
    <s v="forage (digging into chosen bowl"/>
    <s v="high reward food= - 1/2 chocolate drop"/>
    <s v="no reward"/>
    <s v="low reward =1/2 cheerio"/>
    <s v="no reward"/>
    <s v="R-R"/>
    <s v="enrichment"/>
    <s v="enrichment"/>
    <s v="long-term"/>
    <s v="no"/>
    <n v="1"/>
    <n v="5"/>
    <n v="1"/>
    <s v="2 choclate, 2 cheerio"/>
    <s v="proportion"/>
    <n v="6"/>
    <n v="0"/>
    <n v="6"/>
    <n v="0"/>
    <s v="male"/>
    <s v="Enriched-Unenriched"/>
    <s v="Better-Benign"/>
    <s v="N"/>
    <m/>
    <m/>
    <n v="6"/>
    <m/>
    <m/>
    <m/>
    <n v="6"/>
    <m/>
    <s v="natural"/>
    <s v="Fig 2"/>
    <s v="OBS! 5 optimistic choises is put in as 100%"/>
    <x v="0"/>
    <s v="author didn't reply"/>
  </r>
  <r>
    <x v="100"/>
    <x v="16"/>
    <s v="exp020"/>
    <s v="grp015"/>
    <s v="Brydges, N. M., Leach, M., Nicol, K., Wright, R., Bateson, M."/>
    <s v="Animal Behaviour"/>
    <n v="3.137"/>
    <s v="Peer-reviewed"/>
    <n v="2011"/>
    <s v="Environmental enrichment induces optimistic cognitive bias in rats"/>
    <s v="rat"/>
    <s v="Rattus_norvegicus"/>
    <s v="mammal"/>
    <s v="Sprague_Dawley "/>
    <s v="captive"/>
    <s v="adult"/>
    <s v="between"/>
    <s v="n/a"/>
    <s v="between"/>
    <s v="no"/>
    <s v="no"/>
    <s v="no"/>
    <s v="active choice"/>
    <s v="tactile"/>
    <s v="tactile"/>
    <s v="forage (digging into chosen bowl"/>
    <s v="high reward food= - 1/2 chocolate drop"/>
    <s v="no reward"/>
    <s v="low reward =1/2 cheerio"/>
    <s v="no reward"/>
    <s v="R-R"/>
    <s v="enrichment"/>
    <s v="enrichment"/>
    <s v="long-term"/>
    <s v="no"/>
    <n v="1"/>
    <n v="5"/>
    <n v="1"/>
    <s v="2 choclate, 2 cheerio"/>
    <s v="proportion"/>
    <n v="6"/>
    <n v="0"/>
    <n v="6"/>
    <n v="0"/>
    <s v="male"/>
    <s v="Enriched-Unenriched"/>
    <s v="Better-Benign"/>
    <s v="P"/>
    <m/>
    <m/>
    <n v="6"/>
    <m/>
    <m/>
    <m/>
    <n v="6"/>
    <m/>
    <s v="natural"/>
    <s v="Fig 2"/>
    <s v="OBS! 5 optimistic choises is put in as 100%"/>
    <x v="0"/>
    <s v="author didn't reply"/>
  </r>
  <r>
    <x v="101"/>
    <x v="17"/>
    <s v="exp021"/>
    <s v="grp016"/>
    <s v="Brydges, N. M., Hall, L., Nicolson, R., Holmes, M. C., Hall, J."/>
    <s v="PlosONE"/>
    <n v="3.234"/>
    <s v="Peer-reviewed"/>
    <n v="2012"/>
    <s v="The Effects of Juvenile Stress on Anxiety, Cognitive Bias and Decision Making in Adulthood: A Rat Model"/>
    <s v="rat"/>
    <s v="Rattus_norvegicus"/>
    <s v="mammal"/>
    <s v="Lister hooded"/>
    <s v="captive"/>
    <s v="adult"/>
    <s v="between"/>
    <s v="n/a"/>
    <s v="between"/>
    <s v="no"/>
    <s v="no"/>
    <s v="no"/>
    <s v="active choice"/>
    <s v="tactile"/>
    <s v="tactile"/>
    <s v="forage (digging into chosen bowl"/>
    <s v="high reward food= - 1/2 chocolate drop"/>
    <s v="no reward"/>
    <s v="low reward =1/2 cheerio"/>
    <s v="no reward"/>
    <s v="R-R"/>
    <s v="short term juvenile stress "/>
    <s v="stress"/>
    <s v="long-term"/>
    <s v="no"/>
    <n v="1"/>
    <n v="5"/>
    <n v="1"/>
    <s v="2 choclate, 2 cheerio"/>
    <s v="proportion"/>
    <m/>
    <m/>
    <m/>
    <m/>
    <s v="mixed-sex"/>
    <s v="Control-Stressed"/>
    <s v="Benign-Worse"/>
    <s v="MID"/>
    <n v="0.32"/>
    <n v="0.06"/>
    <n v="12"/>
    <n v="0.22"/>
    <n v="0.51"/>
    <n v="0.06"/>
    <n v="12"/>
    <n v="0.22"/>
    <s v="natural"/>
    <s v="Fig 4"/>
    <s v="OBS! 5 optimistic choises is put in as 100%"/>
    <x v="0"/>
    <m/>
  </r>
  <r>
    <x v="102"/>
    <x v="17"/>
    <s v="exp021"/>
    <s v="grp016"/>
    <s v="Brydges, N. M., Hall, L., Nicolson, R., Holmes, M. C., Hall, J."/>
    <s v="PlosONE"/>
    <n v="3.234"/>
    <s v="Peer-reviewed"/>
    <n v="2012"/>
    <s v="The Effects of Juvenile Stress on Anxiety, Cognitive Bias and Decision Making in Adulthood: A Rat Model"/>
    <s v="rat"/>
    <s v="Rattus_norvegicus"/>
    <s v="mammal"/>
    <s v="Lister hooded"/>
    <s v="captive"/>
    <s v="adult"/>
    <s v="between"/>
    <s v="n/a"/>
    <s v="between"/>
    <s v="no"/>
    <s v="no"/>
    <s v="no"/>
    <s v="active choice"/>
    <s v="tactile"/>
    <s v="tactile"/>
    <s v="forage (digging into chosen bowl"/>
    <s v="high reward food= - 1/2 chocolate drop"/>
    <s v="no reward"/>
    <s v="low reward =1/2 cheerio"/>
    <s v="no reward"/>
    <s v="R-R"/>
    <s v="short term juvenile stress "/>
    <s v="stress"/>
    <s v="long-term"/>
    <s v="no"/>
    <n v="1"/>
    <n v="5"/>
    <n v="1"/>
    <s v="2 choclate, 2 cheerio"/>
    <s v="proportion"/>
    <m/>
    <m/>
    <m/>
    <m/>
    <s v="mixed-sex"/>
    <s v="Control-Stressed"/>
    <s v="Benign-Worse"/>
    <s v="N"/>
    <m/>
    <m/>
    <n v="12"/>
    <m/>
    <m/>
    <m/>
    <n v="12"/>
    <m/>
    <s v="natural"/>
    <s v="Fig 4"/>
    <s v="OBS! 5 optimistic choises is put in as 100%"/>
    <x v="0"/>
    <s v="author didn't reply"/>
  </r>
  <r>
    <x v="103"/>
    <x v="17"/>
    <s v="exp021"/>
    <s v="grp016"/>
    <s v="Brydges, N. M., Hall, L., Nicolson, R., Holmes, M. C., Hall, J."/>
    <s v="PlosONE"/>
    <n v="3.234"/>
    <s v="Peer-reviewed"/>
    <n v="2012"/>
    <s v="The Effects of Juvenile Stress on Anxiety, Cognitive Bias and Decision Making in Adulthood: A Rat Model"/>
    <s v="rat"/>
    <s v="Rattus_norvegicus"/>
    <s v="mammal"/>
    <s v="Lister hooded"/>
    <s v="captive"/>
    <s v="adult"/>
    <s v="between"/>
    <s v="n/a"/>
    <s v="between"/>
    <s v="no"/>
    <s v="no"/>
    <s v="no"/>
    <s v="active choice"/>
    <s v="tactile"/>
    <s v="tactile"/>
    <s v="forage (digging into chosen bowl"/>
    <s v="high reward food= - 1/2 chocolate drop"/>
    <s v="no reward"/>
    <s v="low reward =1/2 cheerio"/>
    <s v="no reward"/>
    <s v="R-R"/>
    <s v="short term juvenile stress "/>
    <s v="stress"/>
    <s v="long-term"/>
    <s v="no"/>
    <n v="1"/>
    <n v="5"/>
    <n v="1"/>
    <s v="2 choclate, 2 cheerio"/>
    <s v="proportion"/>
    <m/>
    <m/>
    <m/>
    <m/>
    <s v="mixed-sex"/>
    <s v="Control-Stressed"/>
    <s v="Benign-Worse"/>
    <s v="P"/>
    <m/>
    <m/>
    <n v="12"/>
    <m/>
    <m/>
    <m/>
    <n v="12"/>
    <m/>
    <s v="natural"/>
    <s v="Fig 4"/>
    <s v="OBS! 5 optimistic choises is put in as 100%"/>
    <x v="0"/>
    <s v="author didn't reply"/>
  </r>
  <r>
    <x v="104"/>
    <x v="18"/>
    <s v="exp022"/>
    <s v="grp017"/>
    <s v="Burman, O. H. P., Parker, R., Paul, E. S., Mendl, M."/>
    <s v="Animal Behaviour"/>
    <n v="3.137"/>
    <s v="Peer-reviewed"/>
    <n v="2008"/>
    <s v="A spatial judgement task to determine background emotional state in laboratory rats, Rattus norvegicus"/>
    <s v="rat"/>
    <s v="Rattus_norvegicus"/>
    <s v="mammal"/>
    <s v="Lister hooded"/>
    <s v="captive"/>
    <s v="adult"/>
    <s v="between"/>
    <s v="n/a"/>
    <s v="between"/>
    <s v="no"/>
    <s v="no"/>
    <s v="no"/>
    <s v="go/no-go"/>
    <s v="location"/>
    <s v="spatial"/>
    <s v="approach goal pots"/>
    <s v="food"/>
    <s v="no food"/>
    <s v="no food"/>
    <s v="inaccessable food"/>
    <s v="R-P"/>
    <s v="enrichment"/>
    <s v="enrichment"/>
    <s v="long-term"/>
    <s v="no"/>
    <n v="3"/>
    <n v="3"/>
    <s v="1 per cue"/>
    <s v="5 positive, 5 negative"/>
    <s v="latency"/>
    <n v="12"/>
    <n v="0"/>
    <n v="12"/>
    <n v="0"/>
    <s v="male"/>
    <s v="Enriched-Unenriched"/>
    <s v="Better-Worse"/>
    <s v="NP"/>
    <n v="3.68"/>
    <n v="0.53"/>
    <n v="12"/>
    <n v="1.82"/>
    <n v="3.25"/>
    <n v="0.49"/>
    <n v="12"/>
    <n v="1.71"/>
    <s v="natural"/>
    <s v="Fig 4"/>
    <m/>
    <x v="0"/>
    <m/>
  </r>
  <r>
    <x v="105"/>
    <x v="18"/>
    <s v="exp022"/>
    <s v="grp017"/>
    <s v="Burman, O. H. P., Parker, R., Paul, E. S., Mendl, M."/>
    <s v="Animal Behaviour"/>
    <n v="3.137"/>
    <s v="Peer-reviewed"/>
    <n v="2008"/>
    <s v="A spatial judgement task to determine background emotional state in laboratory rats, Rattus norvegicus"/>
    <s v="rat"/>
    <s v="Rattus_norvegicus"/>
    <s v="mammal"/>
    <s v="Lister hooded"/>
    <s v="captive"/>
    <s v="adult"/>
    <s v="between"/>
    <s v="n/a"/>
    <s v="between"/>
    <s v="no"/>
    <s v="no"/>
    <s v="no"/>
    <s v="go/no-go"/>
    <s v="location"/>
    <s v="spatial"/>
    <s v="approach goal pots"/>
    <s v="food"/>
    <s v="no food"/>
    <s v="no food"/>
    <s v="inaccessable food"/>
    <s v="R-P"/>
    <s v="enrichment"/>
    <s v="enrichment"/>
    <s v="long-term"/>
    <s v="no"/>
    <n v="3"/>
    <n v="3"/>
    <s v="1 per cue"/>
    <s v="5 positive, 5 negative"/>
    <s v="latency"/>
    <n v="12"/>
    <n v="0"/>
    <n v="12"/>
    <n v="0"/>
    <s v="male"/>
    <s v="Enriched-Unenriched"/>
    <s v="Better-Worse"/>
    <s v="MID"/>
    <n v="5.24"/>
    <n v="0.71"/>
    <n v="12"/>
    <n v="2.4700000000000002"/>
    <n v="5.92"/>
    <n v="1.02"/>
    <n v="12"/>
    <n v="3.55"/>
    <s v="natural"/>
    <s v="Fig 4"/>
    <m/>
    <x v="0"/>
    <m/>
  </r>
  <r>
    <x v="106"/>
    <x v="18"/>
    <s v="exp022"/>
    <s v="grp017"/>
    <s v="Burman, O. H. P., Parker, R., Paul, E. S., Mendl, M."/>
    <s v="Animal Behaviour"/>
    <n v="3.137"/>
    <s v="Peer-reviewed"/>
    <n v="2008"/>
    <s v="A spatial judgement task to determine background emotional state in laboratory rats, Rattus norvegicus"/>
    <s v="rat"/>
    <s v="Rattus_norvegicus"/>
    <s v="mammal"/>
    <s v="Lister hooded"/>
    <s v="captive"/>
    <s v="adult"/>
    <s v="between"/>
    <s v="n/a"/>
    <s v="between"/>
    <s v="no"/>
    <s v="no"/>
    <s v="no"/>
    <s v="go/no-go"/>
    <s v="location"/>
    <s v="spatial"/>
    <s v="approach goal pots"/>
    <s v="food"/>
    <s v="no food"/>
    <s v="no food"/>
    <s v="inaccessable food"/>
    <s v="R-P"/>
    <s v="enrichment"/>
    <s v="enrichment"/>
    <s v="long-term"/>
    <s v="no"/>
    <n v="3"/>
    <n v="3"/>
    <s v="1 per cue"/>
    <s v="5 positive, 5 negative"/>
    <s v="latency"/>
    <n v="12"/>
    <n v="0"/>
    <n v="12"/>
    <n v="0"/>
    <s v="male"/>
    <s v="Enriched-Unenriched"/>
    <s v="Better-Worse"/>
    <s v="NN"/>
    <n v="6.53"/>
    <n v="0.89"/>
    <n v="12"/>
    <n v="3.08"/>
    <n v="13.13"/>
    <n v="4.59"/>
    <n v="12"/>
    <n v="15.91"/>
    <s v="natural"/>
    <s v="Fig 4"/>
    <m/>
    <x v="0"/>
    <m/>
  </r>
  <r>
    <x v="107"/>
    <x v="18"/>
    <s v="exp022"/>
    <s v="grp017"/>
    <s v="Burman, O. H. P., Parker, R., Paul, E. S., Mendl, M."/>
    <s v="Animal Behaviour"/>
    <n v="3.137"/>
    <s v="Peer-reviewed"/>
    <n v="2008"/>
    <s v="A spatial judgement task to determine background emotional state in laboratory rats, Rattus norvegicus"/>
    <s v="rat"/>
    <s v="Rattus_norvegicus"/>
    <s v="mammal"/>
    <s v="Lister hooded"/>
    <s v="captive"/>
    <s v="adult"/>
    <s v="between"/>
    <s v="n/a"/>
    <s v="between"/>
    <s v="no"/>
    <s v="no"/>
    <s v="no"/>
    <s v="go/no-go"/>
    <s v="location"/>
    <s v="spatial"/>
    <s v="approach goal pots"/>
    <s v="food"/>
    <s v="no food"/>
    <s v="no food"/>
    <s v="inaccessable food"/>
    <s v="R-P"/>
    <s v="enrichment"/>
    <s v="enrichment"/>
    <s v="long-term"/>
    <s v="no"/>
    <n v="3"/>
    <n v="3"/>
    <s v="1 per cue"/>
    <s v="5 positive, 5 negative"/>
    <s v="latency"/>
    <n v="12"/>
    <n v="0"/>
    <n v="12"/>
    <n v="0"/>
    <s v="male"/>
    <s v="Enriched-Unenriched"/>
    <s v="Better-Worse"/>
    <s v="N"/>
    <n v="13.819000000000001"/>
    <n v="2.282"/>
    <n v="12"/>
    <n v="7.9050798857443558"/>
    <n v="12.489000000000001"/>
    <n v="1.5429999999999999"/>
    <n v="12"/>
    <n v="5.3451087921575544"/>
    <s v="natural"/>
    <s v="Fig 4"/>
    <m/>
    <x v="0"/>
    <m/>
  </r>
  <r>
    <x v="108"/>
    <x v="18"/>
    <s v="exp022"/>
    <s v="grp017"/>
    <s v="Burman, O. H. P., Parker, R., Paul, E. S., Mendl, M."/>
    <s v="Animal Behaviour"/>
    <n v="3.137"/>
    <s v="Peer-reviewed"/>
    <n v="2008"/>
    <s v="A spatial judgement task to determine background emotional state in laboratory rats, Rattus norvegicus"/>
    <s v="rat"/>
    <s v="Rattus_norvegicus"/>
    <s v="mammal"/>
    <s v="Lister hooded"/>
    <s v="captive"/>
    <s v="adult"/>
    <s v="between"/>
    <s v="n/a"/>
    <s v="between"/>
    <s v="no"/>
    <s v="no"/>
    <s v="no"/>
    <s v="go/no-go"/>
    <s v="location"/>
    <s v="spatial"/>
    <s v="approach goal pots"/>
    <s v="food"/>
    <s v="no food"/>
    <s v="no food"/>
    <s v="inaccessable food"/>
    <s v="R-P"/>
    <s v="enrichment"/>
    <s v="enrichment"/>
    <s v="long-term"/>
    <s v="no"/>
    <n v="3"/>
    <n v="3"/>
    <s v="1 per cue"/>
    <s v="5 positive, 5 negative"/>
    <s v="latency"/>
    <n v="12"/>
    <n v="0"/>
    <n v="12"/>
    <n v="0"/>
    <s v="male"/>
    <s v="Enriched-Unenriched"/>
    <s v="Better-Worse"/>
    <s v="P"/>
    <n v="3.915"/>
    <n v="0.66700000000000004"/>
    <n v="12"/>
    <n v="2.3105557772968823"/>
    <n v="4.0010000000000003"/>
    <n v="0.56100000000000039"/>
    <n v="12"/>
    <n v="1.9433610060922815"/>
    <s v="natural"/>
    <s v="Fig 4"/>
    <m/>
    <x v="0"/>
    <m/>
  </r>
  <r>
    <x v="109"/>
    <x v="19"/>
    <s v="exp023"/>
    <s v="grp018"/>
    <s v="Burman, O. H. P., Parker, R. M. A., Paul, E. S., Mendl, M. T."/>
    <s v="Physiology and Behavior"/>
    <n v="2.976"/>
    <s v="Peer-reviewed"/>
    <n v="2009"/>
    <s v="Anxiety-induced cognitive bias in non-human animals"/>
    <s v="rat"/>
    <s v="Rattus_norvegicus"/>
    <s v="mammal"/>
    <s v="Lister hooded"/>
    <s v="captive"/>
    <s v="adult"/>
    <s v="between"/>
    <s v="n/a"/>
    <s v="between"/>
    <s v="no"/>
    <s v="no"/>
    <s v="no"/>
    <s v="go/no-go"/>
    <s v="location"/>
    <s v="spatial"/>
    <s v="approach goal pots"/>
    <s v="palatable pellets"/>
    <s v="no food"/>
    <s v="no food"/>
    <s v="unpalatable pellet"/>
    <s v="R-P"/>
    <s v="light intensity x light change"/>
    <s v="stress"/>
    <s v="before/during"/>
    <s v="no"/>
    <n v="3"/>
    <n v="3"/>
    <s v="1 per cue"/>
    <s v="5 positive, 5 negative"/>
    <s v="latency"/>
    <n v="6"/>
    <n v="0"/>
    <n v="6"/>
    <n v="0"/>
    <s v="male"/>
    <s v="Control (low-low)-Low than high light"/>
    <s v="Benign-Worse"/>
    <s v="NP"/>
    <n v="9.7200000000000006"/>
    <n v="2.7"/>
    <n v="6"/>
    <n v="6.61"/>
    <n v="8.39"/>
    <n v="1.92"/>
    <n v="6"/>
    <n v="4.71"/>
    <s v="natural"/>
    <s v="Data from authors"/>
    <m/>
    <x v="0"/>
    <m/>
  </r>
  <r>
    <x v="110"/>
    <x v="19"/>
    <s v="exp023"/>
    <s v="grp018"/>
    <s v="Burman, O. H. P., Parker, R. M. A., Paul, E. S., Mendl, M. T."/>
    <s v="Physiology and Behavior"/>
    <n v="2.976"/>
    <s v="Peer-reviewed"/>
    <n v="2009"/>
    <s v="Anxiety-induced cognitive bias in non-human animals"/>
    <s v="rat"/>
    <s v="Rattus_norvegicus"/>
    <s v="mammal"/>
    <s v="Lister hooded"/>
    <s v="captive"/>
    <s v="adult"/>
    <s v="between"/>
    <s v="n/a"/>
    <s v="between"/>
    <s v="no"/>
    <s v="no"/>
    <s v="no"/>
    <s v="go/no-go"/>
    <s v="location"/>
    <s v="spatial"/>
    <s v="approach goal pots"/>
    <s v="palatable pellets"/>
    <s v="no food"/>
    <s v="no food"/>
    <s v="unpalatable pellet"/>
    <s v="R-P"/>
    <s v="light intensity x light change"/>
    <s v="stress"/>
    <s v="before/during"/>
    <s v="no"/>
    <n v="3"/>
    <n v="3"/>
    <s v="1 per cue"/>
    <s v="5 positive, 5 negative"/>
    <s v="latency"/>
    <n v="6"/>
    <n v="0"/>
    <n v="6"/>
    <n v="0"/>
    <s v="male"/>
    <s v="Control (low-low)-Low than high light"/>
    <s v="Benign-Worse"/>
    <s v="MID"/>
    <n v="16.39"/>
    <n v="7.41"/>
    <n v="6"/>
    <n v="18.149999999999999"/>
    <n v="7.83"/>
    <n v="0.91"/>
    <n v="6"/>
    <n v="2.2200000000000002"/>
    <s v="natural"/>
    <s v="Data from authors"/>
    <m/>
    <x v="0"/>
    <m/>
  </r>
  <r>
    <x v="111"/>
    <x v="19"/>
    <s v="exp023"/>
    <s v="grp018"/>
    <s v="Burman, O. H. P., Parker, R. M. A., Paul, E. S., Mendl, M. T."/>
    <s v="Physiology and Behavior"/>
    <n v="2.976"/>
    <s v="Peer-reviewed"/>
    <n v="2009"/>
    <s v="Anxiety-induced cognitive bias in non-human animals"/>
    <s v="rat"/>
    <s v="Rattus_norvegicus"/>
    <s v="mammal"/>
    <s v="Lister hooded"/>
    <s v="captive"/>
    <s v="adult"/>
    <s v="between"/>
    <s v="n/a"/>
    <s v="between"/>
    <s v="no"/>
    <s v="no"/>
    <s v="no"/>
    <s v="go/no-go"/>
    <s v="location"/>
    <s v="spatial"/>
    <s v="approach goal pots"/>
    <s v="palatable pellets"/>
    <s v="no food"/>
    <s v="no food"/>
    <s v="unpalatable pellet"/>
    <s v="R-P"/>
    <s v="light intensity x light change"/>
    <s v="stress"/>
    <s v="before/during"/>
    <s v="no"/>
    <n v="3"/>
    <n v="3"/>
    <s v="1 per cue"/>
    <s v="5 positive, 5 negative"/>
    <s v="latency"/>
    <n v="6"/>
    <n v="0"/>
    <n v="6"/>
    <n v="0"/>
    <s v="male"/>
    <s v="Control (low-low)-Low than high light"/>
    <s v="Benign-Worse"/>
    <s v="NN"/>
    <n v="8.06"/>
    <n v="1.33"/>
    <n v="6"/>
    <n v="3.26"/>
    <n v="8.39"/>
    <n v="3.03"/>
    <n v="6"/>
    <n v="7.41"/>
    <s v="natural"/>
    <s v="Data from authors"/>
    <m/>
    <x v="0"/>
    <m/>
  </r>
  <r>
    <x v="112"/>
    <x v="19"/>
    <s v="exp023"/>
    <s v="grp018"/>
    <s v="Burman, O. H. P., Parker, R. M. A., Paul, E. S., Mendl, M. T."/>
    <s v="Physiology and Behavior"/>
    <n v="2.976"/>
    <s v="Peer-reviewed"/>
    <n v="2009"/>
    <s v="Anxiety-induced cognitive bias in non-human animals"/>
    <s v="rat"/>
    <s v="Rattus_norvegicus"/>
    <s v="mammal"/>
    <s v="Lister hooded"/>
    <s v="captive"/>
    <s v="adult"/>
    <s v="between"/>
    <s v="n/a"/>
    <s v="between"/>
    <s v="no"/>
    <s v="no"/>
    <s v="no"/>
    <s v="go/no-go"/>
    <s v="location"/>
    <s v="spatial"/>
    <s v="approach goal pots"/>
    <s v="palatable pellets"/>
    <s v="no food"/>
    <s v="no food"/>
    <s v="unpalatable pellet"/>
    <s v="R-P"/>
    <s v="light intensity x light change"/>
    <s v="stress"/>
    <s v="before/during"/>
    <s v="no"/>
    <n v="3"/>
    <n v="3"/>
    <s v="1 per cue"/>
    <s v="5 positive, 5 negative"/>
    <s v="latency"/>
    <n v="6"/>
    <n v="0"/>
    <n v="6"/>
    <n v="0"/>
    <s v="male"/>
    <s v="Control (low-low)-Low than high light"/>
    <s v="Benign-Worse"/>
    <s v="N"/>
    <n v="10.922222222222222"/>
    <n v="2.3841089129152593"/>
    <n v="6"/>
    <n v="5.8398503278638803"/>
    <n v="10.277777777777779"/>
    <n v="3.6657136808708155"/>
    <n v="6"/>
    <n v="8.9791280612730304"/>
    <s v="natural"/>
    <s v="Data from authors"/>
    <m/>
    <x v="0"/>
    <m/>
  </r>
  <r>
    <x v="113"/>
    <x v="19"/>
    <s v="exp023"/>
    <s v="grp018"/>
    <s v="Burman, O. H. P., Parker, R. M. A., Paul, E. S., Mendl, M. T."/>
    <s v="Physiology and Behavior"/>
    <n v="2.976"/>
    <s v="Peer-reviewed"/>
    <n v="2009"/>
    <s v="Anxiety-induced cognitive bias in non-human animals"/>
    <s v="rat"/>
    <s v="Rattus_norvegicus"/>
    <s v="mammal"/>
    <s v="Lister hooded"/>
    <s v="captive"/>
    <s v="adult"/>
    <s v="between"/>
    <s v="n/a"/>
    <s v="between"/>
    <s v="no"/>
    <s v="no"/>
    <s v="no"/>
    <s v="go/no-go"/>
    <s v="location"/>
    <s v="spatial"/>
    <s v="approach goal pots"/>
    <s v="palatable pellets"/>
    <s v="no food"/>
    <s v="no food"/>
    <s v="unpalatable pellet"/>
    <s v="R-P"/>
    <s v="light intensity x light change"/>
    <s v="stress"/>
    <s v="before/during"/>
    <s v="no"/>
    <n v="3"/>
    <n v="3"/>
    <s v="1 per cue"/>
    <s v="5 positive, 5 negative"/>
    <s v="latency"/>
    <n v="6"/>
    <n v="0"/>
    <n v="6"/>
    <n v="0"/>
    <s v="male"/>
    <s v="Control (low-low)-Low than high light"/>
    <s v="Benign-Worse"/>
    <s v="P"/>
    <n v="4.322222222222222"/>
    <n v="0.48790304643038523"/>
    <n v="6"/>
    <n v="1.1951135077038932"/>
    <n v="3.5333333333333301"/>
    <n v="0.28073976350851126"/>
    <n v="6"/>
    <n v="0.68766917110547343"/>
    <s v="natural"/>
    <s v="Data from authors"/>
    <m/>
    <x v="0"/>
    <m/>
  </r>
  <r>
    <x v="114"/>
    <x v="20"/>
    <s v="exp024"/>
    <s v="grp019"/>
    <s v="Burman, O., McGowan, R., Mendl, M., Norling, Y., Paul, E., Rehn, T., Keeling, L."/>
    <s v="Applied Animal Behaviour Science"/>
    <n v="1.6910000000000001"/>
    <s v="Peer-reviewed"/>
    <n v="2011"/>
    <s v="Using judgement bias to measure positive affective state in dogs"/>
    <s v="dog"/>
    <s v="Canis_lupus_familiaris"/>
    <s v="mammal"/>
    <s v="Lab beagle"/>
    <s v="captive"/>
    <s v="juvenile"/>
    <s v="within"/>
    <s v="yes"/>
    <s v="within (crossover)"/>
    <s v="no"/>
    <s v="no"/>
    <s v="no"/>
    <s v="go/no-go"/>
    <s v="colour"/>
    <s v="visual"/>
    <s v="approach"/>
    <s v="food -1/2 frolic"/>
    <s v="no food"/>
    <s v="no food"/>
    <s v="no food"/>
    <s v="R-Null"/>
    <s v="reward (human contact, search and forage task (frolic and food pellet))"/>
    <s v="enrichment"/>
    <s v="before/during"/>
    <s v="no"/>
    <n v="3"/>
    <n v="3"/>
    <s v="1 per cue"/>
    <s v="6 positive, 6 negative"/>
    <s v="latency"/>
    <n v="0"/>
    <n v="12"/>
    <n v="0"/>
    <n v="12"/>
    <s v="female"/>
    <s v="Food, activity, human contact-Control"/>
    <s v="Better-Benign"/>
    <s v="NP"/>
    <n v="4.7300000000000004"/>
    <n v="0.57999999999999996"/>
    <n v="12"/>
    <n v="2.02"/>
    <n v="5.15"/>
    <n v="0.79"/>
    <n v="12"/>
    <n v="2.74"/>
    <s v="natural"/>
    <s v="Fig 3"/>
    <s v="Hard to tell the error bars apart"/>
    <x v="0"/>
    <m/>
  </r>
  <r>
    <x v="115"/>
    <x v="20"/>
    <s v="exp024"/>
    <s v="grp019"/>
    <s v="Burman, O., McGowan, R., Mendl, M., Norling, Y., Paul, E., Rehn, T., Keeling, L."/>
    <s v="Applied Animal Behaviour Science"/>
    <n v="1.6910000000000001"/>
    <s v="Peer-reviewed"/>
    <n v="2011"/>
    <s v="Using judgement bias to measure positive affective state in dogs"/>
    <s v="dog"/>
    <s v="Canis_lupus_familiaris"/>
    <s v="mammal"/>
    <s v="Lab beagle"/>
    <s v="captive"/>
    <s v="juvenile"/>
    <s v="within"/>
    <s v="yes"/>
    <s v="within (crossover)"/>
    <s v="no"/>
    <s v="no"/>
    <s v="no"/>
    <s v="go/no-go"/>
    <s v="colour"/>
    <s v="visual"/>
    <s v="approach"/>
    <s v="food -1/2 frolic"/>
    <s v="no food"/>
    <s v="no food"/>
    <s v="no food"/>
    <s v="R-Null"/>
    <s v="reward (human contact, search and forage task (frolic and food pellet))"/>
    <s v="enrichment"/>
    <s v="before/during"/>
    <s v="no"/>
    <n v="3"/>
    <n v="3"/>
    <s v="1 per cue"/>
    <s v="6 positive, 6 negative"/>
    <s v="latency"/>
    <n v="0"/>
    <n v="12"/>
    <n v="0"/>
    <n v="12"/>
    <s v="female"/>
    <s v="Food, activity, human contact-Control"/>
    <s v="Better-Benign"/>
    <s v="MID"/>
    <n v="7.86"/>
    <n v="1.35"/>
    <n v="12"/>
    <n v="4.6900000000000004"/>
    <n v="5.24"/>
    <n v="0.89"/>
    <n v="12"/>
    <n v="3.08"/>
    <s v="natural"/>
    <s v="Fig 3"/>
    <s v="Hard to tell the error bars apart"/>
    <x v="0"/>
    <m/>
  </r>
  <r>
    <x v="116"/>
    <x v="20"/>
    <s v="exp024"/>
    <s v="grp019"/>
    <s v="Burman, O., McGowan, R., Mendl, M., Norling, Y., Paul, E., Rehn, T., Keeling, L."/>
    <s v="Applied Animal Behaviour Science"/>
    <n v="1.6910000000000001"/>
    <s v="Peer-reviewed"/>
    <n v="2011"/>
    <s v="Using judgement bias to measure positive affective state in dogs"/>
    <s v="dog"/>
    <s v="Canis_lupus_familiaris"/>
    <s v="mammal"/>
    <s v="Lab beagle"/>
    <s v="captive"/>
    <s v="juvenile"/>
    <s v="within"/>
    <s v="yes"/>
    <s v="within (crossover)"/>
    <s v="no"/>
    <s v="no"/>
    <s v="no"/>
    <s v="go/no-go"/>
    <s v="colour"/>
    <s v="visual"/>
    <s v="approach"/>
    <s v="food -1/2 frolic"/>
    <s v="no food"/>
    <s v="no food"/>
    <s v="no food"/>
    <s v="R-Null"/>
    <s v="reward (human contact, search and forage task (frolic and food pellet))"/>
    <s v="enrichment"/>
    <s v="before/during"/>
    <s v="no"/>
    <n v="3"/>
    <n v="3"/>
    <s v="1 per cue"/>
    <s v="6 positive, 6 negative"/>
    <s v="latency"/>
    <n v="0"/>
    <n v="12"/>
    <n v="0"/>
    <n v="12"/>
    <s v="female"/>
    <s v="Food, activity, human contact-Control"/>
    <s v="Better-Benign"/>
    <s v="NN"/>
    <n v="14.34"/>
    <n v="2.11"/>
    <n v="12"/>
    <n v="7.31"/>
    <n v="13.2"/>
    <n v="2.29"/>
    <n v="12"/>
    <n v="7.93"/>
    <s v="natural"/>
    <s v="Fig 3"/>
    <s v="Hard to tell the error bars apart"/>
    <x v="0"/>
    <m/>
  </r>
  <r>
    <x v="117"/>
    <x v="20"/>
    <s v="exp024"/>
    <s v="grp019"/>
    <s v="Burman, O., McGowan, R., Mendl, M., Norling, Y., Paul, E., Rehn, T., Keeling, L."/>
    <s v="Applied Animal Behaviour Science"/>
    <n v="1.6910000000000001"/>
    <s v="Peer-reviewed"/>
    <n v="2011"/>
    <s v="Using judgement bias to measure positive affective state in dogs"/>
    <s v="dog"/>
    <s v="Canis_lupus_familiaris"/>
    <s v="mammal"/>
    <s v="Lab beagle"/>
    <s v="captive"/>
    <s v="juvenile"/>
    <s v="within"/>
    <s v="yes"/>
    <s v="within (crossover)"/>
    <s v="no"/>
    <s v="no"/>
    <s v="no"/>
    <s v="go/no-go"/>
    <s v="colour"/>
    <s v="visual"/>
    <s v="approach"/>
    <s v="food -1/2 frolic"/>
    <s v="no food"/>
    <s v="no food"/>
    <s v="no food"/>
    <s v="R-Null"/>
    <s v="reward (human contact, search and forage task (frolic and food pellet))"/>
    <s v="enrichment"/>
    <s v="before/during"/>
    <s v="no"/>
    <n v="3"/>
    <n v="3"/>
    <s v="1 per cue"/>
    <s v="6 positive, 6 negative"/>
    <s v="latency"/>
    <n v="0"/>
    <n v="12"/>
    <n v="0"/>
    <n v="12"/>
    <s v="female"/>
    <s v="Food, activity, human contact-Control"/>
    <s v="Better-Benign"/>
    <s v="N"/>
    <n v="17.524999999999999"/>
    <n v="2.0470000000000002"/>
    <n v="12"/>
    <n v="7.091016006186984"/>
    <n v="17.129000000000001"/>
    <n v="2.145"/>
    <n v="12"/>
    <n v="7.4304979644704829"/>
    <s v="natural"/>
    <s v="Fig 3"/>
    <s v="Hard to tell the error bars apart"/>
    <x v="0"/>
    <m/>
  </r>
  <r>
    <x v="118"/>
    <x v="20"/>
    <s v="exp024"/>
    <s v="grp019"/>
    <s v="Burman, O., McGowan, R., Mendl, M., Norling, Y., Paul, E., Rehn, T., Keeling, L."/>
    <s v="Applied Animal Behaviour Science"/>
    <n v="1.6910000000000001"/>
    <s v="Peer-reviewed"/>
    <n v="2011"/>
    <s v="Using judgement bias to measure positive affective state in dogs"/>
    <s v="dog"/>
    <s v="Canis_lupus_familiaris"/>
    <s v="mammal"/>
    <s v="Lab beagle"/>
    <s v="captive"/>
    <s v="juvenile"/>
    <s v="within"/>
    <s v="yes"/>
    <s v="within (crossover)"/>
    <s v="no"/>
    <s v="no"/>
    <s v="no"/>
    <s v="go/no-go"/>
    <s v="colour"/>
    <s v="visual"/>
    <s v="approach"/>
    <s v="food -1/2 frolic"/>
    <s v="no food"/>
    <s v="no food"/>
    <s v="no food"/>
    <s v="R-Null"/>
    <s v="reward (human contact, search and forage task (frolic and food pellet))"/>
    <s v="enrichment"/>
    <s v="before/during"/>
    <s v="no"/>
    <n v="3"/>
    <n v="3"/>
    <s v="1 per cue"/>
    <s v="6 positive, 6 negative"/>
    <s v="latency"/>
    <n v="0"/>
    <n v="12"/>
    <n v="0"/>
    <n v="12"/>
    <s v="female"/>
    <s v="Food, activity, human contact-Control"/>
    <s v="Better-Benign"/>
    <s v="P"/>
    <n v="4.6420000000000003"/>
    <n v="0.30599999999999999"/>
    <n v="12"/>
    <n v="1.0600150942321529"/>
    <n v="4.2009999999999996"/>
    <n v="0.36199999999999999"/>
    <n v="12"/>
    <n v="1.254004784679867"/>
    <s v="natural"/>
    <s v="Fig 3"/>
    <s v="Hard to tell the error bars apart"/>
    <x v="0"/>
    <m/>
  </r>
  <r>
    <x v="119"/>
    <x v="21"/>
    <s v="exp137"/>
    <s v="grp116"/>
    <s v="Carreras, R., Arroyo, L., Mainau, E., PeÐa, R., Bassols, A., Dalmau, A., Faucitano, L.,  Manteca, X., Velarde, A."/>
    <s v="Applied Animal Behaviour Science"/>
    <n v="1.6910000000000001"/>
    <s v="Peer-reviewed"/>
    <n v="2016"/>
    <s v="Effect of gender and halothane genotype on cognitive bias and its relationship with fear in pigs"/>
    <s v="pig"/>
    <s v="Sus_scrofa_domesticus"/>
    <s v="mammal"/>
    <s v="Large White Landrace halo- thane genedRYR1dfree (NN) sows with Pietrain heterozygous (Nn) boars"/>
    <s v="captive"/>
    <s v="juvenile"/>
    <s v="between"/>
    <s v="n/a"/>
    <s v="between"/>
    <s v="no"/>
    <s v="no"/>
    <s v="no"/>
    <s v="go/no-go"/>
    <s v="location"/>
    <s v="spatial"/>
    <s v="approach bucket"/>
    <s v="chopped apples"/>
    <s v="no apples"/>
    <s v="no apples"/>
    <s v="no access chopped apples"/>
    <s v="R-P"/>
    <s v="different genotypes"/>
    <s v="enrichment"/>
    <s v="long-term"/>
    <s v="yes"/>
    <n v="1"/>
    <s v="no info"/>
    <n v="1"/>
    <n v="0"/>
    <s v="latency"/>
    <n v="0"/>
    <n v="9"/>
    <n v="0"/>
    <n v="11"/>
    <s v="female"/>
    <s v="no halothane gene - halothane gene"/>
    <s v="Benign-Worse"/>
    <s v="MID"/>
    <n v="18.89"/>
    <n v="4.55"/>
    <n v="9"/>
    <n v="13.66"/>
    <n v="22.45"/>
    <n v="4.0199999999999996"/>
    <n v="11"/>
    <n v="13.33"/>
    <s v="natural"/>
    <s v="Data from authors"/>
    <s v="exclude due to lack of treatment aimed at affecting the emotional state of animals"/>
    <x v="1"/>
    <m/>
  </r>
  <r>
    <x v="120"/>
    <x v="21"/>
    <s v="exp137"/>
    <s v="grp116"/>
    <s v="Carreras, R., Arroyo, L., Mainau, E., PeÐa, R., Bassols, A., Dalmau, A., Faucitano, L.,  Manteca, X., Velarde, A."/>
    <s v="Applied Animal Behaviour Science"/>
    <n v="1.6910000000000001"/>
    <s v="Peer-reviewed"/>
    <n v="2016"/>
    <s v="Effect of gender and halothane genotype on cognitive bias and its relationship with fear in pigs"/>
    <s v="pig"/>
    <s v="Sus_scrofa_domesticus"/>
    <s v="mammal"/>
    <s v="Large White Landrace halo- thane genedRYR1dfree (NN) sows with Pietrain heterozygous (Nn) boars"/>
    <s v="captive"/>
    <s v="juvenile"/>
    <s v="between"/>
    <s v="n/a"/>
    <s v="between"/>
    <s v="no"/>
    <s v="no"/>
    <s v="no"/>
    <s v="go/no-go"/>
    <s v="location"/>
    <s v="spatial"/>
    <s v="approach bucket"/>
    <s v="chopped apples"/>
    <s v="no apples"/>
    <s v="no apples"/>
    <s v="no access chopped apples"/>
    <s v="R-P"/>
    <s v="different genotypes"/>
    <s v="enrichment"/>
    <s v="long-term"/>
    <s v="yes"/>
    <n v="1"/>
    <s v="no info"/>
    <n v="1"/>
    <n v="0"/>
    <s v="latency"/>
    <n v="0"/>
    <n v="9"/>
    <n v="0"/>
    <n v="11"/>
    <s v="female"/>
    <s v="no halothane gene - halothane gene"/>
    <s v="Benign-Worse"/>
    <s v="N"/>
    <m/>
    <m/>
    <n v="9"/>
    <m/>
    <m/>
    <m/>
    <n v="11"/>
    <m/>
    <s v="natural"/>
    <s v="Data from authors"/>
    <s v="exclude due to lack of treatment aimed at affecting the emotional state of animals"/>
    <x v="1"/>
    <s v="No data collected"/>
  </r>
  <r>
    <x v="121"/>
    <x v="21"/>
    <s v="exp137"/>
    <s v="grp116"/>
    <s v="Carreras, R., Arroyo, L., Mainau, E., PeÐa, R., Bassols, A., Dalmau, A., Faucitano, L.,  Manteca, X., Velarde, A."/>
    <s v="Applied Animal Behaviour Science"/>
    <n v="1.6910000000000001"/>
    <s v="Peer-reviewed"/>
    <n v="2016"/>
    <s v="Effect of gender and halothane genotype on cognitive bias and its relationship with fear in pigs"/>
    <s v="pig"/>
    <s v="Sus_scrofa_domesticus"/>
    <s v="mammal"/>
    <s v="Large White Landrace halo- thane genedRYR1dfree (NN) sows with Pietrain heterozygous (Nn) boars"/>
    <s v="captive"/>
    <s v="juvenile"/>
    <s v="between"/>
    <s v="n/a"/>
    <s v="between"/>
    <s v="no"/>
    <s v="no"/>
    <s v="no"/>
    <s v="go/no-go"/>
    <s v="location"/>
    <s v="spatial"/>
    <s v="approach bucket"/>
    <s v="chopped apples"/>
    <s v="no apples"/>
    <s v="no apples"/>
    <s v="no access chopped apples"/>
    <s v="R-P"/>
    <s v="different genotypes"/>
    <s v="enrichment"/>
    <s v="long-term"/>
    <s v="yes"/>
    <n v="1"/>
    <s v="no info"/>
    <n v="1"/>
    <n v="0"/>
    <s v="latency"/>
    <n v="0"/>
    <n v="9"/>
    <n v="0"/>
    <n v="11"/>
    <s v="female"/>
    <s v="no halothane gene - halothane gene"/>
    <s v="Benign-Worse"/>
    <s v="P"/>
    <m/>
    <m/>
    <n v="9"/>
    <m/>
    <m/>
    <m/>
    <n v="11"/>
    <m/>
    <s v="natural"/>
    <s v="Data from authors"/>
    <s v="exclude due to lack of treatment aimed at affecting the emotional state of animals"/>
    <x v="1"/>
    <s v="No data collected"/>
  </r>
  <r>
    <x v="122"/>
    <x v="21"/>
    <s v="exp137"/>
    <s v="grp116"/>
    <s v="Carreras, R., Arroyo, L., Mainau, E., PeÐa, R., Bassols, A., Dalmau, A., Faucitano, L.,  Manteca, X., Velarde, A."/>
    <s v="Applied Animal Behaviour Science"/>
    <n v="1.6910000000000001"/>
    <s v="Peer-reviewed"/>
    <n v="2016"/>
    <s v="Effect of gender and halothane genotype on cognitive bias and its relationship with fear in pigs"/>
    <s v="pig"/>
    <s v="Sus_scrofa_domesticus"/>
    <s v="mammal"/>
    <s v="Large White Landrace halo- thane genedRYR1dfree (NN) sows with Pietrain heterozygous (Nn) boars"/>
    <s v="captive"/>
    <s v="juvenile"/>
    <s v="between"/>
    <s v="n/a"/>
    <s v="between"/>
    <s v="no"/>
    <s v="no"/>
    <s v="no"/>
    <s v="go/no-go"/>
    <s v="location"/>
    <s v="spatial"/>
    <s v="approach bucket"/>
    <s v="chopped apples"/>
    <s v="no apples"/>
    <s v="no apples"/>
    <s v="no access chopped apples"/>
    <s v="R-P"/>
    <s v="different genotypes"/>
    <s v="enrichment"/>
    <s v="long-term"/>
    <s v="yes"/>
    <n v="1"/>
    <s v="no info"/>
    <n v="1"/>
    <n v="0"/>
    <s v="latency"/>
    <n v="10"/>
    <n v="0"/>
    <n v="9"/>
    <n v="0"/>
    <s v="male"/>
    <s v="no halothane gene - halothane gene"/>
    <s v="Benign-Worse"/>
    <s v="MID"/>
    <n v="17.600000000000001"/>
    <n v="6.92"/>
    <n v="10"/>
    <n v="21.87"/>
    <n v="16.78"/>
    <n v="4.4800000000000004"/>
    <n v="9"/>
    <n v="13.45"/>
    <s v="natural"/>
    <s v="Data from authors"/>
    <s v="exclude due to lack of treatment aimed at affecting the emotional state of animals"/>
    <x v="1"/>
    <m/>
  </r>
  <r>
    <x v="123"/>
    <x v="21"/>
    <s v="exp137"/>
    <s v="grp116"/>
    <s v="Carreras, R., Arroyo, L., Mainau, E., PeÐa, R., Bassols, A., Dalmau, A., Faucitano, L.,  Manteca, X., Velarde, A."/>
    <s v="Applied Animal Behaviour Science"/>
    <n v="1.6910000000000001"/>
    <s v="Peer-reviewed"/>
    <n v="2016"/>
    <s v="Effect of gender and halothane genotype on cognitive bias and its relationship with fear in pigs"/>
    <s v="pig"/>
    <s v="Sus_scrofa_domesticus"/>
    <s v="mammal"/>
    <s v="Large White Landrace halo- thane genedRYR1dfree (NN) sows with Pietrain heterozygous (Nn) boars"/>
    <s v="captive"/>
    <s v="juvenile"/>
    <s v="between"/>
    <s v="n/a"/>
    <s v="between"/>
    <s v="no"/>
    <s v="no"/>
    <s v="no"/>
    <s v="go/no-go"/>
    <s v="location"/>
    <s v="spatial"/>
    <s v="approach bucket"/>
    <s v="chopped apples"/>
    <s v="no apples"/>
    <s v="no apples"/>
    <s v="no access chopped apples"/>
    <s v="R-P"/>
    <s v="different genotypes"/>
    <s v="enrichment"/>
    <s v="long-term"/>
    <s v="yes"/>
    <n v="1"/>
    <s v="no info"/>
    <n v="1"/>
    <n v="0"/>
    <s v="latency"/>
    <n v="10"/>
    <n v="0"/>
    <n v="9"/>
    <n v="0"/>
    <s v="male"/>
    <s v="no halothane gene - halothane gene"/>
    <s v="Benign-Worse"/>
    <s v="N"/>
    <m/>
    <m/>
    <n v="10"/>
    <m/>
    <m/>
    <m/>
    <n v="9"/>
    <m/>
    <s v="natural"/>
    <s v="Data from authors"/>
    <s v="exclude due to lack of treatment aimed at affecting the emotional state of animals"/>
    <x v="1"/>
    <s v="No data collected"/>
  </r>
  <r>
    <x v="124"/>
    <x v="21"/>
    <s v="exp137"/>
    <s v="grp116"/>
    <s v="Carreras, R., Arroyo, L., Mainau, E., PeÐa, R., Bassols, A., Dalmau, A., Faucitano, L.,  Manteca, X., Velarde, A."/>
    <s v="Applied Animal Behaviour Science"/>
    <n v="1.6910000000000001"/>
    <s v="Peer-reviewed"/>
    <n v="2016"/>
    <s v="Effect of gender and halothane genotype on cognitive bias and its relationship with fear in pigs"/>
    <s v="pig"/>
    <s v="Sus_scrofa_domesticus"/>
    <s v="mammal"/>
    <s v="Large White Landrace halo- thane genedRYR1dfree (NN) sows with Pietrain heterozygous (Nn) boars"/>
    <s v="captive"/>
    <s v="juvenile"/>
    <s v="between"/>
    <s v="n/a"/>
    <s v="between"/>
    <s v="no"/>
    <s v="no"/>
    <s v="no"/>
    <s v="go/no-go"/>
    <s v="location"/>
    <s v="spatial"/>
    <s v="approach bucket"/>
    <s v="chopped apples"/>
    <s v="no apples"/>
    <s v="no apples"/>
    <s v="no access chopped apples"/>
    <s v="R-P"/>
    <s v="different genotypes"/>
    <s v="enrichment"/>
    <s v="long-term"/>
    <s v="yes"/>
    <n v="1"/>
    <s v="no info"/>
    <n v="1"/>
    <n v="0"/>
    <s v="latency"/>
    <n v="10"/>
    <n v="0"/>
    <n v="9"/>
    <n v="0"/>
    <s v="male"/>
    <s v="no halothane gene - halothane gene"/>
    <s v="Benign-Worse"/>
    <s v="P"/>
    <m/>
    <m/>
    <n v="10"/>
    <m/>
    <m/>
    <m/>
    <n v="9"/>
    <m/>
    <s v="natural"/>
    <s v="Data from authors"/>
    <s v="exclude due to lack of treatment aimed at affecting the emotional state of animals"/>
    <x v="1"/>
    <s v="No data collected"/>
  </r>
  <r>
    <x v="125"/>
    <x v="22"/>
    <s v="exp140"/>
    <s v="grp118"/>
    <s v="Carreras, R., Mainau, E., Arroyo, L., Moles, X., Gonzales, J., Bassols, A., Dalmau, A., Faucitano, L.,  Manteca, X., Velarde, A."/>
    <s v="Applied Animal Behaviour Science"/>
    <n v="1.6910000000000001"/>
    <s v="Peer-reviewed"/>
    <n v="2016"/>
    <s v="Housing conditions do not alter cognitive bias but affect serum cortisol, qualitative behaviour assessment and wounds on the carcass in pigs"/>
    <s v="pig"/>
    <s v="Sus_scrofa_domesticus"/>
    <s v="mammal"/>
    <s v="Large White Landrace halo- thane genedRYR1dfree (NN) sows with Pietrain heterozygous (Nn) boars"/>
    <s v="captive"/>
    <s v="juvenile"/>
    <s v="between"/>
    <s v="n/a"/>
    <s v="between"/>
    <s v="no"/>
    <s v="no"/>
    <s v="no"/>
    <s v="go/no-go"/>
    <s v="location"/>
    <s v="spatial"/>
    <s v="approach bucket"/>
    <s v="chopped apples"/>
    <s v="no apples"/>
    <s v="no apples"/>
    <s v="no access chopped apples"/>
    <s v="R-P"/>
    <s v="enrichment vs. barren"/>
    <s v="enrichment"/>
    <s v="before/during"/>
    <s v="no"/>
    <n v="1"/>
    <n v="44"/>
    <s v="1 per cue"/>
    <s v="2 positive, 2 negative"/>
    <s v="latency"/>
    <n v="0"/>
    <n v="22"/>
    <n v="0"/>
    <n v="22"/>
    <s v="female"/>
    <s v="enrichment vs. barren"/>
    <s v="Better-Worse"/>
    <s v="P"/>
    <n v="10.24"/>
    <n v="2.5299999999999998"/>
    <n v="22"/>
    <n v="11.87"/>
    <n v="19.100000000000001"/>
    <n v="6.28"/>
    <n v="22"/>
    <n v="29.46"/>
    <s v="natural"/>
    <s v="Table 1, CBT3"/>
    <m/>
    <x v="0"/>
    <m/>
  </r>
  <r>
    <x v="126"/>
    <x v="22"/>
    <s v="exp140"/>
    <s v="grp118"/>
    <s v="Carreras, R., Mainau, E., Arroyo, L., Moles, X., Gonzales, J., Bassols, A., Dalmau, A., Faucitano, L.,  Manteca, X., Velarde, A."/>
    <s v="Applied Animal Behaviour Science"/>
    <n v="1.6910000000000001"/>
    <s v="Peer-reviewed"/>
    <n v="2016"/>
    <s v="Housing conditions do not alter cognitive bias but affect serum cortisol, qualitative behaviour assessment and wounds on the carcass in pigs"/>
    <s v="pig"/>
    <s v="Sus_scrofa_domesticus"/>
    <s v="mammal"/>
    <s v="Large White Landrace halo- thane genedRYR1dfree (NN) sows with Pietrain heterozygous (Nn) boars"/>
    <s v="captive"/>
    <s v="juvenile"/>
    <s v="between"/>
    <s v="n/a"/>
    <s v="between"/>
    <s v="no"/>
    <s v="no"/>
    <s v="no"/>
    <s v="go/no-go"/>
    <s v="location"/>
    <s v="spatial"/>
    <s v="approach bucket"/>
    <s v="chopped apples"/>
    <s v="no apples"/>
    <s v="no apples"/>
    <s v="no access chopped apples"/>
    <s v="R-P"/>
    <s v="enrichment vs. barren"/>
    <s v="enrichment"/>
    <s v="before/during"/>
    <s v="no"/>
    <n v="1"/>
    <n v="44"/>
    <s v="1 per cue"/>
    <s v="2 positive, 2 negative"/>
    <s v="latency"/>
    <n v="0"/>
    <n v="22"/>
    <n v="0"/>
    <n v="22"/>
    <s v="female"/>
    <s v="enrichment vs. barren"/>
    <s v="Better-Worse"/>
    <s v="MID"/>
    <n v="22.11"/>
    <n v="3.6"/>
    <n v="22"/>
    <n v="16.89"/>
    <n v="24.58"/>
    <n v="3.76"/>
    <n v="22"/>
    <n v="17.64"/>
    <s v="natural"/>
    <s v="Table 1, CBT3"/>
    <m/>
    <x v="0"/>
    <m/>
  </r>
  <r>
    <x v="127"/>
    <x v="22"/>
    <s v="exp140"/>
    <s v="grp118"/>
    <s v="Carreras, R., Mainau, E., Arroyo, L., Moles, X., Gonzales, J., Bassols, A., Dalmau, A., Faucitano, L.,  Manteca, X., Velarde, A."/>
    <s v="Applied Animal Behaviour Science"/>
    <n v="1.6910000000000001"/>
    <s v="Peer-reviewed"/>
    <n v="2016"/>
    <s v="Housing conditions do not alter cognitive bias but affect serum cortisol, qualitative behaviour assessment and wounds on the carcass in pigs"/>
    <s v="pig"/>
    <s v="Sus_scrofa_domesticus"/>
    <s v="mammal"/>
    <s v="Large White Landrace halo- thane genedRYR1dfree (NN) sows with Pietrain heterozygous (Nn) boars"/>
    <s v="captive"/>
    <s v="juvenile"/>
    <s v="between"/>
    <s v="n/a"/>
    <s v="between"/>
    <s v="no"/>
    <s v="no"/>
    <s v="no"/>
    <s v="go/no-go"/>
    <s v="location"/>
    <s v="spatial"/>
    <s v="approach bucket"/>
    <s v="chopped apples"/>
    <s v="no apples"/>
    <s v="no apples"/>
    <s v="no access chopped apples"/>
    <s v="R-P"/>
    <s v="enrichment vs. barren"/>
    <s v="enrichment"/>
    <s v="before/during"/>
    <s v="no"/>
    <n v="1"/>
    <n v="44"/>
    <s v="1 per cue"/>
    <s v="2 positive, 2 negative"/>
    <s v="latency"/>
    <n v="0"/>
    <n v="22"/>
    <n v="0"/>
    <n v="22"/>
    <s v="female"/>
    <s v="enrichment vs. barren"/>
    <s v="Better-Worse"/>
    <s v="N"/>
    <n v="53.95"/>
    <n v="8.26"/>
    <n v="22"/>
    <n v="38.74"/>
    <n v="57.95"/>
    <n v="8.42"/>
    <n v="22"/>
    <n v="39.49"/>
    <s v="natural"/>
    <s v="Table 1, CBT3"/>
    <m/>
    <x v="0"/>
    <m/>
  </r>
  <r>
    <x v="128"/>
    <x v="23"/>
    <s v="exp141"/>
    <s v="grp119"/>
    <s v="Carreras, R., Arroyo, L., Mainau, E., Valent, D., Bassols, A., Dalmau, A., Faucitano, L., Manteca, X., Velarde, A."/>
    <s v="Behavioural Process"/>
    <n v="1.746"/>
    <s v="Peer-reviewed"/>
    <n v="2017"/>
    <s v="Can the way pigs are handled alter behavioural and physiological measures of affective state?"/>
    <s v="pig"/>
    <s v="Sus_scrofa_domesticus"/>
    <s v="mammal"/>
    <s v="Large White Landrace halo- thane genedRYR1dfree (NN) sows with Pietrain heterozygous (Nn) boars"/>
    <s v="captive"/>
    <s v="juvenile"/>
    <s v="between"/>
    <s v="n/a"/>
    <s v="between"/>
    <s v="no"/>
    <s v="no"/>
    <s v="no"/>
    <s v="go/no-go"/>
    <s v="location"/>
    <s v="spatial"/>
    <s v="approach bucket"/>
    <s v="chopped apples"/>
    <s v="no apples"/>
    <s v="no apples"/>
    <s v="no access chopped apples"/>
    <s v="R-P"/>
    <s v="handling"/>
    <s v="stress"/>
    <s v="before/during"/>
    <s v="no"/>
    <n v="3"/>
    <n v="1"/>
    <s v="1 per cue"/>
    <n v="0"/>
    <s v="latency"/>
    <n v="0"/>
    <n v="20"/>
    <n v="0"/>
    <n v="22"/>
    <s v="female"/>
    <s v="positive vs. negative handling "/>
    <s v="Better-Worse"/>
    <s v="MID"/>
    <n v="16.899999999999999"/>
    <n v="3.93"/>
    <n v="20"/>
    <n v="17.579999999999998"/>
    <n v="11.8"/>
    <n v="1.78"/>
    <n v="22"/>
    <n v="8.35"/>
    <s v="natural"/>
    <s v="Table 3"/>
    <m/>
    <x v="0"/>
    <m/>
  </r>
  <r>
    <x v="129"/>
    <x v="23"/>
    <s v="exp141"/>
    <s v="grp119"/>
    <s v="Carreras, R., Arroyo, L., Mainau, E., Valent, D., Bassols, A., Dalmau, A., Faucitano, L., Manteca, X., Velarde, A."/>
    <s v="Behavioural Process"/>
    <n v="1.746"/>
    <s v="Peer-reviewed"/>
    <n v="2017"/>
    <s v="Can the way pigs are handled alter behavioural and physiological measures of affective state?"/>
    <s v="pig"/>
    <s v="Sus_scrofa_domesticus"/>
    <s v="mammal"/>
    <s v="Large White Landrace halo- thane genedRYR1dfree (NN) sows with Pietrain heterozygous (Nn) boars"/>
    <s v="captive"/>
    <s v="juvenile"/>
    <s v="between"/>
    <s v="n/a"/>
    <s v="between"/>
    <s v="no"/>
    <s v="no"/>
    <s v="no"/>
    <s v="go/no-go"/>
    <s v="location"/>
    <s v="spatial"/>
    <s v="approach bucket"/>
    <s v="chopped apples"/>
    <s v="no apples"/>
    <s v="no apples"/>
    <s v="no access chopped apples"/>
    <s v="R-P"/>
    <s v="handling"/>
    <s v="stress"/>
    <s v="before/during"/>
    <s v="no"/>
    <n v="3"/>
    <n v="1"/>
    <s v="1 per cue"/>
    <n v="0"/>
    <s v="latency"/>
    <n v="0"/>
    <n v="20"/>
    <n v="0"/>
    <n v="22"/>
    <s v="female"/>
    <s v="positive vs. negative handling "/>
    <s v="Better-Worse"/>
    <s v="N"/>
    <m/>
    <m/>
    <n v="20"/>
    <m/>
    <m/>
    <m/>
    <n v="22"/>
    <m/>
    <s v="natural"/>
    <s v="Table 3"/>
    <m/>
    <x v="0"/>
    <s v="No data collected"/>
  </r>
  <r>
    <x v="130"/>
    <x v="23"/>
    <s v="exp141"/>
    <s v="grp119"/>
    <s v="Carreras, R., Arroyo, L., Mainau, E., Valent, D., Bassols, A., Dalmau, A., Faucitano, L., Manteca, X., Velarde, A."/>
    <s v="Behavioural Process"/>
    <n v="1.746"/>
    <s v="Peer-reviewed"/>
    <n v="2017"/>
    <s v="Can the way pigs are handled alter behavioural and physiological measures of affective state?"/>
    <s v="pig"/>
    <s v="Sus_scrofa_domesticus"/>
    <s v="mammal"/>
    <s v="Large White Landrace halo- thane genedRYR1dfree (NN) sows with Pietrain heterozygous (Nn) boars"/>
    <s v="captive"/>
    <s v="juvenile"/>
    <s v="between"/>
    <s v="n/a"/>
    <s v="between"/>
    <s v="no"/>
    <s v="no"/>
    <s v="no"/>
    <s v="go/no-go"/>
    <s v="location"/>
    <s v="spatial"/>
    <s v="approach bucket"/>
    <s v="chopped apples"/>
    <s v="no apples"/>
    <s v="no apples"/>
    <s v="no access chopped apples"/>
    <s v="R-P"/>
    <s v="handling"/>
    <s v="stress"/>
    <s v="before/during"/>
    <s v="no"/>
    <n v="3"/>
    <n v="1"/>
    <s v="1 per cue"/>
    <n v="0"/>
    <s v="latency"/>
    <n v="0"/>
    <n v="20"/>
    <n v="0"/>
    <n v="22"/>
    <s v="female"/>
    <s v="positive vs. negative handling "/>
    <s v="Better-Worse"/>
    <s v="P"/>
    <m/>
    <m/>
    <n v="20"/>
    <m/>
    <m/>
    <m/>
    <n v="22"/>
    <m/>
    <s v="natural"/>
    <s v="Table 3"/>
    <m/>
    <x v="0"/>
    <s v="No data collected"/>
  </r>
  <r>
    <x v="131"/>
    <x v="24"/>
    <s v="exp026"/>
    <s v="grp022"/>
    <s v="Coulon, M., Nowak, R., ,anson, S., Petit, B., L_vy, F., Boissy, A."/>
    <s v="Developmental Psychobiology"/>
    <n v="3.3069999999999999"/>
    <s v="Peer-reviewed"/>
    <n v="2015"/>
    <s v="Effects of prenatal stress and emotional reactivity of the mother on emotional and cognitive abilities in lambs"/>
    <s v="sheep"/>
    <s v="Ovis_aries"/>
    <s v="mammal"/>
    <s v="Romanov * Berrichon-du-Cher"/>
    <s v="captive"/>
    <s v="juvenile"/>
    <s v="between"/>
    <s v="n/a"/>
    <s v="between"/>
    <s v="no"/>
    <s v="no"/>
    <s v="no"/>
    <s v="go/no-go"/>
    <s v="location"/>
    <s v="spatial"/>
    <s v="approach location"/>
    <s v="3 pen mate companion lambs"/>
    <s v="no companions"/>
    <s v="no blower"/>
    <s v="blower"/>
    <s v="R-P"/>
    <s v="stress to mothers during pregnacy "/>
    <s v="stress"/>
    <s v="long-term"/>
    <s v="no"/>
    <n v="3"/>
    <n v="1"/>
    <s v="1 per cue"/>
    <s v="1 positive, 1 negative"/>
    <s v="latency"/>
    <n v="8"/>
    <n v="16"/>
    <n v="13"/>
    <n v="16"/>
    <s v="mixed-sex"/>
    <s v="Control-Prenatally stressed"/>
    <s v="Benign-Worse"/>
    <s v="NP"/>
    <n v="6.15"/>
    <n v="1.39"/>
    <n v="24"/>
    <n v="6.83"/>
    <n v="7.03"/>
    <n v="1.1599999999999999"/>
    <n v="29"/>
    <n v="6.22"/>
    <s v="natural"/>
    <s v="Fig 4"/>
    <m/>
    <x v="0"/>
    <m/>
  </r>
  <r>
    <x v="132"/>
    <x v="24"/>
    <s v="exp026"/>
    <s v="grp022"/>
    <s v="Coulon, M., Nowak, R., ,anson, S., Petit, B., L_vy, F., Boissy, A."/>
    <s v="Developmental Psychobiology"/>
    <n v="3.3069999999999999"/>
    <s v="Peer-reviewed"/>
    <n v="2015"/>
    <s v="Effects of prenatal stress and emotional reactivity of the mother on emotional and cognitive abilities in lambs"/>
    <s v="sheep"/>
    <s v="Ovis_aries"/>
    <s v="mammal"/>
    <s v="Romanov * Berrichon-du-Cher"/>
    <s v="captive"/>
    <s v="juvenile"/>
    <s v="between"/>
    <s v="n/a"/>
    <s v="between"/>
    <s v="no"/>
    <s v="no"/>
    <s v="no"/>
    <s v="go/no-go"/>
    <s v="location"/>
    <s v="spatial"/>
    <s v="approach location"/>
    <s v="3 pen mate companion lambs"/>
    <s v="no companions"/>
    <s v="no blower"/>
    <s v="blower"/>
    <s v="R-P"/>
    <s v="stress to mothers during pregnacy "/>
    <s v="stress"/>
    <s v="long-term"/>
    <s v="no"/>
    <n v="3"/>
    <n v="1"/>
    <s v="1 per cue"/>
    <s v="1 positive, 1 negative"/>
    <s v="latency"/>
    <n v="8"/>
    <n v="16"/>
    <n v="13"/>
    <n v="16"/>
    <s v="mixed-sex"/>
    <s v="Control-Prenatally stressed"/>
    <s v="Benign-Worse"/>
    <s v="MID"/>
    <n v="15.09"/>
    <n v="2.17"/>
    <n v="24"/>
    <n v="10.64"/>
    <n v="12.5"/>
    <n v="1.82"/>
    <n v="29"/>
    <n v="9.8000000000000007"/>
    <s v="natural"/>
    <s v="Fig 4"/>
    <m/>
    <x v="0"/>
    <m/>
  </r>
  <r>
    <x v="133"/>
    <x v="24"/>
    <s v="exp026"/>
    <s v="grp022"/>
    <s v="Coulon, M., Nowak, R., ,anson, S., Petit, B., L_vy, F., Boissy, A."/>
    <s v="Developmental Psychobiology"/>
    <n v="3.3069999999999999"/>
    <s v="Peer-reviewed"/>
    <n v="2015"/>
    <s v="Effects of prenatal stress and emotional reactivity of the mother on emotional and cognitive abilities in lambs"/>
    <s v="sheep"/>
    <s v="Ovis_aries"/>
    <s v="mammal"/>
    <s v="Romanov * Berrichon-du-Cher"/>
    <s v="captive"/>
    <s v="juvenile"/>
    <s v="between"/>
    <s v="n/a"/>
    <s v="between"/>
    <s v="no"/>
    <s v="no"/>
    <s v="no"/>
    <s v="go/no-go"/>
    <s v="location"/>
    <s v="spatial"/>
    <s v="approach location"/>
    <s v="3 pen mate companion lambs"/>
    <s v="no companions"/>
    <s v="no blower"/>
    <s v="blower"/>
    <s v="R-P"/>
    <s v="stress to mothers during pregnacy "/>
    <s v="stress"/>
    <s v="long-term"/>
    <s v="no"/>
    <n v="3"/>
    <n v="1"/>
    <s v="1 per cue"/>
    <s v="1 positive, 1 negative"/>
    <s v="latency"/>
    <n v="8"/>
    <n v="16"/>
    <n v="13"/>
    <n v="16"/>
    <s v="mixed-sex"/>
    <s v="Control-Prenatally stressed"/>
    <s v="Benign-Worse"/>
    <s v="NN"/>
    <n v="17.97"/>
    <n v="1.66"/>
    <n v="24"/>
    <n v="8.15"/>
    <n v="22.43"/>
    <n v="1.52"/>
    <n v="29"/>
    <n v="8.19"/>
    <s v="natural"/>
    <s v="Fig 4"/>
    <m/>
    <x v="0"/>
    <m/>
  </r>
  <r>
    <x v="134"/>
    <x v="24"/>
    <s v="exp026"/>
    <s v="grp022"/>
    <s v="Coulon, M., Nowak, R., ,anson, S., Petit, B., L_vy, F., Boissy, A."/>
    <s v="Developmental Psychobiology"/>
    <n v="3.3069999999999999"/>
    <s v="Peer-reviewed"/>
    <n v="2015"/>
    <s v="Effects of prenatal stress and emotional reactivity of the mother on emotional and cognitive abilities in lambs"/>
    <s v="sheep"/>
    <s v="Ovis_aries"/>
    <s v="mammal"/>
    <s v="Romanov * Berrichon-du-Cher"/>
    <s v="captive"/>
    <s v="juvenile"/>
    <s v="between"/>
    <s v="n/a"/>
    <s v="between"/>
    <s v="no"/>
    <s v="no"/>
    <s v="no"/>
    <s v="go/no-go"/>
    <s v="location"/>
    <s v="spatial"/>
    <s v="approach location"/>
    <s v="3 pen mate companion lambs"/>
    <s v="no companions"/>
    <s v="no blower"/>
    <s v="blower"/>
    <s v="R-P"/>
    <s v="stress to mothers during pregnacy "/>
    <s v="stress"/>
    <s v="long-term"/>
    <s v="no"/>
    <n v="3"/>
    <n v="1"/>
    <s v="1 per cue"/>
    <s v="1 positive, 1 negative"/>
    <s v="latency"/>
    <n v="8"/>
    <n v="16"/>
    <n v="13"/>
    <n v="16"/>
    <s v="mixed-sex"/>
    <s v="Control-Prenatally stressed"/>
    <s v="Benign-Worse"/>
    <s v="N"/>
    <n v="23.606999999999999"/>
    <n v="1.171"/>
    <n v="24"/>
    <n v="5.7367049775982029"/>
    <n v="24.468"/>
    <n v="0.97699999999999998"/>
    <n v="29"/>
    <n v="5.2613060165704102"/>
    <s v="natural"/>
    <s v="Fig 4"/>
    <m/>
    <x v="0"/>
    <m/>
  </r>
  <r>
    <x v="135"/>
    <x v="24"/>
    <s v="exp026"/>
    <s v="grp022"/>
    <s v="Coulon, M., Nowak, R., ,anson, S., Petit, B., L_vy, F., Boissy, A."/>
    <s v="Developmental Psychobiology"/>
    <n v="3.3069999999999999"/>
    <s v="Peer-reviewed"/>
    <n v="2015"/>
    <s v="Effects of prenatal stress and emotional reactivity of the mother on emotional and cognitive abilities in lambs"/>
    <s v="sheep"/>
    <s v="Ovis_aries"/>
    <s v="mammal"/>
    <s v="Romanov * Berrichon-du-Cher"/>
    <s v="captive"/>
    <s v="juvenile"/>
    <s v="between"/>
    <s v="n/a"/>
    <s v="between"/>
    <s v="no"/>
    <s v="no"/>
    <s v="no"/>
    <s v="go/no-go"/>
    <s v="location"/>
    <s v="spatial"/>
    <s v="approach location"/>
    <s v="3 pen mate companion lambs"/>
    <s v="no companions"/>
    <s v="no blower"/>
    <s v="blower"/>
    <s v="R-P"/>
    <s v="stress to mothers during pregnacy "/>
    <s v="stress"/>
    <s v="long-term"/>
    <s v="no"/>
    <n v="3"/>
    <n v="1"/>
    <s v="1 per cue"/>
    <s v="1 positive, 1 negative"/>
    <s v="latency"/>
    <n v="8"/>
    <n v="16"/>
    <n v="13"/>
    <n v="16"/>
    <s v="mixed-sex"/>
    <s v="Control-Prenatally stressed"/>
    <s v="Benign-Worse"/>
    <s v="P"/>
    <n v="3.1419999999999999"/>
    <n v="1.06"/>
    <n v="24"/>
    <n v="5.192918254700337"/>
    <n v="6.0449999999999999"/>
    <n v="1.0589999999999999"/>
    <n v="29"/>
    <n v="5.7028895307554395"/>
    <s v="natural"/>
    <s v="Fig 4"/>
    <m/>
    <x v="0"/>
    <m/>
  </r>
  <r>
    <x v="136"/>
    <x v="25"/>
    <s v="exp027"/>
    <s v="grp023"/>
    <s v="Daros, Rolnei R., Costa, Joao H. C., von Keyserlingk, Marina A. G., Hoetzel, Maria J., Weary, Daniel M."/>
    <s v="PlosONE"/>
    <n v="3.234"/>
    <s v="Peer-reviewed"/>
    <n v="2014"/>
    <s v="Separation from the dam causes negative judgement bias in dairy calves"/>
    <s v="cow"/>
    <s v="Bos_taurus"/>
    <s v="mammal"/>
    <s v="Holstein"/>
    <s v="captive"/>
    <s v="juvenile"/>
    <s v="within"/>
    <s v="no"/>
    <s v="within (before-after)"/>
    <s v="no"/>
    <s v="no"/>
    <s v="yes"/>
    <s v="go/no-go"/>
    <s v="colour"/>
    <s v="visual"/>
    <s v="approach (within20cm of screen)"/>
    <s v="milk"/>
    <s v="no milk"/>
    <s v="no time out"/>
    <s v="time out"/>
    <s v="R-P"/>
    <s v="dehorning"/>
    <s v="stress"/>
    <s v="before/during"/>
    <s v="no"/>
    <n v="3"/>
    <s v="no info"/>
    <s v="5 per cue"/>
    <s v="23 positive, 22 negative"/>
    <s v="proportion"/>
    <n v="12"/>
    <n v="0"/>
    <n v="12"/>
    <n v="0"/>
    <s v="male"/>
    <s v="Before dehorninng-After dehorning"/>
    <s v="Benign-Worse"/>
    <s v="NP"/>
    <n v="0.99"/>
    <n v="0.03"/>
    <n v="12"/>
    <n v="0.09"/>
    <n v="0.95"/>
    <n v="0.03"/>
    <n v="12"/>
    <n v="0.12"/>
    <s v="natural"/>
    <s v="Fig 1"/>
    <m/>
    <x v="0"/>
    <m/>
  </r>
  <r>
    <x v="137"/>
    <x v="25"/>
    <s v="exp027"/>
    <s v="grp023"/>
    <s v="Daros, Rolnei R., Costa, Joao H. C., von Keyserlingk, Marina A. G., Hoetzel, Maria J., Weary, Daniel M."/>
    <s v="PlosONE"/>
    <n v="3.234"/>
    <s v="Peer-reviewed"/>
    <n v="2014"/>
    <s v="Separation from the dam causes negative judgement bias in dairy calves"/>
    <s v="cow"/>
    <s v="Bos_taurus"/>
    <s v="mammal"/>
    <s v="Holstein"/>
    <s v="captive"/>
    <s v="juvenile"/>
    <s v="within"/>
    <s v="no"/>
    <s v="within (before-after)"/>
    <s v="no"/>
    <s v="no"/>
    <s v="yes"/>
    <s v="go/no-go"/>
    <s v="colour"/>
    <s v="visual"/>
    <s v="approach (within20cm of screen)"/>
    <s v="milk"/>
    <s v="no milk"/>
    <s v="no time out"/>
    <s v="time out"/>
    <s v="R-P"/>
    <s v="dehorning"/>
    <s v="stress"/>
    <s v="before/during"/>
    <s v="no"/>
    <n v="3"/>
    <s v="no info"/>
    <s v="5 per cue"/>
    <s v="23 positive, 22 negative"/>
    <s v="proportion"/>
    <n v="12"/>
    <n v="0"/>
    <n v="12"/>
    <n v="0"/>
    <s v="male"/>
    <s v="Before dehorninng-After dehorning"/>
    <s v="Benign-Worse"/>
    <s v="MID"/>
    <n v="0.88"/>
    <n v="0.03"/>
    <n v="12"/>
    <n v="0.11"/>
    <n v="0.86"/>
    <n v="0.04"/>
    <n v="12"/>
    <n v="0.12"/>
    <s v="natural"/>
    <s v="Fig 1 "/>
    <m/>
    <x v="0"/>
    <m/>
  </r>
  <r>
    <x v="138"/>
    <x v="25"/>
    <s v="exp027"/>
    <s v="grp023"/>
    <s v="Daros, Rolnei R., Costa, Joao H. C., von Keyserlingk, Marina A. G., Hoetzel, Maria J., Weary, Daniel M."/>
    <s v="PlosONE"/>
    <n v="3.234"/>
    <s v="Peer-reviewed"/>
    <n v="2014"/>
    <s v="Separation from the dam causes negative judgement bias in dairy calves"/>
    <s v="cow"/>
    <s v="Bos_taurus"/>
    <s v="mammal"/>
    <s v="Holstein"/>
    <s v="captive"/>
    <s v="juvenile"/>
    <s v="within"/>
    <s v="no"/>
    <s v="within (before-after)"/>
    <s v="no"/>
    <s v="no"/>
    <s v="yes"/>
    <s v="go/no-go"/>
    <s v="colour"/>
    <s v="visual"/>
    <s v="approach (within20cm of screen)"/>
    <s v="milk"/>
    <s v="no milk"/>
    <s v="no time out"/>
    <s v="time out"/>
    <s v="R-P"/>
    <s v="dehorning"/>
    <s v="stress"/>
    <s v="before/during"/>
    <s v="no"/>
    <n v="3"/>
    <s v="no info"/>
    <s v="5 per cue"/>
    <s v="23 positive, 22 negative"/>
    <s v="proportion"/>
    <n v="12"/>
    <n v="0"/>
    <n v="12"/>
    <n v="0"/>
    <s v="male"/>
    <s v="Before dehorninng-After dehorning"/>
    <s v="Benign-Worse"/>
    <s v="NN"/>
    <n v="0.28999999999999998"/>
    <n v="0.04"/>
    <n v="12"/>
    <n v="0.13"/>
    <n v="0.15"/>
    <n v="0.04"/>
    <n v="12"/>
    <n v="0.13"/>
    <s v="natural"/>
    <s v="Fig 1"/>
    <m/>
    <x v="0"/>
    <m/>
  </r>
  <r>
    <x v="139"/>
    <x v="25"/>
    <s v="exp027"/>
    <s v="grp023"/>
    <s v="Daros, Rolnei R., Costa, Joao H. C., von Keyserlingk, Marina A. G., Hoetzel, Maria J., Weary, Daniel M."/>
    <s v="PlosONE"/>
    <n v="3.234"/>
    <s v="Peer-reviewed"/>
    <n v="2014"/>
    <s v="Separation from the dam causes negative judgement bias in dairy calves"/>
    <s v="cow"/>
    <s v="Bos_taurus"/>
    <s v="mammal"/>
    <s v="Holstein"/>
    <s v="captive"/>
    <s v="juvenile"/>
    <s v="within"/>
    <s v="no"/>
    <s v="within (before-after)"/>
    <s v="no"/>
    <s v="no"/>
    <s v="yes"/>
    <s v="go/no-go"/>
    <s v="colour"/>
    <s v="visual"/>
    <s v="approach (within20cm of screen)"/>
    <s v="milk"/>
    <s v="no milk"/>
    <s v="no time out"/>
    <s v="time out"/>
    <s v="R-P"/>
    <s v="dehorning"/>
    <s v="stress"/>
    <s v="before/during"/>
    <s v="no"/>
    <n v="3"/>
    <s v="no info"/>
    <s v="5 per cue"/>
    <s v="23 positive, 22 negative"/>
    <s v="proportion"/>
    <n v="12"/>
    <n v="0"/>
    <n v="12"/>
    <n v="0"/>
    <s v="male"/>
    <s v="Before dehorninng-After dehorning"/>
    <s v="Benign-Worse"/>
    <s v="N"/>
    <n v="9.75E-3"/>
    <n v="2.1090000000000001E-2"/>
    <n v="12"/>
    <n v="7.3057903063255242E-2"/>
    <n v="9.7800000000000005E-3"/>
    <n v="2.1090000000000001E-2"/>
    <n v="12"/>
    <n v="7.3057903063255242E-2"/>
    <s v="natural"/>
    <s v="Fig 1 "/>
    <m/>
    <x v="0"/>
    <m/>
  </r>
  <r>
    <x v="140"/>
    <x v="25"/>
    <s v="exp027"/>
    <s v="grp023"/>
    <s v="Daros, Rolnei R., Costa, Joao H. C., von Keyserlingk, Marina A. G., Hoetzel, Maria J., Weary, Daniel M."/>
    <s v="PlosONE"/>
    <n v="3.234"/>
    <s v="Peer-reviewed"/>
    <n v="2014"/>
    <s v="Separation from the dam causes negative judgement bias in dairy calves"/>
    <s v="cow"/>
    <s v="Bos_taurus"/>
    <s v="mammal"/>
    <s v="Holstein"/>
    <s v="captive"/>
    <s v="juvenile"/>
    <s v="within"/>
    <s v="no"/>
    <s v="within (before-after)"/>
    <s v="no"/>
    <s v="no"/>
    <s v="yes"/>
    <s v="go/no-go"/>
    <s v="colour"/>
    <s v="visual"/>
    <s v="approach (within20cm of screen)"/>
    <s v="milk"/>
    <s v="no milk"/>
    <s v="no time out"/>
    <s v="time out"/>
    <s v="R-P"/>
    <s v="dehorning"/>
    <s v="stress"/>
    <s v="before/during"/>
    <s v="no"/>
    <n v="3"/>
    <s v="no info"/>
    <s v="5 per cue"/>
    <s v="23 positive, 22 negative"/>
    <s v="proportion"/>
    <n v="12"/>
    <n v="0"/>
    <n v="12"/>
    <n v="0"/>
    <s v="male"/>
    <s v="Before dehorninng-After dehorning"/>
    <s v="Benign-Worse"/>
    <s v="P"/>
    <n v="0.9871899999999999"/>
    <n v="2.1219999999999999E-2"/>
    <n v="12"/>
    <n v="7.3508236273223143E-2"/>
    <n v="0.99112999999999996"/>
    <n v="2.1219999999999999E-2"/>
    <n v="12"/>
    <n v="7.3508236273223143E-2"/>
    <s v="natural"/>
    <s v="Fig 1 "/>
    <m/>
    <x v="0"/>
    <m/>
  </r>
  <r>
    <x v="141"/>
    <x v="25"/>
    <s v="exp028"/>
    <s v="grp023"/>
    <s v="Daros, Rolnei R., Costa, Joao H. C., von Keyserlingk, Marina A. G., Hoetzel, Maria J., Weary, Daniel M."/>
    <s v="PlosONE"/>
    <n v="3.234"/>
    <s v="Peer-reviewed"/>
    <n v="2014"/>
    <s v="Separation from the dam causes negative judgement bias in dairy calves"/>
    <s v="cow"/>
    <s v="Bos_taurus"/>
    <s v="mammal"/>
    <s v="Holstein"/>
    <s v="captive"/>
    <s v="juvenile"/>
    <s v="within"/>
    <s v="no"/>
    <s v="within (before-after)"/>
    <s v="no"/>
    <s v="no"/>
    <s v="yes"/>
    <s v="go/no-go"/>
    <s v="colour"/>
    <s v="visual"/>
    <s v="approach (within20cm of screen)"/>
    <s v="milk"/>
    <s v="no milk"/>
    <s v="no time out"/>
    <s v="time out"/>
    <s v="R-P"/>
    <s v="seperation from mother "/>
    <s v="stress"/>
    <s v="before/during"/>
    <s v="no"/>
    <n v="3"/>
    <s v="no info"/>
    <s v="5 per cue"/>
    <s v="23 positive, 22 negative"/>
    <s v="proportion"/>
    <n v="8"/>
    <n v="0"/>
    <n v="8"/>
    <n v="0"/>
    <s v="male"/>
    <s v="Before Speration-After seperation"/>
    <s v="Benign-Worse"/>
    <s v="NP"/>
    <n v="0.98"/>
    <n v="0.02"/>
    <n v="8"/>
    <n v="7.0000000000000007E-2"/>
    <n v="0.95"/>
    <n v="0.06"/>
    <n v="8"/>
    <n v="0.18"/>
    <s v="natural"/>
    <s v="Fig 1"/>
    <m/>
    <x v="0"/>
    <m/>
  </r>
  <r>
    <x v="142"/>
    <x v="25"/>
    <s v="exp028"/>
    <s v="grp023"/>
    <s v="Daros, Rolnei R., Costa, Joao H. C., von Keyserlingk, Marina A. G., Hoetzel, Maria J., Weary, Daniel M."/>
    <s v="PlosONE"/>
    <n v="3.234"/>
    <s v="Peer-reviewed"/>
    <n v="2014"/>
    <s v="Separation from the dam causes negative judgement bias in dairy calves"/>
    <s v="cow"/>
    <s v="Bos_taurus"/>
    <s v="mammal"/>
    <s v="Holstein"/>
    <s v="captive"/>
    <s v="juvenile"/>
    <s v="within"/>
    <s v="no"/>
    <s v="within (before-after)"/>
    <s v="no"/>
    <s v="no"/>
    <s v="yes"/>
    <s v="go/no-go"/>
    <s v="colour"/>
    <s v="visual"/>
    <s v="approach (within20cm of screen)"/>
    <s v="milk"/>
    <s v="no milk"/>
    <s v="no time out"/>
    <s v="time out"/>
    <s v="R-P"/>
    <s v="seperation from mother "/>
    <s v="stress"/>
    <s v="before/during"/>
    <s v="no"/>
    <n v="3"/>
    <s v="no info"/>
    <s v="5 per cue"/>
    <s v="23 positive, 22 negative"/>
    <s v="proportion"/>
    <n v="8"/>
    <n v="0"/>
    <n v="8"/>
    <n v="0"/>
    <s v="male"/>
    <s v="Before Speration-After seperation"/>
    <s v="Benign-Worse"/>
    <s v="MID"/>
    <n v="0.84"/>
    <n v="0.06"/>
    <n v="8"/>
    <n v="0.16"/>
    <n v="0.72"/>
    <n v="0.05"/>
    <n v="8"/>
    <n v="0.14000000000000001"/>
    <s v="natural"/>
    <s v="Fig 1"/>
    <m/>
    <x v="0"/>
    <m/>
  </r>
  <r>
    <x v="143"/>
    <x v="25"/>
    <s v="exp028"/>
    <s v="grp023"/>
    <s v="Daros, Rolnei R., Costa, Joao H. C., von Keyserlingk, Marina A. G., Hoetzel, Maria J., Weary, Daniel M."/>
    <s v="PlosONE"/>
    <n v="3.234"/>
    <s v="Peer-reviewed"/>
    <n v="2014"/>
    <s v="Separation from the dam causes negative judgement bias in dairy calves"/>
    <s v="cow"/>
    <s v="Bos_taurus"/>
    <s v="mammal"/>
    <s v="Holstein"/>
    <s v="captive"/>
    <s v="juvenile"/>
    <s v="within"/>
    <s v="no"/>
    <s v="within (before-after)"/>
    <s v="no"/>
    <s v="no"/>
    <s v="yes"/>
    <s v="go/no-go"/>
    <s v="colour"/>
    <s v="visual"/>
    <s v="approach (within20cm of screen)"/>
    <s v="milk"/>
    <s v="no milk"/>
    <s v="no time out"/>
    <s v="time out"/>
    <s v="R-P"/>
    <s v="seperation from mother "/>
    <s v="stress"/>
    <s v="before/during"/>
    <s v="no"/>
    <n v="3"/>
    <s v="no info"/>
    <s v="5 per cue"/>
    <s v="23 positive, 22 negative"/>
    <s v="proportion"/>
    <n v="8"/>
    <n v="0"/>
    <n v="8"/>
    <n v="0"/>
    <s v="male"/>
    <s v="Before Speration-After seperation"/>
    <s v="Benign-Worse"/>
    <s v="NN"/>
    <n v="0.36"/>
    <n v="0.06"/>
    <n v="8"/>
    <n v="0.16"/>
    <n v="0.19"/>
    <n v="0.06"/>
    <n v="8"/>
    <n v="0.16"/>
    <s v="natural"/>
    <s v="Fig 1"/>
    <m/>
    <x v="0"/>
    <m/>
  </r>
  <r>
    <x v="144"/>
    <x v="25"/>
    <s v="exp028"/>
    <s v="grp023"/>
    <s v="Daros, Rolnei R., Costa, Joao H. C., von Keyserlingk, Marina A. G., Hoetzel, Maria J., Weary, Daniel M."/>
    <s v="PlosONE"/>
    <n v="3.234"/>
    <s v="Peer-reviewed"/>
    <n v="2014"/>
    <s v="Separation from the dam causes negative judgement bias in dairy calves"/>
    <s v="cow"/>
    <s v="Bos_taurus"/>
    <s v="mammal"/>
    <s v="Holstein"/>
    <s v="captive"/>
    <s v="juvenile"/>
    <s v="within"/>
    <s v="no"/>
    <s v="within (before-after)"/>
    <s v="no"/>
    <s v="no"/>
    <s v="yes"/>
    <s v="go/no-go"/>
    <s v="colour"/>
    <s v="visual"/>
    <s v="approach (within20cm of screen)"/>
    <s v="milk"/>
    <s v="no milk"/>
    <s v="no time out"/>
    <s v="time out"/>
    <s v="R-P"/>
    <s v="seperation from mother "/>
    <s v="stress"/>
    <s v="before/during"/>
    <s v="no"/>
    <n v="3"/>
    <s v="no info"/>
    <s v="5 per cue"/>
    <s v="23 positive, 22 negative"/>
    <s v="proportion"/>
    <n v="8"/>
    <n v="0"/>
    <n v="8"/>
    <n v="0"/>
    <s v="male"/>
    <s v="Before Speration-After seperation"/>
    <s v="Benign-Worse"/>
    <s v="N"/>
    <n v="1.43E-2"/>
    <n v="2.265E-2"/>
    <n v="8"/>
    <n v="6.4063874375501206E-2"/>
    <n v="1.204E-2"/>
    <n v="2.7799999999999998E-2"/>
    <n v="8"/>
    <n v="7.8630274067944081E-2"/>
    <s v="natural"/>
    <s v="Fig 1"/>
    <m/>
    <x v="0"/>
    <m/>
  </r>
  <r>
    <x v="145"/>
    <x v="25"/>
    <s v="exp028"/>
    <s v="grp023"/>
    <s v="Daros, Rolnei R., Costa, Joao H. C., von Keyserlingk, Marina A. G., Hoetzel, Maria J., Weary, Daniel M."/>
    <s v="PlosONE"/>
    <n v="3.234"/>
    <s v="Peer-reviewed"/>
    <n v="2014"/>
    <s v="Separation from the dam causes negative judgement bias in dairy calves"/>
    <s v="cow"/>
    <s v="Bos_taurus"/>
    <s v="mammal"/>
    <s v="Holstein"/>
    <s v="captive"/>
    <s v="juvenile"/>
    <s v="within"/>
    <s v="no"/>
    <s v="within (before-after)"/>
    <s v="no"/>
    <s v="no"/>
    <s v="yes"/>
    <s v="go/no-go"/>
    <s v="colour"/>
    <s v="visual"/>
    <s v="approach (within20cm of screen)"/>
    <s v="milk"/>
    <s v="no milk"/>
    <s v="no time out"/>
    <s v="time out"/>
    <s v="R-P"/>
    <s v="seperation from mother "/>
    <s v="stress"/>
    <s v="before/during"/>
    <s v="no"/>
    <n v="3"/>
    <s v="no info"/>
    <s v="5 per cue"/>
    <s v="23 positive, 22 negative"/>
    <s v="proportion"/>
    <n v="8"/>
    <n v="0"/>
    <n v="8"/>
    <n v="0"/>
    <s v="male"/>
    <s v="Before Speration-After seperation"/>
    <s v="Benign-Worse"/>
    <s v="P"/>
    <n v="0.98494999999999999"/>
    <n v="2.4990000000000002E-2"/>
    <n v="8"/>
    <n v="7.0682393847407307E-2"/>
    <n v="0.98498999999999992"/>
    <n v="2.1329999999999957E-2"/>
    <n v="8"/>
    <n v="6.0330350570836119E-2"/>
    <s v="natural"/>
    <s v="Fig 1"/>
    <m/>
    <x v="0"/>
    <m/>
  </r>
  <r>
    <x v="146"/>
    <x v="26"/>
    <s v="exp127"/>
    <s v="grp105"/>
    <s v="Deakin, A., Browne, W.J., Hodge, J.J.L., Paul, E.S., Mendl, M."/>
    <s v="PlosONE"/>
    <n v="3.234"/>
    <s v="Peer-reviewed"/>
    <n v="2016"/>
    <s v="A Screen-Peck Task for Investigating Cognitive Bias in Laying Hens"/>
    <s v="fowl"/>
    <s v="Gallus_gallus"/>
    <s v="bird"/>
    <s v="Shaver brown"/>
    <s v="captive"/>
    <s v="adult"/>
    <s v="within"/>
    <s v="no"/>
    <s v="within (before-after)"/>
    <s v="no"/>
    <s v="no"/>
    <s v="no"/>
    <s v="go/no-go"/>
    <s v="visual"/>
    <s v="visual"/>
    <s v="peck at a screen"/>
    <s v="mealworm"/>
    <s v="no mealworm"/>
    <s v=" no air puff"/>
    <s v="air puff"/>
    <s v="R-P"/>
    <s v="temperature hot vs cold"/>
    <s v="stress"/>
    <s v="before/during"/>
    <s v="no"/>
    <n v="1"/>
    <s v="no info"/>
    <n v="6"/>
    <n v="34"/>
    <s v="latency"/>
    <n v="0"/>
    <n v="5"/>
    <n v="0"/>
    <n v="5"/>
    <s v="female"/>
    <s v="Hot-Cold"/>
    <s v="Better-Benign"/>
    <s v="P"/>
    <n v="1.87"/>
    <n v="0.52"/>
    <n v="5"/>
    <n v="1.1599999999999999"/>
    <n v="3.42"/>
    <n v="1.35"/>
    <n v="5"/>
    <n v="3.03"/>
    <s v="natural"/>
    <s v="Fig 4"/>
    <m/>
    <x v="0"/>
    <m/>
  </r>
  <r>
    <x v="147"/>
    <x v="26"/>
    <s v="exp127"/>
    <s v="grp105"/>
    <s v="Deakin, A., Browne, W.J., Hodge, J.J.L., Paul, E.S., Mendl, M."/>
    <s v="PlosONE"/>
    <n v="3.234"/>
    <s v="Peer-reviewed"/>
    <n v="2016"/>
    <s v="A Screen-Peck Task for Investigating Cognitive Bias in Laying Hens"/>
    <s v="fowl"/>
    <s v="Gallus_gallus"/>
    <s v="bird"/>
    <s v="Shaver brown"/>
    <s v="captive"/>
    <s v="adult"/>
    <s v="within"/>
    <s v="no"/>
    <s v="within (before-after)"/>
    <s v="no"/>
    <s v="no"/>
    <s v="no"/>
    <s v="go/no-go"/>
    <s v="visual"/>
    <s v="visual"/>
    <s v="peck at a screen"/>
    <s v="mealworm"/>
    <s v="no mealworm"/>
    <s v="no air puff"/>
    <s v="air puff"/>
    <s v="R-P"/>
    <s v="temperature hot vs cold"/>
    <s v="stress"/>
    <s v="before/during"/>
    <s v="no"/>
    <n v="1"/>
    <s v="no info"/>
    <n v="6"/>
    <n v="34"/>
    <s v="latency"/>
    <n v="0"/>
    <n v="5"/>
    <n v="0"/>
    <n v="5"/>
    <s v="female"/>
    <s v="Hot-Cold"/>
    <s v="Better-Benign"/>
    <s v="MID"/>
    <n v="8.3000000000000007"/>
    <n v="2.37"/>
    <n v="5"/>
    <n v="5.3"/>
    <n v="11.33"/>
    <n v="2.56"/>
    <n v="5"/>
    <n v="5.73"/>
    <s v="natural"/>
    <s v="Fig 4"/>
    <m/>
    <x v="0"/>
    <m/>
  </r>
  <r>
    <x v="148"/>
    <x v="26"/>
    <s v="exp127"/>
    <s v="grp105"/>
    <s v="Deakin, A., Browne, W.J., Hodge, J.J.L., Paul, E.S., Mendl, M."/>
    <s v="PlosONE"/>
    <n v="3.234"/>
    <s v="Peer-reviewed"/>
    <n v="2016"/>
    <s v="A Screen-Peck Task for Investigating Cognitive Bias in Laying Hens"/>
    <s v="fowl"/>
    <s v="Gallus_gallus"/>
    <s v="bird"/>
    <s v="Shaver brown"/>
    <s v="captive"/>
    <s v="adult"/>
    <s v="within"/>
    <s v="no"/>
    <s v="within (before-after)"/>
    <s v="no"/>
    <s v="no"/>
    <s v="no"/>
    <s v="go/no-go"/>
    <s v="visual"/>
    <s v="visual"/>
    <s v="peck at a screen"/>
    <s v="mealworm"/>
    <s v="no mealworm"/>
    <s v=" no air puff"/>
    <s v="air puff"/>
    <s v="R-P"/>
    <s v="temperature hot vs cold"/>
    <s v="stress"/>
    <s v="before/during"/>
    <s v="no"/>
    <n v="1"/>
    <s v="no info"/>
    <n v="6"/>
    <n v="34"/>
    <s v="latency"/>
    <n v="0"/>
    <n v="5"/>
    <n v="0"/>
    <n v="5"/>
    <s v="female"/>
    <s v="Hot-Cold"/>
    <s v="Better-Benign"/>
    <s v="N"/>
    <n v="17.8"/>
    <n v="2.19"/>
    <n v="5"/>
    <n v="4.8899999999999997"/>
    <n v="17.05"/>
    <n v="2.57"/>
    <n v="5"/>
    <n v="5.74"/>
    <s v="natural"/>
    <s v="Fig 4"/>
    <m/>
    <x v="0"/>
    <m/>
  </r>
  <r>
    <x v="149"/>
    <x v="26"/>
    <s v="exp127"/>
    <s v="grp105"/>
    <s v="Deakin, A., Browne, W.J., Hodge, J.J.L., Paul, E.S., Mendl, M."/>
    <s v="PlosONE"/>
    <n v="3.234"/>
    <s v="Peer-reviewed"/>
    <n v="2016"/>
    <s v="A Screen-Peck Task for Investigating Cognitive Bias in Laying Hens"/>
    <s v="fowl"/>
    <s v="Gallus_gallus"/>
    <s v="bird"/>
    <s v="Shaver brown"/>
    <s v="captive"/>
    <s v="adult"/>
    <s v="within"/>
    <s v="no"/>
    <s v="within (before-after)"/>
    <s v="no"/>
    <s v="no"/>
    <s v="no"/>
    <s v="go/no-go"/>
    <s v="visual"/>
    <s v="visual"/>
    <s v="peck at a screen"/>
    <s v="mealworm"/>
    <s v="no mealworm"/>
    <s v=" no air puff"/>
    <s v="air puff"/>
    <s v="R-P"/>
    <s v="temperature hot vs cold"/>
    <s v="stress"/>
    <s v="before/during"/>
    <s v="no"/>
    <n v="1"/>
    <s v="no info"/>
    <n v="6"/>
    <n v="34"/>
    <s v="proportion"/>
    <n v="0"/>
    <n v="5"/>
    <n v="0"/>
    <n v="5"/>
    <s v="female"/>
    <s v="Hot-Cold"/>
    <s v="Better-Benign"/>
    <s v="P"/>
    <n v="1"/>
    <n v="0.02"/>
    <n v="5"/>
    <n v="0.04"/>
    <n v="0.93"/>
    <n v="0.04"/>
    <n v="5"/>
    <n v="0.09"/>
    <s v="natural"/>
    <s v="Fig 4"/>
    <m/>
    <x v="0"/>
    <m/>
  </r>
  <r>
    <x v="150"/>
    <x v="26"/>
    <s v="exp127"/>
    <s v="grp105"/>
    <s v="Deakin, A., Browne, W.J., Hodge, J.J.L., Paul, E.S., Mendl, M."/>
    <s v="PlosONE"/>
    <n v="3.234"/>
    <s v="Peer-reviewed"/>
    <n v="2016"/>
    <s v="A Screen-Peck Task for Investigating Cognitive Bias in Laying Hens"/>
    <s v="fowl"/>
    <s v="Gallus_gallus"/>
    <s v="bird"/>
    <s v="Shaver brown"/>
    <s v="captive"/>
    <s v="adult"/>
    <s v="within"/>
    <s v="no"/>
    <s v="within (before-after)"/>
    <s v="no"/>
    <s v="no"/>
    <s v="no"/>
    <s v="go/no-go"/>
    <s v="visual"/>
    <s v="visual"/>
    <s v="peck at a screen"/>
    <s v="mealworm"/>
    <s v="no mealworm"/>
    <s v="no air puff"/>
    <s v="air puff"/>
    <s v="R-P"/>
    <s v="temperature hot vs cold"/>
    <s v="stress"/>
    <s v="before/during"/>
    <s v="no"/>
    <n v="1"/>
    <s v="no info"/>
    <n v="6"/>
    <n v="34"/>
    <s v="proportion"/>
    <n v="0"/>
    <n v="5"/>
    <n v="0"/>
    <n v="5"/>
    <s v="female"/>
    <s v="Hot-Cold"/>
    <s v="Better-Benign"/>
    <s v="MID"/>
    <n v="0.7"/>
    <n v="0.12"/>
    <n v="5"/>
    <n v="0.28000000000000003"/>
    <n v="0.6"/>
    <n v="0.13"/>
    <n v="5"/>
    <n v="0.3"/>
    <s v="natural"/>
    <s v="Fig 4"/>
    <m/>
    <x v="0"/>
    <m/>
  </r>
  <r>
    <x v="151"/>
    <x v="26"/>
    <s v="exp127"/>
    <s v="grp105"/>
    <s v="Deakin, A., Browne, W.J., Hodge, J.J.L., Paul, E.S., Mendl, M."/>
    <s v="PlosONE"/>
    <n v="3.234"/>
    <s v="Peer-reviewed"/>
    <n v="2016"/>
    <s v="A Screen-Peck Task for Investigating Cognitive Bias in Laying Hens"/>
    <s v="fowl"/>
    <s v="Gallus_gallus"/>
    <s v="bird"/>
    <s v="Shaver brown"/>
    <s v="captive"/>
    <s v="adult"/>
    <s v="within"/>
    <s v="no"/>
    <s v="within (before-after)"/>
    <s v="no"/>
    <s v="no"/>
    <s v="no"/>
    <s v="go/no-go"/>
    <s v="visual"/>
    <s v="visual"/>
    <s v="peck at a screen"/>
    <s v="mealworm"/>
    <s v="no mealworm"/>
    <s v=" no air puff"/>
    <s v="air puff"/>
    <s v="R-P"/>
    <s v="temperature hot vs cold"/>
    <s v="stress"/>
    <s v="before/during"/>
    <s v="no"/>
    <n v="1"/>
    <s v="no info"/>
    <n v="6"/>
    <n v="34"/>
    <s v="proportion"/>
    <n v="0"/>
    <n v="5"/>
    <n v="0"/>
    <n v="5"/>
    <s v="female"/>
    <s v="Hot-Cold"/>
    <s v="Better-Benign"/>
    <s v="N"/>
    <n v="0.17"/>
    <n v="0.13"/>
    <n v="5"/>
    <n v="0.28999999999999998"/>
    <n v="0.23"/>
    <n v="0.15"/>
    <n v="5"/>
    <n v="0.35"/>
    <s v="natural"/>
    <s v="Fig 4"/>
    <m/>
    <x v="0"/>
    <m/>
  </r>
  <r>
    <x v="152"/>
    <x v="27"/>
    <s v="exp030"/>
    <s v="grp025"/>
    <s v="Destrez, A., Deiss, V., L_vy, F., Cal,reau, L., Lee, C., Chaillou-Sagon, E., Boissy, A."/>
    <s v="Applied Animal Behaviour Science"/>
    <n v="1.6910000000000001"/>
    <s v="Peer-reviewed"/>
    <n v="2013"/>
    <s v="Chronic stress induces pessimistic-like judgment and learning deficits in sheep"/>
    <s v="sheep"/>
    <s v="Ovis_aries"/>
    <s v="mammal"/>
    <s v="Romanov * Berrichon-du-Cher"/>
    <s v="captive"/>
    <s v="juvenile"/>
    <s v="between"/>
    <s v="n/a"/>
    <s v="between"/>
    <s v="no"/>
    <s v="no"/>
    <s v="no"/>
    <s v="go/no-go"/>
    <s v="location"/>
    <s v="spatial"/>
    <s v="approach within30cm of bucket"/>
    <s v="food"/>
    <s v="no food"/>
    <s v="no blower and no inaccessable food"/>
    <s v="blower and inaccessable food"/>
    <s v="R-P"/>
    <s v="agricultural practices which are unpredictable, uncontrollable and aversive"/>
    <s v="stress"/>
    <s v="long-term"/>
    <s v="no"/>
    <n v="3"/>
    <n v="2"/>
    <s v="1 per cue"/>
    <s v="1 positive, 1 negative"/>
    <s v="latency"/>
    <n v="0"/>
    <n v="24"/>
    <n v="0"/>
    <n v="24"/>
    <s v="female"/>
    <s v="Control-Unpredictable, uncontrollable, aversive Day1"/>
    <s v="Benign-Worse"/>
    <s v="NP"/>
    <n v="4.74"/>
    <n v="1.28"/>
    <n v="24"/>
    <n v="6.29"/>
    <n v="6.74"/>
    <n v="1.63"/>
    <n v="24"/>
    <n v="7.98"/>
    <s v="natural"/>
    <s v="Fig 4"/>
    <s v="Tested two days"/>
    <x v="0"/>
    <m/>
  </r>
  <r>
    <x v="153"/>
    <x v="27"/>
    <s v="exp030"/>
    <s v="grp025"/>
    <s v="Destrez, A., Deiss, V., L_vy, F., Cal,reau, L., Lee, C., Chaillou-Sagon, E., Boissy, A."/>
    <s v="Applied Animal Behaviour Science"/>
    <n v="1.6910000000000001"/>
    <s v="Peer-reviewed"/>
    <n v="2013"/>
    <s v="Chronic stress induces pessimistic-like judgment and learning deficits in sheep"/>
    <s v="sheep"/>
    <s v="Ovis_aries"/>
    <s v="mammal"/>
    <s v="Romanov * Berrichon-du-Cher"/>
    <s v="captive"/>
    <s v="juvenile"/>
    <s v="between"/>
    <s v="n/a"/>
    <s v="between"/>
    <s v="no"/>
    <s v="no"/>
    <s v="no"/>
    <s v="go/no-go"/>
    <s v="location"/>
    <s v="spatial"/>
    <s v="approach within30cm of bucket"/>
    <s v="food"/>
    <s v="no food"/>
    <s v="no blower and no inaccessable food"/>
    <s v="blower and inaccessable food"/>
    <s v="R-P"/>
    <s v="agricultural practices which are unpredictable, uncontrollable and aversive"/>
    <s v="stress"/>
    <s v="long-term"/>
    <s v="no"/>
    <n v="3"/>
    <n v="2"/>
    <s v="1 per cue"/>
    <s v="1 positive, 1 negative"/>
    <s v="latency"/>
    <n v="0"/>
    <n v="24"/>
    <n v="0"/>
    <n v="24"/>
    <s v="female"/>
    <s v="Control-Unpredictable, uncontrollable, aversive Day1"/>
    <s v="Benign-Worse"/>
    <s v="MID"/>
    <n v="12.62"/>
    <n v="2.69"/>
    <n v="24"/>
    <n v="13.18"/>
    <n v="17.309999999999999"/>
    <n v="2.5499999999999998"/>
    <n v="24"/>
    <n v="12.48"/>
    <s v="natural"/>
    <s v="Fig 4"/>
    <s v="Tested two days"/>
    <x v="0"/>
    <m/>
  </r>
  <r>
    <x v="154"/>
    <x v="27"/>
    <s v="exp030"/>
    <s v="grp025"/>
    <s v="Destrez, A., Deiss, V., L_vy, F., Cal,reau, L., Lee, C., Chaillou-Sagon, E., Boissy, A."/>
    <s v="Applied Animal Behaviour Science"/>
    <n v="1.6910000000000001"/>
    <s v="Peer-reviewed"/>
    <n v="2013"/>
    <s v="Chronic stress induces pessimistic-like judgment and learning deficits in sheep"/>
    <s v="sheep"/>
    <s v="Ovis_aries"/>
    <s v="mammal"/>
    <s v="Romanov * Berrichon-du-Cher"/>
    <s v="captive"/>
    <s v="juvenile"/>
    <s v="between"/>
    <s v="n/a"/>
    <s v="between"/>
    <s v="no"/>
    <s v="no"/>
    <s v="no"/>
    <s v="go/no-go"/>
    <s v="location"/>
    <s v="spatial"/>
    <s v="approach within30cm of bucket"/>
    <s v="food"/>
    <s v="no food"/>
    <s v="no blower and no inaccessable food"/>
    <s v="blower and inaccessable food"/>
    <s v="R-P"/>
    <s v="agricultural practices which are unpredictable, uncontrollable and aversive"/>
    <s v="stress"/>
    <s v="long-term"/>
    <s v="no"/>
    <n v="3"/>
    <n v="2"/>
    <s v="1 per cue"/>
    <s v="1 positive, 1 negative"/>
    <s v="latency"/>
    <n v="0"/>
    <n v="24"/>
    <n v="0"/>
    <n v="24"/>
    <s v="female"/>
    <s v="Control-Unpredictable, uncontrollable, aversive Day1"/>
    <s v="Benign-Worse"/>
    <s v="NN"/>
    <n v="16.86"/>
    <n v="2.57"/>
    <n v="24"/>
    <n v="12.59"/>
    <n v="24.92"/>
    <n v="1.19"/>
    <n v="24"/>
    <n v="5.83"/>
    <s v="natural"/>
    <s v="Fig 4"/>
    <s v="Tested two days"/>
    <x v="0"/>
    <m/>
  </r>
  <r>
    <x v="155"/>
    <x v="27"/>
    <s v="exp030"/>
    <s v="grp025"/>
    <s v="Destrez, A., Deiss, V., L_vy, F., Cal,reau, L., Lee, C., Chaillou-Sagon, E., Boissy, A."/>
    <s v="Applied Animal Behaviour Science"/>
    <n v="1.6910000000000001"/>
    <s v="Peer-reviewed"/>
    <n v="2013"/>
    <s v="Chronic stress induces pessimistic-like judgment and learning deficits in sheep"/>
    <s v="sheep"/>
    <s v="Ovis_aries"/>
    <s v="mammal"/>
    <s v="Romanov * Berrichon-du-Cher"/>
    <s v="captive"/>
    <s v="juvenile"/>
    <s v="between"/>
    <s v="n/a"/>
    <s v="between"/>
    <s v="no"/>
    <s v="no"/>
    <s v="no"/>
    <s v="go/no-go"/>
    <s v="location"/>
    <s v="spatial"/>
    <s v="approach within30cm of bucket"/>
    <s v="food"/>
    <s v="no food"/>
    <s v="no blower and no inaccessable food"/>
    <s v="blower and inaccessable food"/>
    <s v="R-P"/>
    <s v="agricultural practices which are unpredictable, uncontrollable and aversive"/>
    <s v="stress"/>
    <s v="long-term"/>
    <s v="no"/>
    <n v="3"/>
    <n v="2"/>
    <s v="1 per cue"/>
    <s v="1 positive, 1 negative"/>
    <s v="latency"/>
    <n v="0"/>
    <n v="24"/>
    <n v="0"/>
    <n v="24"/>
    <s v="female"/>
    <s v="Control-Unpredictable, uncontrollable, aversive Day1"/>
    <s v="Benign-Worse"/>
    <s v="N"/>
    <n v="15.031000000000001"/>
    <n v="2.37"/>
    <n v="24"/>
    <n v="11.610581380792263"/>
    <n v="21.256"/>
    <n v="1.827"/>
    <n v="24"/>
    <n v="8.9504355201297319"/>
    <s v="natural"/>
    <s v="Fig 4"/>
    <s v="Tested two days"/>
    <x v="0"/>
    <m/>
  </r>
  <r>
    <x v="156"/>
    <x v="27"/>
    <s v="exp030"/>
    <s v="grp025"/>
    <s v="Destrez, A., Deiss, V., L_vy, F., Cal,reau, L., Lee, C., Chaillou-Sagon, E., Boissy, A."/>
    <s v="Applied Animal Behaviour Science"/>
    <n v="1.6910000000000001"/>
    <s v="Peer-reviewed"/>
    <n v="2013"/>
    <s v="Chronic stress induces pessimistic-like judgment and learning deficits in sheep"/>
    <s v="sheep"/>
    <s v="Ovis_aries"/>
    <s v="mammal"/>
    <s v="Romanov * Berrichon-du-Cher"/>
    <s v="captive"/>
    <s v="juvenile"/>
    <s v="between"/>
    <s v="n/a"/>
    <s v="between"/>
    <s v="no"/>
    <s v="no"/>
    <s v="no"/>
    <s v="go/no-go"/>
    <s v="location"/>
    <s v="spatial"/>
    <s v="approach within30cm of bucket"/>
    <s v="food"/>
    <s v="no food"/>
    <s v="no blower and no inaccessable food"/>
    <s v="blower and inaccessable food"/>
    <s v="R-P"/>
    <s v="agricultural practices which are unpredictable, uncontrollable and aversive"/>
    <s v="stress"/>
    <s v="long-term"/>
    <s v="no"/>
    <n v="3"/>
    <n v="2"/>
    <s v="1 per cue"/>
    <s v="1 positive, 1 negative"/>
    <s v="latency"/>
    <n v="0"/>
    <n v="24"/>
    <n v="0"/>
    <n v="24"/>
    <s v="female"/>
    <s v="Control-Unpredictable, uncontrollable, aversive Day1"/>
    <s v="Benign-Worse"/>
    <s v="P"/>
    <n v="3.262"/>
    <n v="8.7000000000000202E-2"/>
    <n v="24"/>
    <n v="0.42621121524427397"/>
    <n v="5.8490000000000002"/>
    <n v="1.7130000000000001"/>
    <n v="24"/>
    <n v="8.3919518587751671"/>
    <s v="natural"/>
    <s v="Fig 4"/>
    <s v="Tested two days"/>
    <x v="0"/>
    <m/>
  </r>
  <r>
    <x v="157"/>
    <x v="28"/>
    <s v="exp031"/>
    <s v="grp026"/>
    <s v="Destrez, A., Deiss, V., Leterrier, C., Cal,reau, L., Boissy, A."/>
    <s v="Applied Animal Behaviour Science"/>
    <n v="1.6910000000000001"/>
    <s v="Peer-reviewed"/>
    <n v="2014"/>
    <s v="Repeated exposure to positive events induces optimistic-like judgment and enhances fearfulness in chronically stressed sheep"/>
    <s v="sheep"/>
    <s v="Ovis_aries"/>
    <s v="mammal"/>
    <s v="Romanov * Berrichon-du-Cher"/>
    <s v="captive"/>
    <s v="juvenile"/>
    <s v="between"/>
    <s v="n/a"/>
    <s v="between"/>
    <s v="no"/>
    <s v="no"/>
    <s v="no"/>
    <s v="go/no-go"/>
    <s v="location"/>
    <s v="spatial"/>
    <s v="approach within30cm of bucket"/>
    <s v="food"/>
    <s v="no food"/>
    <s v="no blower and no inaccessable food"/>
    <s v="blower and inaccessable food"/>
    <s v="R-P"/>
    <s v="positive valence events (following negative events)"/>
    <s v="stress"/>
    <s v="long-term"/>
    <s v="no"/>
    <n v="3"/>
    <s v="1?"/>
    <s v="1 per cue"/>
    <s v="1 positive, 1 negative"/>
    <s v="latency"/>
    <n v="0"/>
    <n v="12"/>
    <n v="0"/>
    <n v="14"/>
    <s v="female"/>
    <s v="Neg and pos stimulated-Chronically stressed"/>
    <s v="Better-Worse"/>
    <s v="NP"/>
    <n v="2.97"/>
    <n v="0.32"/>
    <n v="12"/>
    <n v="1.1200000000000001"/>
    <n v="5.96"/>
    <n v="1.66"/>
    <n v="14"/>
    <n v="6.22"/>
    <s v="natural"/>
    <s v="Fig 1"/>
    <m/>
    <x v="0"/>
    <m/>
  </r>
  <r>
    <x v="158"/>
    <x v="28"/>
    <s v="exp031"/>
    <s v="grp026"/>
    <s v="Destrez, A., Deiss, V., Leterrier, C., Cal,reau, L., Boissy, A."/>
    <s v="Applied Animal Behaviour Science"/>
    <n v="1.6910000000000001"/>
    <s v="Peer-reviewed"/>
    <n v="2014"/>
    <s v="Repeated exposure to positive events induces optimistic-like judgment and enhances fearfulness in chronically stressed sheep"/>
    <s v="sheep"/>
    <s v="Ovis_aries"/>
    <s v="mammal"/>
    <s v="Romanov * Berrichon-du-Cher"/>
    <s v="captive"/>
    <s v="juvenile"/>
    <s v="between"/>
    <s v="n/a"/>
    <s v="between"/>
    <s v="no"/>
    <s v="no"/>
    <s v="no"/>
    <s v="go/no-go"/>
    <s v="location"/>
    <s v="spatial"/>
    <s v="approach within30cm of bucket"/>
    <s v="food"/>
    <s v="no food"/>
    <s v="no blower and no inaccessable food"/>
    <s v="blower and inaccessable food"/>
    <s v="R-P"/>
    <s v="positive valence events (following negative events)"/>
    <s v="stress"/>
    <s v="long-term"/>
    <s v="no"/>
    <n v="3"/>
    <s v="1?"/>
    <s v="1 per cue"/>
    <s v="1 positive, 1 negative"/>
    <s v="latency"/>
    <n v="0"/>
    <n v="12"/>
    <n v="0"/>
    <n v="14"/>
    <s v="female"/>
    <s v="Neg and pos stimulated-Chronically stressed"/>
    <s v="Better-Worse"/>
    <s v="MID"/>
    <n v="15.49"/>
    <n v="3.2"/>
    <n v="12"/>
    <n v="11.09"/>
    <n v="13.75"/>
    <n v="2.99"/>
    <n v="14"/>
    <n v="11.2"/>
    <s v="natural"/>
    <s v="Fig 1"/>
    <m/>
    <x v="0"/>
    <m/>
  </r>
  <r>
    <x v="159"/>
    <x v="28"/>
    <s v="exp031"/>
    <s v="grp026"/>
    <s v="Destrez, A., Deiss, V., Leterrier, C., Cal,reau, L., Boissy, A."/>
    <s v="Applied Animal Behaviour Science"/>
    <n v="1.6910000000000001"/>
    <s v="Peer-reviewed"/>
    <n v="2014"/>
    <s v="Repeated exposure to positive events induces optimistic-like judgment and enhances fearfulness in chronically stressed sheep"/>
    <s v="sheep"/>
    <s v="Ovis_aries"/>
    <s v="mammal"/>
    <s v="Romanov * Berrichon-du-Cher"/>
    <s v="captive"/>
    <s v="juvenile"/>
    <s v="between"/>
    <s v="n/a"/>
    <s v="between"/>
    <s v="no"/>
    <s v="no"/>
    <s v="no"/>
    <s v="go/no-go"/>
    <s v="location"/>
    <s v="spatial"/>
    <s v="approach within30cm of bucket"/>
    <s v="food"/>
    <s v="no food"/>
    <s v="no blower and no inaccessable food"/>
    <s v="blower and inaccessable food"/>
    <s v="R-P"/>
    <s v="positive valence events (following negative events)"/>
    <s v="stress"/>
    <s v="long-term"/>
    <s v="no"/>
    <n v="3"/>
    <s v="1?"/>
    <s v="1 per cue"/>
    <s v="1 positive, 1 negative"/>
    <s v="latency"/>
    <n v="0"/>
    <n v="12"/>
    <n v="0"/>
    <n v="14"/>
    <s v="female"/>
    <s v="Neg and pos stimulated-Chronically stressed"/>
    <s v="Better-Worse"/>
    <s v="NN"/>
    <n v="20.94"/>
    <n v="2.61"/>
    <n v="12"/>
    <n v="9.0500000000000007"/>
    <n v="21.51"/>
    <n v="2.38"/>
    <n v="14"/>
    <n v="8.89"/>
    <s v="natural"/>
    <s v="Fig 1"/>
    <m/>
    <x v="0"/>
    <m/>
  </r>
  <r>
    <x v="160"/>
    <x v="28"/>
    <s v="exp031"/>
    <s v="grp026"/>
    <s v="Destrez, A., Deiss, V., Leterrier, C., Cal,reau, L., Boissy, A."/>
    <s v="Applied Animal Behaviour Science"/>
    <n v="1.6910000000000001"/>
    <s v="Peer-reviewed"/>
    <n v="2014"/>
    <s v="Repeated exposure to positive events induces optimistic-like judgment and enhances fearfulness in chronically stressed sheep"/>
    <s v="sheep"/>
    <s v="Ovis_aries"/>
    <s v="mammal"/>
    <s v="Romanov * Berrichon-du-Cher"/>
    <s v="captive"/>
    <s v="juvenile"/>
    <s v="between"/>
    <s v="n/a"/>
    <s v="between"/>
    <s v="no"/>
    <s v="no"/>
    <s v="no"/>
    <s v="go/no-go"/>
    <s v="location"/>
    <s v="spatial"/>
    <s v="approach within30cm of bucket"/>
    <s v="food"/>
    <s v="no food"/>
    <s v="no blower and no inaccessable food"/>
    <s v="blower and inaccessable food"/>
    <s v="R-P"/>
    <s v="positive valence events (following negative events)"/>
    <s v="stress"/>
    <s v="long-term"/>
    <s v="no"/>
    <n v="3"/>
    <s v="1?"/>
    <s v="1 per cue"/>
    <s v="1 positive, 1 negative"/>
    <s v="latency"/>
    <n v="0"/>
    <n v="12"/>
    <n v="0"/>
    <n v="14"/>
    <s v="female"/>
    <s v="Neg and pos stimulated-Chronically stressed"/>
    <s v="Better-Worse"/>
    <s v="N"/>
    <n v="24.463999999999999"/>
    <n v="1.5369999999999999"/>
    <n v="12"/>
    <n v="5.3243241824667278"/>
    <n v="22.302"/>
    <n v="2.0289999999999999"/>
    <n v="14"/>
    <n v="7.5918228377643269"/>
    <s v="natural"/>
    <s v="Fig 1"/>
    <m/>
    <x v="0"/>
    <m/>
  </r>
  <r>
    <x v="161"/>
    <x v="28"/>
    <s v="exp031"/>
    <s v="grp026"/>
    <s v="Destrez, A., Deiss, V., Leterrier, C., Cal,reau, L., Boissy, A."/>
    <s v="Applied Animal Behaviour Science"/>
    <n v="1.6910000000000001"/>
    <s v="Peer-reviewed"/>
    <n v="2014"/>
    <s v="Repeated exposure to positive events induces optimistic-like judgment and enhances fearfulness in chronically stressed sheep"/>
    <s v="sheep"/>
    <s v="Ovis_aries"/>
    <s v="mammal"/>
    <s v="Romanov * Berrichon-du-Cher"/>
    <s v="captive"/>
    <s v="juvenile"/>
    <s v="between"/>
    <s v="n/a"/>
    <s v="between"/>
    <s v="no"/>
    <s v="no"/>
    <s v="no"/>
    <s v="go/no-go"/>
    <s v="location"/>
    <s v="spatial"/>
    <s v="approach within30cm of bucket"/>
    <s v="food"/>
    <s v="no food"/>
    <s v="no blower and no inaccessable food"/>
    <s v="blower and inaccessable food"/>
    <s v="R-P"/>
    <s v="positive valence events (following negative events)"/>
    <s v="stress"/>
    <s v="long-term"/>
    <s v="no"/>
    <n v="3"/>
    <s v="1?"/>
    <s v="1 per cue"/>
    <s v="1 positive, 1 negative"/>
    <s v="latency"/>
    <n v="0"/>
    <n v="12"/>
    <n v="0"/>
    <n v="14"/>
    <s v="female"/>
    <s v="Neg and pos stimulated-Chronically stressed"/>
    <s v="Better-Worse"/>
    <s v="P"/>
    <n v="2.5499999999999998"/>
    <n v="0.14499999999999999"/>
    <n v="12"/>
    <n v="0.50229473419497439"/>
    <n v="2.9590000000000001"/>
    <n v="0.24399999999999999"/>
    <n v="14"/>
    <n v="0.91296440237284171"/>
    <s v="natural"/>
    <s v="Fig 1"/>
    <m/>
    <x v="0"/>
    <m/>
  </r>
  <r>
    <x v="162"/>
    <x v="29"/>
    <s v="exp142"/>
    <s v="grp120"/>
    <s v="Destrez, A., Boissy, A., Guilloteau, L., Andanson, S., Souriau, A., Laroucau, K., Chaillou, E., Deiss, V."/>
    <s v="Animal"/>
    <n v="2.056"/>
    <s v="Peer-reviewed"/>
    <n v="2017"/>
    <s v="Effects of a chronic stress treatment on vaccinal response in lambs"/>
    <s v="sheep"/>
    <s v="Ovis_aries"/>
    <s v="mammal"/>
    <s v="Romanov * Berrichon-du-Cher"/>
    <s v="captive"/>
    <s v="juvenile"/>
    <s v="between"/>
    <s v="n/a"/>
    <s v="between"/>
    <s v="no"/>
    <s v="no"/>
    <s v="yes"/>
    <s v="go/no-go"/>
    <s v="location"/>
    <s v="spatial"/>
    <s v="approach within30cm of bucket"/>
    <s v="food"/>
    <s v="no food"/>
    <s v="no blower and no inaccessable food"/>
    <s v="blower and inaccessable food"/>
    <s v="R-P"/>
    <s v="negative farm events"/>
    <s v="stress"/>
    <s v="long-term"/>
    <s v="no"/>
    <n v="3"/>
    <n v="1"/>
    <s v="1 per cue"/>
    <s v="1 positive, 1 negative"/>
    <s v="latency"/>
    <n v="0"/>
    <n v="14"/>
    <n v="0"/>
    <n v="14"/>
    <s v="female"/>
    <s v="control vs. stressed"/>
    <s v="Benign-Worse"/>
    <s v="NP"/>
    <n v="3.31"/>
    <n v="0.15"/>
    <n v="14"/>
    <n v="0.55000000000000004"/>
    <n v="5.95"/>
    <n v="1.74"/>
    <n v="14"/>
    <n v="6.51"/>
    <s v="natural"/>
    <s v="Fig 3a"/>
    <s v="proportion data excluded due to missing SE"/>
    <x v="0"/>
    <m/>
  </r>
  <r>
    <x v="163"/>
    <x v="29"/>
    <s v="exp142"/>
    <s v="grp120"/>
    <s v="Destrez, A., Boissy, A., Guilloteau, L., Andanson, S., Souriau, A., Laroucau, K., Chaillou, E., Deiss, V."/>
    <s v="Animal"/>
    <n v="2.056"/>
    <s v="Peer-reviewed"/>
    <n v="2017"/>
    <s v="Effects of a chronic stress treatment on vaccinal response in lambs"/>
    <s v="sheep"/>
    <s v="Ovis_aries"/>
    <s v="mammal"/>
    <s v="Romanov * Berrichon-du-Cher"/>
    <s v="captive"/>
    <s v="juvenile"/>
    <s v="between"/>
    <s v="n/a"/>
    <s v="between"/>
    <s v="no"/>
    <s v="no"/>
    <s v="yes"/>
    <s v="go/no-go"/>
    <s v="location"/>
    <s v="spatial"/>
    <s v="approach within30cm of bucket"/>
    <s v="food"/>
    <s v="no food"/>
    <s v="no blower and no inaccessable food"/>
    <s v="blower and inaccessable food"/>
    <s v="R-P"/>
    <s v="negative farm events"/>
    <s v="stress"/>
    <s v="long-term"/>
    <s v="no"/>
    <n v="3"/>
    <n v="1"/>
    <s v="1 per cue"/>
    <s v="1 positive, 1 negative"/>
    <s v="latency"/>
    <n v="0"/>
    <n v="14"/>
    <n v="0"/>
    <n v="14"/>
    <s v="female"/>
    <s v="control vs. stressed"/>
    <s v="Benign-Worse"/>
    <s v="MID"/>
    <n v="5.78"/>
    <n v="1.61"/>
    <n v="14"/>
    <n v="6.04"/>
    <n v="13.69"/>
    <n v="3.14"/>
    <n v="14"/>
    <n v="11.74"/>
    <s v="natural"/>
    <s v="Fig 3a"/>
    <s v="proportion data excluded due to missing SE"/>
    <x v="0"/>
    <m/>
  </r>
  <r>
    <x v="164"/>
    <x v="29"/>
    <s v="exp142"/>
    <s v="grp120"/>
    <s v="Destrez, A., Boissy, A., Guilloteau, L., Andanson, S., Souriau, A., Laroucau, K., Chaillou, E., Deiss, V."/>
    <s v="Animal"/>
    <n v="2.056"/>
    <s v="Peer-reviewed"/>
    <n v="2017"/>
    <s v="Effects of a chronic stress treatment on vaccinal response in lambs"/>
    <s v="sheep"/>
    <s v="Ovis_aries"/>
    <s v="mammal"/>
    <s v="Romanov * Berrichon-du-Cher"/>
    <s v="captive"/>
    <s v="juvenile"/>
    <s v="between"/>
    <s v="n/a"/>
    <s v="between"/>
    <s v="no"/>
    <s v="no"/>
    <s v="yes"/>
    <s v="go/no-go"/>
    <s v="location"/>
    <s v="spatial"/>
    <s v="approach within30cm of bucket"/>
    <s v="food"/>
    <s v="no food"/>
    <s v="no blower and no inaccessable food"/>
    <s v="blower and inaccessable food"/>
    <s v="R-P"/>
    <s v="negative farm events"/>
    <s v="stress"/>
    <s v="long-term"/>
    <s v="no"/>
    <n v="3"/>
    <n v="1"/>
    <s v="1 per cue"/>
    <s v="1 positive, 1 negative"/>
    <s v="latency"/>
    <n v="0"/>
    <n v="14"/>
    <n v="0"/>
    <n v="14"/>
    <s v="female"/>
    <s v="control vs. stressed"/>
    <s v="Benign-Worse"/>
    <s v="NN"/>
    <n v="12.86"/>
    <n v="2.72"/>
    <n v="14"/>
    <n v="10.18"/>
    <n v="21.52"/>
    <n v="2.46"/>
    <n v="14"/>
    <n v="9.19"/>
    <s v="natural"/>
    <s v="Fig 3a"/>
    <s v="proportion data excluded due to missing SE"/>
    <x v="0"/>
    <m/>
  </r>
  <r>
    <x v="165"/>
    <x v="29"/>
    <s v="exp142"/>
    <s v="grp120"/>
    <s v="Destrez, A., Boissy, A., Guilloteau, L., Andanson, S., Souriau, A., Laroucau, K., Chaillou, E., Deiss, V."/>
    <s v="Animal"/>
    <n v="2.056"/>
    <s v="Peer-reviewed"/>
    <n v="2017"/>
    <s v="Effects of a chronic stress treatment on vaccinal response in lambs"/>
    <s v="sheep"/>
    <s v="Ovis_aries"/>
    <s v="mammal"/>
    <s v="Romanov * Berrichon-du-Cher"/>
    <s v="captive"/>
    <s v="juvenile"/>
    <s v="between"/>
    <s v="n/a"/>
    <s v="between"/>
    <s v="no"/>
    <s v="no"/>
    <s v="yes"/>
    <s v="go/no-go"/>
    <s v="location"/>
    <s v="spatial"/>
    <s v="approach within30cm of bucket"/>
    <s v="food"/>
    <s v="no food"/>
    <s v="no blower and no inaccessable food"/>
    <s v="blower and inaccessable food"/>
    <s v="R-P"/>
    <s v="negative farm events"/>
    <s v="stress"/>
    <s v="long-term"/>
    <s v="no"/>
    <n v="3"/>
    <n v="1"/>
    <s v="1 per cue"/>
    <s v="1 positive, 1 negative"/>
    <s v="latency"/>
    <n v="0"/>
    <n v="14"/>
    <n v="0"/>
    <n v="14"/>
    <s v="female"/>
    <s v="control vs. stressed"/>
    <s v="Benign-Worse"/>
    <s v="N"/>
    <n v="18.925233644859802"/>
    <n v="0.14018691588784993"/>
    <n v="14"/>
    <n v="0.52453140936083087"/>
    <n v="2.94392523364486"/>
    <n v="0.21028037383177001"/>
    <n v="14"/>
    <n v="0.78679711404122799"/>
    <s v="natural"/>
    <s v="Fig 3a"/>
    <s v="proportion data excluded due to missing SE"/>
    <x v="0"/>
    <m/>
  </r>
  <r>
    <x v="166"/>
    <x v="29"/>
    <s v="exp142"/>
    <s v="grp120"/>
    <s v="Destrez, A., Boissy, A., Guilloteau, L., Andanson, S., Souriau, A., Laroucau, K., Chaillou, E., Deiss, V."/>
    <s v="Animal"/>
    <n v="2.056"/>
    <s v="Peer-reviewed"/>
    <n v="2017"/>
    <s v="Effects of a chronic stress treatment on vaccinal response in lambs"/>
    <s v="sheep"/>
    <s v="Ovis_aries"/>
    <s v="mammal"/>
    <s v="Romanov * Berrichon-du-Cher"/>
    <s v="captive"/>
    <s v="juvenile"/>
    <s v="between"/>
    <s v="n/a"/>
    <s v="between"/>
    <s v="no"/>
    <s v="no"/>
    <s v="yes"/>
    <s v="go/no-go"/>
    <s v="location"/>
    <s v="spatial"/>
    <s v="approach within30cm of bucket"/>
    <s v="food"/>
    <s v="no food"/>
    <s v="no blower and no inaccessable food"/>
    <s v="blower and inaccessable food"/>
    <s v="R-P"/>
    <s v="negative farm events"/>
    <s v="stress"/>
    <s v="long-term"/>
    <s v="no"/>
    <n v="3"/>
    <n v="1"/>
    <s v="1 per cue"/>
    <s v="1 positive, 1 negative"/>
    <s v="latency"/>
    <n v="0"/>
    <n v="14"/>
    <n v="0"/>
    <n v="14"/>
    <s v="female"/>
    <s v="control vs. stressed"/>
    <s v="Benign-Worse"/>
    <s v="P"/>
    <n v="3.4345794392523299"/>
    <n v="2.5934579439251984"/>
    <n v="14"/>
    <n v="9.7038310731752766"/>
    <n v="22.2897196261682"/>
    <n v="2.0677570093458009"/>
    <n v="14"/>
    <n v="7.7368382880723097"/>
    <s v="natural"/>
    <s v="Fig 3a"/>
    <s v="proportion data excluded due to missing SE"/>
    <x v="0"/>
    <m/>
  </r>
  <r>
    <x v="167"/>
    <x v="30"/>
    <s v="exp032"/>
    <s v="grp027"/>
    <s v="Douglas, C., Bateson, M., Walsh, C., B_du_, A., Edwards, A. S."/>
    <s v="Applied Animal Behaviour Science"/>
    <n v="1.6910000000000001"/>
    <s v="Peer-reviewed"/>
    <n v="2012"/>
    <s v="Environmental enrichmentinduces optimistic cognitive biases in pigs"/>
    <s v="pig"/>
    <s v="Sus_scrofa_domesticus"/>
    <s v="mammal"/>
    <s v="White_Landrace "/>
    <s v="captive"/>
    <s v="juvenile"/>
    <s v="within"/>
    <s v="yes"/>
    <s v="within (crossover)"/>
    <s v="no"/>
    <s v="no"/>
    <s v="no"/>
    <s v="go/no-go"/>
    <s v="auditory"/>
    <s v="auditory"/>
    <s v="approach hatch"/>
    <s v="food (apple)"/>
    <s v="no food"/>
    <s v="no plastic bag waved in face"/>
    <s v="plastic bag waved in face"/>
    <s v="R-P"/>
    <s v="enrichment"/>
    <s v="enrichment"/>
    <s v="long-term"/>
    <s v="no"/>
    <n v="1"/>
    <n v="5"/>
    <s v="5 in the morning and 5 in the afternoon"/>
    <s v="5 positive and 5 negative in the morning and 5 positive and 5 negative in the afternoon"/>
    <s v="latency"/>
    <n v="0"/>
    <n v="10"/>
    <n v="0"/>
    <n v="10"/>
    <s v="female"/>
    <s v="Enriched-barren"/>
    <s v="Better-Worse"/>
    <s v="MID"/>
    <n v="11.19"/>
    <n v="14.48"/>
    <n v="10"/>
    <n v="45.79"/>
    <n v="18.14"/>
    <n v="20.13"/>
    <n v="10"/>
    <n v="63.65"/>
    <s v="natural"/>
    <s v="Fig 1cd"/>
    <s v="Different auditory cues used, therefore not true intermediate cue. Only taken data from test 5"/>
    <x v="0"/>
    <m/>
  </r>
  <r>
    <x v="168"/>
    <x v="30"/>
    <s v="exp032"/>
    <s v="grp027"/>
    <s v="Douglas, C., Bateson, M., Walsh, C., B_du_, A., Edwards, A. S."/>
    <s v="Applied Animal Behaviour Science"/>
    <n v="1.6910000000000001"/>
    <s v="Peer-reviewed"/>
    <n v="2012"/>
    <s v="Environmental enrichmentinduces optimistic cognitive biases in pigs"/>
    <s v="pig"/>
    <s v="Sus_scrofa_domesticus"/>
    <s v="mammal"/>
    <s v="White_Landrace "/>
    <s v="captive"/>
    <s v="juvenile"/>
    <s v="within"/>
    <s v="yes"/>
    <s v="within (crossover)"/>
    <s v="no"/>
    <s v="no"/>
    <s v="no"/>
    <s v="go/no-go"/>
    <s v="auditory"/>
    <s v="auditory"/>
    <s v="approach hatch"/>
    <s v="food (apple)"/>
    <s v="no food"/>
    <s v="no plastic bag waved in face"/>
    <s v="plastic bag waved in face"/>
    <s v="R-P"/>
    <s v="enrichment"/>
    <s v="enrichment"/>
    <s v="long-term"/>
    <s v="no"/>
    <n v="1"/>
    <n v="5"/>
    <s v="5 in the morning and 5 in the afternoon"/>
    <s v="5 positive and 5 negative in the morning and 5 positive and 5 negative in the afternoon"/>
    <s v="latency"/>
    <n v="0"/>
    <n v="10"/>
    <n v="0"/>
    <n v="10"/>
    <s v="female"/>
    <s v="Enriched-barren"/>
    <s v="Better-Worse"/>
    <s v="N"/>
    <n v="30.041"/>
    <n v="29.201000000000001"/>
    <n v="10"/>
    <n v="92.341669954576858"/>
    <n v="30.03"/>
    <n v="30.661999999999999"/>
    <n v="10"/>
    <n v="96.961757616082849"/>
    <s v="natural"/>
    <s v="Fig 1cd"/>
    <s v="Different auditory cues used, therefore not true intermediate cue. Only taken data from test 5"/>
    <x v="0"/>
    <m/>
  </r>
  <r>
    <x v="169"/>
    <x v="30"/>
    <s v="exp032"/>
    <s v="grp027"/>
    <s v="Douglas, C., Bateson, M., Walsh, C., B_du_, A., Edwards, A. S."/>
    <s v="Applied Animal Behaviour Science"/>
    <n v="1.6910000000000001"/>
    <s v="Peer-reviewed"/>
    <n v="2012"/>
    <s v="Environmental enrichmentinduces optimistic cognitive biases in pigs"/>
    <s v="pig"/>
    <s v="Sus_scrofa_domesticus"/>
    <s v="mammal"/>
    <s v="White_Landrace "/>
    <s v="captive"/>
    <s v="juvenile"/>
    <s v="within"/>
    <s v="yes"/>
    <s v="within (crossover)"/>
    <s v="no"/>
    <s v="no"/>
    <s v="no"/>
    <s v="go/no-go"/>
    <s v="auditory"/>
    <s v="auditory"/>
    <s v="approach hatch"/>
    <s v="food (apple)"/>
    <s v="no food"/>
    <s v="no plastic bag waved in face"/>
    <s v="plastic bag waved in face"/>
    <s v="R-P"/>
    <s v="enrichment"/>
    <s v="enrichment"/>
    <s v="long-term"/>
    <s v="no"/>
    <n v="1"/>
    <n v="5"/>
    <s v="5 in the morning and 5 in the afternoon"/>
    <s v="5 positive and 5 negative in the morning and 5 positive and 5 negative in the afternoon"/>
    <s v="latency"/>
    <n v="0"/>
    <n v="10"/>
    <n v="0"/>
    <n v="10"/>
    <s v="female"/>
    <s v="Enriched-barren"/>
    <s v="Better-Worse"/>
    <s v="P"/>
    <n v="3.4209999999999998"/>
    <n v="4.1609999999999996"/>
    <n v="10"/>
    <n v="13.158237343960625"/>
    <n v="6.5830000000000002"/>
    <n v="7.6769999999999996"/>
    <n v="10"/>
    <n v="24.276805597112649"/>
    <s v="natural"/>
    <s v="Fig 1cd"/>
    <s v="Different auditory cues used, therefore not true intermediate cue. Only taken data from test 5"/>
    <x v="0"/>
    <m/>
  </r>
  <r>
    <x v="170"/>
    <x v="30"/>
    <s v="exp032"/>
    <s v="grp027"/>
    <s v="Douglas, C., Bateson, M., Walsh, C., B_du_, A., Edwards, A. S."/>
    <s v="Applied Animal Behaviour Science"/>
    <n v="1.6910000000000001"/>
    <s v="Peer-reviewed"/>
    <n v="2012"/>
    <s v="Environmental enrichment induces optimistic cognitive biases in pigs"/>
    <s v="pig"/>
    <s v="Sus_scrofa_domesticus"/>
    <s v="mammal"/>
    <s v="White_Landrace "/>
    <s v="captive"/>
    <s v="juvenile"/>
    <s v="within"/>
    <s v="yes"/>
    <s v="within (crossover)"/>
    <s v="no"/>
    <s v="no"/>
    <s v="no"/>
    <s v="go/no-go"/>
    <s v="auditory"/>
    <s v="auditory"/>
    <s v="approach hatch"/>
    <s v="food (apple)"/>
    <s v="no food"/>
    <s v="no plastic bag waved in face"/>
    <s v="plastic bag waved in face"/>
    <s v="R-P"/>
    <s v="enrichment"/>
    <s v="enrichment"/>
    <s v="long-term"/>
    <s v="no"/>
    <n v="1"/>
    <n v="5"/>
    <s v="5 in the morning and 5 in the afternoon"/>
    <s v="5 positive and 5 negative in the morning and 5 positive and 5 negative in the afternoon"/>
    <s v="proportion"/>
    <n v="0"/>
    <n v="10"/>
    <n v="0"/>
    <n v="10"/>
    <s v="female"/>
    <s v="Enriched-Barren"/>
    <s v="Better-Worse"/>
    <s v="MID"/>
    <n v="0.85"/>
    <n v="0.08"/>
    <n v="10"/>
    <n v="0.25"/>
    <n v="0.55000000000000004"/>
    <n v="0.08"/>
    <n v="10"/>
    <n v="0.25"/>
    <s v="natural"/>
    <s v="Fig 1ab"/>
    <s v="Different auditory cues used, therefore not true intermediate cue. Onyt taken data from test 5"/>
    <x v="0"/>
    <m/>
  </r>
  <r>
    <x v="171"/>
    <x v="30"/>
    <s v="exp032"/>
    <s v="grp027"/>
    <s v="Douglas, C., Bateson, M., Walsh, C., B_du_, A., Edwards, A. S."/>
    <s v="Applied Animal Behaviour Science"/>
    <n v="1.6910000000000001"/>
    <s v="Peer-reviewed"/>
    <n v="2012"/>
    <s v="Environmental enrichment induces optimistic cognitive biases in pigs"/>
    <s v="pig"/>
    <s v="Sus_scrofa_domesticus"/>
    <s v="mammal"/>
    <s v="White_Landrace "/>
    <s v="captive"/>
    <s v="juvenile"/>
    <s v="within"/>
    <s v="yes"/>
    <s v="within (crossover)"/>
    <s v="no"/>
    <s v="no"/>
    <s v="no"/>
    <s v="go/no-go"/>
    <s v="auditory"/>
    <s v="auditory"/>
    <s v="approach hatch"/>
    <s v="food (apple)"/>
    <s v="no food"/>
    <s v="no plastic bag waved in face"/>
    <s v="plastic bag waved in face"/>
    <s v="R-P"/>
    <s v="enrichment"/>
    <s v="enrichment"/>
    <s v="long-term"/>
    <s v="no"/>
    <n v="1"/>
    <n v="5"/>
    <s v="5 in the morning and 5 in the afternoon"/>
    <s v="5 positive and 5 negative in the morning and 5 positive and 5 negative in the afternoon"/>
    <s v="proportion"/>
    <n v="0"/>
    <n v="10"/>
    <n v="0"/>
    <n v="10"/>
    <s v="female"/>
    <s v="Enriched-Barren"/>
    <s v="Better-Worse"/>
    <s v="N"/>
    <n v="1.6900000000000001E-3"/>
    <n v="0"/>
    <n v="10"/>
    <n v="0"/>
    <n v="1.7000000000000001E-4"/>
    <n v="0"/>
    <n v="10"/>
    <n v="0"/>
    <s v="natural"/>
    <s v="Fig 1ab"/>
    <s v="Different auditory cues used, therefore not true intermediate cue. Onyt taken data from test 5"/>
    <x v="0"/>
    <s v="SD is zero "/>
  </r>
  <r>
    <x v="172"/>
    <x v="30"/>
    <s v="exp032"/>
    <s v="grp027"/>
    <s v="Douglas, C., Bateson, M., Walsh, C., B_du_, A., Edwards, A. S."/>
    <s v="Applied Animal Behaviour Science"/>
    <n v="1.6910000000000001"/>
    <s v="Peer-reviewed"/>
    <n v="2012"/>
    <s v="Environmental enrichment induces optimistic cognitive biases in pigs"/>
    <s v="pig"/>
    <s v="Sus_scrofa_domesticus"/>
    <s v="mammal"/>
    <s v="White_Landrace "/>
    <s v="captive"/>
    <s v="juvenile"/>
    <s v="within"/>
    <s v="yes"/>
    <s v="within (crossover)"/>
    <s v="no"/>
    <s v="no"/>
    <s v="no"/>
    <s v="go/no-go"/>
    <s v="auditory"/>
    <s v="auditory"/>
    <s v="approach hatch"/>
    <s v="food (apple)"/>
    <s v="no food"/>
    <s v="no plastic bag waved in face"/>
    <s v="plastic bag waved in face"/>
    <s v="R-P"/>
    <s v="enrichment"/>
    <s v="enrichment"/>
    <s v="long-term"/>
    <s v="no"/>
    <n v="1"/>
    <n v="5"/>
    <s v="5 in the morning and 5 in the afternoon"/>
    <s v="5 positive and 5 negative in the morning and 5 positive and 5 negative in the afternoon"/>
    <s v="proportion"/>
    <n v="0"/>
    <n v="10"/>
    <n v="0"/>
    <n v="10"/>
    <s v="female"/>
    <s v="Enriched-Barren"/>
    <s v="Better-Worse"/>
    <s v="P"/>
    <n v="1"/>
    <n v="0"/>
    <n v="10"/>
    <n v="0"/>
    <n v="0.99641999999999997"/>
    <n v="0"/>
    <n v="10"/>
    <n v="0"/>
    <s v="natural"/>
    <s v="Fig 1ab"/>
    <s v="Different auditory cues used, therefore not true intermediate cue. Onyt taken data from test 5"/>
    <x v="0"/>
    <s v="SD is zero "/>
  </r>
  <r>
    <x v="173"/>
    <x v="31"/>
    <s v="exp033"/>
    <s v="grp028"/>
    <s v="Doyle, R. E., Fisher, A. D., Hinch, G. N., Boissy, A., Lee, C."/>
    <s v="Applied Animal Behaviour Science"/>
    <n v="1.6910000000000001"/>
    <s v="Peer-reviewed"/>
    <n v="2010"/>
    <s v="Release from restraint generates a positive judgement bias in sheep"/>
    <s v="sheep"/>
    <s v="Ovis_aries"/>
    <s v="mammal"/>
    <s v="Merino "/>
    <s v="captive"/>
    <s v="adult"/>
    <s v="between"/>
    <s v="n/a"/>
    <s v="between"/>
    <s v="no"/>
    <s v="no"/>
    <s v="no"/>
    <s v="go/no-go"/>
    <s v="location"/>
    <s v="spatial"/>
    <s v="approach within30cm of bucket"/>
    <s v="food"/>
    <s v="no food"/>
    <s v="no dog"/>
    <s v="dog"/>
    <s v="R-P"/>
    <s v="restraint and isolation stressor "/>
    <s v="stress"/>
    <s v="before/during"/>
    <s v="no"/>
    <n v="3"/>
    <s v="no info"/>
    <s v="1 per cue"/>
    <s v="1 positive, 1 negative"/>
    <s v="proportion"/>
    <n v="0"/>
    <n v="10"/>
    <n v="0"/>
    <n v="10"/>
    <s v="female"/>
    <s v="Control-Isolation/restraint"/>
    <s v="Benign-Worse"/>
    <s v="NP"/>
    <n v="0.74"/>
    <n v="0.25"/>
    <n v="10"/>
    <n v="0.8"/>
    <n v="0.96"/>
    <n v="0.09"/>
    <n v="10"/>
    <n v="0.28000000000000003"/>
    <s v="natural"/>
    <s v="Fig 3"/>
    <s v="SE? Says error bars??"/>
    <x v="0"/>
    <m/>
  </r>
  <r>
    <x v="174"/>
    <x v="31"/>
    <s v="exp033"/>
    <s v="grp028"/>
    <s v="Doyle, R. E., Fisher, A. D., Hinch, G. N., Boissy, A., Lee, C."/>
    <s v="Applied Animal Behaviour Science"/>
    <n v="1.6910000000000001"/>
    <s v="Peer-reviewed"/>
    <n v="2010"/>
    <s v="Release from restraint generates a positive judgement bias in sheep"/>
    <s v="sheep"/>
    <s v="Ovis_aries"/>
    <s v="mammal"/>
    <s v="Merino "/>
    <s v="captive"/>
    <s v="adult"/>
    <s v="between"/>
    <s v="n/a"/>
    <s v="between"/>
    <s v="no"/>
    <s v="no"/>
    <s v="no"/>
    <s v="go/no-go"/>
    <s v="location"/>
    <s v="spatial"/>
    <s v="approach within30cm of bucket"/>
    <s v="food"/>
    <s v="no food"/>
    <s v="no dog"/>
    <s v="dog"/>
    <s v="R-P"/>
    <s v="restraint and isolation stressor "/>
    <s v="stress"/>
    <s v="before/during"/>
    <s v="no"/>
    <n v="3"/>
    <s v="no info"/>
    <s v="1 per cue"/>
    <s v="1 positive, 1 negative"/>
    <s v="proportion"/>
    <n v="0"/>
    <n v="10"/>
    <n v="0"/>
    <n v="10"/>
    <s v="female"/>
    <s v="Control-Isolation/restraint"/>
    <s v="Benign-Worse"/>
    <s v="MID"/>
    <n v="0.3"/>
    <n v="0.17"/>
    <n v="10"/>
    <n v="0.52"/>
    <n v="0.42"/>
    <n v="0.22"/>
    <n v="10"/>
    <n v="0.69"/>
    <s v="natural"/>
    <s v="Fig 3"/>
    <s v="SE? Says error bars??"/>
    <x v="0"/>
    <m/>
  </r>
  <r>
    <x v="175"/>
    <x v="31"/>
    <s v="exp033"/>
    <s v="grp028"/>
    <s v="Doyle, R. E., Fisher, A. D., Hinch, G. N., Boissy, A., Lee, C."/>
    <s v="Applied Animal Behaviour Science"/>
    <n v="1.6910000000000001"/>
    <s v="Peer-reviewed"/>
    <n v="2010"/>
    <s v="Release from restraint generates a positive judgement bias in sheep"/>
    <s v="sheep"/>
    <s v="Ovis_aries"/>
    <s v="mammal"/>
    <s v="Merino "/>
    <s v="captive"/>
    <s v="adult"/>
    <s v="between"/>
    <s v="n/a"/>
    <s v="between"/>
    <s v="no"/>
    <s v="no"/>
    <s v="no"/>
    <s v="go/no-go"/>
    <s v="location"/>
    <s v="spatial"/>
    <s v="approach within30cm of bucket"/>
    <s v="food"/>
    <s v="no food"/>
    <s v="no dog"/>
    <s v="dog"/>
    <s v="R-P"/>
    <s v="restraint and isolation stressor "/>
    <s v="stress"/>
    <s v="before/during"/>
    <s v="no"/>
    <n v="3"/>
    <s v="no info"/>
    <s v="1 per cue"/>
    <s v="1 positive, 1 negative"/>
    <s v="proportion"/>
    <n v="0"/>
    <n v="10"/>
    <n v="0"/>
    <n v="10"/>
    <s v="female"/>
    <s v="Control-Isolation/restraint"/>
    <s v="Benign-Worse"/>
    <s v="NN"/>
    <n v="0.06"/>
    <n v="0.04"/>
    <n v="10"/>
    <n v="0.11"/>
    <n v="0.03"/>
    <n v="0.01"/>
    <n v="10"/>
    <n v="0.04"/>
    <s v="natural"/>
    <s v="Fig 3"/>
    <s v="SE? Says error bars??"/>
    <x v="0"/>
    <m/>
  </r>
  <r>
    <x v="176"/>
    <x v="31"/>
    <s v="exp033"/>
    <s v="grp028"/>
    <s v="Doyle, R. E., Fisher, A. D., Hinch, G. N., Boissy, A., Lee, C."/>
    <s v="Applied Animal Behaviour Science"/>
    <n v="1.6910000000000001"/>
    <s v="Peer-reviewed"/>
    <n v="2010"/>
    <s v="Release from restraint generates a positive judgement bias in sheep"/>
    <s v="sheep"/>
    <s v="Ovis_aries"/>
    <s v="mammal"/>
    <s v="Merino "/>
    <s v="captive"/>
    <s v="adult"/>
    <s v="between"/>
    <s v="n/a"/>
    <s v="between"/>
    <s v="no"/>
    <s v="no"/>
    <s v="no"/>
    <s v="go/no-go"/>
    <s v="location"/>
    <s v="spatial"/>
    <s v="approach within30cm of bucket"/>
    <s v="food"/>
    <s v="no food"/>
    <s v="no dog"/>
    <s v="dog"/>
    <s v="R-P"/>
    <s v="restraint and isolation stressor "/>
    <s v="stress"/>
    <s v="before/during"/>
    <s v="no"/>
    <n v="3"/>
    <s v="no info"/>
    <s v="1 per cue"/>
    <s v="1 positive, 1 negative"/>
    <s v="proportion"/>
    <n v="0"/>
    <n v="10"/>
    <n v="0"/>
    <n v="10"/>
    <s v="female"/>
    <s v="Control-Isolation/restraint"/>
    <s v="Benign-Worse"/>
    <s v="N"/>
    <n v="1.4370000000000001E-2"/>
    <n v="1.176E-2"/>
    <n v="10"/>
    <n v="3.7188385283580143E-2"/>
    <n v="2.6800000000000001E-3"/>
    <n v="1.257E-2"/>
    <n v="10"/>
    <n v="3.9749830188316529E-2"/>
    <s v="natural"/>
    <s v="Fig 3"/>
    <s v="SE? Says error bars??"/>
    <x v="0"/>
    <m/>
  </r>
  <r>
    <x v="177"/>
    <x v="31"/>
    <s v="exp033"/>
    <s v="grp028"/>
    <s v="Doyle, R. E., Fisher, A. D., Hinch, G. N., Boissy, A., Lee, C."/>
    <s v="Applied Animal Behaviour Science"/>
    <n v="1.6910000000000001"/>
    <s v="Peer-reviewed"/>
    <n v="2010"/>
    <s v="Release from restraint generates a positive judgement bias in sheep"/>
    <s v="sheep"/>
    <s v="Ovis_aries"/>
    <s v="mammal"/>
    <s v="Merino "/>
    <s v="captive"/>
    <s v="adult"/>
    <s v="between"/>
    <s v="n/a"/>
    <s v="between"/>
    <s v="no"/>
    <s v="no"/>
    <s v="no"/>
    <s v="go/no-go"/>
    <s v="location"/>
    <s v="spatial"/>
    <s v="approach within30cm of bucket"/>
    <s v="food"/>
    <s v="no food"/>
    <s v="no dog"/>
    <s v="dog"/>
    <s v="R-P"/>
    <s v="restraint and isolation stressor "/>
    <s v="stress"/>
    <s v="before/during"/>
    <s v="no"/>
    <n v="3"/>
    <s v="no info"/>
    <s v="1 per cue"/>
    <s v="1 positive, 1 negative"/>
    <s v="proportion"/>
    <n v="0"/>
    <n v="10"/>
    <n v="0"/>
    <n v="10"/>
    <s v="female"/>
    <s v="Control-Isolation/restraint"/>
    <s v="Benign-Worse"/>
    <s v="P"/>
    <n v="0.95555999999999996"/>
    <n v="9.2530000000000001E-2"/>
    <n v="10"/>
    <n v="0.29260555189538018"/>
    <n v="1.00054"/>
    <n v="1.125E-2"/>
    <n v="10"/>
    <n v="3.557562367689427E-2"/>
    <s v="natural"/>
    <s v="Fig 3"/>
    <s v="SE? Says error bars??"/>
    <x v="0"/>
    <m/>
  </r>
  <r>
    <x v="178"/>
    <x v="32"/>
    <s v="exp038"/>
    <s v="grp029"/>
    <s v="Doyle, R. E., Lee, C., Deiss, V., Fisher, A. D., Hinch, G. N., Boissy, A."/>
    <s v="Physiology and Behavior"/>
    <n v="2.976"/>
    <s v="Peer-reviewed"/>
    <n v="2011"/>
    <s v="Measuring judgement bias and emotional reactivity in sheep following long-termexposure to unpredictable and aversive events"/>
    <s v="sheep"/>
    <s v="Ovis_aries"/>
    <s v="mammal"/>
    <s v="Romanov * Berrichon-du-Cher"/>
    <s v="captive"/>
    <s v="adult"/>
    <s v="between"/>
    <s v="n/a"/>
    <s v="between"/>
    <s v="no"/>
    <s v="no"/>
    <s v="no"/>
    <s v="go/no-go"/>
    <s v="location"/>
    <s v="spatial"/>
    <s v="approach bucket"/>
    <s v="food (15g oats)"/>
    <s v="no food"/>
    <s v="no fan"/>
    <s v="fan forced blower with paper strips"/>
    <s v="R-P"/>
    <s v="intermittent stressful, aversive events common to the production systems"/>
    <s v="stress"/>
    <s v="long-term"/>
    <s v="no"/>
    <n v="3"/>
    <n v="3"/>
    <s v="1 per cue of the 3 chosen cues"/>
    <s v="1 positive, 1 negative"/>
    <s v="proportion"/>
    <n v="0"/>
    <n v="13"/>
    <n v="0"/>
    <n v="13"/>
    <s v="female"/>
    <s v="Control-Stressed Day 1"/>
    <s v="Benign-Worse"/>
    <s v="NP"/>
    <n v="0.03"/>
    <n v="0.01"/>
    <n v="13"/>
    <n v="0.05"/>
    <n v="0.02"/>
    <n v="0.01"/>
    <n v="13"/>
    <n v="0.03"/>
    <s v="logit"/>
    <s v="Fig 3"/>
    <m/>
    <x v="0"/>
    <s v="divided by 100?"/>
  </r>
  <r>
    <x v="179"/>
    <x v="32"/>
    <s v="exp038"/>
    <s v="grp029"/>
    <s v="Doyle, R. E., Lee, C., Deiss, V., Fisher, A. D., Hinch, G. N., Boissy, A."/>
    <s v="Physiology and Behavior"/>
    <n v="2.976"/>
    <s v="Peer-reviewed"/>
    <n v="2011"/>
    <s v="Measuring judgement bias and emotional reactivity in sheep following long-termexposure to unpredictable and aversive events"/>
    <s v="sheep"/>
    <s v="Ovis_aries"/>
    <s v="mammal"/>
    <s v="Romanov * Berrichon-du-Cher"/>
    <s v="captive"/>
    <s v="adult"/>
    <s v="between"/>
    <s v="n/a"/>
    <s v="between"/>
    <s v="no"/>
    <s v="no"/>
    <s v="no"/>
    <s v="go/no-go"/>
    <s v="location"/>
    <s v="spatial"/>
    <s v="approach bucket"/>
    <s v="food (15g oats)"/>
    <s v="no food"/>
    <s v="no fan"/>
    <s v="fan forced blower with paper strips"/>
    <s v="R-P"/>
    <s v="intermittent stressful, aversive events common to the production systems"/>
    <s v="stress"/>
    <s v="long-term"/>
    <s v="no"/>
    <n v="3"/>
    <n v="3"/>
    <s v="1 per cue of the 3 chosen cues"/>
    <s v="1 positive, 1 negative"/>
    <s v="proportion"/>
    <n v="0"/>
    <n v="13"/>
    <n v="0"/>
    <n v="13"/>
    <s v="female"/>
    <s v="Control-Stressed Day 1"/>
    <s v="Benign-Worse"/>
    <s v="MID"/>
    <n v="0"/>
    <n v="0.01"/>
    <n v="13"/>
    <n v="0.03"/>
    <n v="0"/>
    <n v="0.01"/>
    <n v="13"/>
    <n v="0.03"/>
    <s v="logit"/>
    <s v="Fig 3"/>
    <m/>
    <x v="0"/>
    <s v="divided by 100?"/>
  </r>
  <r>
    <x v="180"/>
    <x v="32"/>
    <s v="exp038"/>
    <s v="grp029"/>
    <s v="Doyle, R. E., Lee, C., Deiss, V., Fisher, A. D., Hinch, G. N., Boissy, A."/>
    <s v="Physiology and Behavior"/>
    <n v="2.9750000000000001"/>
    <s v="Peer-reviewed"/>
    <n v="2011"/>
    <s v="Measuring judgement bias and emotional reactivity in sheep following long-termexposure to unpredictable and aversive events"/>
    <s v="sheep"/>
    <s v="Ovis_aries"/>
    <s v="mammal"/>
    <s v="Romanov * Berrichon-du-Cher"/>
    <s v="captive"/>
    <s v="adult"/>
    <s v="between"/>
    <s v="n/a"/>
    <s v="between"/>
    <s v="no"/>
    <s v="no"/>
    <s v="no"/>
    <s v="go/no-go"/>
    <s v="location"/>
    <s v="spatial"/>
    <s v="approach bucket"/>
    <s v="food (15g oats)"/>
    <s v="no food"/>
    <s v="no fan"/>
    <s v="fan forced blower with paper strips"/>
    <s v="R-P"/>
    <s v="intermittent stressful, aversive events common to the production systems"/>
    <s v="stress"/>
    <s v="long-term"/>
    <s v="no"/>
    <n v="3"/>
    <n v="3"/>
    <s v="1 per cue of the 3 chosen cues"/>
    <s v="1 positive, 1 negative"/>
    <s v="proportion"/>
    <n v="0"/>
    <n v="13"/>
    <n v="0"/>
    <n v="13"/>
    <s v="female"/>
    <s v="Control-Stressed Day 1"/>
    <s v="Benign-Worse"/>
    <s v="NN"/>
    <n v="-0.04"/>
    <n v="0.02"/>
    <n v="13"/>
    <n v="0.06"/>
    <n v="-0.03"/>
    <n v="0.01"/>
    <n v="13"/>
    <n v="0.04"/>
    <s v="logit"/>
    <s v="Fig 3"/>
    <m/>
    <x v="0"/>
    <s v="divided by 100?"/>
  </r>
  <r>
    <x v="181"/>
    <x v="32"/>
    <s v="exp038"/>
    <s v="grp029"/>
    <s v="Doyle, R. E., Lee, C., Deiss, V., Fisher, A. D., Hinch, G. N., Boissy, A."/>
    <s v="Physiology and Behavior"/>
    <n v="2.976"/>
    <s v="Peer-reviewed"/>
    <n v="2011"/>
    <s v="Measuring judgement bias and emotional reactivity in sheep following long-termexposure to unpredictable and aversive events"/>
    <s v="sheep"/>
    <s v="Ovis_aries"/>
    <s v="mammal"/>
    <s v="Romanov * Berrichon-du-Cher"/>
    <s v="captive"/>
    <s v="adult"/>
    <s v="between"/>
    <s v="n/a"/>
    <s v="between"/>
    <s v="no"/>
    <s v="no"/>
    <s v="no"/>
    <s v="go/no-go"/>
    <s v="location"/>
    <s v="spatial"/>
    <s v="approach bucket"/>
    <s v="food (15g oats)"/>
    <s v="no food"/>
    <s v="no fan"/>
    <s v="fan forced blower with paper strips"/>
    <s v="R-P"/>
    <s v="intermittent stressful, aversive events common to the production systems"/>
    <s v="stress"/>
    <s v="long-term"/>
    <s v="no"/>
    <n v="3"/>
    <n v="3"/>
    <s v="1 per cue of the 3 chosen cues"/>
    <s v="1 positive, 1 negative"/>
    <s v="proportion"/>
    <n v="0"/>
    <n v="13"/>
    <n v="0"/>
    <n v="13"/>
    <s v="female"/>
    <s v="Control-Stressed Day 1"/>
    <s v="Benign-Worse"/>
    <s v="N"/>
    <n v="-7.0359999999999992E-2"/>
    <n v="2.9269999999999997E-2"/>
    <n v="13"/>
    <n v="0.10553448583283095"/>
    <n v="-5.0780000000000006E-2"/>
    <n v="1.9060000000000001E-2"/>
    <n v="13"/>
    <n v="6.8721807310343636E-2"/>
    <s v="logit"/>
    <s v="Fig 3"/>
    <m/>
    <x v="0"/>
    <s v="divided by 100?"/>
  </r>
  <r>
    <x v="182"/>
    <x v="32"/>
    <s v="exp038"/>
    <s v="grp029"/>
    <s v="Doyle, R. E., Lee, C., Deiss, V., Fisher, A. D., Hinch, G. N., Boissy, A."/>
    <s v="Physiology and Behavior"/>
    <n v="2.976"/>
    <s v="Peer-reviewed"/>
    <n v="2011"/>
    <s v="Measuring judgement bias and emotional reactivity in sheep following long-termexposure to unpredictable and aversive events"/>
    <s v="sheep"/>
    <s v="Ovis_aries"/>
    <s v="mammal"/>
    <s v="Romanov * Berrichon-du-Cher"/>
    <s v="captive"/>
    <s v="adult"/>
    <s v="between"/>
    <s v="n/a"/>
    <s v="between"/>
    <s v="no"/>
    <s v="no"/>
    <s v="no"/>
    <s v="go/no-go"/>
    <s v="location"/>
    <s v="spatial"/>
    <s v="approach bucket"/>
    <s v="food (15g oats)"/>
    <s v="no food"/>
    <s v="no fan"/>
    <s v="fan forced blower with paper strips"/>
    <s v="R-P"/>
    <s v="intermittent stressful, aversive events common to the production systems"/>
    <s v="stress"/>
    <s v="long-term"/>
    <s v="no"/>
    <n v="3"/>
    <n v="3"/>
    <s v="1 per cue of the 3 chosen cues"/>
    <s v="1 positive, 1 negative"/>
    <s v="proportion"/>
    <n v="0"/>
    <n v="13"/>
    <n v="0"/>
    <n v="13"/>
    <s v="female"/>
    <s v="Control-Stressed Day 1"/>
    <s v="Benign-Worse"/>
    <s v="P"/>
    <n v="6.3289999999999999E-2"/>
    <n v="2.6089999999999999E-2"/>
    <n v="13"/>
    <n v="9.4068832776855474E-2"/>
    <n v="4.1959999999999997E-2"/>
    <n v="1.5650000000000001E-2"/>
    <n v="13"/>
    <n v="5.6426877461011431E-2"/>
    <s v="logit"/>
    <s v="Fig 3"/>
    <m/>
    <x v="0"/>
    <s v="divided by 100?"/>
  </r>
  <r>
    <x v="183"/>
    <x v="33"/>
    <s v="exp041"/>
    <s v="grp030"/>
    <s v="Dupjan, S., Ramp, C., Kanitz, E., Tuchscherer, A., Puppe, B."/>
    <s v="journal of Veterinary Behavior: Clinical Applications and Research"/>
    <n v="0.95699999999999996"/>
    <s v="Peer-reviewed"/>
    <n v="2013"/>
    <s v="A design for studies on cognitive bias in the domestic pig"/>
    <s v="pig"/>
    <s v="Sus_scrofa_domesticus"/>
    <s v="mammal"/>
    <s v="German landrace"/>
    <s v="captive"/>
    <s v="juvenile"/>
    <s v="between"/>
    <s v="n/a"/>
    <s v="between"/>
    <s v="no"/>
    <s v="no"/>
    <s v="no"/>
    <s v="go/no-go"/>
    <s v="location"/>
    <s v="spatial"/>
    <s v="approach box, push flap"/>
    <s v="food (50% piglet feed, 30% oat, 20% suger)"/>
    <s v="no food"/>
    <s v="no food"/>
    <s v="inaccessable food"/>
    <s v="R-Null"/>
    <s v="isolation"/>
    <s v="stress"/>
    <s v="long-term"/>
    <s v="no"/>
    <n v="3"/>
    <n v="3"/>
    <s v="1 out of 3"/>
    <s v="5 (not clear if 50% +/-,  but i guess so)"/>
    <s v="latency"/>
    <n v="0"/>
    <n v="15"/>
    <n v="0"/>
    <n v="15"/>
    <s v="female"/>
    <s v="Control-Stressed"/>
    <s v="Benign-Worse"/>
    <s v="NP"/>
    <n v="0.94"/>
    <n v="8.2200000000000006"/>
    <n v="15"/>
    <n v="31.84"/>
    <n v="0.96"/>
    <n v="7.03"/>
    <n v="15"/>
    <n v="27.22"/>
    <s v="natural"/>
    <s v="Fig 2b"/>
    <s v="Pilot study"/>
    <x v="0"/>
    <m/>
  </r>
  <r>
    <x v="184"/>
    <x v="33"/>
    <s v="exp041"/>
    <s v="grp030"/>
    <s v="Dupjan, S., Ramp, C., Kanitz, E., Tuchscherer, A., Puppe, B."/>
    <s v="journal of Veterinary Behavior: Clinical Applications and Research"/>
    <n v="0.95699999999999996"/>
    <s v="Peer-reviewed"/>
    <n v="2013"/>
    <s v="A design for studies on cognitive bias in the domestic pig"/>
    <s v="pig"/>
    <s v="Sus_scrofa_domesticus"/>
    <s v="mammal"/>
    <s v="German landrace"/>
    <s v="captive"/>
    <s v="juvenile"/>
    <s v="between"/>
    <s v="n/a"/>
    <s v="between"/>
    <s v="no"/>
    <s v="no"/>
    <s v="no"/>
    <s v="go/no-go"/>
    <s v="location"/>
    <s v="spatial"/>
    <s v="approach box, push flap"/>
    <s v="food (50% piglet feed, 30% oat, 20% suger)"/>
    <s v="no food"/>
    <s v="no food"/>
    <s v="inaccessable food"/>
    <s v="R-Null"/>
    <s v="isolation"/>
    <s v="stress"/>
    <s v="long-term"/>
    <s v="no"/>
    <n v="3"/>
    <n v="3"/>
    <s v="1 out of 3"/>
    <s v="5 (not clear if 50% +/-,  but i guess so)"/>
    <s v="latency"/>
    <n v="0"/>
    <n v="15"/>
    <n v="0"/>
    <n v="15"/>
    <s v="female"/>
    <s v="Control-Stressed"/>
    <s v="Benign-Worse"/>
    <s v="MID"/>
    <n v="6.48"/>
    <n v="7.85"/>
    <n v="15"/>
    <n v="30.39"/>
    <n v="3.93"/>
    <n v="7.58"/>
    <n v="15"/>
    <n v="29.36"/>
    <s v="natural"/>
    <s v="Fig 2b"/>
    <s v="Pilot study"/>
    <x v="0"/>
    <m/>
  </r>
  <r>
    <x v="185"/>
    <x v="33"/>
    <s v="exp041"/>
    <s v="grp030"/>
    <s v="Dupjan, S., Ramp, C., Kanitz, E., Tuchscherer, A., Puppe, B."/>
    <s v="journal of Veterinary Behavior: Clinical Applications and Research"/>
    <n v="0.95699999999999996"/>
    <s v="Peer-reviewed"/>
    <n v="2013"/>
    <s v="A design for studies on cognitive bias in the domestic pig"/>
    <s v="pig"/>
    <s v="Sus_scrofa_domesticus"/>
    <s v="mammal"/>
    <s v="German landrace"/>
    <s v="captive"/>
    <s v="juvenile"/>
    <s v="between"/>
    <s v="n/a"/>
    <s v="between"/>
    <s v="no"/>
    <s v="no"/>
    <s v="no"/>
    <s v="go/no-go"/>
    <s v="location"/>
    <s v="spatial"/>
    <s v="approach box, push flap"/>
    <s v="food (50% piglet feed, 30% oat, 20% suger)"/>
    <s v="no food"/>
    <s v="no food"/>
    <s v="inaccessable food"/>
    <s v="R-Null"/>
    <s v="isolation"/>
    <s v="stress"/>
    <s v="long-term"/>
    <s v="no"/>
    <n v="3"/>
    <n v="3"/>
    <s v="1 out of 3"/>
    <s v="5 (not clear if 50% +/-,  but i guess so)"/>
    <s v="latency"/>
    <n v="0"/>
    <n v="15"/>
    <n v="0"/>
    <n v="15"/>
    <s v="female"/>
    <s v="Control-Stressed"/>
    <s v="Benign-Worse"/>
    <s v="NN"/>
    <n v="4.26"/>
    <n v="7.51"/>
    <n v="15"/>
    <n v="29.09"/>
    <n v="11.33"/>
    <n v="7.44"/>
    <n v="15"/>
    <n v="28.82"/>
    <s v="natural"/>
    <s v="Fig 2b"/>
    <s v="Pilot study"/>
    <x v="0"/>
    <m/>
  </r>
  <r>
    <x v="186"/>
    <x v="33"/>
    <s v="exp041"/>
    <s v="grp030"/>
    <s v="Dupjan, S., Ramp, C., Kanitz, E., Tuchscherer, A., Puppe, B."/>
    <s v="journal of Veterinary Behavior: Clinical Applications and Research"/>
    <n v="0.95699999999999996"/>
    <s v="Peer-reviewed"/>
    <n v="2013"/>
    <s v="A design for studies on cognitive bias in the domestic pig"/>
    <s v="pig"/>
    <s v="Sus_scrofa_domesticus"/>
    <s v="mammal"/>
    <s v="German landrace"/>
    <s v="captive"/>
    <s v="juvenile"/>
    <s v="between"/>
    <s v="n/a"/>
    <s v="between"/>
    <s v="no"/>
    <s v="no"/>
    <s v="no"/>
    <s v="go/no-go"/>
    <s v="location"/>
    <s v="spatial"/>
    <s v="approach box, push flap"/>
    <s v="food (50% piglet feed, 30% oat, 20% suger)"/>
    <s v="no food"/>
    <s v="no food"/>
    <s v="inaccessable food"/>
    <s v="R-Null"/>
    <s v="isolation"/>
    <s v="stress"/>
    <s v="long-term"/>
    <s v="no"/>
    <n v="3"/>
    <n v="3"/>
    <s v="1 out of 3"/>
    <s v="5 (not clear if 50% +/-,  but i guess so)"/>
    <s v="latency"/>
    <n v="0"/>
    <n v="15"/>
    <n v="0"/>
    <n v="15"/>
    <s v="female"/>
    <s v="Control-Stressed"/>
    <s v="Benign-Worse"/>
    <s v="N"/>
    <n v="43.61"/>
    <n v="3.746"/>
    <n v="15"/>
    <n v="14.508195614892983"/>
    <n v="42.21"/>
    <n v="3.8719999999999999"/>
    <n v="15"/>
    <n v="14.996191516515118"/>
    <s v="natural"/>
    <s v="Fig 2b"/>
    <s v="Pilot study"/>
    <x v="0"/>
    <m/>
  </r>
  <r>
    <x v="187"/>
    <x v="33"/>
    <s v="exp041"/>
    <s v="grp030"/>
    <s v="Dupjan, S., Ramp, C., Kanitz, E., Tuchscherer, A., Puppe, B."/>
    <s v="journal of Veterinary Behavior: Clinical Applications and Research"/>
    <n v="0.95699999999999996"/>
    <s v="Peer-reviewed"/>
    <n v="2013"/>
    <s v="A design for studies on cognitive bias in the domestic pig"/>
    <s v="pig"/>
    <s v="Sus_scrofa_domesticus"/>
    <s v="mammal"/>
    <s v="German landrace"/>
    <s v="captive"/>
    <s v="juvenile"/>
    <s v="between"/>
    <s v="n/a"/>
    <s v="between"/>
    <s v="no"/>
    <s v="no"/>
    <s v="no"/>
    <s v="go/no-go"/>
    <s v="location"/>
    <s v="spatial"/>
    <s v="approach box, push flap"/>
    <s v="food (50% piglet feed, 30% oat, 20% suger)"/>
    <s v="no food"/>
    <s v="no food"/>
    <s v="inaccessable food"/>
    <s v="R-Null"/>
    <s v="isolation"/>
    <s v="stress"/>
    <s v="long-term"/>
    <s v="no"/>
    <n v="3"/>
    <n v="3"/>
    <s v="1 out of 3"/>
    <s v="5 (not clear if 50% +/-,  but i guess so)"/>
    <s v="latency"/>
    <n v="0"/>
    <n v="15"/>
    <n v="0"/>
    <n v="15"/>
    <s v="female"/>
    <s v="Control-Stressed"/>
    <s v="Benign-Worse"/>
    <s v="P"/>
    <n v="1.8280000000000001"/>
    <n v="3.3369999999999997"/>
    <n v="15"/>
    <n v="12.92414542629415"/>
    <n v="1.9019999999999999"/>
    <n v="3.4449999999999998"/>
    <n v="15"/>
    <n v="13.34242762768455"/>
    <s v="natural"/>
    <s v="Fig 2b"/>
    <s v="Pilot study"/>
    <x v="0"/>
    <m/>
  </r>
  <r>
    <x v="188"/>
    <x v="34"/>
    <s v="exp046"/>
    <s v="grp034"/>
    <s v="Guldimann, K., V_geli, S., Wolf, M., Wechsler B., Gygax, L."/>
    <s v="Brain and Cognition"/>
    <n v="2.4769999999999999"/>
    <s v="Peer-reviewed"/>
    <n v="2015"/>
    <s v="Frontal brain deactivation during a non-verbal cognitive judgement bias test in sheep "/>
    <s v="sheep"/>
    <s v="Ovis_aries"/>
    <s v="mammal"/>
    <s v="Lacaune"/>
    <s v="captive"/>
    <s v="adult"/>
    <s v="between"/>
    <s v="n/a"/>
    <s v="between"/>
    <s v="no"/>
    <s v="no"/>
    <s v="no"/>
    <s v="go/no-go"/>
    <s v="location"/>
    <s v="spatial"/>
    <s v="approach box"/>
    <s v="feed and salt"/>
    <s v="no food"/>
    <s v="no food"/>
    <s v="pink straw and green LED point light"/>
    <s v="R-P"/>
    <s v="housing conditions (unpredictable and stimulus poor vs predictable and stimulus rich)"/>
    <s v="stress"/>
    <s v="long-term"/>
    <s v="no"/>
    <n v="3"/>
    <n v="1"/>
    <s v="1 per cue"/>
    <s v="1 positive, 1 negative"/>
    <s v="latency"/>
    <n v="0"/>
    <n v="12"/>
    <n v="0"/>
    <n v="5"/>
    <s v="female"/>
    <s v="Predictable, stimulus rich-Unpredictable stimulus poor"/>
    <s v="Better-Worse"/>
    <s v="NP"/>
    <n v="75.59"/>
    <n v="8.99"/>
    <n v="12"/>
    <n v="31.13"/>
    <n v="63.04"/>
    <n v="17.62"/>
    <n v="5"/>
    <n v="39.4"/>
    <s v="natural"/>
    <s v="Raw data from Gygax et al 2014"/>
    <s v="Data in supplementary material in Gygax et al. 2014."/>
    <x v="0"/>
    <m/>
  </r>
  <r>
    <x v="189"/>
    <x v="34"/>
    <s v="exp046"/>
    <s v="grp034"/>
    <s v="Guldimann, K., V_geli, S., Wolf, M., Wechsler B., Gygax, L."/>
    <s v="Brain and Cognition"/>
    <n v="2.4769999999999999"/>
    <s v="Peer-reviewed"/>
    <n v="2015"/>
    <s v="Frontal brain deactivation during a non-verbal cognitive judgement bias test in sheep "/>
    <s v="sheep"/>
    <s v="Ovis_aries"/>
    <s v="mammal"/>
    <s v="Lacaune"/>
    <s v="captive"/>
    <s v="adult"/>
    <s v="between"/>
    <s v="n/a"/>
    <s v="between"/>
    <s v="no"/>
    <s v="no"/>
    <s v="no"/>
    <s v="go/no-go"/>
    <s v="location"/>
    <s v="spatial"/>
    <s v="approach box"/>
    <s v="feed and salt"/>
    <s v="no food"/>
    <s v="no food"/>
    <s v="pink straw and green LED point light"/>
    <s v="R-P"/>
    <s v="housing conditions (unpredictable and stimulus poor vs predictable and stimulus rich)"/>
    <s v="stress"/>
    <s v="long-term"/>
    <s v="no"/>
    <n v="3"/>
    <n v="1"/>
    <s v="1 per cue"/>
    <s v="1 positive, 1 negative"/>
    <s v="latency"/>
    <n v="0"/>
    <n v="12"/>
    <n v="0"/>
    <n v="5"/>
    <s v="female"/>
    <s v="Predictable, stimulus rich-Unpredictable stimulus poor"/>
    <s v="Better-Worse"/>
    <s v="MID"/>
    <n v="79.42"/>
    <n v="7.36"/>
    <n v="12"/>
    <n v="25.49"/>
    <n v="69.459999999999994"/>
    <n v="16.84"/>
    <n v="5"/>
    <n v="37.65"/>
    <s v="natural"/>
    <s v="Raw data from Gygax et al 2014"/>
    <s v="Data in supplementary material in Gygax et al. 2014."/>
    <x v="0"/>
    <m/>
  </r>
  <r>
    <x v="190"/>
    <x v="34"/>
    <s v="exp046"/>
    <s v="grp034"/>
    <s v="Guldimann, K., V_geli, S., Wolf, M., Wechsler B., Gygax, L."/>
    <s v="Brain and Cognition"/>
    <n v="2.4769999999999999"/>
    <s v="Peer-reviewed"/>
    <n v="2015"/>
    <s v="Frontal brain deactivation during a non-verbal cognitive judgement bias test in sheep "/>
    <s v="sheep"/>
    <s v="Ovis_aries"/>
    <s v="mammal"/>
    <s v="Lacaune"/>
    <s v="captive"/>
    <s v="adult"/>
    <s v="between"/>
    <s v="n/a"/>
    <s v="between"/>
    <s v="no"/>
    <s v="no"/>
    <s v="no"/>
    <s v="go/no-go"/>
    <s v="location"/>
    <s v="spatial"/>
    <s v="approach box"/>
    <s v="feed and salt"/>
    <s v="no food"/>
    <s v="no food"/>
    <s v="pink straw and green LED point light"/>
    <s v="R-P"/>
    <s v="housing conditions (unpredictable and stimulus poor vs predictable and stimulus rich)"/>
    <s v="stress"/>
    <s v="long-term"/>
    <s v="no"/>
    <n v="3"/>
    <n v="1"/>
    <s v="1 per cue"/>
    <s v="1 positive, 1 negative"/>
    <s v="latency"/>
    <n v="0"/>
    <n v="12"/>
    <n v="0"/>
    <n v="5"/>
    <s v="female"/>
    <s v="Predictable, stimulus rich-Unpredictable stimulus poor"/>
    <s v="Better-Worse"/>
    <s v="NN"/>
    <n v="87.94"/>
    <n v="2.06"/>
    <n v="12"/>
    <n v="7.13"/>
    <n v="90"/>
    <n v="0.01"/>
    <n v="5"/>
    <n v="0.02"/>
    <s v="natural"/>
    <s v="Raw data from Gygax et al 2014"/>
    <s v="Data in supplementary material in Gygax et al. 2014."/>
    <x v="0"/>
    <m/>
  </r>
  <r>
    <x v="191"/>
    <x v="34"/>
    <s v="exp046"/>
    <s v="grp034"/>
    <s v="Guldimann, K., V_geli, S., Wolf, M., Wechsler B., Gygax, L."/>
    <s v="Brain and Cognition"/>
    <n v="2.4769999999999999"/>
    <s v="Peer-reviewed"/>
    <n v="2015"/>
    <s v="Frontal brain deactivation during a non-verbal cognitive judgement bias test in sheep "/>
    <s v="sheep"/>
    <s v="Ovis_aries"/>
    <s v="mammal"/>
    <s v="Lacaune"/>
    <s v="captive"/>
    <s v="adult"/>
    <s v="between"/>
    <s v="n/a"/>
    <s v="between"/>
    <s v="no"/>
    <s v="no"/>
    <s v="no"/>
    <s v="go/no-go"/>
    <s v="location"/>
    <s v="spatial"/>
    <s v="approach box"/>
    <s v="feed and salt"/>
    <s v="no food"/>
    <s v="no food"/>
    <s v="pink straw and green LED point light"/>
    <s v="R-P"/>
    <s v="housing conditions (unpredictable and stimulus poor vs predictable and stimulus rich)"/>
    <s v="stress"/>
    <s v="long-term"/>
    <s v="no"/>
    <n v="3"/>
    <n v="1"/>
    <s v="1 per cue"/>
    <s v="1 positive, 1 negative"/>
    <s v="latency"/>
    <n v="0"/>
    <n v="12"/>
    <n v="0"/>
    <n v="5"/>
    <s v="female"/>
    <s v="Predictable, stimulus rich-Unpredictable stimulus poor"/>
    <s v="Better-Worse"/>
    <s v="N"/>
    <n v="83.594999999999999"/>
    <n v="6.4050000000000011"/>
    <n v="12"/>
    <n v="22.187570844957321"/>
    <n v="90"/>
    <n v="0.01"/>
    <n v="5"/>
    <n v="2.2360679774997897E-2"/>
    <s v="natural"/>
    <s v="Raw data from Gygax et al 2014"/>
    <s v="Data in supplementary material in Gygax et al. 2014."/>
    <x v="0"/>
    <m/>
  </r>
  <r>
    <x v="192"/>
    <x v="34"/>
    <s v="exp046"/>
    <s v="grp034"/>
    <s v="Guldimann, K., V_geli, S., Wolf, M., Wechsler B., Gygax, L."/>
    <s v="Brain and Cognition"/>
    <n v="2.4769999999999999"/>
    <s v="Peer-reviewed"/>
    <n v="2015"/>
    <s v="Frontal brain deactivation during a non-verbal cognitive judgement bias test in sheep "/>
    <s v="sheep"/>
    <s v="Ovis_aries"/>
    <s v="mammal"/>
    <s v="Lacaune"/>
    <s v="captive"/>
    <s v="adult"/>
    <s v="between"/>
    <s v="n/a"/>
    <s v="between"/>
    <s v="no"/>
    <s v="no"/>
    <s v="no"/>
    <s v="go/no-go"/>
    <s v="location"/>
    <s v="spatial"/>
    <s v="approach box"/>
    <s v="feed and salt"/>
    <s v="no food"/>
    <s v="no food"/>
    <s v="pink straw and green LED point light"/>
    <s v="R-P"/>
    <s v="housing conditions (unpredictable and stimulus poor vs predictable and stimulus rich)"/>
    <s v="stress"/>
    <s v="long-term"/>
    <s v="no"/>
    <n v="3"/>
    <n v="1"/>
    <s v="1 per cue"/>
    <s v="1 positive, 1 negative"/>
    <s v="latency"/>
    <n v="0"/>
    <n v="12"/>
    <n v="0"/>
    <n v="5"/>
    <s v="female"/>
    <s v="Predictable, stimulus rich-Unpredictable stimulus poor"/>
    <s v="Better-Worse"/>
    <s v="P"/>
    <n v="18.673333333333336"/>
    <n v="9.6231636054770355"/>
    <n v="12"/>
    <n v="33.335616588467857"/>
    <n v="12.768000000000001"/>
    <n v="7.26391905241241"/>
    <n v="5"/>
    <n v="16.242616784250007"/>
    <s v="natural"/>
    <s v="Raw data from Gygax et al 2014"/>
    <s v="Data in supplementary material in Gygax et al. 2014."/>
    <x v="0"/>
    <m/>
  </r>
  <r>
    <x v="193"/>
    <x v="34"/>
    <s v="exp046"/>
    <s v="grp034"/>
    <s v="Guldimann, K., V_geli, S., Wolf, M., Wechsler B., Gygax, L."/>
    <s v="Brain and Cognition"/>
    <n v="2.4769999999999999"/>
    <s v="Peer-reviewed"/>
    <n v="2015"/>
    <s v="Frontal brain deactivation during a non-verbal cognitive judgement bias test in sheep "/>
    <s v="sheep"/>
    <s v="Ovis_aries"/>
    <s v="mammal"/>
    <s v="Lacaune"/>
    <s v="captive"/>
    <s v="adult"/>
    <s v="between"/>
    <s v="n/a"/>
    <s v="between"/>
    <s v="no"/>
    <s v="no"/>
    <s v="no"/>
    <s v="go/no-go"/>
    <s v="location"/>
    <s v="spatial"/>
    <s v="approach box"/>
    <s v="feed and salt"/>
    <s v="no food"/>
    <s v="no food"/>
    <s v="pink straw and green LED point light"/>
    <s v="R-P"/>
    <s v="housing conditions (unpredictable and stimulus poor vs predictable and stimulus rich)"/>
    <s v="stress"/>
    <s v="long-term"/>
    <s v="no"/>
    <n v="3"/>
    <n v="1"/>
    <s v="1 per cue"/>
    <s v="1 positive, 1 negative"/>
    <s v="proportion"/>
    <n v="0"/>
    <n v="12"/>
    <n v="0"/>
    <n v="5"/>
    <s v="female"/>
    <s v="Predicgable, stimulus rich-Unpredictable stimulus poor housing"/>
    <s v="Better-Worse"/>
    <s v="NP"/>
    <n v="0.25"/>
    <n v="0.13"/>
    <n v="12"/>
    <n v="0.45"/>
    <n v="0.4"/>
    <n v="0.24"/>
    <n v="5"/>
    <n v="0.55000000000000004"/>
    <s v="natural"/>
    <s v="Raw data from Gygax et al 2014"/>
    <s v="Data in supplementary material in Gygax et al. 2014."/>
    <x v="0"/>
    <m/>
  </r>
  <r>
    <x v="194"/>
    <x v="34"/>
    <s v="exp046"/>
    <s v="grp034"/>
    <s v="Guldimann, K., V_geli, S., Wolf, M., Wechsler B., Gygax, L."/>
    <s v="Brain and Cognition"/>
    <n v="2.4769999999999999"/>
    <s v="Peer-reviewed"/>
    <n v="2015"/>
    <s v="Frontal brain deactivation during a non-verbal cognitive judgement bias test in sheep "/>
    <s v="sheep"/>
    <s v="Ovis_aries"/>
    <s v="mammal"/>
    <s v="Lacaune"/>
    <s v="captive"/>
    <s v="adult"/>
    <s v="between"/>
    <s v="n/a"/>
    <s v="between"/>
    <s v="no"/>
    <s v="no"/>
    <s v="no"/>
    <s v="go/no-go"/>
    <s v="location"/>
    <s v="spatial"/>
    <s v="approach box"/>
    <s v="feed and salt"/>
    <s v="no food"/>
    <s v="no food"/>
    <s v="pink straw and green LED point light"/>
    <s v="R-P"/>
    <s v="housing conditions (unpredictable and stimulus poor vs predictable and stimulus rich)"/>
    <s v="stress"/>
    <s v="long-term"/>
    <s v="no"/>
    <n v="3"/>
    <n v="1"/>
    <s v="1 per cue"/>
    <s v="1 positive, 1 negative"/>
    <s v="proportion"/>
    <n v="0"/>
    <n v="12"/>
    <n v="0"/>
    <n v="5"/>
    <s v="female"/>
    <s v="Predicgable, stimulus rich-Unpredictable stimulus poor housing"/>
    <s v="Better-Worse"/>
    <s v="MID"/>
    <n v="0.17"/>
    <n v="0.11"/>
    <n v="12"/>
    <n v="0.39"/>
    <n v="0.4"/>
    <n v="0.24"/>
    <n v="5"/>
    <n v="0.55000000000000004"/>
    <s v="natural"/>
    <s v="Raw data from Gygax et al 2014"/>
    <s v="Data in supplementary material in Gygax et al. 2014."/>
    <x v="0"/>
    <m/>
  </r>
  <r>
    <x v="195"/>
    <x v="34"/>
    <s v="exp046"/>
    <s v="grp034"/>
    <s v="Guldimann, K., V_geli, S., Wolf, M., Wechsler B., Gygax, L."/>
    <s v="Brain and Cognition"/>
    <n v="2.4769999999999999"/>
    <s v="Peer-reviewed"/>
    <n v="2015"/>
    <s v="Frontal brain deactivation during a non-verbal cognitive judgement bias test in sheep "/>
    <s v="sheep"/>
    <s v="Ovis_aries"/>
    <s v="mammal"/>
    <s v="Lacaune"/>
    <s v="captive"/>
    <s v="adult"/>
    <s v="between"/>
    <s v="n/a"/>
    <s v="between"/>
    <s v="no"/>
    <s v="no"/>
    <s v="no"/>
    <s v="go/no-go"/>
    <s v="location"/>
    <s v="spatial"/>
    <s v="approach box"/>
    <s v="feed and salt"/>
    <s v="no food"/>
    <s v="no food"/>
    <s v="pink straw and green LED point light"/>
    <s v="R-P"/>
    <s v="housing conditions (unpredictable and stimulus poor vs predictable and stimulus rich)"/>
    <s v="stress"/>
    <s v="long-term"/>
    <s v="no"/>
    <n v="3"/>
    <n v="1"/>
    <s v="1 per cue"/>
    <s v="1 positive, 1 negative"/>
    <s v="proportion"/>
    <n v="0"/>
    <n v="12"/>
    <n v="0"/>
    <n v="5"/>
    <s v="female"/>
    <s v="Predicgable, stimulus rich-Unpredictable stimulus poor housing"/>
    <s v="Better-Worse"/>
    <s v="NN"/>
    <n v="0.08"/>
    <n v="0.08"/>
    <n v="12"/>
    <n v="0.28999999999999998"/>
    <n v="0"/>
    <n v="0"/>
    <n v="5"/>
    <n v="0"/>
    <s v="natural"/>
    <s v="Raw data from Gygax et al 2014"/>
    <s v="Data in supplementary material in Gygax et al. 2014."/>
    <x v="0"/>
    <s v="SD is zero "/>
  </r>
  <r>
    <x v="196"/>
    <x v="34"/>
    <s v="exp046"/>
    <s v="grp034"/>
    <s v="Guldimann, K., V_geli, S., Wolf, M., Wechsler B., Gygax, L."/>
    <s v="Brain and Cognition"/>
    <n v="2.4769999999999999"/>
    <s v="Peer-reviewed"/>
    <n v="2015"/>
    <s v="Frontal brain deactivation during a non-verbal cognitive judgement bias test in sheep "/>
    <s v="sheep"/>
    <s v="Ovis_aries"/>
    <s v="mammal"/>
    <s v="Lacaune"/>
    <s v="captive"/>
    <s v="adult"/>
    <s v="between"/>
    <s v="n/a"/>
    <s v="between"/>
    <s v="no"/>
    <s v="no"/>
    <s v="no"/>
    <s v="go/no-go"/>
    <s v="location"/>
    <s v="spatial"/>
    <s v="approach box"/>
    <s v="feed and salt"/>
    <s v="no food"/>
    <s v="no food"/>
    <s v="pink straw and green LED point light"/>
    <s v="R-P"/>
    <s v="housing conditions (unpredictable and stimulus poor vs predictable and stimulus rich)"/>
    <s v="stress"/>
    <s v="long-term"/>
    <s v="no"/>
    <n v="3"/>
    <n v="1"/>
    <s v="1 per cue"/>
    <s v="1 positive, 1 negative"/>
    <s v="proportion"/>
    <n v="0"/>
    <n v="12"/>
    <n v="0"/>
    <n v="5"/>
    <s v="female"/>
    <s v="Predicgable, stimulus rich-Unpredictable stimulus poor housing"/>
    <s v="Better-Worse"/>
    <s v="N"/>
    <n v="8.3333333333333315E-2"/>
    <n v="8.3333333333333301E-2"/>
    <n v="12"/>
    <n v="0.28867513459481275"/>
    <n v="0"/>
    <n v="0"/>
    <n v="5"/>
    <n v="0"/>
    <s v="natural"/>
    <s v="Raw data from Gygax et al 2014"/>
    <s v="Data in supplementary material in Gygax et al. 2014."/>
    <x v="0"/>
    <s v="SD is zero "/>
  </r>
  <r>
    <x v="197"/>
    <x v="34"/>
    <s v="exp046"/>
    <s v="grp034"/>
    <s v="Guldimann, K., V_geli, S., Wolf, M., Wechsler B., Gygax, L."/>
    <s v="Brain and Cognition"/>
    <n v="2.4769999999999999"/>
    <s v="Peer-reviewed"/>
    <n v="2015"/>
    <s v="Frontal brain deactivation during a non-verbal cognitive judgement bias test in sheep "/>
    <s v="sheep"/>
    <s v="Ovis_aries"/>
    <s v="mammal"/>
    <s v="Lacaune"/>
    <s v="captive"/>
    <s v="adult"/>
    <s v="between"/>
    <s v="n/a"/>
    <s v="between"/>
    <s v="no"/>
    <s v="no"/>
    <s v="no"/>
    <s v="go/no-go"/>
    <s v="location"/>
    <s v="spatial"/>
    <s v="approach box"/>
    <s v="feed and salt"/>
    <s v="no food"/>
    <s v="no food"/>
    <s v="pink straw and green LED point light"/>
    <s v="R-P"/>
    <s v="housing conditions (unpredictable and stimulus poor vs predictable and stimulus rich)"/>
    <s v="stress"/>
    <s v="long-term"/>
    <s v="no"/>
    <n v="3"/>
    <n v="1"/>
    <s v="1 per cue"/>
    <s v="1 positive, 1 negative"/>
    <s v="proportion"/>
    <n v="0"/>
    <n v="12"/>
    <n v="0"/>
    <n v="5"/>
    <s v="female"/>
    <s v="Predicgable, stimulus rich-Unpredictable stimulus poor housing"/>
    <s v="Better-Worse"/>
    <s v="P"/>
    <n v="0.83333333333333348"/>
    <n v="0.11236664374387401"/>
    <n v="12"/>
    <n v="0.3892494720807626"/>
    <n v="1"/>
    <n v="0"/>
    <n v="5"/>
    <n v="0"/>
    <s v="natural"/>
    <s v="Raw data from Gygax et al 2014"/>
    <s v="Data in supplementary material in Gygax et al. 2014."/>
    <x v="0"/>
    <s v="SD is zero "/>
  </r>
  <r>
    <x v="198"/>
    <x v="35"/>
    <s v="exp114"/>
    <s v="grp108"/>
    <s v="Hales, C.A., Robinson, E.S.J., Houghton, C.J. "/>
    <s v="PlosONE"/>
    <n v="3.234"/>
    <s v="Peer-reviewed"/>
    <n v="2017"/>
    <s v="Diffusion Modelling Reveals the Decision Making Processes Underlying Negative Judgement Bias in Rats"/>
    <s v="rat"/>
    <s v="Rattus_norvegicus"/>
    <s v="mammal"/>
    <s v="Lister hooded"/>
    <s v="captive"/>
    <s v="adult"/>
    <s v="between"/>
    <s v="n/a"/>
    <s v="between"/>
    <s v="no"/>
    <s v="no"/>
    <s v="yes"/>
    <s v="active choice"/>
    <s v="auditory"/>
    <s v="auditory"/>
    <s v="lever press (left- right)"/>
    <s v="high reward food= 4 pellets"/>
    <s v="no reward"/>
    <s v="low reward =1 pellet"/>
    <s v="no reward"/>
    <s v="R-R"/>
    <s v="restraint "/>
    <s v="stress"/>
    <s v="long-term"/>
    <s v="yes"/>
    <n v="1"/>
    <s v="no info"/>
    <n v="40"/>
    <s v="40 positive, 40 negative"/>
    <s v="proportion"/>
    <n v="5"/>
    <n v="0"/>
    <n v="5"/>
    <n v="0"/>
    <s v="male"/>
    <s v="Control-restraint"/>
    <s v="Benign-Worse"/>
    <s v="MID"/>
    <n v="0.56000000000000005"/>
    <n v="0.09"/>
    <n v="5"/>
    <n v="0.2"/>
    <n v="0.46"/>
    <n v="0.11"/>
    <n v="5"/>
    <n v="0.25"/>
    <s v="natural"/>
    <s v="Fig 3b"/>
    <m/>
    <x v="0"/>
    <m/>
  </r>
  <r>
    <x v="199"/>
    <x v="35"/>
    <s v="exp114"/>
    <s v="grp108"/>
    <s v="Hales, C.A., Robinson, E.S.J., Houghton, C.J. "/>
    <s v="PlosONE"/>
    <n v="3.234"/>
    <s v="Peer-reviewed"/>
    <n v="2017"/>
    <s v="Diffusion Modelling Reveals the Decision Making Processes Underlying Negative Judgement Bias in Rats"/>
    <s v="rat"/>
    <s v="Rattus_norvegicus"/>
    <s v="mammal"/>
    <s v="Lister hooded"/>
    <s v="captive"/>
    <s v="adult"/>
    <s v="between"/>
    <s v="n/a"/>
    <s v="between"/>
    <s v="no"/>
    <s v="no"/>
    <s v="yes"/>
    <s v="active choice"/>
    <s v="auditory"/>
    <s v="auditory"/>
    <s v="lever press (left- right)"/>
    <s v="high reward food= 4 pellets"/>
    <s v="no reward"/>
    <s v="low reward =1 pellet"/>
    <s v="no reward"/>
    <s v="R-R"/>
    <s v="restraint "/>
    <s v="stress"/>
    <s v="long-term"/>
    <s v="yes"/>
    <n v="1"/>
    <s v="no info"/>
    <n v="40"/>
    <s v="40 positive, 40 negative"/>
    <s v="proportion"/>
    <n v="5"/>
    <n v="0"/>
    <n v="5"/>
    <n v="0"/>
    <s v="male"/>
    <s v="Control-restraint"/>
    <s v="Benign-Worse"/>
    <s v="N"/>
    <n v="0.25250501002004"/>
    <n v="2.0040080160319995E-2"/>
    <n v="5"/>
    <n v="4.4810981513020397E-2"/>
    <n v="0.220440881763527"/>
    <n v="2.6052104208415999E-2"/>
    <n v="5"/>
    <n v="5.8254275966926526E-2"/>
    <s v="natural"/>
    <s v="Fig 3b"/>
    <m/>
    <x v="0"/>
    <m/>
  </r>
  <r>
    <x v="200"/>
    <x v="35"/>
    <s v="exp114"/>
    <s v="grp108"/>
    <s v="Hales, C.A., Robinson, E.S.J., Houghton, C.J. "/>
    <s v="PlosONE"/>
    <n v="3.234"/>
    <s v="Peer-reviewed"/>
    <n v="2017"/>
    <s v="Diffusion Modelling Reveals the Decision Making Processes Underlying Negative Judgement Bias in Rats"/>
    <s v="rat"/>
    <s v="Rattus_norvegicus"/>
    <s v="mammal"/>
    <s v="Lister hooded"/>
    <s v="captive"/>
    <s v="adult"/>
    <s v="between"/>
    <s v="n/a"/>
    <s v="between"/>
    <s v="no"/>
    <s v="no"/>
    <s v="yes"/>
    <s v="active choice"/>
    <s v="auditory"/>
    <s v="auditory"/>
    <s v="lever press (left- right)"/>
    <s v="high reward food= 4 pellets"/>
    <s v="no reward"/>
    <s v="low reward =1 pellet"/>
    <s v="no reward"/>
    <s v="R-R"/>
    <s v="restraint "/>
    <s v="stress"/>
    <s v="long-term"/>
    <s v="yes"/>
    <n v="1"/>
    <s v="no info"/>
    <n v="40"/>
    <s v="40 positive, 40 negative"/>
    <s v="proportion"/>
    <n v="5"/>
    <n v="0"/>
    <n v="5"/>
    <n v="0"/>
    <s v="male"/>
    <s v="Control-restraint"/>
    <s v="Benign-Worse"/>
    <s v="P"/>
    <n v="0.95991983967935801"/>
    <n v="1.6032064128256973E-2"/>
    <n v="5"/>
    <n v="3.5848785210418503E-2"/>
    <n v="0.98797595190380705"/>
    <n v="1.0020040080159998E-2"/>
    <n v="5"/>
    <n v="2.2405490756510198E-2"/>
    <s v="natural"/>
    <s v="Fig 3b"/>
    <m/>
    <x v="0"/>
    <m/>
  </r>
  <r>
    <x v="201"/>
    <x v="35"/>
    <s v="exp128"/>
    <s v="grp107"/>
    <s v="Hales, C.A., Robinson, E.S.J., Houghton, C.J. "/>
    <s v="PlosONE"/>
    <n v="3.234"/>
    <s v="Peer-reviewed"/>
    <n v="2017"/>
    <s v="Diffusion Modelling Reveals the Decision Making Processes Underlying Negative Judgement Bias in Rats"/>
    <s v="rat"/>
    <s v="Rattus_norvegicus"/>
    <s v="mammal"/>
    <s v="Lister hooded"/>
    <s v="captive"/>
    <s v="adult"/>
    <s v="within"/>
    <s v="yes"/>
    <s v="within (crossover)"/>
    <s v="no"/>
    <s v="no"/>
    <s v="yes"/>
    <s v="active choice"/>
    <s v="auditory"/>
    <s v="auditory"/>
    <s v="lever press (left- right)"/>
    <s v="high reward food= 4 pellets"/>
    <s v="no reward"/>
    <s v="low reward =1 pellet"/>
    <s v="no reward"/>
    <s v="R-R"/>
    <s v="restraint "/>
    <s v="stress"/>
    <s v="before/during"/>
    <s v="yes"/>
    <n v="1"/>
    <s v="no info"/>
    <n v="40"/>
    <s v="40 positive, 40 negative"/>
    <s v="latency"/>
    <n v="11"/>
    <n v="0"/>
    <n v="11"/>
    <n v="0"/>
    <s v="male"/>
    <s v="Control-restraint"/>
    <s v="Benign-Worse"/>
    <s v="MID"/>
    <n v="46.59"/>
    <n v="7.32"/>
    <n v="11"/>
    <n v="24.26"/>
    <n v="47.86"/>
    <n v="7.38"/>
    <n v="11"/>
    <n v="24.47"/>
    <s v="natural"/>
    <s v="Fig 2a"/>
    <s v="exclude latency data for active choice, due to unclear prediction on effect"/>
    <x v="1"/>
    <m/>
  </r>
  <r>
    <x v="202"/>
    <x v="35"/>
    <s v="exp128"/>
    <s v="grp107"/>
    <s v="Hales, C.A., Robinson, E.S.J., Houghton, C.J. "/>
    <s v="PlosONE"/>
    <n v="3.234"/>
    <s v="Peer-reviewed"/>
    <n v="2017"/>
    <s v="Diffusion Modelling Reveals the Decision Making Processes Underlying Negative Judgement Bias in Rats"/>
    <s v="rat"/>
    <s v="Rattus_norvegicus"/>
    <s v="mammal"/>
    <s v="Lister hooded"/>
    <s v="captive"/>
    <s v="adult"/>
    <s v="within"/>
    <s v="yes"/>
    <s v="within (crossover)"/>
    <s v="no"/>
    <s v="no"/>
    <s v="yes"/>
    <s v="active choice"/>
    <s v="auditory"/>
    <s v="auditory"/>
    <s v="lever press (left- right)"/>
    <s v="high reward food= 4 pellets"/>
    <s v="no reward"/>
    <s v="low reward =1 pellet"/>
    <s v="no reward"/>
    <s v="R-R"/>
    <s v="restraint "/>
    <s v="stress"/>
    <s v="before/during"/>
    <s v="yes"/>
    <n v="1"/>
    <s v="no info"/>
    <n v="40"/>
    <s v="40 positive, 40 negative"/>
    <s v="latency"/>
    <n v="11"/>
    <n v="0"/>
    <n v="11"/>
    <n v="0"/>
    <s v="male"/>
    <s v="Control-restraint"/>
    <s v="Benign-Worse"/>
    <s v="N"/>
    <m/>
    <m/>
    <m/>
    <m/>
    <m/>
    <m/>
    <n v="11"/>
    <m/>
    <s v="natural"/>
    <s v="Fig 2a"/>
    <s v="exclude latency data for active choice, due to unclear prediction on effect"/>
    <x v="1"/>
    <m/>
  </r>
  <r>
    <x v="203"/>
    <x v="35"/>
    <s v="exp128"/>
    <s v="grp107"/>
    <s v="Hales, C.A., Robinson, E.S.J., Houghton, C.J. "/>
    <s v="PlosONE"/>
    <n v="3.234"/>
    <s v="Peer-reviewed"/>
    <n v="2017"/>
    <s v="Diffusion Modelling Reveals the Decision Making Processes Underlying Negative Judgement Bias in Rats"/>
    <s v="rat"/>
    <s v="Rattus_norvegicus"/>
    <s v="mammal"/>
    <s v="Lister hooded"/>
    <s v="captive"/>
    <s v="adult"/>
    <s v="within"/>
    <s v="yes"/>
    <s v="within (crossover)"/>
    <s v="no"/>
    <s v="no"/>
    <s v="yes"/>
    <s v="active choice"/>
    <s v="auditory"/>
    <s v="auditory"/>
    <s v="lever press (left- right)"/>
    <s v="high reward food= 4 pellets"/>
    <s v="no reward"/>
    <s v="low reward =1 pellet"/>
    <s v="no reward"/>
    <s v="R-R"/>
    <s v="restraint "/>
    <s v="stress"/>
    <s v="before/during"/>
    <s v="yes"/>
    <n v="1"/>
    <s v="no info"/>
    <n v="40"/>
    <s v="40 positive, 40 negative"/>
    <s v="latency"/>
    <n v="11"/>
    <n v="0"/>
    <n v="11"/>
    <n v="0"/>
    <s v="male"/>
    <s v="Control-restraint"/>
    <s v="Benign-Worse"/>
    <s v="P"/>
    <m/>
    <m/>
    <n v="11"/>
    <m/>
    <m/>
    <m/>
    <m/>
    <m/>
    <s v="natural"/>
    <s v="Fig 2a"/>
    <s v="exclude latency data for active choice, due to unclear prediction on effect"/>
    <x v="1"/>
    <m/>
  </r>
  <r>
    <x v="204"/>
    <x v="35"/>
    <s v="exp129"/>
    <s v="grp108"/>
    <s v="Hales, C.A., Robinson, E.S.J., Houghton, C.J. "/>
    <s v="PlosONE"/>
    <n v="3.234"/>
    <s v="Peer-reviewed"/>
    <n v="2017"/>
    <s v="Diffusion Modelling Reveals the Decision Making Processes Underlying Negative Judgement Bias in Rats"/>
    <s v="rat"/>
    <s v="Rattus_norvegicus"/>
    <s v="mammal"/>
    <s v="Lister hooded"/>
    <s v="captive"/>
    <s v="adult"/>
    <s v="between"/>
    <s v="n/a"/>
    <s v="between"/>
    <s v="no"/>
    <s v="no"/>
    <s v="yes"/>
    <s v="active choice"/>
    <s v="auditory"/>
    <s v="auditory"/>
    <s v="lever press (left- right)"/>
    <s v="high reward food= 4 pellets"/>
    <s v="no reward"/>
    <s v="low reward =1 pellet"/>
    <s v="no reward"/>
    <s v="R-R"/>
    <s v="restraint "/>
    <s v="stress"/>
    <s v="long-term"/>
    <s v="yes"/>
    <n v="1"/>
    <s v="no info"/>
    <n v="40"/>
    <s v="40 positive, 40 negative"/>
    <s v="latency"/>
    <n v="8"/>
    <n v="0"/>
    <n v="8"/>
    <n v="0"/>
    <s v="male"/>
    <s v="Control-restraint"/>
    <s v="Benign-Worse"/>
    <s v="MID"/>
    <n v="2.79"/>
    <n v="0.31"/>
    <n v="8"/>
    <n v="0.87"/>
    <n v="3.72"/>
    <n v="0.42"/>
    <n v="8"/>
    <n v="1.2"/>
    <s v="natural"/>
    <s v="Fig 3a"/>
    <s v="exclude latency data for active choice, due to unclear prediction on effect"/>
    <x v="1"/>
    <m/>
  </r>
  <r>
    <x v="205"/>
    <x v="35"/>
    <s v="exp129"/>
    <s v="grp108"/>
    <s v="Hales, C.A., Robinson, E.S.J., Houghton, C.J. "/>
    <s v="PlosONE"/>
    <n v="3.234"/>
    <s v="Peer-reviewed"/>
    <n v="2017"/>
    <s v="Diffusion Modelling Reveals the Decision Making Processes Underlying Negative Judgement Bias in Rats"/>
    <s v="rat"/>
    <s v="Rattus_norvegicus"/>
    <s v="mammal"/>
    <s v="Lister hooded"/>
    <s v="captive"/>
    <s v="adult"/>
    <s v="between"/>
    <s v="n/a"/>
    <s v="between"/>
    <s v="no"/>
    <s v="no"/>
    <s v="yes"/>
    <s v="active choice"/>
    <s v="auditory"/>
    <s v="auditory"/>
    <s v="lever press (left- right)"/>
    <s v="high reward food= 4 pellets"/>
    <s v="no reward"/>
    <s v="low reward =1 pellet"/>
    <s v="no reward"/>
    <s v="R-R"/>
    <s v="restraint "/>
    <s v="stress"/>
    <s v="long-term"/>
    <s v="yes"/>
    <n v="1"/>
    <s v="no info"/>
    <n v="40"/>
    <s v="40 positive, 40 negative"/>
    <s v="latency"/>
    <n v="8"/>
    <n v="0"/>
    <n v="8"/>
    <n v="0"/>
    <s v="male"/>
    <s v="Control-restraint"/>
    <s v="Benign-Worse"/>
    <s v="N"/>
    <m/>
    <m/>
    <n v="8"/>
    <m/>
    <m/>
    <m/>
    <n v="8"/>
    <m/>
    <s v="natural"/>
    <s v="Fig 3a"/>
    <s v="exclude latency data for active choice, due to unclear prediction on effect"/>
    <x v="1"/>
    <m/>
  </r>
  <r>
    <x v="206"/>
    <x v="35"/>
    <s v="exp129"/>
    <s v="grp108"/>
    <s v="Hales, C.A., Robinson, E.S.J., Houghton, C.J. "/>
    <s v="PlosONE"/>
    <n v="3.234"/>
    <s v="Peer-reviewed"/>
    <n v="2017"/>
    <s v="Diffusion Modelling Reveals the Decision Making Processes Underlying Negative Judgement Bias in Rats"/>
    <s v="rat"/>
    <s v="Rattus_norvegicus"/>
    <s v="mammal"/>
    <s v="Lister hooded"/>
    <s v="captive"/>
    <s v="adult"/>
    <s v="between"/>
    <s v="n/a"/>
    <s v="between"/>
    <s v="no"/>
    <s v="no"/>
    <s v="yes"/>
    <s v="active choice"/>
    <s v="auditory"/>
    <s v="auditory"/>
    <s v="lever press (left- right)"/>
    <s v="high reward food= 4 pellets"/>
    <s v="no reward"/>
    <s v="low reward =1 pellet"/>
    <s v="no reward"/>
    <s v="R-R"/>
    <s v="restraint "/>
    <s v="stress"/>
    <s v="long-term"/>
    <s v="yes"/>
    <n v="1"/>
    <s v="no info"/>
    <n v="40"/>
    <s v="40 positive, 40 negative"/>
    <s v="latency"/>
    <n v="8"/>
    <n v="0"/>
    <n v="8"/>
    <n v="0"/>
    <s v="male"/>
    <s v="Control-restraint"/>
    <s v="Benign-Worse"/>
    <s v="P"/>
    <m/>
    <m/>
    <n v="8"/>
    <m/>
    <m/>
    <m/>
    <n v="8"/>
    <m/>
    <s v="natural"/>
    <s v="Fig 3a"/>
    <s v="exclude latency data for active choice, due to unclear prediction on effect"/>
    <x v="1"/>
    <m/>
  </r>
  <r>
    <x v="207"/>
    <x v="36"/>
    <s v="exp047"/>
    <s v="grp035"/>
    <s v="Harding, E. J., Paul, E., Mendl, M"/>
    <s v="Nature Brief Comm"/>
    <n v="41.456000000000003"/>
    <s v="Peer-reviewed"/>
    <n v="2004"/>
    <s v="Cognitive bias and affective state"/>
    <s v="rat"/>
    <s v="Rattus_norvegicus"/>
    <s v="mammal"/>
    <s v="Lister hooded"/>
    <s v="captive"/>
    <s v="adult"/>
    <s v="between"/>
    <s v="n/a"/>
    <s v="between"/>
    <s v="no"/>
    <s v="no"/>
    <s v="no"/>
    <s v="go/no-go"/>
    <s v="auditory"/>
    <s v="auditory"/>
    <s v="lever press"/>
    <s v="food pellet"/>
    <s v="no food pellet "/>
    <s v="No white noise"/>
    <s v="white noise (70dB)"/>
    <s v="R-P"/>
    <s v="unpredictable housing conditions "/>
    <s v="stress"/>
    <s v="long-term"/>
    <s v="no"/>
    <n v="3"/>
    <n v="10"/>
    <n v="3"/>
    <m/>
    <s v="latency"/>
    <n v="4"/>
    <n v="0"/>
    <n v="5"/>
    <n v="0"/>
    <s v="male"/>
    <s v="Predictable-Unpredictable"/>
    <s v="Benign-Worse"/>
    <s v="NP"/>
    <n v="3.14"/>
    <n v="0.52"/>
    <n v="4"/>
    <n v="1.03"/>
    <n v="4.72"/>
    <n v="0.69"/>
    <n v="5"/>
    <n v="1.54"/>
    <s v="natural"/>
    <s v="Fig 1b"/>
    <s v="One lever, press if rewarded tone, retain from presseing if unrewarded tone."/>
    <x v="0"/>
    <m/>
  </r>
  <r>
    <x v="208"/>
    <x v="36"/>
    <s v="exp047"/>
    <s v="grp035"/>
    <s v="Harding, E. J., Paul, E., Mendl, M"/>
    <s v="Nature Brief Comm"/>
    <n v="41.456000000000003"/>
    <s v="Peer-reviewed"/>
    <n v="2004"/>
    <s v="Cognitive bias and affective state"/>
    <s v="rat"/>
    <s v="Rattus_norvegicus"/>
    <s v="mammal"/>
    <s v="Lister hooded"/>
    <s v="captive"/>
    <s v="adult"/>
    <s v="between"/>
    <s v="n/a"/>
    <s v="between"/>
    <s v="no"/>
    <s v="no"/>
    <s v="no"/>
    <s v="go/no-go"/>
    <s v="auditory"/>
    <s v="auditory"/>
    <s v="lever press"/>
    <s v="food pellet"/>
    <s v="no food pellet "/>
    <s v="No white noise"/>
    <s v="white noise (70dB)"/>
    <s v="R-P"/>
    <s v="unpredictable housing conditions "/>
    <s v="stress"/>
    <s v="long-term"/>
    <s v="no"/>
    <n v="3"/>
    <n v="10"/>
    <n v="3"/>
    <m/>
    <s v="latency"/>
    <n v="4"/>
    <n v="0"/>
    <n v="5"/>
    <n v="0"/>
    <s v="male"/>
    <s v="Predictable-Unpredictable"/>
    <s v="Benign-Worse"/>
    <s v="MID"/>
    <n v="3.91"/>
    <n v="0.56000000000000005"/>
    <n v="4"/>
    <n v="1.1200000000000001"/>
    <n v="4.76"/>
    <n v="1.03"/>
    <n v="5"/>
    <n v="2.31"/>
    <s v="natural"/>
    <s v="Fig 1b"/>
    <s v="One lever, press if rewarded tone, retain from presseing if unrewarded tone."/>
    <x v="0"/>
    <m/>
  </r>
  <r>
    <x v="209"/>
    <x v="36"/>
    <s v="exp047"/>
    <s v="grp035"/>
    <s v="Harding, E. J., Paul, E., Mendl, M"/>
    <s v="Nature Brief Comm"/>
    <n v="41.456000000000003"/>
    <s v="Peer-reviewed"/>
    <n v="2004"/>
    <s v="Cognitive bias and affective state"/>
    <s v="rat"/>
    <s v="Rattus_norvegicus"/>
    <s v="mammal"/>
    <s v="Lister hooded"/>
    <s v="captive"/>
    <s v="adult"/>
    <s v="between"/>
    <s v="n/a"/>
    <s v="between"/>
    <s v="no"/>
    <s v="no"/>
    <s v="no"/>
    <s v="go/no-go"/>
    <s v="auditory"/>
    <s v="auditory"/>
    <s v="lever press"/>
    <s v="food pellet"/>
    <s v="no food pellet "/>
    <s v="No white noise"/>
    <s v="white noise (70dB)"/>
    <s v="R-P"/>
    <s v="unpredictable housing conditions "/>
    <s v="stress"/>
    <s v="long-term"/>
    <s v="no"/>
    <n v="3"/>
    <n v="10"/>
    <n v="3"/>
    <m/>
    <s v="latency"/>
    <n v="4"/>
    <n v="0"/>
    <n v="5"/>
    <n v="0"/>
    <s v="male"/>
    <s v="Predictable-Unpredictable"/>
    <s v="Benign-Worse"/>
    <s v="NN"/>
    <n v="7.6"/>
    <n v="0.28999999999999998"/>
    <n v="4"/>
    <n v="0.56999999999999995"/>
    <n v="7.77"/>
    <n v="0.5"/>
    <n v="5"/>
    <n v="1.1200000000000001"/>
    <s v="natural"/>
    <s v="Fig 1b"/>
    <s v="One lever, press if rewarded tone, retain from presseing if unrewarded tone."/>
    <x v="0"/>
    <m/>
  </r>
  <r>
    <x v="210"/>
    <x v="36"/>
    <s v="exp047"/>
    <s v="grp035"/>
    <s v="Harding, E. J., Paul, E., Mendl, M"/>
    <s v="Nature Brief Comm"/>
    <n v="41.456000000000003"/>
    <s v="Peer-reviewed"/>
    <n v="2004"/>
    <s v="Cognitive bias and affective state"/>
    <s v="rat"/>
    <s v="Rattus_norvegicus"/>
    <s v="mammal"/>
    <s v="Lister hooded"/>
    <s v="captive"/>
    <s v="adult"/>
    <s v="between"/>
    <s v="n/a"/>
    <s v="between"/>
    <s v="no"/>
    <s v="no"/>
    <s v="no"/>
    <s v="go/no-go"/>
    <s v="auditory"/>
    <s v="auditory"/>
    <s v="lever press"/>
    <s v="food pellet"/>
    <s v="no food pellet "/>
    <s v="No white noise"/>
    <s v="white noise (70dB)"/>
    <s v="R-P"/>
    <s v="unpredictable housing conditions "/>
    <s v="stress"/>
    <s v="long-term"/>
    <s v="no"/>
    <n v="3"/>
    <n v="10"/>
    <n v="3"/>
    <m/>
    <s v="latency"/>
    <n v="4"/>
    <n v="0"/>
    <n v="5"/>
    <n v="0"/>
    <s v="male"/>
    <s v="Predictable-Unpredictable"/>
    <s v="Benign-Worse"/>
    <s v="N"/>
    <n v="8.5009999999999994"/>
    <n v="0.157"/>
    <n v="4"/>
    <n v="0.314"/>
    <n v="8.2609999999999992"/>
    <n v="0.60399999999999898"/>
    <n v="5"/>
    <n v="1.3505850584098709"/>
    <s v="natural"/>
    <s v="Fig 1b"/>
    <s v="One lever, press if rewarded tone, retain from presseing if unrewarded tone."/>
    <x v="0"/>
    <m/>
  </r>
  <r>
    <x v="211"/>
    <x v="36"/>
    <s v="exp047"/>
    <s v="grp035"/>
    <s v="Harding, E. J., Paul, E., Mendl, M"/>
    <s v="Nature Brief Comm"/>
    <n v="41.456000000000003"/>
    <s v="Peer-reviewed"/>
    <n v="2004"/>
    <s v="Cognitive bias and affective state"/>
    <s v="rat"/>
    <s v="Rattus_norvegicus"/>
    <s v="mammal"/>
    <s v="Lister hooded"/>
    <s v="captive"/>
    <s v="adult"/>
    <s v="between"/>
    <s v="n/a"/>
    <s v="between"/>
    <s v="no"/>
    <s v="no"/>
    <s v="no"/>
    <s v="go/no-go"/>
    <s v="auditory"/>
    <s v="auditory"/>
    <s v="lever press"/>
    <s v="food pellet"/>
    <s v="no food pellet "/>
    <s v="No white noise"/>
    <s v="white noise (70dB)"/>
    <s v="R-P"/>
    <s v="unpredictable housing conditions "/>
    <s v="stress"/>
    <s v="long-term"/>
    <s v="no"/>
    <n v="3"/>
    <n v="10"/>
    <n v="3"/>
    <m/>
    <s v="latency"/>
    <n v="4"/>
    <n v="0"/>
    <n v="5"/>
    <n v="0"/>
    <s v="male"/>
    <s v="Predictable-Unpredictable"/>
    <s v="Benign-Worse"/>
    <s v="P"/>
    <n v="2.1859999999999999"/>
    <n v="0.32700000000000001"/>
    <n v="4"/>
    <n v="0.65400000000000003"/>
    <n v="3.9289999999999998"/>
    <n v="0.76500000000000001"/>
    <n v="5"/>
    <n v="1.7105920027873391"/>
    <s v="natural"/>
    <s v="Fig 1b"/>
    <s v="One lever, press if rewarded tone, retain from presseing if unrewarded tone."/>
    <x v="0"/>
    <m/>
  </r>
  <r>
    <x v="212"/>
    <x v="36"/>
    <s v="exp047"/>
    <s v="grp035"/>
    <s v="Harding, E. J., Paul, E., Mendl, M"/>
    <s v="Nature Brief Comm"/>
    <n v="41.456000000000003"/>
    <s v="Peer-reviewed"/>
    <n v="2004"/>
    <s v="Cognitive bias and affective state"/>
    <s v="rat"/>
    <s v="Rattus_norvegicus"/>
    <s v="mammal"/>
    <s v="Lister hooded"/>
    <s v="captive"/>
    <s v="adult"/>
    <s v="between"/>
    <s v="n/a"/>
    <s v="between"/>
    <s v="no"/>
    <s v="no"/>
    <s v="no"/>
    <s v="go/no-go"/>
    <s v="auditory"/>
    <s v="auditory"/>
    <s v="lever press"/>
    <s v="food pellet"/>
    <s v="no food pellet "/>
    <s v="No white noise"/>
    <s v="white noise (70dB)"/>
    <s v="R-P"/>
    <s v="unpredictable housing conditions "/>
    <s v="stress"/>
    <s v="long-term"/>
    <s v="no"/>
    <n v="3"/>
    <n v="10"/>
    <n v="3"/>
    <m/>
    <s v="proportion"/>
    <n v="4"/>
    <n v="0"/>
    <n v="5"/>
    <n v="0"/>
    <s v="male"/>
    <s v="Predictable-Unpredictable housing"/>
    <s v="Benign-Worse"/>
    <s v="NP"/>
    <n v="0.84"/>
    <n v="0.06"/>
    <n v="4"/>
    <n v="0.11"/>
    <n v="0.69"/>
    <n v="0.09"/>
    <n v="5"/>
    <n v="0.21"/>
    <s v="natural"/>
    <s v="Fig 1a"/>
    <s v="One lever, press if rewarded tone, retain from presseing if unrewarded tone."/>
    <x v="0"/>
    <m/>
  </r>
  <r>
    <x v="213"/>
    <x v="36"/>
    <s v="exp047"/>
    <s v="grp035"/>
    <s v="Harding, E. J., Paul, E., Mendl, M"/>
    <s v="Nature Brief Comm"/>
    <n v="41.456000000000003"/>
    <s v="Peer-reviewed"/>
    <n v="2004"/>
    <s v="Cognitive bias and affective state"/>
    <s v="rat"/>
    <s v="Rattus_norvegicus"/>
    <s v="mammal"/>
    <s v="Lister hooded"/>
    <s v="captive"/>
    <s v="adult"/>
    <s v="between"/>
    <s v="n/a"/>
    <s v="between"/>
    <s v="no"/>
    <s v="no"/>
    <s v="no"/>
    <s v="go/no-go"/>
    <s v="auditory"/>
    <s v="auditory"/>
    <s v="lever press"/>
    <s v="food pellet"/>
    <s v="no food pellet "/>
    <s v="No white noise"/>
    <s v="white noise (70dB)"/>
    <s v="R-P"/>
    <s v="unpredictable housing conditions "/>
    <s v="stress"/>
    <s v="long-term"/>
    <s v="no"/>
    <n v="3"/>
    <n v="10"/>
    <n v="3"/>
    <m/>
    <s v="proportion"/>
    <n v="4"/>
    <n v="0"/>
    <n v="5"/>
    <n v="0"/>
    <s v="male"/>
    <s v="Predictable-Unpredictable housing"/>
    <s v="Benign-Worse"/>
    <s v="MID"/>
    <n v="0.76"/>
    <n v="0.04"/>
    <n v="4"/>
    <n v="0.09"/>
    <n v="0.69"/>
    <n v="0.11"/>
    <n v="5"/>
    <n v="0.25"/>
    <s v="natural"/>
    <s v="Fig 1a"/>
    <s v="One lever, press if rewarded tone, retain from presseing if unrewarded tone."/>
    <x v="0"/>
    <m/>
  </r>
  <r>
    <x v="214"/>
    <x v="36"/>
    <s v="exp047"/>
    <s v="grp035"/>
    <s v="Harding, E. J., Paul, E., Mendl, M"/>
    <s v="Nature Brief Comm"/>
    <n v="41.456000000000003"/>
    <s v="Peer-reviewed"/>
    <n v="2004"/>
    <s v="Cognitive bias and affective state"/>
    <s v="rat"/>
    <s v="Rattus_norvegicus"/>
    <s v="mammal"/>
    <s v="Lister hooded"/>
    <s v="captive"/>
    <s v="adult"/>
    <s v="between"/>
    <s v="n/a"/>
    <s v="between"/>
    <s v="no"/>
    <s v="no"/>
    <s v="no"/>
    <s v="go/no-go"/>
    <s v="auditory"/>
    <s v="auditory"/>
    <s v="lever press"/>
    <s v="food pellet"/>
    <s v="no food pellet "/>
    <s v="No white noise"/>
    <s v="white noise (70dB)"/>
    <s v="R-P"/>
    <s v="unpredictable housing conditions "/>
    <s v="stress"/>
    <s v="long-term"/>
    <s v="no"/>
    <n v="3"/>
    <n v="10"/>
    <n v="3"/>
    <m/>
    <s v="proportion"/>
    <n v="4"/>
    <n v="0"/>
    <n v="5"/>
    <n v="0"/>
    <s v="male"/>
    <s v="Predictable-Unpredictable housing"/>
    <s v="Benign-Worse"/>
    <s v="NN"/>
    <n v="0.28999999999999998"/>
    <n v="0.02"/>
    <n v="4"/>
    <n v="0.05"/>
    <n v="0.31"/>
    <n v="0.08"/>
    <n v="5"/>
    <n v="0.18"/>
    <s v="natural"/>
    <s v="Fig 1a"/>
    <s v="One lever, press if rewarded tone, retain from presseing if unrewarded tone."/>
    <x v="0"/>
    <m/>
  </r>
  <r>
    <x v="215"/>
    <x v="36"/>
    <s v="exp047"/>
    <s v="grp035"/>
    <s v="Harding, E. J., Paul, E., Mendl, M"/>
    <s v="Nature Brief Comm"/>
    <n v="41.456000000000003"/>
    <s v="Peer-reviewed"/>
    <n v="2004"/>
    <s v="Cognitive bias and affective state"/>
    <s v="rat"/>
    <s v="Rattus_norvegicus"/>
    <s v="mammal"/>
    <s v="Lister hooded"/>
    <s v="captive"/>
    <s v="adult"/>
    <s v="between"/>
    <s v="n/a"/>
    <s v="between"/>
    <s v="no"/>
    <s v="no"/>
    <s v="no"/>
    <s v="go/no-go"/>
    <s v="auditory"/>
    <s v="auditory"/>
    <s v="lever press"/>
    <s v="food pellet"/>
    <s v="no food pellet "/>
    <s v="No white noise"/>
    <s v="white noise (70dB)"/>
    <s v="R-P"/>
    <s v="unpredictable housing conditions "/>
    <s v="stress"/>
    <s v="long-term"/>
    <s v="no"/>
    <n v="3"/>
    <n v="10"/>
    <n v="3"/>
    <m/>
    <s v="proportion"/>
    <n v="4"/>
    <n v="0"/>
    <n v="5"/>
    <n v="0"/>
    <s v="male"/>
    <s v="Predictable-Unpredictable housing"/>
    <s v="Benign-Worse"/>
    <s v="N"/>
    <n v="0.17699999999999999"/>
    <n v="2.7309999999999997E-2"/>
    <n v="4"/>
    <n v="5.4619999999999995E-2"/>
    <n v="0.22006000000000001"/>
    <n v="7.4520000000000003E-2"/>
    <n v="5"/>
    <n v="0.16663178568328435"/>
    <s v="natural"/>
    <s v="Fig 1a"/>
    <s v="One lever, press if rewarded tone, retain from presseing if unrewarded tone."/>
    <x v="0"/>
    <m/>
  </r>
  <r>
    <x v="216"/>
    <x v="36"/>
    <s v="exp047"/>
    <s v="grp035"/>
    <s v="Harding, E. J., Paul, E., Mendl, M"/>
    <s v="Nature Brief Comm"/>
    <n v="41.456000000000003"/>
    <s v="Peer-reviewed"/>
    <n v="2004"/>
    <s v="Cognitive bias and affective state"/>
    <s v="rat"/>
    <s v="Rattus_norvegicus"/>
    <s v="mammal"/>
    <s v="Lister hooded"/>
    <s v="captive"/>
    <s v="adult"/>
    <s v="between"/>
    <s v="n/a"/>
    <s v="between"/>
    <s v="no"/>
    <s v="no"/>
    <s v="no"/>
    <s v="go/no-go"/>
    <s v="auditory"/>
    <s v="auditory"/>
    <s v="lever press"/>
    <s v="food pellet"/>
    <s v="no food pellet "/>
    <s v="No white noise"/>
    <s v="white noise (70dB)"/>
    <s v="R-P"/>
    <s v="unpredictable housing conditions "/>
    <s v="stress"/>
    <s v="long-term"/>
    <s v="no"/>
    <n v="3"/>
    <n v="10"/>
    <n v="3"/>
    <m/>
    <s v="proportion"/>
    <n v="4"/>
    <n v="0"/>
    <n v="5"/>
    <n v="0"/>
    <s v="male"/>
    <s v="Predictable-Unpredictable housing"/>
    <s v="Benign-Worse"/>
    <s v="P"/>
    <n v="0.95128000000000001"/>
    <n v="1.9439999999999999E-2"/>
    <n v="4"/>
    <n v="3.8879999999999998E-2"/>
    <n v="0.79883999999999999"/>
    <n v="8.5000000000000006E-2"/>
    <n v="5"/>
    <n v="0.19006577808748215"/>
    <s v="natural"/>
    <s v="Fig 1a"/>
    <s v="One lever, press if rewarded tone, retain from presseing if unrewarded tone."/>
    <x v="0"/>
    <m/>
  </r>
  <r>
    <x v="217"/>
    <x v="37"/>
    <s v="exp048"/>
    <s v="grp036"/>
    <s v="Hernandez, Carlos E., Hinch, Geoff , Lea, Jim , Ferguson, Drewe , Lee, Caroline"/>
    <s v="Applied Animal Behaviour Science"/>
    <n v="1.6910000000000001"/>
    <s v="Peer-reviewed"/>
    <n v="2015"/>
    <s v="Acute stress enhances sensitivity to a highly attractive food reward without affecting judgement bias in laying hens"/>
    <s v="fowl"/>
    <s v="Gallus_gallus"/>
    <s v="bird"/>
    <s v="ISA Brown"/>
    <s v="captive"/>
    <s v="adult"/>
    <s v="between"/>
    <s v="n/a"/>
    <s v="between"/>
    <s v="no"/>
    <s v="no"/>
    <s v="yes"/>
    <s v="active choice"/>
    <s v="colour"/>
    <s v="visual"/>
    <s v="cross the 'decision line' with one leg"/>
    <s v="4 live mealworms"/>
    <s v="no food"/>
    <s v="1 mealworm or food pellet"/>
    <s v="no food"/>
    <s v="R-R"/>
    <s v="isolation in novel environment for 5 min."/>
    <s v="stress"/>
    <s v="before/during"/>
    <s v="no"/>
    <n v="3"/>
    <s v="no info"/>
    <s v="1 per cue"/>
    <s v="3 positive, 3 negative (low value) "/>
    <s v="latency"/>
    <n v="0"/>
    <n v="10"/>
    <n v="0"/>
    <n v="10"/>
    <s v="female"/>
    <s v="Control-Stressed"/>
    <s v="Benign-Worse"/>
    <s v="NP"/>
    <n v="69.64"/>
    <n v="2.09"/>
    <n v="10"/>
    <n v="6.62"/>
    <n v="63.32"/>
    <n v="2.21"/>
    <n v="10"/>
    <n v="6.99"/>
    <s v="natural"/>
    <s v="Fig 3a"/>
    <s v="exclude latency data for active choice, due to unclear prediction on effect"/>
    <x v="1"/>
    <m/>
  </r>
  <r>
    <x v="218"/>
    <x v="37"/>
    <s v="exp048"/>
    <s v="grp036"/>
    <s v="Hernandez, Carlos E., Hinch, Geoff , Lea, Jim , Ferguson, Drewe , Lee, Caroline"/>
    <s v="Applied Animal Behaviour Science"/>
    <n v="1.6910000000000001"/>
    <s v="Peer-reviewed"/>
    <n v="2015"/>
    <s v="Acute stress enhances sensitivity to a highly attractive food reward without affecting judgement bias in laying hens"/>
    <s v="fowl"/>
    <s v="Gallus_gallus"/>
    <s v="bird"/>
    <s v="ISA Brown"/>
    <s v="captive"/>
    <s v="adult"/>
    <s v="between"/>
    <s v="n/a"/>
    <s v="between"/>
    <s v="no"/>
    <s v="no"/>
    <s v="yes"/>
    <s v="active choice"/>
    <s v="colour"/>
    <s v="visual"/>
    <s v="cross the 'decision line' with one leg"/>
    <s v="4 live mealworms"/>
    <s v="no food"/>
    <s v="1 mealworm or food pellet"/>
    <s v="no food"/>
    <s v="R-R"/>
    <s v="isolation in novel environment for 5 min."/>
    <s v="stress"/>
    <s v="before/during"/>
    <s v="no"/>
    <n v="3"/>
    <s v="no info"/>
    <s v="1 per cue"/>
    <s v="3 positive, 3 negative (low value) "/>
    <s v="latency"/>
    <n v="0"/>
    <n v="10"/>
    <n v="0"/>
    <n v="10"/>
    <s v="female"/>
    <s v="Control-Stressed"/>
    <s v="Benign-Worse"/>
    <s v="MID"/>
    <n v="71.400000000000006"/>
    <n v="2.04"/>
    <n v="10"/>
    <n v="6.44"/>
    <n v="66.64"/>
    <n v="2.0499999999999998"/>
    <n v="10"/>
    <n v="6.49"/>
    <s v="natural"/>
    <s v="Fig 3a"/>
    <s v="exclude latency data for active choice, due to unclear prediction on effect"/>
    <x v="1"/>
    <m/>
  </r>
  <r>
    <x v="219"/>
    <x v="37"/>
    <s v="exp048"/>
    <s v="grp036"/>
    <s v="Hernandez, Carlos E., Hinch, Geoff , Lea, Jim , Ferguson, Drewe , Lee, Caroline"/>
    <s v="Applied Animal Behaviour Science"/>
    <n v="1.6910000000000001"/>
    <s v="Peer-reviewed"/>
    <n v="2015"/>
    <s v="Acute stress enhances sensitivity to a highly attractive food reward without affecting judgement bias in laying hens"/>
    <s v="fowl"/>
    <s v="Gallus_gallus"/>
    <s v="bird"/>
    <s v="ISA Brown"/>
    <s v="captive"/>
    <s v="adult"/>
    <s v="between"/>
    <s v="n/a"/>
    <s v="between"/>
    <s v="no"/>
    <s v="no"/>
    <s v="yes"/>
    <s v="active choice"/>
    <s v="colour"/>
    <s v="visual"/>
    <s v="cross the 'decision line' with one leg"/>
    <s v="4 live mealworms"/>
    <s v="no food"/>
    <s v="1 mealworm or food pellet"/>
    <s v="no food"/>
    <s v="R-R"/>
    <s v="isolation in novel environment for 5 min."/>
    <s v="stress"/>
    <s v="before/during"/>
    <s v="no"/>
    <n v="3"/>
    <s v="no info"/>
    <s v="1 per cue"/>
    <s v="3 positive, 3 negative (low value) "/>
    <s v="latency"/>
    <n v="0"/>
    <n v="10"/>
    <n v="0"/>
    <n v="10"/>
    <s v="female"/>
    <s v="Control-Stressed"/>
    <s v="Benign-Worse"/>
    <s v="NN"/>
    <n v="74.19"/>
    <n v="1.86"/>
    <n v="10"/>
    <n v="5.88"/>
    <n v="74.63"/>
    <n v="1.74"/>
    <n v="10"/>
    <n v="5.51"/>
    <s v="natural"/>
    <s v="Fig 3a"/>
    <s v="exclude latency data for active choice, due to unclear prediction on effect"/>
    <x v="1"/>
    <m/>
  </r>
  <r>
    <x v="220"/>
    <x v="37"/>
    <s v="exp048"/>
    <s v="grp036"/>
    <s v="Hernandez, Carlos E., Hinch, Geoff , Lea, Jim , Ferguson, Drewe , Lee, Caroline"/>
    <s v="Applied Animal Behaviour Science"/>
    <n v="1.6910000000000001"/>
    <s v="Peer-reviewed"/>
    <n v="2015"/>
    <s v="Acute stress enhances sensitivity to a highly attractive food reward without affecting judgement bias in laying hens"/>
    <s v="fowl"/>
    <s v="Gallus_gallus"/>
    <s v="bird"/>
    <s v="ISA Brown"/>
    <s v="captive"/>
    <s v="adult"/>
    <s v="between"/>
    <s v="n/a"/>
    <s v="between"/>
    <s v="no"/>
    <s v="no"/>
    <s v="yes"/>
    <s v="active choice"/>
    <s v="colour"/>
    <s v="visual"/>
    <s v="cross the 'decision line' with one leg"/>
    <s v="4 live mealworms"/>
    <s v="no food"/>
    <s v="1 mealworm or food pellet"/>
    <s v="no food"/>
    <s v="R-R"/>
    <s v="isolation in novel environment for 5 min."/>
    <s v="stress"/>
    <s v="before/during"/>
    <s v="no"/>
    <n v="3"/>
    <s v="no info"/>
    <s v="1 per cue"/>
    <s v="3 positive, 3 negative (low value) "/>
    <s v="latency"/>
    <n v="0"/>
    <n v="10"/>
    <n v="0"/>
    <n v="10"/>
    <s v="female"/>
    <s v="Control-Stressed"/>
    <s v="Benign-Worse"/>
    <s v="N"/>
    <m/>
    <m/>
    <n v="10"/>
    <m/>
    <m/>
    <m/>
    <n v="10"/>
    <m/>
    <s v="natural"/>
    <s v="Fig 3a"/>
    <s v="exclude latency data for active choice, due to unclear prediction on effect"/>
    <x v="1"/>
    <m/>
  </r>
  <r>
    <x v="221"/>
    <x v="37"/>
    <s v="exp048"/>
    <s v="grp036"/>
    <s v="Hernandez, Carlos E., Hinch, Geoff , Lea, Jim , Ferguson, Drewe , Lee, Caroline"/>
    <s v="Applied Animal Behaviour Science"/>
    <n v="1.6910000000000001"/>
    <s v="Peer-reviewed"/>
    <n v="2015"/>
    <s v="Acute stress enhances sensitivity to a highly attractive food reward without affecting judgement bias in laying hens"/>
    <s v="fowl"/>
    <s v="Gallus_gallus"/>
    <s v="bird"/>
    <s v="ISA Brown"/>
    <s v="captive"/>
    <s v="adult"/>
    <s v="between"/>
    <s v="n/a"/>
    <s v="between"/>
    <s v="no"/>
    <s v="no"/>
    <s v="yes"/>
    <s v="active choice"/>
    <s v="colour"/>
    <s v="visual"/>
    <s v="cross the 'decision line' with one leg"/>
    <s v="4 live mealworms"/>
    <s v="no food"/>
    <s v="1 mealworm or food pellet"/>
    <s v="no food"/>
    <s v="R-R"/>
    <s v="isolation in novel environment for 5 min."/>
    <s v="stress"/>
    <s v="before/during"/>
    <s v="no"/>
    <n v="3"/>
    <s v="no info"/>
    <s v="1 per cue"/>
    <s v="3 positive, 3 negative (low value) "/>
    <s v="latency"/>
    <n v="0"/>
    <n v="10"/>
    <n v="0"/>
    <n v="10"/>
    <s v="female"/>
    <s v="Control-Stressed"/>
    <s v="Benign-Worse"/>
    <s v="P"/>
    <m/>
    <m/>
    <n v="10"/>
    <m/>
    <m/>
    <m/>
    <n v="10"/>
    <m/>
    <s v="natural"/>
    <s v="Fig 3a"/>
    <s v="exclude latency data for active choice, due to unclear prediction on effect"/>
    <x v="1"/>
    <m/>
  </r>
  <r>
    <x v="222"/>
    <x v="38"/>
    <s v="exp143"/>
    <s v="grp121"/>
    <s v="Horvàth, M., Pichovà, K., KoØstÍàl, L."/>
    <s v="Applied Animal Behaviour Science"/>
    <n v="1.6910000000000001"/>
    <s v="Peer-reviewed"/>
    <n v="2016"/>
    <s v="The effects of housing conditions on judgement bias in Japanese quail"/>
    <s v="Japanese quail"/>
    <s v="Coturnix_japonica"/>
    <s v="bird"/>
    <s v="n/a"/>
    <s v="captive"/>
    <s v="adult"/>
    <s v="within"/>
    <s v="yes"/>
    <s v="within (crossover)"/>
    <s v="no"/>
    <s v="yes"/>
    <s v="no"/>
    <s v="go/no-go"/>
    <s v="colour"/>
    <s v="visual"/>
    <s v="peck at a screen"/>
    <s v="food"/>
    <s v="no food"/>
    <s v="No white noise"/>
    <s v="white noise"/>
    <s v="R-P"/>
    <s v="wire cage vs. deep litter pen"/>
    <s v="enrichment"/>
    <s v="before/during"/>
    <s v="no"/>
    <n v="3"/>
    <n v="3"/>
    <s v="1 per cue"/>
    <s v="2 positive, 2 negative"/>
    <s v="proportion"/>
    <n v="0"/>
    <n v="3"/>
    <n v="0"/>
    <n v="3"/>
    <s v="female"/>
    <s v="enriched vs. control"/>
    <s v="Better-Benign"/>
    <s v="NP"/>
    <n v="0.7"/>
    <n v="0.09"/>
    <n v="3"/>
    <n v="0.15"/>
    <n v="0.56000000000000005"/>
    <n v="0.05"/>
    <n v="3"/>
    <n v="0.09"/>
    <s v="natural"/>
    <s v="Fig 4"/>
    <s v="JBTs 1.2"/>
    <x v="0"/>
    <m/>
  </r>
  <r>
    <x v="223"/>
    <x v="38"/>
    <s v="exp143"/>
    <s v="grp121"/>
    <s v="Horvàth, M., Pichovà, K., KoØstÍàl, L."/>
    <s v="Applied Animal Behaviour Science"/>
    <n v="1.6910000000000001"/>
    <s v="Peer-reviewed"/>
    <n v="2016"/>
    <s v="The effects of housing conditions on judgement bias in Japanese quail"/>
    <s v="Japanese quail"/>
    <s v="Coturnix_japonica"/>
    <s v="bird"/>
    <s v="n/a"/>
    <s v="captive"/>
    <s v="adult"/>
    <s v="within"/>
    <s v="yes"/>
    <s v="within (crossover)"/>
    <s v="no"/>
    <s v="yes"/>
    <s v="no"/>
    <s v="go/no-go"/>
    <s v="colour"/>
    <s v="visual"/>
    <s v="peck at a screen"/>
    <s v="food"/>
    <s v="no food"/>
    <s v="No white noise"/>
    <s v="white noise"/>
    <s v="R-P"/>
    <s v="wire cage vs. deep litter pen"/>
    <s v="enrichment"/>
    <s v="before/during"/>
    <s v="no"/>
    <n v="3"/>
    <n v="3"/>
    <s v="1 per cue"/>
    <s v="2 positive, 2 negative"/>
    <s v="proportion"/>
    <n v="0"/>
    <n v="3"/>
    <n v="0"/>
    <n v="3"/>
    <s v="female"/>
    <s v="enriched vs. control"/>
    <s v="Better-Benign"/>
    <s v="MID"/>
    <n v="0.43"/>
    <n v="0.09"/>
    <n v="3"/>
    <n v="0.15"/>
    <n v="0.35"/>
    <n v="0.09"/>
    <n v="3"/>
    <n v="0.16"/>
    <s v="natural"/>
    <s v="Fig 4"/>
    <s v="JBTs 1.2"/>
    <x v="0"/>
    <m/>
  </r>
  <r>
    <x v="224"/>
    <x v="38"/>
    <s v="exp143"/>
    <s v="grp121"/>
    <s v="Horvàth, M., Pichovà, K., KoØstÍàl, L."/>
    <s v="Applied Animal Behaviour Science"/>
    <n v="1.6910000000000001"/>
    <s v="Peer-reviewed"/>
    <n v="2016"/>
    <s v="The effects of housing conditions on judgement bias in Japanese quail"/>
    <s v="Japanese quail"/>
    <s v="Coturnix_japonica"/>
    <s v="bird"/>
    <s v="n/a"/>
    <s v="captive"/>
    <s v="adult"/>
    <s v="within"/>
    <s v="yes"/>
    <s v="within (crossover)"/>
    <s v="no"/>
    <s v="yes"/>
    <s v="no"/>
    <s v="go/no-go"/>
    <s v="colour"/>
    <s v="visual"/>
    <s v="peck at a screen"/>
    <s v="food"/>
    <s v="no food"/>
    <s v="No white noise"/>
    <s v="white noise"/>
    <s v="R-P"/>
    <s v="wire cage vs. deep litter pen"/>
    <s v="enrichment"/>
    <s v="before/during"/>
    <s v="no"/>
    <n v="3"/>
    <n v="3"/>
    <s v="1 per cue"/>
    <s v="2 positive, 2 negative"/>
    <s v="proportion"/>
    <n v="0"/>
    <n v="3"/>
    <n v="0"/>
    <n v="3"/>
    <s v="female"/>
    <s v="enriched vs. control"/>
    <s v="Better-Benign"/>
    <s v="NN"/>
    <n v="0.21"/>
    <n v="0.05"/>
    <n v="3"/>
    <n v="0.09"/>
    <n v="0.12"/>
    <n v="0.03"/>
    <n v="3"/>
    <n v="0.05"/>
    <s v="natural"/>
    <s v="Fig 4"/>
    <s v="JBTs 1.2"/>
    <x v="0"/>
    <m/>
  </r>
  <r>
    <x v="225"/>
    <x v="38"/>
    <s v="exp143"/>
    <s v="grp121"/>
    <s v="Horvàth, M., Pichovà, K., KoØstÍàl, L."/>
    <s v="Applied Animal Behaviour Science"/>
    <n v="1.6910000000000001"/>
    <s v="Peer-reviewed"/>
    <n v="2016"/>
    <s v="The effects of housing conditions on judgement bias in Japanese quail"/>
    <s v="Japanese quail"/>
    <s v="Coturnix_japonica"/>
    <s v="bird"/>
    <s v="n/a"/>
    <s v="captive"/>
    <s v="adult"/>
    <s v="within"/>
    <s v="yes"/>
    <s v="within (crossover)"/>
    <s v="no"/>
    <s v="yes"/>
    <s v="no"/>
    <s v="go/no-go"/>
    <s v="colour"/>
    <s v="visual"/>
    <s v="peck at a screen"/>
    <s v="food"/>
    <s v="no food"/>
    <s v="No white noise"/>
    <s v="white noise"/>
    <s v="R-P"/>
    <s v="wire cage vs. deep litter pen"/>
    <s v="enrichment"/>
    <s v="before/during"/>
    <s v="no"/>
    <n v="3"/>
    <n v="3"/>
    <s v="1 per cue"/>
    <s v="2 positive, 2 negative"/>
    <s v="proportion"/>
    <n v="0"/>
    <n v="3"/>
    <n v="0"/>
    <n v="3"/>
    <s v="female"/>
    <s v="enriched vs. control"/>
    <s v="Better-Benign"/>
    <s v="N"/>
    <n v="8.6705202312138796E-2"/>
    <n v="3.7572254335260097E-2"/>
    <n v="3"/>
    <n v="6.5077053463570497E-2"/>
    <n v="0.11271676300578"/>
    <n v="4.3352601156068996E-2"/>
    <n v="3"/>
    <n v="7.5088907842580738E-2"/>
    <s v="natural"/>
    <s v="Fig 4"/>
    <s v="JBTs 1.2"/>
    <x v="0"/>
    <m/>
  </r>
  <r>
    <x v="226"/>
    <x v="38"/>
    <s v="exp143"/>
    <s v="grp121"/>
    <s v="Horvàth, M., Pichovà, K., KoØstÍàl, L."/>
    <s v="Applied Animal Behaviour Science"/>
    <n v="1.6910000000000001"/>
    <s v="Peer-reviewed"/>
    <n v="2016"/>
    <s v="The effects of housing conditions on judgement bias in Japanese quail"/>
    <s v="Japanese quail"/>
    <s v="Coturnix_japonica"/>
    <s v="bird"/>
    <s v="n/a"/>
    <s v="captive"/>
    <s v="adult"/>
    <s v="within"/>
    <s v="yes"/>
    <s v="within (crossover)"/>
    <s v="no"/>
    <s v="yes"/>
    <s v="no"/>
    <s v="go/no-go"/>
    <s v="colour"/>
    <s v="visual"/>
    <s v="peck at a screen"/>
    <s v="food"/>
    <s v="no food"/>
    <s v="No white noise"/>
    <s v="white noise"/>
    <s v="R-P"/>
    <s v="wire cage vs. deep litter pen"/>
    <s v="enrichment"/>
    <s v="before/during"/>
    <s v="no"/>
    <n v="3"/>
    <n v="3"/>
    <s v="1 per cue"/>
    <s v="2 positive, 2 negative"/>
    <s v="proportion"/>
    <n v="0"/>
    <n v="3"/>
    <n v="0"/>
    <n v="3"/>
    <s v="female"/>
    <s v="enriched vs. control"/>
    <s v="Better-Benign"/>
    <s v="P"/>
    <n v="0.65028901734104005"/>
    <n v="4.6242774566474076E-2"/>
    <n v="3"/>
    <n v="8.0094835032086961E-2"/>
    <n v="0.77167630057803405"/>
    <n v="9.826589595375701E-2"/>
    <n v="3"/>
    <n v="0.17020152444318409"/>
    <s v="natural"/>
    <s v="Fig 4"/>
    <s v="JBTs 1.2"/>
    <x v="0"/>
    <m/>
  </r>
  <r>
    <x v="227"/>
    <x v="38"/>
    <s v="exp144"/>
    <s v="grp122"/>
    <s v="Horvàth, M., Pichovà, K., KoØstÍàl, L."/>
    <s v="Applied Animal Behaviour Science"/>
    <n v="1.6910000000000001"/>
    <s v="Peer-reviewed"/>
    <n v="2016"/>
    <s v="The effects of housing conditions on judgement bias in Japanese quail"/>
    <s v="Japanese quail"/>
    <s v="Coturnix_japonica"/>
    <s v="bird"/>
    <s v="n/a"/>
    <s v="captive"/>
    <s v="adult"/>
    <s v="within"/>
    <s v="yes"/>
    <s v="within (crossover)"/>
    <s v="no"/>
    <s v="yes"/>
    <s v="no"/>
    <s v="go/no-go"/>
    <s v="colour"/>
    <s v="visual"/>
    <s v="peck at a screen"/>
    <s v="food"/>
    <s v="no food"/>
    <s v="No white noise"/>
    <s v="white noise"/>
    <s v="R-P"/>
    <s v="wire cage vs. deep litter pen"/>
    <s v="enrichment"/>
    <s v="before/during"/>
    <s v="no"/>
    <n v="3"/>
    <n v="3"/>
    <s v="1 per cue"/>
    <s v="2 positive, 2 negative"/>
    <s v="proportion"/>
    <n v="0"/>
    <n v="6"/>
    <n v="0"/>
    <n v="5"/>
    <s v="female"/>
    <s v="enriched vs. control"/>
    <s v="Better-Benign"/>
    <s v="NP"/>
    <n v="0.65"/>
    <n v="0.06"/>
    <n v="6"/>
    <n v="0.14000000000000001"/>
    <n v="0.77"/>
    <n v="7.0000000000000007E-2"/>
    <n v="5"/>
    <n v="0.17"/>
    <s v="natural"/>
    <s v="Fig 4"/>
    <s v="JBTs 2.3"/>
    <x v="0"/>
    <m/>
  </r>
  <r>
    <x v="228"/>
    <x v="38"/>
    <s v="exp144"/>
    <s v="grp122"/>
    <s v="Horvàth, M., Pichovà, K., KoØstÍàl, L."/>
    <s v="Applied Animal Behaviour Science"/>
    <n v="1.6910000000000001"/>
    <s v="Peer-reviewed"/>
    <n v="2016"/>
    <s v="The effects of housing conditions on judgement bias in Japanese quail"/>
    <s v="Japanese quail"/>
    <s v="Coturnix_japonica"/>
    <s v="bird"/>
    <s v="n/a"/>
    <s v="captive"/>
    <s v="adult"/>
    <s v="within"/>
    <s v="yes"/>
    <s v="within (crossover)"/>
    <s v="no"/>
    <s v="yes"/>
    <s v="no"/>
    <s v="go/no-go"/>
    <s v="colour"/>
    <s v="visual"/>
    <s v="peck at a screen"/>
    <s v="food"/>
    <s v="no food"/>
    <s v="No white noise"/>
    <s v="white noise"/>
    <s v="R-P"/>
    <s v="wire cage vs. deep litter pen"/>
    <s v="enrichment"/>
    <s v="before/during"/>
    <s v="no"/>
    <n v="3"/>
    <n v="3"/>
    <s v="1 per cue"/>
    <s v="2 positive, 2 negative"/>
    <s v="proportion"/>
    <n v="0"/>
    <n v="6"/>
    <n v="0"/>
    <n v="5"/>
    <s v="female"/>
    <s v="enriched vs. control"/>
    <s v="Better-Benign"/>
    <s v="MID"/>
    <n v="0.17"/>
    <n v="0.04"/>
    <n v="6"/>
    <n v="0.11"/>
    <n v="0.48"/>
    <n v="0.09"/>
    <n v="5"/>
    <n v="0.2"/>
    <s v="natural"/>
    <s v="Fig 4"/>
    <s v="JBTs 2.3"/>
    <x v="0"/>
    <m/>
  </r>
  <r>
    <x v="229"/>
    <x v="38"/>
    <s v="exp144"/>
    <s v="grp122"/>
    <s v="Horvàth, M., Pichovà, K., KoØstÍàl, L."/>
    <s v="Applied Animal Behaviour Science"/>
    <n v="1.6910000000000001"/>
    <s v="Peer-reviewed"/>
    <n v="2016"/>
    <s v="The effects of housing conditions on judgement bias in Japanese quail"/>
    <s v="Japanese quail"/>
    <s v="Coturnix_japonica"/>
    <s v="bird"/>
    <s v="n/a"/>
    <s v="captive"/>
    <s v="adult"/>
    <s v="within"/>
    <s v="yes"/>
    <s v="within (crossover)"/>
    <s v="no"/>
    <s v="yes"/>
    <s v="no"/>
    <s v="go/no-go"/>
    <s v="colour"/>
    <s v="visual"/>
    <s v="peck at a screen"/>
    <s v="food"/>
    <s v="no food"/>
    <s v="No white noise"/>
    <s v="white noise"/>
    <s v="R-P"/>
    <s v="wire cage vs. deep litter pen"/>
    <s v="enrichment"/>
    <s v="before/during"/>
    <s v="no"/>
    <n v="3"/>
    <n v="3"/>
    <s v="1 per cue"/>
    <s v="2 positive, 2 negative"/>
    <s v="proportion"/>
    <n v="0"/>
    <n v="6"/>
    <n v="0"/>
    <n v="5"/>
    <s v="female"/>
    <s v="enriched vs. control"/>
    <s v="Better-Benign"/>
    <s v="NN"/>
    <n v="0.05"/>
    <n v="0.03"/>
    <n v="6"/>
    <n v="0.06"/>
    <n v="0.12"/>
    <n v="0.03"/>
    <n v="5"/>
    <n v="7.0000000000000007E-2"/>
    <s v="natural"/>
    <s v="Fig 4"/>
    <s v="JBTs 2.3"/>
    <x v="0"/>
    <m/>
  </r>
  <r>
    <x v="230"/>
    <x v="38"/>
    <s v="exp144"/>
    <s v="grp122"/>
    <s v="Horvàth, M., Pichovà, K., KoØstÍàl, L."/>
    <s v="Applied Animal Behaviour Science"/>
    <n v="1.6910000000000001"/>
    <s v="Peer-reviewed"/>
    <n v="2016"/>
    <s v="The effects of housing conditions on judgement bias in Japanese quail"/>
    <s v="Japanese quail"/>
    <s v="Coturnix_japonica"/>
    <s v="bird"/>
    <s v="n/a"/>
    <s v="captive"/>
    <s v="adult"/>
    <s v="within"/>
    <s v="yes"/>
    <s v="within (crossover)"/>
    <s v="no"/>
    <s v="yes"/>
    <s v="no"/>
    <s v="go/no-go"/>
    <s v="colour"/>
    <s v="visual"/>
    <s v="peck at a screen"/>
    <s v="food"/>
    <s v="no food"/>
    <s v="No white noise"/>
    <s v="white noise"/>
    <s v="R-P"/>
    <s v="wire cage vs. deep litter pen"/>
    <s v="enrichment"/>
    <s v="before/during"/>
    <s v="no"/>
    <n v="3"/>
    <n v="3"/>
    <s v="1 per cue"/>
    <s v="2 positive, 2 negative"/>
    <s v="proportion"/>
    <n v="0"/>
    <n v="6"/>
    <n v="0"/>
    <n v="5"/>
    <s v="female"/>
    <s v="enriched vs. control"/>
    <s v="Better-Benign"/>
    <s v="N"/>
    <n v="0.15931372549019601"/>
    <n v="6.8627450980391996E-2"/>
    <n v="6"/>
    <n v="0.16810223724982554"/>
    <n v="4.1666666666666699E-2"/>
    <n v="2.6960784313725603E-2"/>
    <n v="5"/>
    <n v="6.0286146452200463E-2"/>
    <s v="natural"/>
    <s v="Fig 4"/>
    <s v="JBTs 2.3"/>
    <x v="0"/>
    <m/>
  </r>
  <r>
    <x v="231"/>
    <x v="38"/>
    <s v="exp144"/>
    <s v="grp122"/>
    <s v="Horvàth, M., Pichovà, K., KoØstÍàl, L."/>
    <s v="Applied Animal Behaviour Science"/>
    <n v="1.6910000000000001"/>
    <s v="Peer-reviewed"/>
    <n v="2016"/>
    <s v="The effects of housing conditions on judgement bias in Japanese quail"/>
    <s v="Japanese quail"/>
    <s v="Coturnix_japonica"/>
    <s v="bird"/>
    <s v="n/a"/>
    <s v="captive"/>
    <s v="adult"/>
    <s v="within"/>
    <s v="yes"/>
    <s v="within (crossover)"/>
    <s v="no"/>
    <s v="yes"/>
    <s v="no"/>
    <s v="go/no-go"/>
    <s v="colour"/>
    <s v="visual"/>
    <s v="peck at a screen"/>
    <s v="food"/>
    <s v="no food"/>
    <s v="No white noise"/>
    <s v="white noise"/>
    <s v="R-P"/>
    <s v="wire cage vs. deep litter pen"/>
    <s v="enrichment"/>
    <s v="before/during"/>
    <s v="no"/>
    <n v="3"/>
    <n v="3"/>
    <s v="1 per cue"/>
    <s v="2 positive, 2 negative"/>
    <s v="proportion"/>
    <n v="0"/>
    <n v="6"/>
    <n v="0"/>
    <n v="5"/>
    <s v="female"/>
    <s v="enriched vs. control"/>
    <s v="Better-Benign"/>
    <s v="P"/>
    <n v="0.84558823529411697"/>
    <n v="5.3921568627451011E-2"/>
    <n v="6"/>
    <n v="0.13208032926772045"/>
    <n v="0.81372549019607798"/>
    <n v="7.1078431372548989E-2"/>
    <n v="5"/>
    <n v="0.15893620428307323"/>
    <s v="natural"/>
    <s v="Fig 4"/>
    <s v="JBTs 2.3"/>
    <x v="0"/>
    <m/>
  </r>
  <r>
    <x v="232"/>
    <x v="38"/>
    <s v="exp145"/>
    <s v="grp123"/>
    <s v="Horvàth, M., Pichovà, K., KoØstÍàl, L."/>
    <s v="Applied Animal Behaviour Science"/>
    <n v="1.6910000000000001"/>
    <s v="Peer-reviewed"/>
    <n v="2016"/>
    <s v="The effects of housing conditions on judgement bias in Japanese quail"/>
    <s v="Japanese quail"/>
    <s v="Coturnix_japonica"/>
    <s v="bird"/>
    <s v="n/a"/>
    <s v="captive"/>
    <s v="adult"/>
    <s v="within"/>
    <s v="yes"/>
    <s v="within (crossover)"/>
    <s v="no"/>
    <s v="yes"/>
    <s v="no"/>
    <s v="go/no-go"/>
    <s v="colour"/>
    <s v="visual"/>
    <s v="peck at a screen"/>
    <s v="food"/>
    <s v="no food"/>
    <s v="No white noise"/>
    <s v="white noise"/>
    <s v="R-P"/>
    <s v="wire cage vs. deep litter pen"/>
    <s v="enrichment"/>
    <s v="before/during"/>
    <s v="no"/>
    <n v="3"/>
    <n v="3"/>
    <s v="1 per cue"/>
    <s v="2 positive, 2 negative"/>
    <s v="proportion"/>
    <n v="0"/>
    <n v="4"/>
    <n v="0"/>
    <n v="5"/>
    <s v="female"/>
    <s v="enriched vs. control"/>
    <s v="Better-Benign"/>
    <s v="NP"/>
    <n v="0.39"/>
    <n v="0.1"/>
    <n v="4"/>
    <n v="0.21"/>
    <n v="0.63"/>
    <n v="0.09"/>
    <n v="5"/>
    <n v="0.21"/>
    <s v="natural"/>
    <s v="Fig 4"/>
    <s v="JBTs 3.4"/>
    <x v="0"/>
    <m/>
  </r>
  <r>
    <x v="233"/>
    <x v="38"/>
    <s v="exp145"/>
    <s v="grp123"/>
    <s v="Horvàth, M., Pichovà, K., KoØstÍàl, L."/>
    <s v="Applied Animal Behaviour Science"/>
    <n v="1.6910000000000001"/>
    <s v="Peer-reviewed"/>
    <n v="2016"/>
    <s v="The effects of housing conditions on judgement bias in Japanese quail"/>
    <s v="Japanese quail"/>
    <s v="Coturnix_japonica"/>
    <s v="bird"/>
    <s v="n/a"/>
    <s v="captive"/>
    <s v="adult"/>
    <s v="within"/>
    <s v="yes"/>
    <s v="within (crossover)"/>
    <s v="no"/>
    <s v="yes"/>
    <s v="no"/>
    <s v="go/no-go"/>
    <s v="colour"/>
    <s v="visual"/>
    <s v="peck at a screen"/>
    <s v="food"/>
    <s v="no food"/>
    <s v="No white noise"/>
    <s v="white noise"/>
    <s v="R-P"/>
    <s v="wire cage vs. deep litter pen"/>
    <s v="enrichment"/>
    <s v="before/during"/>
    <s v="no"/>
    <n v="3"/>
    <n v="3"/>
    <s v="1 per cue"/>
    <s v="2 positive, 2 negative"/>
    <s v="proportion"/>
    <n v="0"/>
    <n v="4"/>
    <n v="0"/>
    <n v="5"/>
    <s v="female"/>
    <s v="enriched vs. control"/>
    <s v="Better-Benign"/>
    <s v="MID"/>
    <n v="0.16"/>
    <n v="0.06"/>
    <n v="4"/>
    <n v="0.11"/>
    <n v="0.4"/>
    <n v="0.08"/>
    <n v="5"/>
    <n v="0.18"/>
    <s v="natural"/>
    <s v="Fig 4"/>
    <s v="JBTs 3.4"/>
    <x v="0"/>
    <m/>
  </r>
  <r>
    <x v="234"/>
    <x v="38"/>
    <s v="exp145"/>
    <s v="grp123"/>
    <s v="Horvàth, M., Pichovà, K., KoØstÍàl, L."/>
    <s v="Applied Animal Behaviour Science"/>
    <n v="1.6910000000000001"/>
    <s v="Peer-reviewed"/>
    <n v="2016"/>
    <s v="The effects of housing conditions on judgement bias in Japanese quail"/>
    <s v="Japanese quail"/>
    <s v="Coturnix_japonica"/>
    <s v="bird"/>
    <s v="n/a"/>
    <s v="captive"/>
    <s v="adult"/>
    <s v="within"/>
    <s v="yes"/>
    <s v="within (crossover)"/>
    <s v="no"/>
    <s v="yes"/>
    <s v="no"/>
    <s v="go/no-go"/>
    <s v="colour"/>
    <s v="visual"/>
    <s v="peck at a screen"/>
    <s v="food"/>
    <s v="no food"/>
    <s v="No white noise"/>
    <s v="white noise"/>
    <s v="R-P"/>
    <s v="wire cage vs. deep litter pen"/>
    <s v="enrichment"/>
    <s v="before/during"/>
    <s v="no"/>
    <n v="3"/>
    <n v="3"/>
    <s v="1 per cue"/>
    <s v="2 positive, 2 negative"/>
    <s v="proportion"/>
    <n v="0"/>
    <n v="4"/>
    <n v="0"/>
    <n v="5"/>
    <s v="female"/>
    <s v="enriched vs. control"/>
    <s v="Better-Benign"/>
    <s v="NN"/>
    <n v="0.04"/>
    <n v="0.02"/>
    <n v="4"/>
    <n v="0.04"/>
    <n v="0.19"/>
    <n v="0.06"/>
    <n v="5"/>
    <n v="0.14000000000000001"/>
    <s v="natural"/>
    <s v="Fig 4"/>
    <s v="JBTs 3.4"/>
    <x v="0"/>
    <m/>
  </r>
  <r>
    <x v="235"/>
    <x v="38"/>
    <s v="exp145"/>
    <s v="grp123"/>
    <s v="Horvàth, M., Pichovà, K., KoØstÍàl, L."/>
    <s v="Applied Animal Behaviour Science"/>
    <n v="1.6910000000000001"/>
    <s v="Peer-reviewed"/>
    <n v="2016"/>
    <s v="The effects of housing conditions on judgement bias in Japanese quail"/>
    <s v="Japanese quail"/>
    <s v="Coturnix_japonica"/>
    <s v="bird"/>
    <s v="n/a"/>
    <s v="captive"/>
    <s v="adult"/>
    <s v="within"/>
    <s v="yes"/>
    <s v="within (crossover)"/>
    <s v="no"/>
    <s v="yes"/>
    <s v="no"/>
    <s v="go/no-go"/>
    <s v="colour"/>
    <s v="visual"/>
    <s v="peck at a screen"/>
    <s v="food"/>
    <s v="no food"/>
    <s v="No white noise"/>
    <s v="white noise"/>
    <s v="R-P"/>
    <s v="wire cage vs. deep litter pen"/>
    <s v="enrichment"/>
    <s v="before/during"/>
    <s v="no"/>
    <n v="3"/>
    <n v="3"/>
    <s v="1 per cue"/>
    <s v="2 positive, 2 negative"/>
    <s v="proportion"/>
    <n v="0"/>
    <n v="4"/>
    <n v="0"/>
    <n v="5"/>
    <s v="female"/>
    <s v="enriched vs. control"/>
    <s v="Better-Benign"/>
    <s v="N"/>
    <n v="5.3598174666498397E-2"/>
    <n v="3.1784692768189002E-2"/>
    <n v="4"/>
    <n v="6.3569385536378004E-2"/>
    <n v="0"/>
    <n v="0"/>
    <n v="5"/>
    <n v="0"/>
    <s v="natural"/>
    <s v="Fig 4"/>
    <s v="JBTs 3.4"/>
    <x v="0"/>
    <s v="SD is zero "/>
  </r>
  <r>
    <x v="236"/>
    <x v="38"/>
    <s v="exp145"/>
    <s v="grp123"/>
    <s v="Horvàth, M., Pichovà, K., KoØstÍàl, L."/>
    <s v="Applied Animal Behaviour Science"/>
    <n v="1.6910000000000001"/>
    <s v="Peer-reviewed"/>
    <n v="2016"/>
    <s v="The effects of housing conditions on judgement bias in Japanese quail"/>
    <s v="Japanese quail"/>
    <s v="Coturnix_japonica"/>
    <s v="bird"/>
    <s v="n/a"/>
    <s v="captive"/>
    <s v="adult"/>
    <s v="within"/>
    <s v="yes"/>
    <s v="within (crossover)"/>
    <s v="no"/>
    <s v="yes"/>
    <s v="no"/>
    <s v="go/no-go"/>
    <s v="colour"/>
    <s v="visual"/>
    <s v="peck at a screen"/>
    <s v="food"/>
    <s v="no food"/>
    <s v="No white noise"/>
    <s v="white noise"/>
    <s v="R-P"/>
    <s v="wire cage vs. deep litter pen"/>
    <s v="enrichment"/>
    <s v="before/during"/>
    <s v="no"/>
    <n v="3"/>
    <n v="3"/>
    <s v="1 per cue"/>
    <s v="2 positive, 2 negative"/>
    <s v="proportion"/>
    <n v="0"/>
    <n v="4"/>
    <n v="0"/>
    <n v="5"/>
    <s v="female"/>
    <s v="enriched vs. control"/>
    <s v="Better-Benign"/>
    <s v="P"/>
    <n v="0.68195710092993"/>
    <n v="8.8019149204216052E-2"/>
    <n v="4"/>
    <n v="0.1760382984084321"/>
    <n v="0.72107672279847101"/>
    <n v="0.10269367339035196"/>
    <n v="5"/>
    <n v="0.22963003455998829"/>
    <s v="natural"/>
    <s v="Fig 4"/>
    <s v="JBTs 3.4"/>
    <x v="0"/>
    <m/>
  </r>
  <r>
    <x v="237"/>
    <x v="38"/>
    <s v="exp146"/>
    <s v="grp124"/>
    <s v="Horvàth, M., Pichovà, K., KoØstÍàl, L."/>
    <s v="Applied Animal Behaviour Science"/>
    <n v="1.6910000000000001"/>
    <s v="Peer-reviewed"/>
    <n v="2016"/>
    <s v="The effects of housing conditions on judgement bias in Japanese quail"/>
    <s v="Japanese quail"/>
    <s v="Coturnix_japonica"/>
    <s v="bird"/>
    <s v="n/a"/>
    <s v="captive"/>
    <s v="adult"/>
    <s v="within"/>
    <s v="yes"/>
    <s v="within (crossover)"/>
    <s v="no"/>
    <s v="yes"/>
    <s v="no"/>
    <s v="go/no-go"/>
    <s v="colour"/>
    <s v="visual"/>
    <s v="peck at a screen"/>
    <s v="food"/>
    <s v="no food"/>
    <s v="No white noise"/>
    <s v="white noise"/>
    <s v="R-P"/>
    <s v="wire cage vs. deep litter pen"/>
    <s v="enrichment"/>
    <s v="before/during"/>
    <s v="no"/>
    <n v="3"/>
    <n v="3"/>
    <s v="1 per cue"/>
    <s v="2 positive, 2 negative"/>
    <s v="proportion"/>
    <n v="0"/>
    <n v="10"/>
    <n v="0"/>
    <n v="9"/>
    <s v="female"/>
    <s v="enriched vs. control"/>
    <s v="Better-Benign"/>
    <s v="NP"/>
    <n v="0.34"/>
    <n v="0.05"/>
    <n v="10"/>
    <n v="0.17"/>
    <n v="0.49"/>
    <n v="0.06"/>
    <n v="9"/>
    <n v="0.18"/>
    <s v="natural"/>
    <s v="Fig 4"/>
    <s v="JBTs 4.2"/>
    <x v="0"/>
    <m/>
  </r>
  <r>
    <x v="238"/>
    <x v="38"/>
    <s v="exp146"/>
    <s v="grp124"/>
    <s v="Horvàth, M., Pichovà, K., KoØstÍàl, L."/>
    <s v="Applied Animal Behaviour Science"/>
    <n v="1.6910000000000001"/>
    <s v="Peer-reviewed"/>
    <n v="2016"/>
    <s v="The effects of housing conditions on judgement bias in Japanese quail"/>
    <s v="Japanese quail"/>
    <s v="Coturnix_japonica"/>
    <s v="bird"/>
    <s v="n/a"/>
    <s v="captive"/>
    <s v="adult"/>
    <s v="within"/>
    <s v="yes"/>
    <s v="within (crossover)"/>
    <s v="no"/>
    <s v="yes"/>
    <s v="no"/>
    <s v="go/no-go"/>
    <s v="colour"/>
    <s v="visual"/>
    <s v="peck at a screen"/>
    <s v="food"/>
    <s v="no food"/>
    <s v="No white noise"/>
    <s v="white noise"/>
    <s v="R-P"/>
    <s v="wire cage vs. deep litter pen"/>
    <s v="enrichment"/>
    <s v="before/during"/>
    <s v="no"/>
    <n v="3"/>
    <n v="3"/>
    <s v="1 per cue"/>
    <s v="2 positive, 2 negative"/>
    <s v="proportion"/>
    <n v="0"/>
    <n v="10"/>
    <n v="0"/>
    <n v="9"/>
    <s v="female"/>
    <s v="enriched vs. control"/>
    <s v="Better-Benign"/>
    <s v="MID"/>
    <n v="0.2"/>
    <n v="0.04"/>
    <n v="10"/>
    <n v="0.11"/>
    <n v="0.33"/>
    <n v="7.0000000000000007E-2"/>
    <n v="9"/>
    <n v="0.21"/>
    <s v="natural"/>
    <s v="Fig 4"/>
    <s v="JBTs 4.2"/>
    <x v="0"/>
    <m/>
  </r>
  <r>
    <x v="239"/>
    <x v="38"/>
    <s v="exp146"/>
    <s v="grp124"/>
    <s v="Horvàth, M., Pichovà, K., KoØstÍàl, L."/>
    <s v="Applied Animal Behaviour Science"/>
    <n v="1.6910000000000001"/>
    <s v="Peer-reviewed"/>
    <n v="2016"/>
    <s v="The effects of housing conditions on judgement bias in Japanese quail"/>
    <s v="Japanese quail"/>
    <s v="Coturnix_japonica"/>
    <s v="bird"/>
    <s v="n/a"/>
    <s v="captive"/>
    <s v="adult"/>
    <s v="within"/>
    <s v="yes"/>
    <s v="within (crossover)"/>
    <s v="no"/>
    <s v="yes"/>
    <s v="no"/>
    <s v="go/no-go"/>
    <s v="colour"/>
    <s v="visual"/>
    <s v="peck at a screen"/>
    <s v="food"/>
    <s v="no food"/>
    <s v="No white noise"/>
    <s v="white noise"/>
    <s v="R-P"/>
    <s v="wire cage vs. deep litter pen"/>
    <s v="enrichment"/>
    <s v="before/during"/>
    <s v="no"/>
    <n v="3"/>
    <n v="3"/>
    <s v="1 per cue"/>
    <s v="2 positive, 2 negative"/>
    <s v="proportion"/>
    <n v="0"/>
    <n v="10"/>
    <n v="0"/>
    <n v="9"/>
    <s v="female"/>
    <s v="enriched vs. control"/>
    <s v="Better-Benign"/>
    <s v="NN"/>
    <n v="7.0000000000000007E-2"/>
    <n v="0.03"/>
    <n v="10"/>
    <n v="0.09"/>
    <n v="0.14000000000000001"/>
    <n v="0.05"/>
    <n v="9"/>
    <n v="0.15"/>
    <s v="natural"/>
    <s v="Fig 4"/>
    <s v="JBTs 4.2"/>
    <x v="0"/>
    <m/>
  </r>
  <r>
    <x v="240"/>
    <x v="38"/>
    <s v="exp146"/>
    <s v="grp124"/>
    <s v="Horvàth, M., Pichovà, K., KoØstÍàl, L."/>
    <s v="Applied Animal Behaviour Science"/>
    <n v="1.6910000000000001"/>
    <s v="Peer-reviewed"/>
    <n v="2016"/>
    <s v="The effects of housing conditions on judgement bias in Japanese quail"/>
    <s v="Japanese quail"/>
    <s v="Coturnix_japonica"/>
    <s v="bird"/>
    <s v="n/a"/>
    <s v="captive"/>
    <s v="adult"/>
    <s v="within"/>
    <s v="yes"/>
    <s v="within (crossover)"/>
    <s v="no"/>
    <s v="yes"/>
    <s v="no"/>
    <s v="go/no-go"/>
    <s v="colour"/>
    <s v="visual"/>
    <s v="peck at a screen"/>
    <s v="food"/>
    <s v="no food"/>
    <s v="No white noise"/>
    <s v="white noise"/>
    <s v="R-P"/>
    <s v="wire cage vs. deep litter pen"/>
    <s v="enrichment"/>
    <s v="before/during"/>
    <s v="no"/>
    <n v="3"/>
    <n v="3"/>
    <s v="1 per cue"/>
    <s v="2 positive, 2 negative"/>
    <s v="proportion"/>
    <n v="0"/>
    <n v="10"/>
    <n v="0"/>
    <n v="9"/>
    <s v="female"/>
    <s v="enriched vs. control"/>
    <s v="Better-Benign"/>
    <s v="N"/>
    <n v="0"/>
    <n v="0"/>
    <n v="10"/>
    <n v="0"/>
    <n v="0"/>
    <n v="0"/>
    <n v="9"/>
    <n v="0"/>
    <s v="natural"/>
    <s v="Fig 4"/>
    <s v="JBTs 4.2"/>
    <x v="0"/>
    <s v="SD is zero "/>
  </r>
  <r>
    <x v="241"/>
    <x v="38"/>
    <s v="exp146"/>
    <s v="grp124"/>
    <s v="Horvàth, M., Pichovà, K., KoØstÍàl, L."/>
    <s v="Applied Animal Behaviour Science"/>
    <n v="1.6910000000000001"/>
    <s v="Peer-reviewed"/>
    <n v="2016"/>
    <s v="The effects of housing conditions on judgement bias in Japanese quail"/>
    <s v="Japanese quail"/>
    <s v="Coturnix_japonica"/>
    <s v="bird"/>
    <s v="n/a"/>
    <s v="captive"/>
    <s v="adult"/>
    <s v="within"/>
    <s v="yes"/>
    <s v="within (crossover)"/>
    <s v="no"/>
    <s v="yes"/>
    <s v="no"/>
    <s v="go/no-go"/>
    <s v="colour"/>
    <s v="visual"/>
    <s v="peck at a screen"/>
    <s v="food"/>
    <s v="no food"/>
    <s v="No white noise"/>
    <s v="white noise"/>
    <s v="R-P"/>
    <s v="wire cage vs. deep litter pen"/>
    <s v="enrichment"/>
    <s v="before/during"/>
    <s v="no"/>
    <n v="3"/>
    <n v="3"/>
    <s v="1 per cue"/>
    <s v="2 positive, 2 negative"/>
    <s v="proportion"/>
    <n v="0"/>
    <n v="10"/>
    <n v="0"/>
    <n v="9"/>
    <s v="female"/>
    <s v="enriched vs. control"/>
    <s v="Better-Benign"/>
    <s v="P"/>
    <n v="0.76772616136919303"/>
    <n v="3.1784841075793935E-2"/>
    <n v="10"/>
    <n v="0.10051249286598544"/>
    <n v="0.72107672279847101"/>
    <n v="0.10269367339035196"/>
    <n v="9"/>
    <n v="0.30808102017105587"/>
    <s v="natural"/>
    <s v="Fig 4"/>
    <s v="JBTs 4.2"/>
    <x v="0"/>
    <m/>
  </r>
  <r>
    <x v="242"/>
    <x v="39"/>
    <s v="exp125"/>
    <s v="grp103"/>
    <s v="Kasbaoui, N., Cooper, J., Mills, D.S., Burman, O."/>
    <s v="PlosONE"/>
    <n v="3.234"/>
    <s v="Peer-reviewed"/>
    <n v="2016"/>
    <s v="Effects of Long-Term Exposure to an Electronic Containment System on the Behaviour and Welfare of Domestic Cats"/>
    <s v="domestic cat"/>
    <s v="Felis_catus"/>
    <s v="mammal"/>
    <s v="n/a"/>
    <s v="captive"/>
    <s v="adult"/>
    <s v="between"/>
    <s v="n/a"/>
    <s v="between"/>
    <s v="no"/>
    <s v="no"/>
    <s v="yes"/>
    <s v="go/no-go"/>
    <s v="location"/>
    <s v="spatial"/>
    <s v="approach bowl"/>
    <s v="favourite food"/>
    <s v="no favourite food"/>
    <s v="no favourite food"/>
    <s v="inaccessable food"/>
    <s v="R-P"/>
    <s v="electric fencing"/>
    <s v="stress"/>
    <s v="long-term"/>
    <s v="no"/>
    <n v="3"/>
    <s v="no info"/>
    <n v="3"/>
    <s v="2 to 4"/>
    <s v="latency"/>
    <s v="n/a"/>
    <s v="n/a"/>
    <s v="n/a"/>
    <s v="n/a"/>
    <s v="mixed-sex"/>
    <s v="Control -Electric fence"/>
    <s v="Benign-Worse"/>
    <s v="NP"/>
    <n v="1.25"/>
    <n v="0.12"/>
    <n v="9"/>
    <n v="0.36"/>
    <n v="1.84"/>
    <n v="0.27"/>
    <n v="5"/>
    <n v="0.6"/>
    <s v="natural"/>
    <s v="ms text"/>
    <m/>
    <x v="0"/>
    <m/>
  </r>
  <r>
    <x v="243"/>
    <x v="39"/>
    <s v="exp125"/>
    <s v="grp103"/>
    <s v="Kasbaoui, N., Cooper, J., Mills, D.S., Burman, O."/>
    <s v="PlosONE"/>
    <n v="3.234"/>
    <s v="Peer-reviewed"/>
    <n v="2016"/>
    <s v="Effects of Long-Term Exposure to an Electronic Containment System on the Behaviour and Welfare of Domestic Cats"/>
    <s v="domestic cat"/>
    <s v="Felis_catus"/>
    <s v="mammal"/>
    <s v="n/a"/>
    <s v="captive"/>
    <s v="adult"/>
    <s v="between"/>
    <s v="n/a"/>
    <s v="between"/>
    <s v="no"/>
    <s v="no"/>
    <s v="yes"/>
    <s v="go/no-go"/>
    <s v="location"/>
    <s v="spatial"/>
    <s v="approach bowl"/>
    <s v="favourite food"/>
    <s v="no favourite food"/>
    <s v="no favourite food"/>
    <s v="inaccessable food"/>
    <s v="R-P"/>
    <s v="electric fencing"/>
    <s v="stress"/>
    <s v="long-term"/>
    <s v="no"/>
    <n v="3"/>
    <s v="no info"/>
    <n v="3"/>
    <s v="2 to 4"/>
    <s v="latency"/>
    <s v="n/a"/>
    <s v="n/a"/>
    <s v="n/a"/>
    <s v="n/a"/>
    <s v="mixed-sex"/>
    <s v="Control -Electric fence"/>
    <s v="Benign-Worse"/>
    <s v="MID"/>
    <n v="1.4"/>
    <n v="0.22"/>
    <n v="9"/>
    <n v="0.66"/>
    <n v="1.59"/>
    <n v="0.2"/>
    <n v="5"/>
    <n v="0.45"/>
    <s v="natural"/>
    <s v="ms text"/>
    <m/>
    <x v="0"/>
    <m/>
  </r>
  <r>
    <x v="244"/>
    <x v="39"/>
    <s v="exp125"/>
    <s v="grp103"/>
    <s v="Kasbaoui, N., Cooper, J., Mills, D.S., Burman, O."/>
    <s v="PlosONE"/>
    <n v="3.234"/>
    <s v="Peer-reviewed"/>
    <n v="2016"/>
    <s v="Effects of Long-Term Exposure to an Electronic Containment System on the Behaviour and Welfare of Domestic Cats"/>
    <s v="domestic cat"/>
    <s v="Felis_catus"/>
    <s v="mammal"/>
    <s v="n/a"/>
    <s v="captive"/>
    <s v="adult"/>
    <s v="between"/>
    <s v="n/a"/>
    <s v="between"/>
    <s v="no"/>
    <s v="no"/>
    <s v="yes"/>
    <s v="go/no-go"/>
    <s v="location"/>
    <s v="spatial"/>
    <s v="approach bowl"/>
    <s v="favourite food"/>
    <s v="no favourite food"/>
    <s v="no favourite food"/>
    <s v="inaccessable food"/>
    <s v="R-P"/>
    <s v="electric fencing"/>
    <s v="stress"/>
    <s v="long-term"/>
    <s v="no"/>
    <n v="3"/>
    <s v="no info"/>
    <n v="3"/>
    <s v="2 to 4"/>
    <s v="latency"/>
    <s v="n/a"/>
    <s v="n/a"/>
    <s v="n/a"/>
    <s v="n/a"/>
    <s v="mixed-sex"/>
    <s v="Control -Electric fence"/>
    <s v="Benign-Worse"/>
    <s v="NN"/>
    <n v="2.89"/>
    <n v="0.93"/>
    <n v="9"/>
    <n v="2.79"/>
    <n v="4.42"/>
    <n v="1.95"/>
    <n v="5"/>
    <n v="4.3600000000000003"/>
    <s v="natural"/>
    <s v="ms text"/>
    <m/>
    <x v="0"/>
    <m/>
  </r>
  <r>
    <x v="245"/>
    <x v="39"/>
    <s v="exp125"/>
    <s v="grp103"/>
    <s v="Kasbaoui, N., Cooper, J., Mills, D.S., Burman, O."/>
    <s v="PlosONE"/>
    <n v="3.234"/>
    <s v="Peer-reviewed"/>
    <n v="2016"/>
    <s v="Effects of Long-Term Exposure to an Electronic Containment System on the Behaviour and Welfare of Domestic Cats"/>
    <s v="domestic cat"/>
    <s v="Felis_catus"/>
    <s v="mammal"/>
    <s v="n/a"/>
    <s v="captive"/>
    <s v="adult"/>
    <s v="between"/>
    <s v="n/a"/>
    <s v="between"/>
    <s v="no"/>
    <s v="no"/>
    <s v="yes"/>
    <s v="go/no-go"/>
    <s v="location"/>
    <s v="spatial"/>
    <s v="approach bowl"/>
    <s v="favourite food"/>
    <s v="no favourite food"/>
    <s v="no favourite food"/>
    <s v="inaccessable food"/>
    <s v="R-P"/>
    <s v="electric fencing"/>
    <s v="stress"/>
    <s v="long-term"/>
    <s v="no"/>
    <n v="3"/>
    <s v="no info"/>
    <n v="3"/>
    <s v="2 to 4"/>
    <s v="latency"/>
    <s v="n/a"/>
    <s v="n/a"/>
    <s v="n/a"/>
    <s v="n/a"/>
    <s v="mixed-sex"/>
    <s v="Control -Electric fence"/>
    <s v="Benign-Worse"/>
    <s v="N"/>
    <n v="4.33"/>
    <n v="1.25"/>
    <n v="9"/>
    <n v="3.75"/>
    <n v="5.98"/>
    <n v="1.99"/>
    <n v="5"/>
    <n v="4.4497752752245816"/>
    <s v="natural"/>
    <s v="ms text"/>
    <m/>
    <x v="0"/>
    <m/>
  </r>
  <r>
    <x v="246"/>
    <x v="39"/>
    <s v="exp125"/>
    <s v="grp103"/>
    <s v="Kasbaoui, N., Cooper, J., Mills, D.S., Burman, O."/>
    <s v="PlosONE"/>
    <n v="3.234"/>
    <s v="Peer-reviewed"/>
    <n v="2016"/>
    <s v="Effects of Long-Term Exposure to an Electronic Containment System on the Behaviour and Welfare of Domestic Cats"/>
    <s v="domestic cat"/>
    <s v="Felis_catus"/>
    <s v="mammal"/>
    <s v="n/a"/>
    <s v="captive"/>
    <s v="adult"/>
    <s v="between"/>
    <s v="n/a"/>
    <s v="between"/>
    <s v="no"/>
    <s v="no"/>
    <s v="yes"/>
    <s v="go/no-go"/>
    <s v="location"/>
    <s v="spatial"/>
    <s v="approach bowl"/>
    <s v="favourite food"/>
    <s v="no favourite food"/>
    <s v="no favourite food"/>
    <s v="inaccessable food"/>
    <s v="R-P"/>
    <s v="electric fencing"/>
    <s v="stress"/>
    <s v="long-term"/>
    <s v="no"/>
    <n v="3"/>
    <s v="no info"/>
    <n v="3"/>
    <s v="2 to 4"/>
    <s v="latency"/>
    <s v="n/a"/>
    <s v="n/a"/>
    <s v="n/a"/>
    <s v="n/a"/>
    <s v="mixed-sex"/>
    <s v="Control -Electric fence"/>
    <s v="Benign-Worse"/>
    <s v="P"/>
    <n v="1.22"/>
    <n v="0.11"/>
    <n v="9"/>
    <n v="0.33"/>
    <n v="1.62"/>
    <n v="0.28999999999999998"/>
    <n v="5"/>
    <n v="0.64845971347493903"/>
    <s v="natural"/>
    <s v="ms text"/>
    <m/>
    <x v="0"/>
    <m/>
  </r>
  <r>
    <x v="247"/>
    <x v="40"/>
    <s v="exp052"/>
    <s v="grp039"/>
    <s v="Keen, H. A., Nelson, O. L., Robbins, C. T., Evans, M., Shepherdson, D. J., Newberry, R. C."/>
    <s v="Animal Cognition"/>
    <n v="2.5819999999999999"/>
    <s v="Peer-reviewed"/>
    <n v="2014"/>
    <s v="Validation of a novel cognitive bias task based on difference in quantity of reinforcement for assessing environmental enrichment"/>
    <s v="grizzly bear"/>
    <s v="Ursus_arctos_horribilis"/>
    <s v="mammal"/>
    <s v="n/a"/>
    <s v="captive"/>
    <s v="adult"/>
    <s v="within"/>
    <s v="yes"/>
    <s v="within (crossover)"/>
    <s v="yes"/>
    <s v="no"/>
    <s v="no"/>
    <s v="go/no-go"/>
    <s v="colour"/>
    <s v="visual"/>
    <s v="nose or paw touch"/>
    <s v="4 slices of apple"/>
    <s v="time out for 3 s"/>
    <s v="1 slice of apple"/>
    <s v="time out for 3 s"/>
    <s v="R-R"/>
    <s v="environmental enrichemnt (diff items)"/>
    <s v="enrichment"/>
    <s v="before/during"/>
    <s v="yes"/>
    <n v="3"/>
    <s v="no info"/>
    <s v="1 per cue"/>
    <s v="22 in total (5 trials excluded)"/>
    <s v="proportion"/>
    <n v="2"/>
    <n v="6"/>
    <n v="2"/>
    <n v="6"/>
    <s v="mixed-sex"/>
    <s v="cow hide enrichment-Control"/>
    <s v="Better-Benign"/>
    <s v="NP"/>
    <n v="0.75281999999999993"/>
    <n v="0.26383999999999991"/>
    <n v="8"/>
    <n v="0.19798989873223333"/>
    <n v="0.75093999999999994"/>
    <n v="0.22313999999999992"/>
    <n v="8"/>
    <n v="0.39597979746446665"/>
    <s v="natural"/>
    <s v="Fig 3"/>
    <m/>
    <x v="0"/>
    <m/>
  </r>
  <r>
    <x v="248"/>
    <x v="40"/>
    <s v="exp052"/>
    <s v="grp039"/>
    <s v="Keen, H. A., Nelson, O. L., Robbins, C. T., Evans, M., Shepherdson, D. J., Newberry, R. C."/>
    <s v="Animal Cognition"/>
    <n v="2.5819999999999999"/>
    <s v="Peer-reviewed"/>
    <n v="2014"/>
    <s v="Validation of a novel cognitive bias task based on difference in quantity of reinforcement for assessing environmental enrichment"/>
    <s v="grizzly bear"/>
    <s v="Ursus_arctos_horribilis"/>
    <s v="mammal"/>
    <s v="n/a"/>
    <s v="captive"/>
    <s v="adult"/>
    <s v="within"/>
    <s v="yes"/>
    <s v="within (crossover)"/>
    <s v="yes"/>
    <s v="no"/>
    <s v="no"/>
    <s v="go/no-go"/>
    <s v="colour"/>
    <s v="visual"/>
    <s v="nose or paw touch"/>
    <s v="4 slices of apple"/>
    <s v="time out for 3 s"/>
    <s v="1 slice of apple"/>
    <s v="time out for 3 s"/>
    <s v="R-R"/>
    <s v="environmental enrichemnt (diff items)"/>
    <s v="enrichment"/>
    <s v="before/during"/>
    <s v="yes"/>
    <n v="3"/>
    <s v="no info"/>
    <s v="1 per cue"/>
    <s v="22 in total (5 trials excluded)"/>
    <s v="proportion"/>
    <n v="2"/>
    <n v="6"/>
    <n v="2"/>
    <n v="6"/>
    <s v="mixed-sex"/>
    <s v="cow hide enrichment-Control"/>
    <s v="Better-Benign"/>
    <s v="MID"/>
    <n v="0.55000000000000004"/>
    <n v="0.18"/>
    <n v="8"/>
    <n v="0.50911688245431419"/>
    <n v="0.56999999999999995"/>
    <n v="0.18"/>
    <n v="8"/>
    <n v="0.28284271247461906"/>
    <s v="natural"/>
    <s v="Fig 3"/>
    <m/>
    <x v="0"/>
    <m/>
  </r>
  <r>
    <x v="249"/>
    <x v="40"/>
    <s v="exp052"/>
    <s v="grp039"/>
    <s v="Keen, H. A., Nelson, O. L., Robbins, C. T., Evans, M., Shepherdson, D. J., Newberry, R. C."/>
    <s v="Animal Cognition"/>
    <n v="2.5819999999999999"/>
    <s v="Peer-reviewed"/>
    <n v="2014"/>
    <s v="Validation of a novel cognitive bias task based on difference in quantity of reinforcement for assessing environmental enrichment"/>
    <s v="grizzly bear"/>
    <s v="Ursus_arctos_horribilis"/>
    <s v="mammal"/>
    <s v="n/a"/>
    <s v="captive"/>
    <s v="adult"/>
    <s v="within"/>
    <s v="yes"/>
    <s v="within (crossover)"/>
    <s v="yes"/>
    <s v="no"/>
    <s v="no"/>
    <s v="go/no-go"/>
    <s v="colour"/>
    <s v="visual"/>
    <s v="nose or paw touch"/>
    <s v="4 slices of apple"/>
    <s v="time out for 3 s"/>
    <s v="1 slice of apple"/>
    <s v="time out for 3 s"/>
    <s v="R-R"/>
    <s v="environmental enrichemnt (diff items)"/>
    <s v="enrichment"/>
    <s v="before/during"/>
    <s v="yes"/>
    <n v="3"/>
    <s v="no info"/>
    <s v="1 per cue"/>
    <s v="22 in total (5 trials excluded)"/>
    <s v="proportion"/>
    <n v="2"/>
    <n v="6"/>
    <n v="2"/>
    <n v="6"/>
    <s v="mixed-sex"/>
    <s v="cow hide enrichment-Control"/>
    <s v="Better-Benign"/>
    <s v="NN"/>
    <n v="0.49947000000000003"/>
    <n v="0.30162"/>
    <m/>
    <n v="0.31112698372208092"/>
    <n v="0.31473000000000001"/>
    <n v="0.23632999999999998"/>
    <n v="8"/>
    <n v="1.8101933598375619"/>
    <s v="natural"/>
    <s v="Fig 3"/>
    <m/>
    <x v="0"/>
    <m/>
  </r>
  <r>
    <x v="250"/>
    <x v="40"/>
    <s v="exp052"/>
    <s v="grp039"/>
    <s v="Keen, H. A., Nelson, O. L., Robbins, C. T., Evans, M., Shepherdson, D. J., Newberry, R. C."/>
    <s v="Animal Cognition"/>
    <n v="2.5819999999999999"/>
    <s v="Peer-reviewed"/>
    <n v="2014"/>
    <s v="Validation of a novel cognitive bias task based on difference in quantity of reinforcement for assessing environmental enrichment"/>
    <s v="grizzly bear"/>
    <s v="Ursus_arctos_horribilis"/>
    <s v="mammal"/>
    <s v="n/a"/>
    <s v="captive"/>
    <s v="adult"/>
    <s v="within"/>
    <s v="yes"/>
    <s v="within (crossover)"/>
    <s v="yes"/>
    <s v="no"/>
    <s v="no"/>
    <s v="go/no-go"/>
    <s v="colour"/>
    <s v="visual"/>
    <s v="nose or paw touch"/>
    <s v="4 slices of apple"/>
    <s v="time out for 3 s"/>
    <s v="1 slice of apple"/>
    <s v="time out for 3 s"/>
    <s v="R-R"/>
    <s v="environmental enrichemnt (diff items)"/>
    <s v="enrichment"/>
    <s v="before/during"/>
    <s v="yes"/>
    <n v="3"/>
    <s v="no info"/>
    <s v="1 per cue"/>
    <s v="22 in total (5 trials excluded)"/>
    <s v="proportion"/>
    <n v="2"/>
    <n v="6"/>
    <n v="2"/>
    <n v="6"/>
    <s v="mixed-sex"/>
    <s v="cow hide enrichment-Control"/>
    <s v="Better-Benign"/>
    <s v="N"/>
    <n v="0.18"/>
    <n v="7.0000000000000007E-2"/>
    <n v="8"/>
    <n v="1.4022481948642331"/>
    <n v="0.18"/>
    <n v="0.14000000000000001"/>
    <n v="8"/>
    <n v="9.4469465966522748"/>
    <s v="natural"/>
    <s v="Fig 3"/>
    <m/>
    <x v="0"/>
    <m/>
  </r>
  <r>
    <x v="251"/>
    <x v="40"/>
    <s v="exp052"/>
    <s v="grp039"/>
    <s v="Keen, H. A., Nelson, O. L., Robbins, C. T., Evans, M., Shepherdson, D. J., Newberry, R. C."/>
    <s v="Animal Cognition"/>
    <n v="2.5819999999999999"/>
    <s v="Peer-reviewed"/>
    <n v="2014"/>
    <s v="Validation of a novel cognitive bias task based on difference in quantity of reinforcement for assessing environmental enrichment"/>
    <s v="grizzly bear"/>
    <s v="Ursus_arctos_horribilis"/>
    <s v="mammal"/>
    <s v="n/a"/>
    <s v="captive"/>
    <s v="adult"/>
    <s v="within"/>
    <s v="yes"/>
    <s v="within (crossover)"/>
    <s v="yes"/>
    <s v="no"/>
    <s v="no"/>
    <s v="go/no-go"/>
    <s v="colour"/>
    <s v="visual"/>
    <s v="nose or paw touch"/>
    <s v="4 slices of apple"/>
    <s v="time out for 3 s"/>
    <s v="1 slice of apple"/>
    <s v="time out for 3 s"/>
    <s v="R-R"/>
    <s v="environmental enrichemnt (diff items)"/>
    <s v="enrichment"/>
    <s v="before/during"/>
    <s v="yes"/>
    <n v="3"/>
    <s v="no info"/>
    <s v="1 per cue"/>
    <s v="22 in total (5 trials excluded)"/>
    <s v="proportion"/>
    <n v="2"/>
    <n v="6"/>
    <n v="2"/>
    <n v="6"/>
    <s v="mixed-sex"/>
    <s v="cow hide enrichment-Control"/>
    <s v="Better-Benign"/>
    <s v="P"/>
    <n v="0.89"/>
    <n v="0.11"/>
    <n v="8"/>
    <n v="11.32381561135645"/>
    <n v="0.88"/>
    <n v="0.1"/>
    <n v="8"/>
    <n v="5.260874452027914"/>
    <s v="natural"/>
    <s v="Fig 3"/>
    <m/>
    <x v="0"/>
    <m/>
  </r>
  <r>
    <x v="252"/>
    <x v="41"/>
    <s v="exp133"/>
    <s v="grp111"/>
    <s v="Lockener, S., Reese, S., Erhard, M., W_hr, A-C. "/>
    <s v="journal of Veterinary Behavior: Clinical Applications and Research"/>
    <n v="0.95699999999999996"/>
    <s v="Peer-reviewed"/>
    <n v="2015"/>
    <s v="Pasturing in herds after housing in horseboxes induces a positive cognitive bias in horses"/>
    <s v="horse"/>
    <s v="Equus_caballus"/>
    <s v="mammal"/>
    <s v="9  crossbreds, 1 thoroughbred, 1 fresian, 1 arabian, 1 spanish"/>
    <s v="captive"/>
    <s v="adult"/>
    <s v="between"/>
    <s v="n/a"/>
    <s v="between"/>
    <s v="no"/>
    <s v="no"/>
    <s v="no"/>
    <s v="go/no-go"/>
    <s v="location"/>
    <s v="spatial"/>
    <s v="approach"/>
    <s v="available food"/>
    <s v="no food"/>
    <s v="no food"/>
    <s v="inaccessable food"/>
    <s v="R-P"/>
    <s v="horsebox housing"/>
    <s v="stress"/>
    <s v="long-term"/>
    <s v="no"/>
    <n v="3"/>
    <s v="no info"/>
    <n v="3"/>
    <s v="3 positive, 3 negative"/>
    <s v="latency"/>
    <n v="5"/>
    <n v="2"/>
    <n v="2"/>
    <n v="4"/>
    <s v="mixed-sex"/>
    <s v="grouphousing with pasture-horsebox"/>
    <s v="Better-Worse"/>
    <s v="NP"/>
    <n v="9.43"/>
    <n v="0.53"/>
    <n v="7"/>
    <n v="1.39"/>
    <n v="9.7100000000000009"/>
    <n v="0.64"/>
    <n v="6"/>
    <n v="1.58"/>
    <s v="natural"/>
    <s v="Data from authors"/>
    <m/>
    <x v="0"/>
    <m/>
  </r>
  <r>
    <x v="253"/>
    <x v="41"/>
    <s v="exp133"/>
    <s v="grp111"/>
    <s v="Lockener, S., Reese, S., Erhard, M., W_hr, A-C. "/>
    <s v="journal of Veterinary Behavior: Clinical Applications and Research"/>
    <n v="0.95699999999999996"/>
    <s v="Peer-reviewed"/>
    <n v="2015"/>
    <s v="Pasturing in herds after housing in horseboxes induces a positive cognitive bias in horses"/>
    <s v="horse"/>
    <s v="Equus_caballus"/>
    <s v="mammal"/>
    <s v="9  crossbreds, 1 thoroughbred, 1 fresian, 1 arabian, 1 spanish"/>
    <s v="captive"/>
    <s v="adult"/>
    <s v="between"/>
    <s v="n/a"/>
    <s v="between"/>
    <s v="no"/>
    <s v="no"/>
    <s v="no"/>
    <s v="go/no-go"/>
    <s v="location"/>
    <s v="spatial"/>
    <s v="approach"/>
    <s v="available food"/>
    <s v="no food"/>
    <s v="no food"/>
    <s v="inaccessable food"/>
    <s v="R-P"/>
    <s v="horsebox housing"/>
    <s v="stress"/>
    <s v="long-term"/>
    <s v="no"/>
    <n v="3"/>
    <s v="no info"/>
    <n v="3"/>
    <s v="3 positive, 3 negative"/>
    <s v="latency"/>
    <n v="5"/>
    <n v="2"/>
    <n v="2"/>
    <n v="4"/>
    <s v="mixed-sex"/>
    <s v="grouphousing with pasture-horsebox"/>
    <s v="Better-Worse"/>
    <s v="MID"/>
    <n v="18.079999999999998"/>
    <n v="4.28"/>
    <n v="7"/>
    <n v="11.31"/>
    <n v="15.5"/>
    <n v="3.34"/>
    <n v="6"/>
    <n v="8.18"/>
    <s v="natural"/>
    <s v="Data from authors"/>
    <m/>
    <x v="0"/>
    <m/>
  </r>
  <r>
    <x v="254"/>
    <x v="41"/>
    <s v="exp133"/>
    <s v="grp111"/>
    <s v="Lockener, S., Reese, S., Erhard, M., W_hr, A-C. "/>
    <s v="journal of Veterinary Behavior: Clinical Applications and Research"/>
    <n v="0.95699999999999996"/>
    <s v="Peer-reviewed"/>
    <n v="2015"/>
    <s v="Pasturing in herds after housing in horseboxes induces a positive cognitive bias in horses"/>
    <s v="horse"/>
    <s v="Equus_caballus"/>
    <s v="mammal"/>
    <s v="9  crossbreds, 1 thoroughbred, 1 fresian, 1 arabian, 1 spanish"/>
    <s v="captive"/>
    <s v="adult"/>
    <s v="between"/>
    <s v="n/a"/>
    <s v="between"/>
    <s v="no"/>
    <s v="no"/>
    <s v="no"/>
    <s v="go/no-go"/>
    <s v="location"/>
    <s v="spatial"/>
    <s v="approach"/>
    <s v="available food"/>
    <s v="no food"/>
    <s v="no food"/>
    <s v="inaccessable food"/>
    <s v="R-P"/>
    <s v="horsebox housing"/>
    <s v="stress"/>
    <s v="long-term"/>
    <s v="no"/>
    <n v="3"/>
    <s v="no info"/>
    <n v="3"/>
    <s v="3 positive, 3 negative"/>
    <s v="latency"/>
    <n v="5"/>
    <n v="2"/>
    <n v="2"/>
    <n v="4"/>
    <s v="mixed-sex"/>
    <s v="grouphousing with pasture-horsebox"/>
    <s v="Better-Worse"/>
    <s v="NN"/>
    <n v="27.02"/>
    <n v="2.84"/>
    <n v="7"/>
    <n v="7.51"/>
    <n v="28.14"/>
    <n v="1.86"/>
    <n v="6"/>
    <n v="4.55"/>
    <s v="natural"/>
    <s v="Data from authors"/>
    <m/>
    <x v="0"/>
    <m/>
  </r>
  <r>
    <x v="255"/>
    <x v="41"/>
    <s v="exp133"/>
    <s v="grp111"/>
    <s v="Lockener, S., Reese, S., Erhard, M., W_hr, A-C. "/>
    <s v="journal of Veterinary Behavior: Clinical Applications and Research"/>
    <n v="0.95699999999999996"/>
    <s v="Peer-reviewed"/>
    <n v="2015"/>
    <s v="Pasturing in herds after housing in horseboxes induces a positive cognitive bias in horses"/>
    <s v="horse"/>
    <s v="Equus_caballus"/>
    <s v="mammal"/>
    <s v="9  crossbreds, 1 thoroughbred, 1 fresian, 1 arabian, 1 spanish"/>
    <s v="captive"/>
    <s v="adult"/>
    <s v="between"/>
    <s v="n/a"/>
    <s v="between"/>
    <s v="no"/>
    <s v="no"/>
    <s v="no"/>
    <s v="go/no-go"/>
    <s v="location"/>
    <s v="spatial"/>
    <s v="approach"/>
    <s v="available food"/>
    <s v="no food"/>
    <s v="no food"/>
    <s v="inaccessable food"/>
    <s v="R-P"/>
    <s v="horsebox housing"/>
    <s v="stress"/>
    <s v="long-term"/>
    <s v="no"/>
    <n v="3"/>
    <s v="no info"/>
    <n v="3"/>
    <s v="3 positive, 3 negative"/>
    <s v="latency"/>
    <n v="5"/>
    <n v="2"/>
    <n v="2"/>
    <n v="4"/>
    <s v="mixed-sex"/>
    <s v="grouphousing with pasture-horsebox"/>
    <s v="Better-Worse"/>
    <s v="N"/>
    <n v="27.024285714285718"/>
    <n v="2.8397886047605474"/>
    <n v="7"/>
    <n v="7.513374424191503"/>
    <n v="28.143333333333334"/>
    <n v="1.8566666666666607"/>
    <n v="6"/>
    <n v="4.5478859557674189"/>
    <s v="natural"/>
    <s v="Data from authors"/>
    <m/>
    <x v="0"/>
    <m/>
  </r>
  <r>
    <x v="256"/>
    <x v="41"/>
    <s v="exp133"/>
    <s v="grp111"/>
    <s v="Lockener, S., Reese, S., Erhard, M., W_hr, A-C. "/>
    <s v="journal of Veterinary Behavior: Clinical Applications and Research"/>
    <n v="0.95699999999999996"/>
    <s v="Peer-reviewed"/>
    <n v="2015"/>
    <s v="Pasturing in herds after housing in horseboxes induces a positive cognitive bias in horses"/>
    <s v="horse"/>
    <s v="Equus_caballus"/>
    <s v="mammal"/>
    <s v="9  crossbreds, 1 thoroughbred, 1 fresian, 1 arabian, 1 spanish"/>
    <s v="captive"/>
    <s v="adult"/>
    <s v="between"/>
    <s v="n/a"/>
    <s v="between"/>
    <s v="no"/>
    <s v="no"/>
    <s v="no"/>
    <s v="go/no-go"/>
    <s v="location"/>
    <s v="spatial"/>
    <s v="approach"/>
    <s v="available food"/>
    <s v="no food"/>
    <s v="no food"/>
    <s v="inaccessable food"/>
    <s v="R-P"/>
    <s v="horsebox housing"/>
    <s v="stress"/>
    <s v="long-term"/>
    <s v="no"/>
    <n v="3"/>
    <s v="no info"/>
    <n v="3"/>
    <s v="3 positive, 3 negative"/>
    <s v="latency"/>
    <n v="5"/>
    <n v="2"/>
    <n v="2"/>
    <n v="4"/>
    <s v="mixed-sex"/>
    <s v="grouphousing with pasture-horsebox"/>
    <s v="Better-Worse"/>
    <s v="P"/>
    <n v="13.102857142857145"/>
    <n v="1.931659432525646"/>
    <n v="7"/>
    <n v="5.1106904761350114"/>
    <n v="10.973333333333334"/>
    <n v="0.46153849002848935"/>
    <n v="6"/>
    <n v="1.1305337972244207"/>
    <s v="natural"/>
    <s v="Data from authors"/>
    <m/>
    <x v="0"/>
    <m/>
  </r>
  <r>
    <x v="257"/>
    <x v="42"/>
    <s v="exp147"/>
    <s v="grp125"/>
    <s v="Lalot, M., Ung, D., P_ron, F., dÍEttorre, P., Bovet, D."/>
    <s v="Behavioural Process"/>
    <n v="1.746"/>
    <s v="Peer-reviewed"/>
    <n v="2017"/>
    <s v="You know what? IÍm happy. Cognitive bias is not related to personalitybut is induced by pair-housing in canaries (Serinus canaria)"/>
    <s v="domestic canary"/>
    <s v="Serinus_canaria"/>
    <s v="bird"/>
    <s v="n/a"/>
    <s v="captive"/>
    <s v="adult"/>
    <s v="within"/>
    <s v="yes"/>
    <s v="within (crossover)"/>
    <s v="no"/>
    <s v="no"/>
    <s v="yes"/>
    <s v="go/no-go"/>
    <s v="location"/>
    <s v="spatial"/>
    <s v="approach"/>
    <s v="food"/>
    <s v="no food"/>
    <s v="no bitter tasting food"/>
    <s v="bitter tasteing food"/>
    <s v="R-P"/>
    <s v="isolation"/>
    <s v="stress"/>
    <s v="long-term"/>
    <s v="no"/>
    <n v="3"/>
    <n v="23"/>
    <s v="1 per cue"/>
    <s v="2 positive, 2 negative"/>
    <s v="latency"/>
    <n v="11"/>
    <n v="11"/>
    <n v="10"/>
    <n v="11"/>
    <s v="mixed-sex"/>
    <s v="pair vs. single housed"/>
    <s v="Better-Worse"/>
    <s v="NP"/>
    <n v="56.18"/>
    <n v="10.88"/>
    <n v="22"/>
    <n v="51.03"/>
    <n v="60.68"/>
    <n v="7.76"/>
    <n v="21"/>
    <n v="35.549999999999997"/>
    <s v="natural"/>
    <s v="Fig 3"/>
    <m/>
    <x v="0"/>
    <m/>
  </r>
  <r>
    <x v="258"/>
    <x v="42"/>
    <s v="exp147"/>
    <s v="grp125"/>
    <s v="Lalot, M., Ung, D., P_ron, F., dÍEttorre, P., Bovet, D."/>
    <s v="Behavioural Process"/>
    <n v="1.746"/>
    <s v="Peer-reviewed"/>
    <n v="2017"/>
    <s v="You know what? IÍm happy. Cognitive bias is not related to personalitybut is induced by pair-housing in canaries (Serinus canaria)"/>
    <s v="domestic canary"/>
    <s v="Serinus_canaria"/>
    <s v="bird"/>
    <s v="n/a"/>
    <s v="captive"/>
    <s v="adult"/>
    <s v="within"/>
    <s v="yes"/>
    <s v="within (crossover)"/>
    <s v="no"/>
    <s v="no"/>
    <s v="yes"/>
    <s v="go/no-go"/>
    <s v="location"/>
    <s v="spatial"/>
    <s v="approach"/>
    <s v="food"/>
    <s v="no food"/>
    <s v="no bitter tasting food"/>
    <s v="bitter tasteing food"/>
    <s v="R-P"/>
    <s v="isolation"/>
    <s v="stress"/>
    <s v="long-term"/>
    <s v="no"/>
    <n v="3"/>
    <n v="23"/>
    <s v="1 per cue"/>
    <s v="2 positive, 2 negative"/>
    <s v="latency"/>
    <n v="11"/>
    <n v="11"/>
    <n v="10"/>
    <n v="11"/>
    <s v="mixed-sex"/>
    <s v="pair vs. single housed"/>
    <s v="Better-Worse"/>
    <s v="MID"/>
    <n v="65.67"/>
    <n v="9.4"/>
    <n v="22"/>
    <n v="44.1"/>
    <n v="90.31"/>
    <n v="8.35"/>
    <n v="21"/>
    <n v="38.28"/>
    <s v="natural"/>
    <s v="Fig 3"/>
    <m/>
    <x v="0"/>
    <m/>
  </r>
  <r>
    <x v="259"/>
    <x v="42"/>
    <s v="exp147"/>
    <s v="grp125"/>
    <s v="Lalot, M., Ung, D., P_ron, F., dÍEttorre, P., Bovet, D."/>
    <s v="Behavioural Process"/>
    <n v="1.746"/>
    <s v="Peer-reviewed"/>
    <n v="2017"/>
    <s v="You know what? IÍm happy. Cognitive bias is not related to personalitybut is induced by pair-housing in canaries (Serinus canaria)"/>
    <s v="domestic canary"/>
    <s v="Serinus_canaria"/>
    <s v="bird"/>
    <s v="n/a"/>
    <s v="captive"/>
    <s v="adult"/>
    <s v="within"/>
    <s v="yes"/>
    <s v="within (crossover)"/>
    <s v="no"/>
    <s v="no"/>
    <s v="yes"/>
    <s v="go/no-go"/>
    <s v="location"/>
    <s v="spatial"/>
    <s v="approach"/>
    <s v="food"/>
    <s v="no food"/>
    <s v="no bitter tasting food"/>
    <s v="bitter tasteing food"/>
    <s v="R-P"/>
    <s v="isolation"/>
    <s v="stress"/>
    <s v="long-term"/>
    <s v="no"/>
    <n v="3"/>
    <n v="23"/>
    <s v="1 per cue"/>
    <s v="2 positive, 2 negative"/>
    <s v="latency"/>
    <n v="11"/>
    <n v="11"/>
    <n v="10"/>
    <n v="11"/>
    <s v="mixed-sex"/>
    <s v="pair vs. single housed"/>
    <s v="Better-Worse"/>
    <s v="NN"/>
    <n v="109.22"/>
    <n v="10.99"/>
    <n v="22"/>
    <n v="51.54"/>
    <n v="111.16"/>
    <n v="9.2899999999999991"/>
    <n v="21"/>
    <n v="42.56"/>
    <s v="natural"/>
    <s v="Fig 3"/>
    <m/>
    <x v="0"/>
    <m/>
  </r>
  <r>
    <x v="260"/>
    <x v="42"/>
    <s v="exp147"/>
    <s v="grp125"/>
    <s v="Lalot, M., Ung, D., P_ron, F., dÍEttorre, P., Bovet, D."/>
    <s v="Behavioural Process"/>
    <n v="1.746"/>
    <s v="Peer-reviewed"/>
    <n v="2017"/>
    <s v="You know what? IÍm happy. Cognitive bias is not related to personalitybut is induced by pair-housing in canaries (Serinus canaria)"/>
    <s v="domestic canary"/>
    <s v="Serinus_canaria"/>
    <s v="bird"/>
    <s v="n/a"/>
    <s v="captive"/>
    <s v="adult"/>
    <s v="within"/>
    <s v="yes"/>
    <s v="within (crossover)"/>
    <s v="no"/>
    <s v="no"/>
    <s v="yes"/>
    <s v="go/no-go"/>
    <s v="location"/>
    <s v="spatial"/>
    <s v="approach"/>
    <s v="food"/>
    <s v="no food"/>
    <s v="no bitter tasting food"/>
    <s v="bitter tasteing food"/>
    <s v="R-P"/>
    <s v="isolation"/>
    <s v="stress"/>
    <s v="long-term"/>
    <s v="no"/>
    <n v="3"/>
    <n v="23"/>
    <s v="1 per cue"/>
    <s v="2 positive, 2 negative"/>
    <s v="latency"/>
    <n v="11"/>
    <n v="11"/>
    <n v="10"/>
    <n v="11"/>
    <s v="mixed-sex"/>
    <s v="pair vs. single housed"/>
    <s v="Better-Worse"/>
    <s v="N"/>
    <n v="10.2564102564102"/>
    <n v="3.2234432234431996"/>
    <n v="22"/>
    <n v="15.119288896134021"/>
    <n v="8.4981684981684893"/>
    <n v="2.0512820512820689"/>
    <n v="21"/>
    <n v="9.4001552717043673"/>
    <s v="natural"/>
    <s v="Fig 3"/>
    <m/>
    <x v="0"/>
    <m/>
  </r>
  <r>
    <x v="261"/>
    <x v="42"/>
    <s v="exp147"/>
    <s v="grp125"/>
    <s v="Lalot, M., Ung, D., P_ron, F., dÍEttorre, P., Bovet, D."/>
    <s v="Behavioural Process"/>
    <n v="1.746"/>
    <s v="Peer-reviewed"/>
    <n v="2017"/>
    <s v="You know what? IÍm happy. Cognitive bias is not related to personalitybut is induced by pair-housing in canaries (Serinus canaria)"/>
    <s v="domestic canary"/>
    <s v="Serinus_canaria"/>
    <s v="bird"/>
    <s v="n/a"/>
    <s v="captive"/>
    <s v="adult"/>
    <s v="within"/>
    <s v="yes"/>
    <s v="within (crossover)"/>
    <s v="no"/>
    <s v="no"/>
    <s v="yes"/>
    <s v="go/no-go"/>
    <s v="location"/>
    <s v="spatial"/>
    <s v="approach"/>
    <s v="food"/>
    <s v="no food"/>
    <s v="no bitter tasting food"/>
    <s v="bitter tasteing food"/>
    <s v="R-P"/>
    <s v="isolation"/>
    <s v="stress"/>
    <s v="long-term"/>
    <s v="no"/>
    <n v="3"/>
    <n v="23"/>
    <s v="1 per cue"/>
    <s v="2 positive, 2 negative"/>
    <s v="latency"/>
    <n v="11"/>
    <n v="11"/>
    <n v="10"/>
    <n v="11"/>
    <s v="mixed-sex"/>
    <s v="pair vs. single housed"/>
    <s v="Better-Worse"/>
    <s v="P"/>
    <n v="137.435897435897"/>
    <n v="8.2051282051280054"/>
    <n v="22"/>
    <n v="38.485462644704128"/>
    <n v="138.90109890109801"/>
    <n v="6.4468864468859977"/>
    <n v="21"/>
    <n v="29.543345139639985"/>
    <s v="natural"/>
    <s v="Fig 3"/>
    <m/>
    <x v="0"/>
    <m/>
  </r>
  <r>
    <x v="262"/>
    <x v="43"/>
    <s v="exp063"/>
    <s v="grp046"/>
    <s v="Matheson, S. M., Asher, L., Bateson, M."/>
    <s v="Applied Animal Behaviour Science"/>
    <n v="1.6910000000000001"/>
    <s v="Peer-reviewed"/>
    <n v="2008"/>
    <s v="Larger, enriched cages are associated with 'optimistic' response biases in captive European starlings (Sturnus vulgaris)"/>
    <s v="european starling "/>
    <s v="Sturnus_vulgaris"/>
    <s v="bird"/>
    <s v="n/a"/>
    <s v="wild-caught"/>
    <s v="adult"/>
    <s v="within"/>
    <s v="no"/>
    <s v="within (before-after)"/>
    <s v="no"/>
    <s v="yes"/>
    <s v="yes"/>
    <s v="active choice"/>
    <s v="light"/>
    <s v="visual"/>
    <s v="peck at red or green light"/>
    <s v=" food reward after 1 s"/>
    <s v="no food"/>
    <s v=" food reward after 15 s"/>
    <s v="no food"/>
    <s v="R-R"/>
    <s v="environmental enrichment - cage design "/>
    <s v="enrichment"/>
    <s v="long-term"/>
    <s v="no"/>
    <n v="7"/>
    <n v="9"/>
    <s v="4 per cue"/>
    <s v="9 positive, 9 negative (delayed)"/>
    <s v="proportion"/>
    <m/>
    <m/>
    <m/>
    <m/>
    <s v="mixed-sex"/>
    <s v="Enriched-Standard"/>
    <s v="Better-Benign"/>
    <s v="NP"/>
    <n v="0.34"/>
    <n v="0.01"/>
    <n v="2"/>
    <n v="0.01"/>
    <n v="0.38"/>
    <n v="0.16"/>
    <n v="2"/>
    <n v="0.23"/>
    <s v="natural"/>
    <s v="Data from authors"/>
    <s v="short stimulus"/>
    <x v="0"/>
    <m/>
  </r>
  <r>
    <x v="263"/>
    <x v="43"/>
    <s v="exp063"/>
    <s v="grp046"/>
    <s v="Matheson, S. M., Asher, L., Bateson, M."/>
    <s v="Applied Animal Behaviour Science"/>
    <n v="1.6910000000000001"/>
    <s v="Peer-reviewed"/>
    <n v="2008"/>
    <s v="Larger, enriched cages are associated with 'optimistic' response biases in captive European starlings (Sturnus vulgaris)"/>
    <s v="european starling "/>
    <s v="Sturnus_vulgaris"/>
    <s v="bird"/>
    <s v="n/a"/>
    <s v="wild-caught"/>
    <s v="adult"/>
    <s v="within"/>
    <s v="no"/>
    <s v="within (before-after)"/>
    <s v="no"/>
    <s v="yes"/>
    <s v="yes"/>
    <s v="active choice"/>
    <s v="light"/>
    <s v="visual"/>
    <s v="peck at red or green light"/>
    <s v=" food reward after 1 s"/>
    <s v="no food"/>
    <s v=" food reward after 15 s"/>
    <s v="no food"/>
    <s v="R-R"/>
    <s v="environmental enrichment - cage design "/>
    <s v="enrichment"/>
    <s v="long-term"/>
    <s v="no"/>
    <n v="7"/>
    <n v="9"/>
    <s v="4 per cue"/>
    <s v="9 positive, 9 negative (delayed)"/>
    <s v="proportion"/>
    <m/>
    <m/>
    <m/>
    <m/>
    <s v="mixed-sex"/>
    <s v="Enriched-Standard"/>
    <s v="Better-Benign"/>
    <s v="MID"/>
    <n v="0.36"/>
    <n v="0.09"/>
    <n v="2"/>
    <n v="0.13"/>
    <n v="0.3"/>
    <n v="0.01"/>
    <n v="2"/>
    <n v="0.01"/>
    <s v="natural"/>
    <s v="Data from authors"/>
    <s v="short stimulus"/>
    <x v="0"/>
    <m/>
  </r>
  <r>
    <x v="264"/>
    <x v="43"/>
    <s v="exp063"/>
    <s v="grp046"/>
    <s v="Matheson, S. M., Asher, L., Bateson, M."/>
    <s v="Applied Animal Behaviour Science"/>
    <n v="1.6910000000000001"/>
    <s v="Peer-reviewed"/>
    <n v="2008"/>
    <s v="Larger, enriched cages are associated with 'optimistic' response biases in captive European starlings (Sturnus vulgaris)"/>
    <s v="european starling "/>
    <s v="Sturnus_vulgaris"/>
    <s v="bird"/>
    <s v="n/a"/>
    <s v="wild-caught"/>
    <s v="adult"/>
    <s v="within"/>
    <s v="no"/>
    <s v="within (before-after)"/>
    <s v="no"/>
    <s v="yes"/>
    <s v="yes"/>
    <s v="active choice"/>
    <s v="light"/>
    <s v="visual"/>
    <s v="peck at red or green light"/>
    <s v=" food reward after 1 s"/>
    <s v="no food"/>
    <s v=" food reward after 15 s"/>
    <s v="no food"/>
    <s v="R-R"/>
    <s v="environmental enrichment - cage design "/>
    <s v="enrichment"/>
    <s v="long-term"/>
    <s v="no"/>
    <n v="7"/>
    <n v="9"/>
    <s v="4 per cue"/>
    <s v="9 positive, 9 negative (delayed)"/>
    <s v="proportion"/>
    <m/>
    <m/>
    <m/>
    <m/>
    <s v="mixed-sex"/>
    <s v="Enriched-Standard"/>
    <s v="Better-Benign"/>
    <s v="NN"/>
    <n v="0.21"/>
    <n v="0.01"/>
    <n v="2"/>
    <n v="0.01"/>
    <n v="0.21"/>
    <n v="0.03"/>
    <n v="2"/>
    <n v="0.04"/>
    <s v="natural"/>
    <s v="Data from authors"/>
    <s v="short stimulus"/>
    <x v="0"/>
    <m/>
  </r>
  <r>
    <x v="265"/>
    <x v="43"/>
    <s v="exp063"/>
    <s v="grp046"/>
    <s v="Matheson, S. M., Asher, L., Bateson, M."/>
    <s v="Applied Animal Behaviour Science"/>
    <n v="1.6910000000000001"/>
    <s v="Peer-reviewed"/>
    <n v="2008"/>
    <s v="Larger, enriched cages are associated with 'optimistic' response biases in captive European starlings (Sturnus vulgaris)"/>
    <s v="european starling "/>
    <s v="Sturnus_vulgaris"/>
    <s v="bird"/>
    <s v="n/a"/>
    <s v="wild-caught"/>
    <s v="adult"/>
    <s v="within"/>
    <s v="no"/>
    <s v="within (before-after)"/>
    <s v="no"/>
    <s v="yes"/>
    <s v="yes"/>
    <s v="active choice"/>
    <s v="light"/>
    <s v="visual"/>
    <s v="peck at red or green light"/>
    <s v=" food reward after 1 s"/>
    <s v="no food"/>
    <s v=" food reward after 15 s"/>
    <s v="no food"/>
    <s v="R-R"/>
    <s v="environmental enrichment - cage design "/>
    <s v="enrichment"/>
    <s v="long-term"/>
    <s v="no"/>
    <n v="7"/>
    <n v="9"/>
    <s v="4 per cue"/>
    <s v="9 positive, 9 negative (delayed)"/>
    <s v="proportion"/>
    <m/>
    <m/>
    <m/>
    <m/>
    <s v="mixed-sex"/>
    <s v="Enriched-Standard"/>
    <s v="Better-Benign"/>
    <s v="N"/>
    <n v="0"/>
    <n v="0"/>
    <n v="2"/>
    <n v="0"/>
    <n v="0.1875"/>
    <n v="0.11529542049014575"/>
    <n v="2"/>
    <n v="0.16305234733667298"/>
    <s v="natural"/>
    <s v="Data from authors"/>
    <s v="short stimulus"/>
    <x v="0"/>
    <m/>
  </r>
  <r>
    <x v="266"/>
    <x v="43"/>
    <s v="exp063"/>
    <s v="grp046"/>
    <s v="Matheson, S. M., Asher, L., Bateson, M."/>
    <s v="Applied Animal Behaviour Science"/>
    <n v="1.6910000000000001"/>
    <s v="Peer-reviewed"/>
    <n v="2008"/>
    <s v="Larger, enriched cages are associated with 'optimistic' response biases in captive European starlings (Sturnus vulgaris)"/>
    <s v="european starling "/>
    <s v="Sturnus_vulgaris"/>
    <s v="bird"/>
    <s v="n/a"/>
    <s v="wild-caught"/>
    <s v="adult"/>
    <s v="within"/>
    <s v="no"/>
    <s v="within (before-after)"/>
    <s v="no"/>
    <s v="yes"/>
    <s v="yes"/>
    <s v="active choice"/>
    <s v="light"/>
    <s v="visual"/>
    <s v="peck at red or green light"/>
    <s v=" food reward after 1 s"/>
    <s v="no food"/>
    <s v=" food reward after 15 s"/>
    <s v="no food"/>
    <s v="R-R"/>
    <s v="environmental enrichment - cage design "/>
    <s v="enrichment"/>
    <s v="long-term"/>
    <s v="no"/>
    <n v="7"/>
    <n v="9"/>
    <s v="4 per cue"/>
    <s v="9 positive, 9 negative (delayed)"/>
    <s v="proportion"/>
    <m/>
    <m/>
    <m/>
    <m/>
    <s v="mixed-sex"/>
    <s v="Enriched-Standard"/>
    <s v="Better-Benign"/>
    <s v="P"/>
    <n v="0.67500000000000004"/>
    <n v="0.12374368670764561"/>
    <n v="2"/>
    <n v="0.17499999999999974"/>
    <n v="0.75"/>
    <n v="0.14721534012909115"/>
    <n v="2"/>
    <n v="0.20819393059992888"/>
    <s v="natural"/>
    <s v="Data from authors"/>
    <s v="short stimulus"/>
    <x v="0"/>
    <m/>
  </r>
  <r>
    <x v="267"/>
    <x v="43"/>
    <s v="exp064"/>
    <s v="grp047"/>
    <s v="Matheson, S. M., Asher, L., Bateson, M."/>
    <s v="Applied Animal Behaviour Science"/>
    <n v="1.6910000000000001"/>
    <s v="Peer-reviewed"/>
    <n v="2008"/>
    <s v="Larger, enriched cages are associated with 'optimistic' response biases in captive European starlings (Sturnus vulgaris)"/>
    <s v="european starling "/>
    <s v="Sturnus_vulgaris"/>
    <s v="bird"/>
    <s v="n/a"/>
    <s v="wild-caught"/>
    <s v="adult"/>
    <s v="within"/>
    <s v="no"/>
    <s v="within (before-after)"/>
    <s v="no"/>
    <s v="yes"/>
    <s v="yes"/>
    <s v="active choice"/>
    <s v="light"/>
    <s v="visual"/>
    <s v="peck at red or green light"/>
    <s v=" food reward after 1 s"/>
    <s v="no food"/>
    <s v=" food reward after 15 s"/>
    <s v="no food"/>
    <s v="R-R"/>
    <s v="environmental enrichment - cage design "/>
    <s v="enrichment"/>
    <s v="long-term"/>
    <s v="no"/>
    <n v="7"/>
    <n v="9"/>
    <s v="4 per cue"/>
    <s v="9 positive, 9 negative (delayed)"/>
    <s v="proportion"/>
    <m/>
    <m/>
    <m/>
    <m/>
    <s v="mixed-sex"/>
    <s v="Enriched-Standard"/>
    <s v="Better-Benign"/>
    <s v="NP"/>
    <n v="0.85"/>
    <n v="0.03"/>
    <n v="4"/>
    <n v="7.0000000000000007E-2"/>
    <n v="0.79"/>
    <n v="0.04"/>
    <n v="4"/>
    <n v="7.0000000000000007E-2"/>
    <s v="natural"/>
    <s v="Data from authors"/>
    <s v="long stimulus"/>
    <x v="0"/>
    <m/>
  </r>
  <r>
    <x v="268"/>
    <x v="43"/>
    <s v="exp064"/>
    <s v="grp047"/>
    <s v="Matheson, S. M., Asher, L., Bateson, M."/>
    <s v="Applied Animal Behaviour Science"/>
    <n v="1.6910000000000001"/>
    <s v="Peer-reviewed"/>
    <n v="2008"/>
    <s v="Larger, enriched cages are associated with 'optimistic' response biases in captive European starlings (Sturnus vulgaris)"/>
    <s v="european starling "/>
    <s v="Sturnus_vulgaris"/>
    <s v="bird"/>
    <s v="n/a"/>
    <s v="wild-caught"/>
    <s v="adult"/>
    <s v="within"/>
    <s v="no"/>
    <s v="within (before-after)"/>
    <s v="no"/>
    <s v="yes"/>
    <s v="yes"/>
    <s v="active choice"/>
    <s v="light"/>
    <s v="visual"/>
    <s v="peck at red or green light"/>
    <s v=" food reward after 1 s"/>
    <s v="no food"/>
    <s v=" food reward after 15 s"/>
    <s v="no food"/>
    <s v="R-R"/>
    <s v="environmental enrichment - cage design "/>
    <s v="enrichment"/>
    <s v="long-term"/>
    <s v="no"/>
    <n v="7"/>
    <n v="9"/>
    <s v="4 per cue"/>
    <s v="9 positive, 9 negative (delayed)"/>
    <s v="proportion"/>
    <m/>
    <m/>
    <m/>
    <m/>
    <s v="mixed-sex"/>
    <s v="Enriched-Standard"/>
    <s v="Better-Benign"/>
    <s v="MID"/>
    <n v="0.61"/>
    <n v="7.0000000000000007E-2"/>
    <n v="4"/>
    <n v="0.13"/>
    <n v="0.59"/>
    <n v="0.05"/>
    <n v="4"/>
    <n v="0.09"/>
    <s v="natural"/>
    <s v="Data from authors"/>
    <s v="long stimulus"/>
    <x v="0"/>
    <m/>
  </r>
  <r>
    <x v="269"/>
    <x v="43"/>
    <s v="exp064"/>
    <s v="grp047"/>
    <s v="Matheson, S. M., Asher, L., Bateson, M."/>
    <s v="Applied Animal Behaviour Science"/>
    <n v="1.6910000000000001"/>
    <s v="Peer-reviewed"/>
    <n v="2008"/>
    <s v="Larger, enriched cages are associated with 'optimistic' response biases in captive European starlings (Sturnus vulgaris)"/>
    <s v="european starling "/>
    <s v="Sturnus_vulgaris"/>
    <s v="bird"/>
    <s v="n/a"/>
    <s v="wild-caught"/>
    <s v="adult"/>
    <s v="within"/>
    <s v="no"/>
    <s v="within (before-after)"/>
    <s v="no"/>
    <s v="yes"/>
    <s v="yes"/>
    <s v="active choice"/>
    <s v="light"/>
    <s v="visual"/>
    <s v="peck at red or green light"/>
    <s v=" food reward after 1 s"/>
    <s v="no food"/>
    <s v=" food reward after 15 s"/>
    <s v="no food"/>
    <s v="R-R"/>
    <s v="environmental enrichment - cage design "/>
    <s v="enrichment"/>
    <s v="long-term"/>
    <s v="no"/>
    <n v="7"/>
    <n v="9"/>
    <s v="4 per cue"/>
    <s v="9 positive, 9 negative (delayed)"/>
    <s v="proportion"/>
    <m/>
    <m/>
    <m/>
    <m/>
    <s v="mixed-sex"/>
    <s v="Enriched-Standard"/>
    <s v="Better-Benign"/>
    <s v="NN"/>
    <n v="0.44"/>
    <n v="0.03"/>
    <n v="4"/>
    <n v="7.0000000000000007E-2"/>
    <n v="0.23"/>
    <n v="0.04"/>
    <n v="4"/>
    <n v="0.08"/>
    <s v="natural"/>
    <s v="Data from authors"/>
    <s v="long stimulus"/>
    <x v="0"/>
    <m/>
  </r>
  <r>
    <x v="270"/>
    <x v="43"/>
    <s v="exp064"/>
    <s v="grp047"/>
    <s v="Matheson, S. M., Asher, L., Bateson, M."/>
    <s v="Applied Animal Behaviour Science"/>
    <n v="1.6910000000000001"/>
    <s v="Peer-reviewed"/>
    <n v="2008"/>
    <s v="Larger, enriched cages are associated with 'optimistic' response biases in captive European starlings (Sturnus vulgaris)"/>
    <s v="european starling "/>
    <s v="Sturnus_vulgaris"/>
    <s v="bird"/>
    <s v="n/a"/>
    <s v="wild-caught"/>
    <s v="adult"/>
    <s v="within"/>
    <s v="no"/>
    <s v="within (before-after)"/>
    <s v="no"/>
    <s v="yes"/>
    <s v="yes"/>
    <s v="active choice"/>
    <s v="light"/>
    <s v="visual"/>
    <s v="peck at red or green light"/>
    <s v=" food reward after 1 s"/>
    <s v="no food"/>
    <s v=" food reward after 15 s"/>
    <s v="no food"/>
    <s v="R-R"/>
    <s v="environmental enrichment - cage design "/>
    <s v="enrichment"/>
    <s v="long-term"/>
    <s v="no"/>
    <n v="7"/>
    <n v="9"/>
    <s v="4 per cue"/>
    <s v="9 positive, 9 negative (delayed)"/>
    <s v="proportion"/>
    <m/>
    <m/>
    <m/>
    <m/>
    <s v="mixed-sex"/>
    <s v="Enriched-Standard"/>
    <s v="Better-Benign"/>
    <s v="N"/>
    <n v="0.17708333333333331"/>
    <n v="5.5001578260183717E-2"/>
    <n v="4"/>
    <n v="0.11000315652036743"/>
    <n v="9.5833333333333326E-2"/>
    <n v="1.6137430609197576E-2"/>
    <n v="4"/>
    <n v="3.2274861218395151E-2"/>
    <s v="natural"/>
    <s v="Data from authors"/>
    <s v="long stimulus"/>
    <x v="0"/>
    <m/>
  </r>
  <r>
    <x v="271"/>
    <x v="43"/>
    <s v="exp064"/>
    <s v="grp047"/>
    <s v="Matheson, S. M., Asher, L., Bateson, M."/>
    <s v="Applied Animal Behaviour Science"/>
    <n v="1.6910000000000001"/>
    <s v="Peer-reviewed"/>
    <n v="2008"/>
    <s v="Larger, enriched cages are associated with 'optimistic' response biases in captive European starlings (Sturnus vulgaris)"/>
    <s v="european starling "/>
    <s v="Sturnus_vulgaris"/>
    <s v="bird"/>
    <s v="n/a"/>
    <s v="wild-caught"/>
    <s v="adult"/>
    <s v="within"/>
    <s v="no"/>
    <s v="within (before-after)"/>
    <s v="no"/>
    <s v="yes"/>
    <s v="yes"/>
    <s v="active choice"/>
    <s v="light"/>
    <s v="visual"/>
    <s v="peck at red or green light"/>
    <s v=" food reward after 1 s"/>
    <s v="no food"/>
    <s v=" food reward after 15 s"/>
    <s v="no food"/>
    <s v="R-R"/>
    <s v="environmental enrichment - cage design "/>
    <s v="enrichment"/>
    <s v="long-term"/>
    <s v="no"/>
    <n v="7"/>
    <n v="9"/>
    <s v="4 per cue"/>
    <s v="9 positive, 9 negative (delayed)"/>
    <s v="proportion"/>
    <m/>
    <m/>
    <m/>
    <m/>
    <s v="mixed-sex"/>
    <s v="Enriched-Standard"/>
    <s v="Better-Benign"/>
    <s v="P"/>
    <n v="0.90714285714285725"/>
    <n v="1.2457410438366883E-2"/>
    <n v="4"/>
    <n v="2.4914820876733766E-2"/>
    <n v="0.86874999999999991"/>
    <n v="2.771694728260431E-2"/>
    <n v="4"/>
    <n v="5.543389456520862E-2"/>
    <s v="natural"/>
    <s v="Data from authors"/>
    <s v="long stimulus"/>
    <x v="0"/>
    <m/>
  </r>
  <r>
    <x v="272"/>
    <x v="44"/>
    <s v="exp069"/>
    <s v="grp052"/>
    <s v="Mueller, Corsin A., Riemer, Stefanie , Rosam, Claudia M., Schoesswender, Julia , Range, Friederike , Huber, Ludwig"/>
    <s v="Animal Cognition"/>
    <n v="2.5819999999999999"/>
    <s v="Peer-reviewed (short communication)"/>
    <n v="2012"/>
    <s v="Brief owner absence does not induce negative judgement bias in pet dogs"/>
    <s v="dog"/>
    <s v="Canis_lupus_familiaris"/>
    <s v="mammal"/>
    <s v="Various breeds"/>
    <s v="captive"/>
    <s v="adult"/>
    <s v="within"/>
    <s v="yes"/>
    <s v="within (crossover)"/>
    <s v="yes"/>
    <s v="no"/>
    <s v="no"/>
    <s v="go/no-go"/>
    <s v="location"/>
    <s v="spatial"/>
    <s v="approach bowl"/>
    <s v="food"/>
    <s v="no food"/>
    <s v="no food"/>
    <s v="no food"/>
    <s v="R-Null"/>
    <s v="presence of owner"/>
    <s v="stress"/>
    <s v="before/during"/>
    <s v="no"/>
    <n v="3"/>
    <n v="2"/>
    <s v="2 per cue"/>
    <s v="10 positive, 10 negative"/>
    <s v="latency"/>
    <n v="9"/>
    <n v="15"/>
    <n v="9"/>
    <n v="15"/>
    <s v="mixed-sex"/>
    <s v="Owner present-Owner absent"/>
    <s v="Benign-Worse"/>
    <s v="NP"/>
    <n v="7.93"/>
    <n v="1.3"/>
    <n v="24"/>
    <n v="6.36"/>
    <n v="9.16"/>
    <n v="1.67"/>
    <n v="24"/>
    <n v="8.1999999999999993"/>
    <s v="natural"/>
    <s v="Data from authors"/>
    <m/>
    <x v="0"/>
    <m/>
  </r>
  <r>
    <x v="273"/>
    <x v="44"/>
    <s v="exp069"/>
    <s v="grp052"/>
    <s v="Mueller, Corsin A., Riemer, Stefanie , Rosam, Claudia M., Schoesswender, Julia , Range, Friederike , Huber, Ludwig"/>
    <s v="Animal Cognition"/>
    <n v="2.5819999999999999"/>
    <s v="Peer-reviewed (short communication)"/>
    <n v="2012"/>
    <s v="Brief owner absence does not induce negative judgement bias in pet dogs"/>
    <s v="dog"/>
    <s v="Canis_lupus_familiaris"/>
    <s v="mammal"/>
    <s v="Various breeds"/>
    <s v="captive"/>
    <s v="adult"/>
    <s v="within"/>
    <s v="yes"/>
    <s v="within (crossover)"/>
    <s v="yes"/>
    <s v="no"/>
    <s v="no"/>
    <s v="go/no-go"/>
    <s v="location"/>
    <s v="spatial"/>
    <s v="approach bowl"/>
    <s v="food"/>
    <s v="no food"/>
    <s v="no food"/>
    <s v="no food"/>
    <s v="R-Null"/>
    <s v="presence of owner"/>
    <s v="stress"/>
    <s v="before/during"/>
    <s v="no"/>
    <n v="3"/>
    <n v="2"/>
    <s v="2 per cue"/>
    <s v="10 positive, 10 negative"/>
    <s v="latency"/>
    <n v="9"/>
    <n v="15"/>
    <n v="9"/>
    <n v="15"/>
    <s v="mixed-sex"/>
    <s v="Owner present-Owner absent"/>
    <s v="Benign-Worse"/>
    <s v="MID"/>
    <n v="15.95"/>
    <n v="1.89"/>
    <n v="24"/>
    <n v="9.26"/>
    <n v="16.38"/>
    <n v="2.02"/>
    <n v="24"/>
    <n v="9.9"/>
    <s v="natural"/>
    <s v="Data from authors"/>
    <m/>
    <x v="0"/>
    <m/>
  </r>
  <r>
    <x v="274"/>
    <x v="44"/>
    <s v="exp069"/>
    <s v="grp052"/>
    <s v="Mueller, Corsin A., Riemer, Stefanie , Rosam, Claudia M., Schoesswender, Julia , Range, Friederike , Huber, Ludwig"/>
    <s v="Animal Cognition"/>
    <n v="2.5819999999999999"/>
    <s v="Peer-reviewed (short communication)"/>
    <n v="2012"/>
    <s v="Brief owner absence does not induce negative judgement bias in pet dogs"/>
    <s v="dog"/>
    <s v="Canis_lupus_familiaris"/>
    <s v="mammal"/>
    <s v="Various breeds"/>
    <s v="captive"/>
    <s v="adult"/>
    <s v="within"/>
    <s v="yes"/>
    <s v="within (crossover)"/>
    <s v="yes"/>
    <s v="no"/>
    <s v="no"/>
    <s v="go/no-go"/>
    <s v="location"/>
    <s v="spatial"/>
    <s v="approach bowl"/>
    <s v="food"/>
    <s v="no food"/>
    <s v="no food"/>
    <s v="no food"/>
    <s v="R-Null"/>
    <s v="presence of owner"/>
    <s v="stress"/>
    <s v="before/during"/>
    <s v="no"/>
    <n v="3"/>
    <n v="2"/>
    <s v="2 per cue"/>
    <s v="10 positive, 10 negative"/>
    <s v="latency"/>
    <n v="9"/>
    <n v="15"/>
    <n v="9"/>
    <n v="15"/>
    <s v="mixed-sex"/>
    <s v="Owner present-Owner absent"/>
    <s v="Benign-Worse"/>
    <s v="NN"/>
    <n v="21.47"/>
    <n v="1.5"/>
    <n v="24"/>
    <n v="7.33"/>
    <n v="22.81"/>
    <n v="1.61"/>
    <n v="24"/>
    <n v="7.87"/>
    <s v="natural"/>
    <s v="Data from authors"/>
    <m/>
    <x v="0"/>
    <m/>
  </r>
  <r>
    <x v="275"/>
    <x v="44"/>
    <s v="exp069"/>
    <s v="grp052"/>
    <s v="Mueller, Corsin A., Riemer, Stefanie , Rosam, Claudia M., Schoesswender, Julia , Range, Friederike , Huber, Ludwig"/>
    <s v="Animal Cognition"/>
    <n v="2.5819999999999999"/>
    <s v="Peer-reviewed (short communication)"/>
    <n v="2012"/>
    <s v="Brief owner absence does not induce negative judgement bias in pet dogs"/>
    <s v="dog"/>
    <s v="Canis_lupus_familiaris"/>
    <s v="mammal"/>
    <s v="Various breeds"/>
    <s v="captive"/>
    <s v="adult"/>
    <s v="within"/>
    <s v="yes"/>
    <s v="within (crossover)"/>
    <s v="yes"/>
    <s v="no"/>
    <s v="no"/>
    <s v="go/no-go"/>
    <s v="location"/>
    <s v="spatial"/>
    <s v="approach bowl"/>
    <s v="food"/>
    <s v="no food"/>
    <s v="no food"/>
    <s v="no food"/>
    <s v="R-Null"/>
    <s v="presence of owner"/>
    <s v="stress"/>
    <s v="before/during"/>
    <s v="no"/>
    <n v="3"/>
    <n v="2"/>
    <s v="2 per cue"/>
    <s v="10 positive, 10 negative"/>
    <s v="latency"/>
    <n v="9"/>
    <n v="15"/>
    <n v="9"/>
    <n v="15"/>
    <s v="mixed-sex"/>
    <s v="Owner present-Owner absent"/>
    <s v="Benign-Worse"/>
    <s v="N"/>
    <n v="23.87"/>
    <n v="1.06"/>
    <n v="24"/>
    <n v="5.192918254700337"/>
    <n v="25.08"/>
    <n v="1.23"/>
    <n v="24"/>
    <n v="6.0257447672466178"/>
    <s v="natural"/>
    <s v="Data from authors"/>
    <m/>
    <x v="0"/>
    <m/>
  </r>
  <r>
    <x v="276"/>
    <x v="44"/>
    <s v="exp069"/>
    <s v="grp052"/>
    <s v="Mueller, Corsin A., Riemer, Stefanie , Rosam, Claudia M., Schoesswender, Julia , Range, Friederike , Huber, Ludwig"/>
    <s v="Animal Cognition"/>
    <n v="2.5819999999999999"/>
    <s v="Peer-reviewed (short communication)"/>
    <n v="2012"/>
    <s v="Brief owner absence does not induce negative judgement bias in pet dogs"/>
    <s v="dog"/>
    <s v="Canis_lupus_familiaris"/>
    <s v="mammal"/>
    <s v="Various breeds"/>
    <s v="captive"/>
    <s v="adult"/>
    <s v="within"/>
    <s v="yes"/>
    <s v="within (crossover)"/>
    <s v="yes"/>
    <s v="no"/>
    <s v="no"/>
    <s v="go/no-go"/>
    <s v="location"/>
    <s v="spatial"/>
    <s v="approach bowl"/>
    <s v="food"/>
    <s v="no food"/>
    <s v="no food"/>
    <s v="no food"/>
    <s v="R-Null"/>
    <s v="presence of owner"/>
    <s v="stress"/>
    <s v="before/during"/>
    <s v="no"/>
    <n v="3"/>
    <n v="2"/>
    <s v="2 per cue"/>
    <s v="10 positive, 10 negative"/>
    <s v="latency"/>
    <n v="9"/>
    <n v="15"/>
    <n v="9"/>
    <n v="15"/>
    <s v="mixed-sex"/>
    <s v="Owner present-Owner absent"/>
    <s v="Benign-Worse"/>
    <s v="P"/>
    <n v="2.42"/>
    <n v="0.2"/>
    <n v="24"/>
    <n v="0.9797958971132712"/>
    <n v="3.78"/>
    <n v="0.85"/>
    <n v="24"/>
    <n v="4.1641325627314023"/>
    <s v="natural"/>
    <s v="Data from authors"/>
    <m/>
    <x v="0"/>
    <m/>
  </r>
  <r>
    <x v="277"/>
    <x v="45"/>
    <s v="exp070"/>
    <s v="grp053"/>
    <s v="Murphy, Eimear , Nordquist, Rebecca E., van der Staay, Franz Josef"/>
    <s v="Applied Animal Behaviour Science"/>
    <n v="1.6910000000000001"/>
    <s v="Peer-reviewed"/>
    <n v="2013"/>
    <s v="Responses of conventional pigs and Gottingen miniature pigs in an active choicejudgement bias task"/>
    <s v="pig"/>
    <s v="Sus_scrofa_domesticus"/>
    <s v="mammal"/>
    <s v="G_ttingen "/>
    <s v="captive"/>
    <s v="adult"/>
    <s v="within"/>
    <s v="no"/>
    <s v="within (before-after)"/>
    <s v="no"/>
    <s v="no"/>
    <s v="no"/>
    <s v="active choice"/>
    <s v="auditory"/>
    <s v="auditory"/>
    <s v="location bowl (left-right)"/>
    <s v="4 m&amp;ms "/>
    <s v="time-out (90 s)"/>
    <s v="1 m&amp;m"/>
    <s v="time-out (90 s)"/>
    <s v="R-R"/>
    <s v="restraint"/>
    <s v="stress"/>
    <s v="before/during"/>
    <s v="no"/>
    <n v="3"/>
    <n v="4"/>
    <s v="1 per cue"/>
    <s v="5 positive, 5 negative"/>
    <s v="latency"/>
    <n v="0"/>
    <n v="8"/>
    <n v="0"/>
    <n v="8"/>
    <s v="female"/>
    <s v="Control-Restraint"/>
    <s v="Benign-Worse"/>
    <s v="NP"/>
    <n v="6.6"/>
    <n v="0.47"/>
    <n v="8"/>
    <n v="1.32"/>
    <n v="8.24"/>
    <n v="1.02"/>
    <n v="8"/>
    <n v="2.9"/>
    <s v="natural"/>
    <s v="Data from authors"/>
    <s v="exclude latency data for active choice, due to unclear prediction on effect"/>
    <x v="1"/>
    <m/>
  </r>
  <r>
    <x v="278"/>
    <x v="45"/>
    <s v="exp070"/>
    <s v="grp053"/>
    <s v="Murphy, Eimear , Nordquist, Rebecca E., van der Staay, Franz Josef"/>
    <s v="Applied Animal Behaviour Science"/>
    <n v="1.6910000000000001"/>
    <s v="Peer-reviewed"/>
    <n v="2013"/>
    <s v="Responses of conventional pigs and Gottingen miniature pigs in an active choicejudgement bias task"/>
    <s v="pig"/>
    <s v="Sus_scrofa_domesticus"/>
    <s v="mammal"/>
    <s v="G_ttingen "/>
    <s v="captive"/>
    <s v="adult"/>
    <s v="within"/>
    <s v="no"/>
    <s v="within (before-after)"/>
    <s v="no"/>
    <s v="no"/>
    <s v="no"/>
    <s v="active choice"/>
    <s v="auditory"/>
    <s v="auditory"/>
    <s v="location bowl (left-right)"/>
    <s v="4 m&amp;ms "/>
    <s v="time-out (90 s)"/>
    <s v="1 m&amp;m"/>
    <s v="time-out (90 s)"/>
    <s v="R-R"/>
    <s v="restraint"/>
    <s v="stress"/>
    <s v="before/during"/>
    <s v="no"/>
    <n v="3"/>
    <n v="4"/>
    <s v="1 per cue"/>
    <s v="5 positive, 5 negative"/>
    <s v="latency"/>
    <n v="0"/>
    <n v="8"/>
    <n v="0"/>
    <n v="8"/>
    <s v="female"/>
    <s v="Control-Restraint"/>
    <s v="Benign-Worse"/>
    <s v="MID"/>
    <n v="6.28"/>
    <n v="0.3"/>
    <n v="8"/>
    <n v="0.86"/>
    <n v="7.49"/>
    <n v="0.91"/>
    <n v="8"/>
    <n v="2.58"/>
    <s v="natural"/>
    <s v="Data from authors"/>
    <s v="exclude latency data for active choice, due to unclear prediction on effect"/>
    <x v="1"/>
    <m/>
  </r>
  <r>
    <x v="279"/>
    <x v="45"/>
    <s v="exp070"/>
    <s v="grp053"/>
    <s v="Murphy, Eimear , Nordquist, Rebecca E., van der Staay, Franz Josef"/>
    <s v="Applied Animal Behaviour Science"/>
    <n v="1.6910000000000001"/>
    <s v="Peer-reviewed"/>
    <n v="2013"/>
    <s v="Responses of conventional pigs and Gottingen miniature pigs in an active choicejudgement bias task"/>
    <s v="pig"/>
    <s v="Sus_scrofa_domesticus"/>
    <s v="mammal"/>
    <s v="G_ttingen "/>
    <s v="captive"/>
    <s v="adult"/>
    <s v="within"/>
    <s v="no"/>
    <s v="within (before-after)"/>
    <s v="no"/>
    <s v="no"/>
    <s v="no"/>
    <s v="active choice"/>
    <s v="auditory"/>
    <s v="auditory"/>
    <s v="location bowl (left-right)"/>
    <s v="4 m&amp;ms "/>
    <s v="time-out (90 s)"/>
    <s v="1 m&amp;m"/>
    <s v="time-out (90 s)"/>
    <s v="R-R"/>
    <s v="restraint (control)"/>
    <s v="stress"/>
    <s v="before/during"/>
    <s v="no"/>
    <n v="3"/>
    <n v="4"/>
    <s v="1 per cue"/>
    <s v="5 positive, 5 negative"/>
    <s v="latency"/>
    <n v="0"/>
    <n v="8"/>
    <n v="0"/>
    <n v="8"/>
    <s v="female"/>
    <s v="Control-Restraint"/>
    <s v="Benign-Worse"/>
    <s v="NN"/>
    <n v="6.77"/>
    <n v="0.46"/>
    <n v="8"/>
    <n v="1.3"/>
    <n v="8.31"/>
    <n v="0.87"/>
    <n v="8"/>
    <n v="2.4700000000000002"/>
    <s v="natural"/>
    <s v="Data from authors"/>
    <s v="exclude latency data for active choice, due to unclear prediction on effect"/>
    <x v="1"/>
    <m/>
  </r>
  <r>
    <x v="280"/>
    <x v="45"/>
    <s v="exp070"/>
    <s v="grp053"/>
    <s v="Murphy, Eimear , Nordquist, Rebecca E., van der Staay, Franz Josef"/>
    <s v="Applied Animal Behaviour Science"/>
    <n v="1.6910000000000001"/>
    <s v="Peer-reviewed"/>
    <n v="2013"/>
    <s v="Responses of conventional pigs and Gottingen miniature pigs in an active choicejudgement bias task"/>
    <s v="pig"/>
    <s v="Sus_scrofa_domesticus"/>
    <s v="mammal"/>
    <s v="G_ttingen "/>
    <s v="captive"/>
    <s v="adult"/>
    <s v="within"/>
    <s v="no"/>
    <s v="within (before-after)"/>
    <s v="no"/>
    <s v="no"/>
    <s v="no"/>
    <s v="active choice"/>
    <s v="auditory"/>
    <s v="auditory"/>
    <s v="location bowl (left-right)"/>
    <s v="4 m&amp;ms "/>
    <s v="time-out (90 s)"/>
    <s v="1 m&amp;m"/>
    <s v="time-out (90 s)"/>
    <s v="R-R"/>
    <s v="restraint"/>
    <s v="stress"/>
    <s v="before/during"/>
    <s v="no"/>
    <n v="3"/>
    <n v="4"/>
    <s v="1 per cue"/>
    <s v="5 positive, 5 negative"/>
    <s v="latency"/>
    <n v="0"/>
    <n v="8"/>
    <n v="0"/>
    <n v="8"/>
    <s v="female"/>
    <s v="Control-Restraint"/>
    <s v="Benign-Worse"/>
    <s v="N"/>
    <m/>
    <m/>
    <n v="8"/>
    <m/>
    <m/>
    <m/>
    <n v="8"/>
    <m/>
    <s v="natural"/>
    <s v="Data from authors"/>
    <s v="exclude latency data for active choice, due to unclear prediction on effect"/>
    <x v="1"/>
    <m/>
  </r>
  <r>
    <x v="281"/>
    <x v="45"/>
    <s v="exp070"/>
    <s v="grp053"/>
    <s v="Murphy, Eimear , Nordquist, Rebecca E., van der Staay, Franz Josef"/>
    <s v="Applied Animal Behaviour Science"/>
    <n v="1.6910000000000001"/>
    <s v="Peer-reviewed"/>
    <n v="2013"/>
    <s v="Responses of conventional pigs and Gottingen miniature pigs in an active choicejudgement bias task"/>
    <s v="pig"/>
    <s v="Sus_scrofa_domesticus"/>
    <s v="mammal"/>
    <s v="G_ttingen "/>
    <s v="captive"/>
    <s v="adult"/>
    <s v="within"/>
    <s v="no"/>
    <s v="within (before-after)"/>
    <s v="no"/>
    <s v="no"/>
    <s v="no"/>
    <s v="active choice"/>
    <s v="auditory"/>
    <s v="auditory"/>
    <s v="location bowl (left-right)"/>
    <s v="4 m&amp;ms "/>
    <s v="time-out (90 s)"/>
    <s v="1 m&amp;m"/>
    <s v="time-out (90 s)"/>
    <s v="R-R"/>
    <s v="restraint"/>
    <s v="stress"/>
    <s v="before/during"/>
    <s v="no"/>
    <n v="3"/>
    <n v="4"/>
    <s v="1 per cue"/>
    <s v="5 positive, 5 negative"/>
    <s v="latency"/>
    <n v="0"/>
    <n v="8"/>
    <n v="0"/>
    <n v="8"/>
    <s v="female"/>
    <s v="Control-Restraint"/>
    <s v="Benign-Worse"/>
    <s v="P"/>
    <m/>
    <m/>
    <n v="8"/>
    <m/>
    <m/>
    <m/>
    <n v="8"/>
    <m/>
    <s v="natural"/>
    <s v="Data from authors"/>
    <s v="exclude latency data for active choice, due to unclear prediction on effect"/>
    <x v="1"/>
    <m/>
  </r>
  <r>
    <x v="282"/>
    <x v="45"/>
    <s v="exp070"/>
    <s v="grp053"/>
    <s v="Murphy, Eimear , Nordquist, Rebecca E., van der Staay, Franz Josef"/>
    <s v="Applied Animal Behaviour Science"/>
    <n v="1.6910000000000001"/>
    <s v="Peer-reviewed"/>
    <n v="2013"/>
    <s v="Responses of conventional pigs and Gottingen miniature pigs in an active choicejudgement bias task"/>
    <s v="pig"/>
    <s v="Sus_scrofa_domesticus"/>
    <s v="mammal"/>
    <s v="G_ttingen "/>
    <s v="captive"/>
    <s v="adult"/>
    <s v="within"/>
    <s v="no"/>
    <s v="within (before-after)"/>
    <s v="no"/>
    <s v="no"/>
    <s v="no"/>
    <s v="active choice"/>
    <s v="auditory"/>
    <s v="auditory"/>
    <s v="location bowl (left-right)"/>
    <s v="4 m&amp;ms "/>
    <s v="time-out (90 s)"/>
    <s v="1 m&amp;m"/>
    <s v="time-out (90 s)"/>
    <s v="R-R"/>
    <s v="restraint"/>
    <s v="stress"/>
    <s v="before/during"/>
    <s v="no"/>
    <n v="3"/>
    <n v="4"/>
    <s v="1 per cue"/>
    <s v="5 positive, 5 negative"/>
    <s v="proportion"/>
    <n v="0"/>
    <n v="8"/>
    <n v="0"/>
    <n v="8"/>
    <s v="female"/>
    <s v="Before restraint-After restraint"/>
    <s v="Benign-Worse"/>
    <s v="NP"/>
    <n v="0.44"/>
    <n v="0.13"/>
    <n v="8"/>
    <n v="0.37"/>
    <n v="0.16"/>
    <n v="7.0000000000000007E-2"/>
    <n v="8"/>
    <n v="0.19"/>
    <s v="natural"/>
    <s v="Tab 2"/>
    <m/>
    <x v="0"/>
    <m/>
  </r>
  <r>
    <x v="283"/>
    <x v="45"/>
    <s v="exp070"/>
    <s v="grp053"/>
    <s v="Murphy, Eimear , Nordquist, Rebecca E., van der Staay, Franz Josef"/>
    <s v="Applied Animal Behaviour Science"/>
    <n v="1.6910000000000001"/>
    <s v="Peer-reviewed"/>
    <n v="2013"/>
    <s v="Responses of conventional pigs and Gottingen miniature pigs in an active choicejudgement bias task"/>
    <s v="pig"/>
    <s v="Sus_scrofa_domesticus"/>
    <s v="mammal"/>
    <s v="G_ttingen "/>
    <s v="captive"/>
    <s v="adult"/>
    <s v="within"/>
    <s v="no"/>
    <s v="within (before-after)"/>
    <s v="no"/>
    <s v="no"/>
    <s v="no"/>
    <s v="active choice"/>
    <s v="auditory"/>
    <s v="auditory"/>
    <s v="location bowl (left-right)"/>
    <s v="4 m&amp;ms "/>
    <s v="time-out (90 s)"/>
    <s v="1 m&amp;m"/>
    <s v="time-out (90 s)"/>
    <s v="R-R"/>
    <s v="restraint"/>
    <s v="stress"/>
    <s v="before/during"/>
    <s v="no"/>
    <n v="3"/>
    <n v="4"/>
    <s v="1 per cue"/>
    <s v="5 positive, 5 negative"/>
    <s v="proportion"/>
    <n v="0"/>
    <n v="8"/>
    <n v="0"/>
    <n v="8"/>
    <s v="female"/>
    <s v="Before restraint-After restraint"/>
    <s v="Benign-Worse"/>
    <s v="MID"/>
    <n v="0.31"/>
    <n v="0.09"/>
    <n v="8"/>
    <n v="0.26"/>
    <n v="0.22"/>
    <n v="0.06"/>
    <n v="8"/>
    <n v="0.16"/>
    <s v="natural"/>
    <s v="Tab 2 "/>
    <m/>
    <x v="0"/>
    <m/>
  </r>
  <r>
    <x v="284"/>
    <x v="45"/>
    <s v="exp070"/>
    <s v="grp053"/>
    <s v="Murphy, Eimear , Nordquist, Rebecca E., van der Staay, Franz Josef"/>
    <s v="Applied Animal Behaviour Science"/>
    <n v="1.6910000000000001"/>
    <s v="Peer-reviewed"/>
    <n v="2013"/>
    <s v="Responses of conventional pigs and Gottingen miniature pigs in an active choicejudgement bias task"/>
    <s v="pig"/>
    <s v="Sus_scrofa_domesticus"/>
    <s v="mammal"/>
    <s v="G_ttingen "/>
    <s v="captive"/>
    <s v="adult"/>
    <s v="within"/>
    <s v="no"/>
    <s v="within (before-after)"/>
    <s v="no"/>
    <s v="no"/>
    <s v="no"/>
    <s v="active choice"/>
    <s v="auditory"/>
    <s v="auditory"/>
    <s v="location bowl (left-right)"/>
    <s v="4 m&amp;ms "/>
    <s v="time-out (90 s)"/>
    <s v="1 m&amp;m"/>
    <s v="time-out (90 s)"/>
    <s v="R-R"/>
    <s v="restraint "/>
    <s v="stress"/>
    <s v="before/during"/>
    <s v="no"/>
    <n v="3"/>
    <n v="4"/>
    <s v="1 per cue"/>
    <s v="5 positive, 5 negative"/>
    <s v="proportion"/>
    <n v="0"/>
    <n v="8"/>
    <n v="0"/>
    <n v="8"/>
    <s v="female"/>
    <s v="Before restraint-After restraint"/>
    <s v="Benign-Worse"/>
    <s v="NN"/>
    <n v="0.13"/>
    <n v="7.0000000000000007E-2"/>
    <n v="8"/>
    <n v="0.19"/>
    <n v="0"/>
    <n v="0"/>
    <n v="8"/>
    <n v="0"/>
    <s v="natural"/>
    <s v="Tab 2"/>
    <m/>
    <x v="0"/>
    <s v="SD is zero "/>
  </r>
  <r>
    <x v="285"/>
    <x v="45"/>
    <s v="exp070"/>
    <s v="grp053"/>
    <s v="Murphy, Eimear , Nordquist, Rebecca E., van der Staay, Franz Josef"/>
    <s v="Applied Animal Behaviour Science"/>
    <n v="1.6910000000000001"/>
    <s v="Peer-reviewed"/>
    <n v="2013"/>
    <s v="Responses of conventional pigs and Gottingen miniature pigs in an active choicejudgement bias task"/>
    <s v="pig"/>
    <s v="Sus_scrofa_domesticus"/>
    <s v="mammal"/>
    <s v="G_ttingen "/>
    <s v="captive"/>
    <s v="adult"/>
    <s v="within"/>
    <s v="no"/>
    <s v="within (before-after)"/>
    <s v="no"/>
    <s v="no"/>
    <s v="no"/>
    <s v="active choice"/>
    <s v="auditory"/>
    <s v="auditory"/>
    <s v="location bowl (left-right)"/>
    <s v="4 m&amp;ms "/>
    <s v="time-out (90 s)"/>
    <s v="1 m&amp;m"/>
    <s v="time-out (90 s)"/>
    <s v="R-R"/>
    <s v="restraint"/>
    <s v="stress"/>
    <s v="before/during"/>
    <s v="no"/>
    <n v="3"/>
    <n v="4"/>
    <s v="1 per cue"/>
    <s v="5 positive, 5 negative"/>
    <s v="proportion"/>
    <n v="0"/>
    <n v="8"/>
    <n v="0"/>
    <n v="8"/>
    <s v="female"/>
    <s v="Before restraint-After restraint"/>
    <s v="Benign-Worse"/>
    <s v="N"/>
    <n v="6.25E-2"/>
    <n v="2.06E-2"/>
    <n v="8"/>
    <n v="5.8265598769771519E-2"/>
    <n v="2.5099999999999997E-2"/>
    <n v="9.3999999999999986E-3"/>
    <n v="8"/>
    <n v="2.6587214972614185E-2"/>
    <s v="natural"/>
    <s v="Tab 2 "/>
    <m/>
    <x v="0"/>
    <m/>
  </r>
  <r>
    <x v="286"/>
    <x v="45"/>
    <s v="exp070"/>
    <s v="grp053"/>
    <s v="Murphy, Eimear , Nordquist, Rebecca E., van der Staay, Franz Josef"/>
    <s v="Applied Animal Behaviour Science"/>
    <n v="1.6910000000000001"/>
    <s v="Peer-reviewed"/>
    <n v="2013"/>
    <s v="Responses of conventional pigs and Gottingen miniature pigs in an active choicejudgement bias task"/>
    <s v="pig"/>
    <s v="Sus_scrofa_domesticus"/>
    <s v="mammal"/>
    <s v="G_ttingen "/>
    <s v="captive"/>
    <s v="adult"/>
    <s v="within"/>
    <s v="no"/>
    <s v="within (before-after)"/>
    <s v="no"/>
    <s v="no"/>
    <s v="no"/>
    <s v="active choice"/>
    <s v="auditory"/>
    <s v="auditory"/>
    <s v="location bowl (left-right)"/>
    <s v="4 m&amp;ms "/>
    <s v="time-out (90 s)"/>
    <s v="1 m&amp;m"/>
    <s v="time-out (90 s)"/>
    <s v="R-R"/>
    <s v="restraint"/>
    <s v="stress"/>
    <s v="before/during"/>
    <s v="no"/>
    <n v="3"/>
    <n v="4"/>
    <s v="1 per cue"/>
    <s v="5 positive, 5 negative"/>
    <s v="proportion"/>
    <n v="0"/>
    <n v="8"/>
    <n v="0"/>
    <n v="8"/>
    <s v="female"/>
    <s v="Before restraint-After restraint"/>
    <s v="Benign-Worse"/>
    <s v="P"/>
    <n v="0.98750000000000004"/>
    <n v="8.199999999999999E-3"/>
    <n v="8"/>
    <n v="2.3193102422918756E-2"/>
    <n v="1"/>
    <n v="0"/>
    <n v="8"/>
    <n v="0"/>
    <s v="natural"/>
    <s v="Tab 2 "/>
    <m/>
    <x v="0"/>
    <s v="SD is zero "/>
  </r>
  <r>
    <x v="287"/>
    <x v="45"/>
    <s v="exp071"/>
    <s v="grp054"/>
    <s v="Murphy, Eimear , Nordquist, Rebecca E., van der Staay, Franz Josef"/>
    <s v="Applied Animal Behaviour Science"/>
    <n v="1.6910000000000001"/>
    <s v="Peer-reviewed"/>
    <n v="2013"/>
    <s v="Responses of conventional pigs and Gottingen miniature pigs in an active choicejudgement bias task"/>
    <s v="pig"/>
    <s v="Sus_scrofa_domesticus"/>
    <s v="mammal"/>
    <s v=" Duroc*Yorcshire and Duroc*Danish Landrace"/>
    <s v="captive"/>
    <s v="adult"/>
    <s v="within"/>
    <s v="no"/>
    <s v="within (before-after)"/>
    <s v="no"/>
    <s v="no"/>
    <s v="no"/>
    <s v="active choice"/>
    <s v="auditory"/>
    <s v="auditory"/>
    <s v="location bowl (left-right)"/>
    <s v="4 m&amp;ms "/>
    <s v="time-out (90 s)"/>
    <s v="1 m&amp;m"/>
    <s v="time-out (90 s)"/>
    <s v="R-R"/>
    <s v="restraint"/>
    <s v="stress"/>
    <s v="before/during"/>
    <s v="no"/>
    <n v="3"/>
    <n v="4"/>
    <s v="1 per cue"/>
    <s v="5 positive, 5 negative"/>
    <s v="latency"/>
    <n v="0"/>
    <n v="7"/>
    <n v="0"/>
    <n v="7"/>
    <s v="female"/>
    <s v="Control-Restraint"/>
    <s v="Benign-Worse"/>
    <s v="NP"/>
    <n v="8.1300000000000008"/>
    <n v="0.49"/>
    <n v="7"/>
    <n v="1.3"/>
    <n v="11.22"/>
    <n v="1.28"/>
    <n v="7"/>
    <n v="3.39"/>
    <s v="natural"/>
    <s v="Data from authors"/>
    <s v="exclude latency data for active choice, due to unclear prediction on effect"/>
    <x v="1"/>
    <m/>
  </r>
  <r>
    <x v="288"/>
    <x v="45"/>
    <s v="exp071"/>
    <s v="grp054"/>
    <s v="Murphy, Eimear , Nordquist, Rebecca E., van der Staay, Franz Josef"/>
    <s v="Applied Animal Behaviour Science"/>
    <n v="1.6910000000000001"/>
    <s v="Peer-reviewed"/>
    <n v="2013"/>
    <s v="Responses of conventional pigs and Gottingen miniature pigs in an active choicejudgement bias task"/>
    <s v="pig"/>
    <s v="Sus_scrofa_domesticus"/>
    <s v="mammal"/>
    <s v=" Duroc*Yorcshire and Duroc*Danish Landrace"/>
    <s v="captive"/>
    <s v="adult"/>
    <s v="within"/>
    <s v="no"/>
    <s v="within (before-after)"/>
    <s v="no"/>
    <s v="no"/>
    <s v="no"/>
    <s v="active choice"/>
    <s v="auditory"/>
    <s v="auditory"/>
    <s v="location bowl (left-right)"/>
    <s v="4 m&amp;ms "/>
    <s v="time-out (90 s)"/>
    <s v="1 m&amp;m"/>
    <s v="time-out (90 s)"/>
    <s v="R-R"/>
    <s v="restraint"/>
    <s v="stress"/>
    <s v="before/during"/>
    <s v="no"/>
    <n v="3"/>
    <n v="4"/>
    <s v="1 per cue"/>
    <s v="5 positive, 5 negative"/>
    <s v="latency"/>
    <n v="0"/>
    <n v="7"/>
    <n v="0"/>
    <n v="7"/>
    <s v="female"/>
    <s v="Control-Restraint"/>
    <s v="Benign-Worse"/>
    <s v="MID"/>
    <n v="9.44"/>
    <n v="1.36"/>
    <n v="7"/>
    <n v="3.59"/>
    <n v="10.8"/>
    <n v="1.28"/>
    <n v="7"/>
    <n v="3.39"/>
    <s v="natural"/>
    <s v="Data from authors"/>
    <s v="exclude latency data for active choice, due to unclear prediction on effect"/>
    <x v="1"/>
    <m/>
  </r>
  <r>
    <x v="289"/>
    <x v="45"/>
    <s v="exp071"/>
    <s v="grp054"/>
    <s v="Murphy, Eimear , Nordquist, Rebecca E., van der Staay, Franz Josef"/>
    <s v="Applied Animal Behaviour Science"/>
    <n v="1.6910000000000001"/>
    <s v="Peer-reviewed"/>
    <n v="2013"/>
    <s v="Responses of conventional pigs and Gottingen miniature pigs in an active choicejudgement bias task"/>
    <s v="pig"/>
    <s v="Sus_scrofa_domesticus"/>
    <s v="mammal"/>
    <s v=" Duroc*Yorcshire and Duroc*Danish Landrace"/>
    <s v="captive"/>
    <s v="adult"/>
    <s v="within"/>
    <s v="no"/>
    <s v="within (before-after)"/>
    <s v="no"/>
    <s v="no"/>
    <s v="no"/>
    <s v="active choice"/>
    <s v="auditory"/>
    <s v="auditory"/>
    <s v="location bowl (left-right)"/>
    <s v="4 m&amp;ms "/>
    <s v="time-out (90 s)"/>
    <s v="1 m&amp;m"/>
    <s v="time-out (90 s)"/>
    <s v="R-R"/>
    <s v="restraint (control)"/>
    <s v="stress"/>
    <s v="before/during"/>
    <s v="no"/>
    <n v="3"/>
    <n v="4"/>
    <s v="1 per cue"/>
    <s v="5 positive, 5 negative"/>
    <s v="latency"/>
    <n v="0"/>
    <n v="7"/>
    <n v="0"/>
    <n v="7"/>
    <s v="female"/>
    <s v="Control-Restraint"/>
    <s v="Benign-Worse"/>
    <s v="NN"/>
    <n v="9.9499999999999993"/>
    <n v="0.92"/>
    <n v="7"/>
    <n v="2.4300000000000002"/>
    <n v="11.45"/>
    <n v="1.41"/>
    <n v="7"/>
    <n v="3.73"/>
    <s v="natural"/>
    <s v="Data from authors"/>
    <s v="exclude latency data for active choice, due to unclear prediction on effect"/>
    <x v="1"/>
    <m/>
  </r>
  <r>
    <x v="290"/>
    <x v="45"/>
    <s v="exp071"/>
    <s v="grp054"/>
    <s v="Murphy, Eimear , Nordquist, Rebecca E., van der Staay, Franz Josef"/>
    <s v="Applied Animal Behaviour Science"/>
    <n v="1.6910000000000001"/>
    <s v="Peer-reviewed"/>
    <n v="2013"/>
    <s v="Responses of conventional pigs and Gottingen miniature pigs in an active choicejudgement bias task"/>
    <s v="pig"/>
    <s v="Sus_scrofa_domesticus"/>
    <s v="mammal"/>
    <s v=" Duroc*Yorcshire and Duroc*Danish Landrace"/>
    <s v="captive"/>
    <s v="adult"/>
    <s v="within"/>
    <s v="no"/>
    <s v="within (before-after)"/>
    <s v="no"/>
    <s v="no"/>
    <s v="no"/>
    <s v="active choice"/>
    <s v="auditory"/>
    <s v="auditory"/>
    <s v="location bowl (left-right)"/>
    <s v="4 m&amp;ms "/>
    <s v="time-out (90 s)"/>
    <s v="1 m&amp;m"/>
    <s v="time-out (90 s)"/>
    <s v="R-R"/>
    <s v="restraint"/>
    <s v="stress"/>
    <s v="before/during"/>
    <s v="no"/>
    <n v="3"/>
    <n v="4"/>
    <s v="1 per cue"/>
    <s v="5 positive, 5 negative"/>
    <s v="latency"/>
    <n v="0"/>
    <n v="7"/>
    <n v="0"/>
    <n v="7"/>
    <s v="female"/>
    <s v="Control-Restraint"/>
    <s v="Benign-Worse"/>
    <s v="N"/>
    <m/>
    <m/>
    <n v="7"/>
    <m/>
    <m/>
    <m/>
    <n v="7"/>
    <m/>
    <s v="natural"/>
    <s v="Data from authors"/>
    <s v="exclude latency data for active choice, due to unclear prediction on effect"/>
    <x v="1"/>
    <m/>
  </r>
  <r>
    <x v="291"/>
    <x v="45"/>
    <s v="exp071"/>
    <s v="grp054"/>
    <s v="Murphy, Eimear , Nordquist, Rebecca E., van der Staay, Franz Josef"/>
    <s v="Applied Animal Behaviour Science"/>
    <n v="1.6910000000000001"/>
    <s v="Peer-reviewed"/>
    <n v="2013"/>
    <s v="Responses of conventional pigs and Gottingen miniature pigs in an active choicejudgement bias task"/>
    <s v="pig"/>
    <s v="Sus_scrofa_domesticus"/>
    <s v="mammal"/>
    <s v=" Duroc*Yorcshire and Duroc*Danish Landrace"/>
    <s v="captive"/>
    <s v="adult"/>
    <s v="within"/>
    <s v="no"/>
    <s v="within (before-after)"/>
    <s v="no"/>
    <s v="no"/>
    <s v="no"/>
    <s v="active choice"/>
    <s v="auditory"/>
    <s v="auditory"/>
    <s v="location bowl (left-right)"/>
    <s v="4 m&amp;ms "/>
    <s v="time-out (90 s)"/>
    <s v="1 m&amp;m"/>
    <s v="time-out (90 s)"/>
    <s v="R-R"/>
    <s v="restraint"/>
    <s v="stress"/>
    <s v="before/during"/>
    <s v="no"/>
    <n v="3"/>
    <n v="4"/>
    <s v="1 per cue"/>
    <s v="5 positive, 5 negative"/>
    <s v="latency"/>
    <n v="0"/>
    <n v="7"/>
    <n v="0"/>
    <n v="7"/>
    <s v="female"/>
    <s v="Control-Restraint"/>
    <s v="Benign-Worse"/>
    <s v="P"/>
    <m/>
    <m/>
    <n v="7"/>
    <m/>
    <m/>
    <m/>
    <n v="7"/>
    <m/>
    <s v="natural"/>
    <s v="Data from authors"/>
    <s v="exclude latency data for active choice, due to unclear prediction on effect"/>
    <x v="1"/>
    <m/>
  </r>
  <r>
    <x v="292"/>
    <x v="45"/>
    <s v="exp071"/>
    <s v="grp054"/>
    <s v="Murphy, Eimear , Nordquist, Rebecca E., van der Staay, Franz Josef"/>
    <s v="Applied Animal Behaviour Science"/>
    <n v="1.6910000000000001"/>
    <s v="Peer-reviewed"/>
    <n v="2013"/>
    <s v="Responses of conventional pigs and Gottingen miniature pigs in an active choicejudgement bias task"/>
    <s v="pig"/>
    <s v="Sus_scrofa_domesticus"/>
    <s v="mammal"/>
    <s v=" Duroc*Yorcshire and Duroc*Danish Landrace"/>
    <s v="captive"/>
    <s v="adult"/>
    <s v="within"/>
    <s v="no"/>
    <s v="within (before-after)"/>
    <s v="no"/>
    <s v="no"/>
    <s v="no"/>
    <s v="active choice"/>
    <s v="auditory"/>
    <s v="auditory"/>
    <s v="location bowl (left-right)"/>
    <s v="4 m&amp;ms "/>
    <s v="time-out (90 s)"/>
    <s v="1 m&amp;m"/>
    <s v="time-out (90 s)"/>
    <s v="R-R"/>
    <s v="restraint"/>
    <s v="stress"/>
    <s v="before/during"/>
    <s v="no"/>
    <n v="3"/>
    <n v="4"/>
    <s v="1 per cue"/>
    <s v="5 positive, 5 negative"/>
    <s v="proportion"/>
    <n v="0"/>
    <n v="7"/>
    <n v="0"/>
    <n v="7"/>
    <s v="female"/>
    <s v="Before restraint-After restraint"/>
    <s v="Benign-Worse"/>
    <s v="NP"/>
    <n v="0.68"/>
    <n v="7.0000000000000007E-2"/>
    <n v="7"/>
    <n v="0.19"/>
    <n v="0.28999999999999998"/>
    <n v="0.1"/>
    <n v="7"/>
    <n v="0.27"/>
    <s v="natural"/>
    <s v="Tab 2"/>
    <m/>
    <x v="0"/>
    <m/>
  </r>
  <r>
    <x v="293"/>
    <x v="45"/>
    <s v="exp071"/>
    <s v="grp054"/>
    <s v="Murphy, Eimear , Nordquist, Rebecca E., van der Staay, Franz Josef"/>
    <s v="Applied Animal Behaviour Science"/>
    <n v="1.6910000000000001"/>
    <s v="Peer-reviewed"/>
    <n v="2013"/>
    <s v="Responses of conventional pigs and Gottingen miniature pigs in an active choicejudgement bias task"/>
    <s v="pig"/>
    <s v="Sus_scrofa_domesticus"/>
    <s v="mammal"/>
    <s v=" Duroc*Yorcshire and Duroc*Danish Landrace"/>
    <s v="captive"/>
    <s v="adult"/>
    <s v="within"/>
    <s v="no"/>
    <s v="within (before-after)"/>
    <s v="no"/>
    <s v="no"/>
    <s v="no"/>
    <s v="active choice"/>
    <s v="auditory"/>
    <s v="auditory"/>
    <s v="location bowl (left-right)"/>
    <s v="4 m&amp;ms "/>
    <s v="time-out (90 s)"/>
    <s v="1 m&amp;m"/>
    <s v="time-out (90 s)"/>
    <s v="R-R"/>
    <s v="restraint"/>
    <s v="stress"/>
    <s v="before/during"/>
    <s v="no"/>
    <n v="3"/>
    <n v="4"/>
    <s v="1 per cue"/>
    <s v="5 positive, 5 negative"/>
    <s v="proportion"/>
    <n v="0"/>
    <n v="7"/>
    <n v="0"/>
    <n v="7"/>
    <s v="female"/>
    <s v="Before restraint-After restraint"/>
    <s v="Benign-Worse"/>
    <s v="MID"/>
    <n v="0.46"/>
    <n v="0.14000000000000001"/>
    <n v="7"/>
    <n v="0.37"/>
    <n v="0.14000000000000001"/>
    <n v="7.0000000000000007E-2"/>
    <n v="7"/>
    <n v="0.2"/>
    <s v="natural"/>
    <s v="Tab 2"/>
    <m/>
    <x v="0"/>
    <m/>
  </r>
  <r>
    <x v="294"/>
    <x v="45"/>
    <s v="exp071"/>
    <s v="grp054"/>
    <s v="Murphy, Eimear , Nordquist, Rebecca E., van der Staay, Franz Josef"/>
    <s v="Applied Animal Behaviour Science"/>
    <n v="1.6910000000000001"/>
    <s v="Peer-reviewed"/>
    <n v="2013"/>
    <s v="Responses of conventional pigs and Gottingen miniature pigs in an active choicejudgement bias task"/>
    <s v="pig"/>
    <s v="Sus_scrofa_domesticus"/>
    <s v="mammal"/>
    <s v=" Duroc*Yorcshire and Duroc*Danish Landrace"/>
    <s v="captive"/>
    <s v="adult"/>
    <s v="within"/>
    <s v="no"/>
    <s v="within (before-after)"/>
    <s v="no"/>
    <s v="no"/>
    <s v="no"/>
    <s v="active choice"/>
    <s v="auditory"/>
    <s v="auditory"/>
    <s v="location bowl (left-right)"/>
    <s v="4 m&amp;ms "/>
    <s v="time-out (90 s)"/>
    <s v="1 m&amp;m"/>
    <s v="time-out (90 s)"/>
    <s v="R-R"/>
    <s v="restraint "/>
    <s v="stress"/>
    <s v="before/during"/>
    <s v="no"/>
    <n v="3"/>
    <n v="4"/>
    <s v="1 per cue"/>
    <s v="5 positive, 5 negative"/>
    <s v="proportion"/>
    <n v="0"/>
    <n v="7"/>
    <n v="0"/>
    <n v="7"/>
    <s v="female"/>
    <s v="Before restraint-After restraint"/>
    <s v="Benign-Worse"/>
    <s v="NN"/>
    <n v="0.32"/>
    <n v="0.12"/>
    <n v="7"/>
    <n v="0.31"/>
    <n v="0"/>
    <n v="0"/>
    <n v="7"/>
    <n v="0"/>
    <s v="natural"/>
    <s v="Tab 2"/>
    <m/>
    <x v="0"/>
    <s v="SD is zero "/>
  </r>
  <r>
    <x v="295"/>
    <x v="45"/>
    <s v="exp071"/>
    <s v="grp054"/>
    <s v="Murphy, Eimear , Nordquist, Rebecca E., van der Staay, Franz Josef"/>
    <s v="Applied Animal Behaviour Science"/>
    <n v="1.6910000000000001"/>
    <s v="Peer-reviewed"/>
    <n v="2013"/>
    <s v="Responses of conventional pigs and Gottingen miniature pigs in an active choicejudgement bias task"/>
    <s v="pig"/>
    <s v="Sus_scrofa_domesticus"/>
    <s v="mammal"/>
    <s v=" Duroc*Yorcshire and Duroc*Danish Landrace"/>
    <s v="captive"/>
    <s v="adult"/>
    <s v="within"/>
    <s v="no"/>
    <s v="within (before-after)"/>
    <s v="no"/>
    <s v="no"/>
    <s v="no"/>
    <s v="active choice"/>
    <s v="auditory"/>
    <s v="auditory"/>
    <s v="location bowl (left-right)"/>
    <s v="4 m&amp;ms "/>
    <s v="time-out (90 s)"/>
    <s v="1 m&amp;m"/>
    <s v="time-out (90 s)"/>
    <s v="R-R"/>
    <s v="restraint"/>
    <s v="stress"/>
    <s v="before/during"/>
    <s v="no"/>
    <n v="3"/>
    <n v="4"/>
    <s v="1 per cue"/>
    <s v="5 positive, 5 negative"/>
    <s v="proportion"/>
    <n v="0"/>
    <n v="7"/>
    <n v="0"/>
    <n v="7"/>
    <s v="female"/>
    <s v="Before restraint-After restraint"/>
    <s v="Benign-Worse"/>
    <s v="N"/>
    <n v="0.1143"/>
    <n v="2.1000000000000001E-2"/>
    <n v="7"/>
    <n v="5.5560777532356408E-2"/>
    <n v="4.2900000000000001E-2"/>
    <n v="2.9700000000000001E-2"/>
    <n v="7"/>
    <n v="7.8578813938618347E-2"/>
    <s v="natural"/>
    <s v="Tab 2"/>
    <m/>
    <x v="0"/>
    <m/>
  </r>
  <r>
    <x v="296"/>
    <x v="45"/>
    <s v="exp071"/>
    <s v="grp054"/>
    <s v="Murphy, Eimear , Nordquist, Rebecca E., van der Staay, Franz Josef"/>
    <s v="Applied Animal Behaviour Science"/>
    <n v="1.6910000000000001"/>
    <s v="Peer-reviewed"/>
    <n v="2013"/>
    <s v="Responses of conventional pigs and Gottingen miniature pigs in an active choicejudgement bias task"/>
    <s v="pig"/>
    <s v="Sus_scrofa_domesticus"/>
    <s v="mammal"/>
    <s v=" Duroc*Yorcshire and Duroc*Danish Landrace"/>
    <s v="captive"/>
    <s v="adult"/>
    <s v="within"/>
    <s v="no"/>
    <s v="within (before-after)"/>
    <s v="no"/>
    <s v="no"/>
    <s v="no"/>
    <s v="active choice"/>
    <s v="auditory"/>
    <s v="auditory"/>
    <s v="location bowl (left-right)"/>
    <s v="4 m&amp;ms "/>
    <s v="time-out (90 s)"/>
    <s v="1 m&amp;m"/>
    <s v="time-out (90 s)"/>
    <s v="R-R"/>
    <s v="restraint"/>
    <s v="stress"/>
    <s v="before/during"/>
    <s v="no"/>
    <n v="3"/>
    <n v="4"/>
    <s v="1 per cue"/>
    <s v="5 positive, 5 negative"/>
    <s v="proportion"/>
    <n v="0"/>
    <n v="7"/>
    <n v="0"/>
    <n v="7"/>
    <s v="female"/>
    <s v="Before restraint-After restraint"/>
    <s v="Benign-Worse"/>
    <s v="P"/>
    <n v="0.97860000000000003"/>
    <n v="1.01E-2"/>
    <n v="7"/>
    <n v="2.6722088241752366E-2"/>
    <n v="1"/>
    <n v="0"/>
    <n v="7"/>
    <n v="0"/>
    <s v="natural"/>
    <s v="Tab 2"/>
    <m/>
    <x v="0"/>
    <s v="SD is zero "/>
  </r>
  <r>
    <x v="297"/>
    <x v="46"/>
    <s v="exp073"/>
    <s v="grp056"/>
    <s v="Neave, H. W., Daros, R. R., Costa, J. H. C., Von Keyserlingk, M. A. G., Weary, D. M."/>
    <s v="PlosONE"/>
    <n v="3.234"/>
    <s v="Peer-reviewed"/>
    <n v="2013"/>
    <s v="Pain and pessimism: Dairy calves exhibit negative judgement bias following hot-iron disbudding"/>
    <s v="cow"/>
    <s v="Bos_taurus"/>
    <s v="mammal"/>
    <s v="Holstein"/>
    <s v="captive"/>
    <s v="juvenile"/>
    <s v="within"/>
    <s v="no"/>
    <s v="within (before-after)"/>
    <s v="no"/>
    <s v="no"/>
    <s v="no"/>
    <s v="go/no-go"/>
    <s v="colour"/>
    <s v="visual"/>
    <s v="nose computer screen"/>
    <s v="milk"/>
    <s v="no milk"/>
    <s v="no time out/avoid noise an time out"/>
    <s v="1min time out/noise cue and 1min time out"/>
    <s v="R-P"/>
    <s v="hot-iron disbudding"/>
    <s v="stress"/>
    <s v="before/during"/>
    <s v="no"/>
    <n v="3"/>
    <s v="3 before and 2 after disbudding/2 before and 2 after disbudding"/>
    <n v="4.4000000000000004"/>
    <s v="average 55 trials in total (incl. Ambig= 2%)/60 trials in total (incl ambig)"/>
    <s v="proportion"/>
    <n v="17"/>
    <n v="0"/>
    <n v="17"/>
    <n v="0"/>
    <s v="male"/>
    <s v="Before disbudding-After disbudding"/>
    <s v="Benign-Worse"/>
    <s v="NP"/>
    <n v="0.92"/>
    <n v="0.05"/>
    <n v="8"/>
    <n v="0.14142135623730953"/>
    <n v="0.88"/>
    <n v="0.04"/>
    <n v="8"/>
    <n v="0.11313708498984762"/>
    <s v="natural"/>
    <s v="Fig 2"/>
    <s v="OBS! Data is pooled for both experiments (073 and 074)."/>
    <x v="0"/>
    <m/>
  </r>
  <r>
    <x v="298"/>
    <x v="46"/>
    <s v="exp073"/>
    <s v="grp056"/>
    <s v="Neave, H. W., Daros, R. R., Costa, J. H. C., Von Keyserlingk, M. A. G., Weary, D. M."/>
    <s v="PlosONE"/>
    <n v="3.234"/>
    <s v="Peer-reviewed"/>
    <n v="2013"/>
    <s v="Pain and pessimism: Dairy calves exhibit negative judgement bias following hot-iron disbudding"/>
    <s v="cow"/>
    <s v="Bos_taurus"/>
    <s v="mammal"/>
    <s v="Holstein"/>
    <s v="captive"/>
    <s v="juvenile"/>
    <s v="within"/>
    <s v="no"/>
    <s v="within (before-after)"/>
    <s v="no"/>
    <s v="no"/>
    <s v="no"/>
    <s v="go/no-go"/>
    <s v="colour"/>
    <s v="visual"/>
    <s v="nose computer screen"/>
    <s v="milk"/>
    <s v="no milk"/>
    <s v="no time out/avoid noise an time out"/>
    <s v="1min time out/noise cue and 1min time out"/>
    <s v="R-P"/>
    <s v="hot-iron disbudding"/>
    <s v="stress"/>
    <s v="before/during"/>
    <s v="no"/>
    <n v="3"/>
    <s v="2 before and 2 after disbudding/2 before and 2 after disbudding"/>
    <n v="4.4000000000000004"/>
    <s v="average 55 trials in total (incl. Ambig= 2%)/60 trials in total (incl ambig)"/>
    <s v="proportion"/>
    <n v="17"/>
    <n v="0"/>
    <n v="17"/>
    <n v="0"/>
    <s v="male"/>
    <s v="Before disbudding-After disbudding"/>
    <s v="Benign-Worse"/>
    <s v="MID"/>
    <n v="0.69"/>
    <n v="0.04"/>
    <n v="8"/>
    <n v="0.11313708498984762"/>
    <n v="0.55000000000000004"/>
    <n v="0.05"/>
    <n v="8"/>
    <n v="0.14142135623730953"/>
    <s v="natural"/>
    <s v="Fig 2"/>
    <s v="OBS! Data is pooled for both experiments (073 and 074)."/>
    <x v="0"/>
    <m/>
  </r>
  <r>
    <x v="299"/>
    <x v="46"/>
    <s v="exp073"/>
    <s v="grp056"/>
    <s v="Neave, H. W., Daros, R. R., Costa, J. H. C., Von Keyserlingk, M. A. G., Weary, D. M."/>
    <s v="PlosONE"/>
    <n v="3.234"/>
    <s v="Peer-reviewed"/>
    <n v="2013"/>
    <s v="Pain and pessimism: Dairy calves exhibit negative judgement bias following hot-iron disbudding"/>
    <s v="cow"/>
    <s v="Bos_taurus"/>
    <s v="mammal"/>
    <s v="Holstein"/>
    <s v="captive"/>
    <s v="juvenile"/>
    <s v="within"/>
    <s v="no"/>
    <s v="within (before-after)"/>
    <s v="no"/>
    <s v="no"/>
    <s v="no"/>
    <s v="go/no-go"/>
    <s v="colour"/>
    <s v="visual"/>
    <s v="nose computer screen"/>
    <s v="milk"/>
    <s v="no milk"/>
    <s v="no time out/avoid noise an time out"/>
    <s v="1min time out/noise cue and 1min time out"/>
    <s v="R-P"/>
    <s v="hot-iron disbudding"/>
    <s v="stress"/>
    <s v="before/during"/>
    <s v="no"/>
    <n v="3"/>
    <s v="1 before and 2 after disbudding/2 before and 2 after disbudding"/>
    <n v="4.4000000000000004"/>
    <s v="average 55 trials in total (incl. Ambig= 2%)/60 trials in total (incl ambig)"/>
    <s v="proportion"/>
    <n v="17"/>
    <n v="0"/>
    <n v="17"/>
    <n v="0"/>
    <s v="male"/>
    <s v="Before disbudding-After disbudding"/>
    <s v="Benign-Worse"/>
    <s v="NN"/>
    <n v="0.23"/>
    <n v="0.04"/>
    <n v="8"/>
    <n v="0.11313708498984762"/>
    <n v="0.11"/>
    <n v="0.05"/>
    <n v="8"/>
    <n v="0.14142135623730953"/>
    <s v="natural"/>
    <s v="Fig 2"/>
    <s v="OBS! Data is pooled for both experiments (073 and 074)."/>
    <x v="0"/>
    <m/>
  </r>
  <r>
    <x v="300"/>
    <x v="46"/>
    <s v="exp073"/>
    <s v="grp056"/>
    <s v="Neave, H. W., Daros, R. R., Costa, J. H. C., Von Keyserlingk, M. A. G., Weary, D. M."/>
    <s v="PlosONE"/>
    <n v="3.234"/>
    <s v="Peer-reviewed"/>
    <n v="2013"/>
    <s v="Pain and pessimism: Dairy calves exhibit negative judgement bias following hot-iron disbudding"/>
    <s v="cow"/>
    <s v="Bos_taurus"/>
    <s v="mammal"/>
    <s v="Holstein"/>
    <s v="captive"/>
    <s v="juvenile"/>
    <s v="within"/>
    <s v="no"/>
    <s v="within (before-after)"/>
    <s v="no"/>
    <s v="no"/>
    <s v="no"/>
    <s v="go/no-go"/>
    <s v="colour"/>
    <s v="visual"/>
    <s v="nose computer screen"/>
    <s v="milk"/>
    <s v="no milk"/>
    <s v="no time out/avoid noise an time out"/>
    <s v="1min time out/noise cue and 1min time out"/>
    <s v="R-P"/>
    <s v="hot-iron disbudding"/>
    <s v="stress"/>
    <s v="before/during"/>
    <s v="no"/>
    <n v="3"/>
    <s v="2 before and 2 after disbudding/2 before and 2 after disbudding"/>
    <n v="4.4000000000000004"/>
    <s v="average 55 trials in total (incl. Ambig= 2%)/60 trials in total (incl ambig)"/>
    <s v="proportion"/>
    <n v="17"/>
    <n v="0"/>
    <n v="17"/>
    <n v="0"/>
    <s v="male"/>
    <s v="Before disbudding-After disbudding"/>
    <s v="Benign-Worse"/>
    <s v="N"/>
    <n v="3.5070000000000004E-2"/>
    <n v="1.8959999999999994E-2"/>
    <n v="8"/>
    <n v="5.3626978285187754E-2"/>
    <n v="2.4150000000000001E-2"/>
    <n v="1.444E-2"/>
    <n v="8"/>
    <n v="4.0842487681334985E-2"/>
    <s v="natural"/>
    <s v="Fig 2"/>
    <s v="OBS! Data is pooled for both experiments (073 and 074)."/>
    <x v="0"/>
    <m/>
  </r>
  <r>
    <x v="301"/>
    <x v="46"/>
    <s v="exp073"/>
    <s v="grp056"/>
    <s v="Neave, H. W., Daros, R. R., Costa, J. H. C., Von Keyserlingk, M. A. G., Weary, D. M."/>
    <s v="PlosONE"/>
    <n v="3.234"/>
    <s v="Peer-reviewed"/>
    <n v="2013"/>
    <s v="Pain and pessimism: Dairy calves exhibit negative judgement bias following hot-iron disbudding"/>
    <s v="cow"/>
    <s v="Bos_taurus"/>
    <s v="mammal"/>
    <s v="Holstein"/>
    <s v="captive"/>
    <s v="juvenile"/>
    <s v="within"/>
    <s v="no"/>
    <s v="within (before-after)"/>
    <s v="no"/>
    <s v="no"/>
    <s v="no"/>
    <s v="go/no-go"/>
    <s v="colour"/>
    <s v="visual"/>
    <s v="nose computer screen"/>
    <s v="milk"/>
    <s v="no milk"/>
    <s v="no time out/avoid noise an time out"/>
    <s v="1min time out/noise cue and 1min time out"/>
    <s v="R-P"/>
    <s v="hot-iron disbudding"/>
    <s v="stress"/>
    <s v="before/during"/>
    <s v="no"/>
    <n v="3"/>
    <s v="2 before and 2 after disbudding/2 before and 2 after disbudding"/>
    <n v="4.4000000000000004"/>
    <s v="average 55 trials in total (incl. Ambig= 2%)/60 trials in total (incl ambig)"/>
    <s v="proportion"/>
    <n v="17"/>
    <n v="0"/>
    <n v="17"/>
    <n v="0"/>
    <s v="male"/>
    <s v="Before disbudding-After disbudding"/>
    <s v="Benign-Worse"/>
    <s v="P"/>
    <n v="0.98186000000000007"/>
    <n v="2.0639999999999929E-2"/>
    <n v="8"/>
    <n v="5.8378735854761166E-2"/>
    <n v="0.98269000000000006"/>
    <n v="1.3760000000000048E-2"/>
    <n v="8"/>
    <n v="3.8919157236507712E-2"/>
    <s v="natural"/>
    <s v="Fig 2"/>
    <s v="OBS! Data is pooled for both experiments (073 and 074)."/>
    <x v="0"/>
    <m/>
  </r>
  <r>
    <x v="302"/>
    <x v="47"/>
    <s v="exp075"/>
    <s v="grp058"/>
    <s v="Nogueira da Cunha, Selene Siqueira , Fern,es, Iurianny Karla , Oliveira Costa, Thaise Silva , Gama Nogueira-Filho, Sergio Luiz , Mendl, Michael"/>
    <s v="PlosONE"/>
    <n v="3.234"/>
    <s v="Peer-reviewed"/>
    <n v="2015"/>
    <s v="Does Trapping Influence Decision-Making under Ambiguity in White-Lipped Peccary (Tayassu pecari)?"/>
    <s v="white-lipped peccary "/>
    <s v="Tayassu_pecari"/>
    <s v="mammal"/>
    <s v="n/a"/>
    <s v="captive"/>
    <s v="adult"/>
    <s v="within"/>
    <s v="no"/>
    <s v="within (before-after)"/>
    <s v="no"/>
    <s v="no"/>
    <s v="no"/>
    <s v="go/no-go"/>
    <s v="auditory"/>
    <s v="auditory"/>
    <s v="approach food bowl"/>
    <s v="food (100g cassava root slices)"/>
    <s v="no food"/>
    <s v="avoid load noise from horn bursts "/>
    <s v="loud noise from 3 bouts of horn bursts and no food"/>
    <s v="R-P"/>
    <s v="trapping, capture and handling"/>
    <s v="stress"/>
    <s v="before/during"/>
    <s v="no"/>
    <n v="1"/>
    <s v="2 (before trap; 24hr after trap)"/>
    <n v="10"/>
    <s v="10 positive, 10 negative"/>
    <s v="proportion"/>
    <n v="4"/>
    <n v="4"/>
    <n v="4"/>
    <n v="4"/>
    <s v="mixed-sex"/>
    <s v="Before trapping.After trapping"/>
    <s v="Benign-Worse"/>
    <s v="MID"/>
    <n v="0.47"/>
    <n v="0.09"/>
    <n v="8"/>
    <n v="0.27"/>
    <n v="0.26"/>
    <n v="0.08"/>
    <n v="8"/>
    <n v="0.22"/>
    <s v="natural"/>
    <s v="Fig 2 "/>
    <m/>
    <x v="0"/>
    <m/>
  </r>
  <r>
    <x v="303"/>
    <x v="47"/>
    <s v="exp075"/>
    <s v="grp058"/>
    <s v="Nogueira da Cunha, Selene Siqueira , Fern,es, Iurianny Karla , Oliveira Costa, Thaise Silva , Gama Nogueira-Filho, Sergio Luiz , Mendl, Michael"/>
    <s v="PlosONE"/>
    <n v="3.234"/>
    <s v="Peer-reviewed"/>
    <n v="2015"/>
    <s v="Does Trapping Influence Decision-Making under Ambiguity in White-Lipped Peccary (Tayassu pecari)?"/>
    <s v="white-lipped peccary "/>
    <s v="Tayassu_pecari"/>
    <s v="mammal"/>
    <s v="n/a"/>
    <s v="captive"/>
    <s v="adult"/>
    <s v="within"/>
    <s v="no"/>
    <s v="within (before-after)"/>
    <s v="no"/>
    <s v="no"/>
    <s v="no"/>
    <s v="go/no-go"/>
    <s v="auditory"/>
    <s v="auditory"/>
    <s v="approach food bowl"/>
    <s v="food (100g cassava root slices)"/>
    <s v="no food"/>
    <s v="avoid load noise from horn bursts "/>
    <s v="loud noise from 3 bouts of horn bursts and no food"/>
    <s v="R-P"/>
    <s v="trapping, capture and handling"/>
    <s v="stress"/>
    <s v="before/during"/>
    <s v="no"/>
    <n v="1"/>
    <s v="2 (before trap; 24hr after trap)"/>
    <n v="10"/>
    <s v="10 positive, 10 negative"/>
    <s v="proportion"/>
    <n v="4"/>
    <n v="4"/>
    <n v="4"/>
    <n v="4"/>
    <s v="mixed-sex"/>
    <s v="Before trapping.After trapping"/>
    <s v="Benign-Worse"/>
    <s v="N"/>
    <n v="0.22640999999999997"/>
    <n v="3.8859999999999999E-2"/>
    <n v="8"/>
    <n v="0.10991267806763695"/>
    <n v="0.14685999999999999"/>
    <n v="6.053E-2"/>
    <n v="8"/>
    <n v="0.17120469386088691"/>
    <s v="natural"/>
    <s v="Fig 2 "/>
    <m/>
    <x v="0"/>
    <m/>
  </r>
  <r>
    <x v="304"/>
    <x v="47"/>
    <s v="exp075"/>
    <s v="grp058"/>
    <s v="Nogueira da Cunha, Selene Siqueira , Fern,es, Iurianny Karla , Oliveira Costa, Thaise Silva , Gama Nogueira-Filho, Sergio Luiz , Mendl, Michael"/>
    <s v="PlosONE"/>
    <n v="3.234"/>
    <s v="Peer-reviewed"/>
    <n v="2015"/>
    <s v="Does Trapping Influence Decision-Making under Ambiguity in White-Lipped Peccary (Tayassu pecari)?"/>
    <s v="white-lipped peccary "/>
    <s v="Tayassu_pecari"/>
    <s v="mammal"/>
    <s v="n/a"/>
    <s v="captive"/>
    <s v="adult"/>
    <s v="within"/>
    <s v="no"/>
    <s v="within (before-after)"/>
    <s v="no"/>
    <s v="no"/>
    <s v="no"/>
    <s v="go/no-go"/>
    <s v="auditory"/>
    <s v="auditory"/>
    <s v="approach food bowl"/>
    <s v="food (100g cassava root slices)"/>
    <s v="no food"/>
    <s v="avoid load noise from horn bursts "/>
    <s v="loud noise from 3 bouts of horn bursts and no food"/>
    <s v="R-P"/>
    <s v="trapping, capture and handling"/>
    <s v="stress"/>
    <s v="before/during"/>
    <s v="no"/>
    <n v="1"/>
    <s v="2 (before trap; 24hr after trap)"/>
    <n v="10"/>
    <s v="10 positive, 10 negative"/>
    <s v="proportion"/>
    <n v="4"/>
    <n v="4"/>
    <n v="4"/>
    <n v="4"/>
    <s v="mixed-sex"/>
    <s v="Before trapping.After trapping"/>
    <s v="Benign-Worse"/>
    <s v="P"/>
    <n v="0.93815999999999999"/>
    <n v="2.6009999999999998E-2"/>
    <n v="8"/>
    <n v="7.3567389514648404E-2"/>
    <n v="0.84992000000000001"/>
    <n v="5.95899999999999E-2"/>
    <n v="8"/>
    <n v="0.1685459723636252"/>
    <s v="natural"/>
    <s v="Fig 2 "/>
    <m/>
    <x v="0"/>
    <m/>
  </r>
  <r>
    <x v="305"/>
    <x v="48"/>
    <s v="exp131"/>
    <s v="grp109"/>
    <s v="Novak, J., Stojanovski, K., Melotti, L., Reichlin, T.S., Palme, R., WÙrbel, H."/>
    <s v="Applied Animal Behaviour Science"/>
    <n v="1.6910000000000001"/>
    <s v="Peer-reviewed"/>
    <n v="2016"/>
    <s v="Effects of stereotypic behaviour and chronic mild stress on judgement bias in laboratory mice"/>
    <s v="mice"/>
    <s v="Mus_musculus"/>
    <s v="mammal"/>
    <s v="C57BL/6"/>
    <s v="captive"/>
    <s v="adult"/>
    <s v="between"/>
    <s v="n/a"/>
    <s v="between"/>
    <s v="no"/>
    <s v="no"/>
    <s v="yes"/>
    <s v="active choice"/>
    <s v="tactile"/>
    <s v="tactile"/>
    <s v="dig in goal pot"/>
    <s v="almond"/>
    <s v="oatflake"/>
    <s v="no reward"/>
    <s v="oatflake"/>
    <s v="R-Null"/>
    <s v="mild unopredictable stress"/>
    <s v="stress"/>
    <s v="long-term"/>
    <s v="no"/>
    <n v="3"/>
    <s v="no info"/>
    <s v="1 per cue"/>
    <s v="6 positive, 6 negative"/>
    <s v="latency"/>
    <n v="0"/>
    <n v="6"/>
    <n v="0"/>
    <n v="6"/>
    <s v="female"/>
    <s v="Control-Stressed"/>
    <s v="Benign-Worse"/>
    <s v="NP"/>
    <n v="16.420000000000002"/>
    <n v="2.59"/>
    <n v="6"/>
    <n v="6.35"/>
    <n v="8.27"/>
    <n v="1.66"/>
    <n v="6"/>
    <n v="4.07"/>
    <s v="natural"/>
    <s v="Fig 4"/>
    <s v="exclude latency data for active choice, due to unclear prediction on effect"/>
    <x v="1"/>
    <m/>
  </r>
  <r>
    <x v="306"/>
    <x v="48"/>
    <s v="exp131"/>
    <s v="grp109"/>
    <s v="Novak, J., Stojanovski, K., Melotti, L., Reichlin, T.S., Palme, R., WÙrbel, H."/>
    <s v="Applied Animal Behaviour Science"/>
    <n v="1.6910000000000001"/>
    <s v="Peer-reviewed"/>
    <n v="2016"/>
    <s v="Effects of stereotypic behaviour and chronic mild stress on judgement bias in laboratory mice"/>
    <s v="mice"/>
    <s v="Mus_musculus"/>
    <s v="mammal"/>
    <s v="C57BL/6"/>
    <s v="captive"/>
    <s v="adult"/>
    <s v="between"/>
    <s v="n/a"/>
    <s v="between"/>
    <s v="no"/>
    <s v="no"/>
    <s v="yes"/>
    <s v="active choice"/>
    <s v="tactile"/>
    <s v="tactile"/>
    <s v="dig in goal pot"/>
    <s v="almond"/>
    <s v="oatflake"/>
    <s v="no reward"/>
    <s v="oatflake"/>
    <s v="R-Null"/>
    <s v="mild unopredictable stress"/>
    <s v="stress"/>
    <s v="long-term"/>
    <s v="no"/>
    <n v="3"/>
    <s v="no info"/>
    <s v="1 per cue"/>
    <s v="6 positive, 6 negative"/>
    <s v="latency"/>
    <n v="0"/>
    <n v="6"/>
    <n v="0"/>
    <n v="6"/>
    <s v="female"/>
    <s v="Control-Stressed"/>
    <s v="Benign-Worse"/>
    <s v="MID"/>
    <n v="12.28"/>
    <n v="5.1100000000000003"/>
    <n v="6"/>
    <n v="12.51"/>
    <n v="9.8699999999999992"/>
    <n v="2.61"/>
    <n v="6"/>
    <n v="6.38"/>
    <s v="natural"/>
    <s v="Fig 4"/>
    <s v="exclude latency data for active choice, due to unclear prediction on effect"/>
    <x v="1"/>
    <m/>
  </r>
  <r>
    <x v="307"/>
    <x v="48"/>
    <s v="exp131"/>
    <s v="grp109"/>
    <s v="Novak, J., Stojanovski, K., Melotti, L., Reichlin, T.S., Palme, R., WÙrbel, H."/>
    <s v="Applied Animal Behaviour Science"/>
    <n v="1.6910000000000001"/>
    <s v="Peer-reviewed"/>
    <n v="2016"/>
    <s v="Effects of stereotypic behaviour and chronic mild stress on judgement bias in laboratory mice"/>
    <s v="mice"/>
    <s v="Mus_musculus"/>
    <s v="mammal"/>
    <s v="C57BL/6"/>
    <s v="captive"/>
    <s v="adult"/>
    <s v="between"/>
    <s v="n/a"/>
    <s v="between"/>
    <s v="no"/>
    <s v="no"/>
    <s v="yes"/>
    <s v="active choice"/>
    <s v="tactile"/>
    <s v="tactile"/>
    <s v="dig in goal pot"/>
    <s v="almond"/>
    <s v="oatflake"/>
    <s v="no reward"/>
    <s v="oatflake"/>
    <s v="R-Null"/>
    <s v="mild unopredictable stress"/>
    <s v="stress"/>
    <s v="long-term"/>
    <s v="no"/>
    <n v="3"/>
    <s v="no info"/>
    <s v="1 per cue"/>
    <s v="6 positive, 6 negative"/>
    <s v="latency"/>
    <n v="0"/>
    <n v="6"/>
    <n v="0"/>
    <n v="6"/>
    <s v="female"/>
    <s v="Control-Stressed"/>
    <s v="Benign-Worse"/>
    <s v="NN"/>
    <n v="18.3"/>
    <n v="3.24"/>
    <n v="6"/>
    <n v="7.93"/>
    <n v="15.95"/>
    <n v="3.42"/>
    <n v="6"/>
    <n v="8.3699999999999992"/>
    <s v="natural"/>
    <s v="Fig 4"/>
    <s v="exclude latency data for active choice, due to unclear prediction on effect"/>
    <x v="1"/>
    <m/>
  </r>
  <r>
    <x v="308"/>
    <x v="48"/>
    <s v="exp131"/>
    <s v="grp109"/>
    <s v="Novak, J., Stojanovski, K., Melotti, L., Reichlin, T.S., Palme, R., WÙrbel, H."/>
    <s v="Applied Animal Behaviour Science"/>
    <n v="1.6910000000000001"/>
    <s v="Peer-reviewed"/>
    <n v="2016"/>
    <s v="Effects of stereotypic behaviour and chronic mild stress on judgement bias in laboratory mice"/>
    <s v="mice"/>
    <s v="Mus_musculus"/>
    <s v="mammal"/>
    <s v="C57BL/6"/>
    <s v="captive"/>
    <s v="adult"/>
    <s v="between"/>
    <s v="n/a"/>
    <s v="between"/>
    <s v="no"/>
    <s v="no"/>
    <s v="yes"/>
    <s v="active choice"/>
    <s v="tactile"/>
    <s v="tactile"/>
    <s v="dig in goal pot"/>
    <s v="almond"/>
    <s v="oatflake"/>
    <s v="no reward"/>
    <s v="oatflake"/>
    <s v="R-Null"/>
    <s v="mild unopredictable stress"/>
    <s v="stress"/>
    <s v="long-term"/>
    <s v="no"/>
    <n v="3"/>
    <s v="no info"/>
    <s v="1 per cue"/>
    <s v="6 positive, 6 negative"/>
    <s v="latency"/>
    <n v="0"/>
    <n v="6"/>
    <n v="0"/>
    <n v="6"/>
    <s v="female"/>
    <s v="Control-Stressed"/>
    <s v="Benign-Worse"/>
    <s v="N"/>
    <m/>
    <m/>
    <n v="6"/>
    <m/>
    <m/>
    <m/>
    <n v="6"/>
    <m/>
    <s v="natural"/>
    <s v="Fig 4"/>
    <s v="exclude latency data for active choice, due to unclear prediction on effect"/>
    <x v="1"/>
    <m/>
  </r>
  <r>
    <x v="309"/>
    <x v="48"/>
    <s v="exp131"/>
    <s v="grp109"/>
    <s v="Novak, J., Stojanovski, K., Melotti, L., Reichlin, T.S., Palme, R., WÙrbel, H."/>
    <s v="Applied Animal Behaviour Science"/>
    <n v="1.6910000000000001"/>
    <s v="Peer-reviewed"/>
    <n v="2016"/>
    <s v="Effects of stereotypic behaviour and chronic mild stress on judgement bias in laboratory mice"/>
    <s v="mice"/>
    <s v="Mus_musculus"/>
    <s v="mammal"/>
    <s v="C57BL/6"/>
    <s v="captive"/>
    <s v="adult"/>
    <s v="between"/>
    <s v="n/a"/>
    <s v="between"/>
    <s v="no"/>
    <s v="no"/>
    <s v="yes"/>
    <s v="active choice"/>
    <s v="tactile"/>
    <s v="tactile"/>
    <s v="dig in goal pot"/>
    <s v="almond"/>
    <s v="oatflake"/>
    <s v="no reward"/>
    <s v="oatflake"/>
    <s v="R-Null"/>
    <s v="mild unopredictable stress"/>
    <s v="stress"/>
    <s v="long-term"/>
    <s v="no"/>
    <n v="3"/>
    <s v="no info"/>
    <s v="1 per cue"/>
    <s v="6 positive, 6 negative"/>
    <s v="latency"/>
    <n v="0"/>
    <n v="6"/>
    <n v="0"/>
    <n v="6"/>
    <s v="female"/>
    <s v="Control-Stressed"/>
    <s v="Benign-Worse"/>
    <s v="P"/>
    <m/>
    <m/>
    <n v="6"/>
    <m/>
    <m/>
    <m/>
    <n v="6"/>
    <m/>
    <s v="natural"/>
    <s v="Fig 4"/>
    <s v="exclude latency data for active choice, due to unclear prediction on effect"/>
    <x v="1"/>
    <m/>
  </r>
  <r>
    <x v="310"/>
    <x v="48"/>
    <s v="exp131"/>
    <s v="grp109"/>
    <s v="Novak, J., Stojanovski, K., Melotti, L., Reichlin, T., Palme, R., Wôrbel, H."/>
    <s v="Applied Animal Behaviour Science"/>
    <n v="1.6910000000000001"/>
    <s v="Peer-reviewed"/>
    <n v="2016"/>
    <s v="Effects of sterotypic and chronic milfd stress on judgement bias in laboratory mice"/>
    <s v="mice"/>
    <s v="Mus_musculus"/>
    <s v="mammal"/>
    <s v="C57BL/6"/>
    <s v="captive"/>
    <s v="adult"/>
    <s v="between"/>
    <s v="n/a"/>
    <s v="between"/>
    <s v="no"/>
    <s v="no"/>
    <s v="yes"/>
    <s v="active choice"/>
    <s v="tactile"/>
    <s v="tactile"/>
    <s v="dig in goal pot"/>
    <s v="almond"/>
    <s v="oatflake"/>
    <s v="no reward"/>
    <s v="oatflake"/>
    <s v="R-Null"/>
    <s v="mild unopredictable stress"/>
    <s v="stress"/>
    <s v="long-term"/>
    <s v="no"/>
    <n v="3"/>
    <s v="no info"/>
    <s v="1 per cue"/>
    <s v="6 positive, 6 negative"/>
    <s v="proportion"/>
    <n v="0"/>
    <n v="6"/>
    <n v="0"/>
    <n v="6"/>
    <s v="female"/>
    <s v="Control-Stressed"/>
    <s v="Benign-Worse"/>
    <s v="NP"/>
    <n v="0.73"/>
    <n v="0.1"/>
    <n v="6"/>
    <n v="0.25"/>
    <n v="0.56000000000000005"/>
    <n v="0.12"/>
    <n v="6"/>
    <n v="0.3"/>
    <s v="natural"/>
    <s v="Fig 3"/>
    <m/>
    <x v="0"/>
    <m/>
  </r>
  <r>
    <x v="311"/>
    <x v="48"/>
    <s v="exp131"/>
    <s v="grp109"/>
    <s v="Novak, J., Stojanovski, K., Melotti, L., Reichlin, T., Palme, R., Wôrbel, H."/>
    <s v="Applied Animal Behaviour Science"/>
    <n v="1.6910000000000001"/>
    <s v="Peer-reviewed"/>
    <n v="2016"/>
    <s v="Effects of sterotypic and chronic milfd stress on judgement bias in laboratory mice"/>
    <s v="mice"/>
    <s v="Mus_musculus"/>
    <s v="mammal"/>
    <s v="C57BL/6"/>
    <s v="captive"/>
    <s v="adult"/>
    <s v="between"/>
    <s v="n/a"/>
    <s v="between"/>
    <s v="no"/>
    <s v="no"/>
    <s v="yes"/>
    <s v="active choice"/>
    <s v="tactile"/>
    <s v="tactile"/>
    <s v="dig in goal pot"/>
    <s v="almond"/>
    <s v="oatflake"/>
    <s v="no reward"/>
    <s v="oatflake"/>
    <s v="R-Null"/>
    <s v="mild unopredictable stress"/>
    <s v="stress"/>
    <s v="long-term"/>
    <s v="no"/>
    <n v="3"/>
    <s v="no info"/>
    <s v="1 per cue"/>
    <s v="6 positive, 6 negative"/>
    <s v="proportion"/>
    <n v="0"/>
    <n v="6"/>
    <n v="0"/>
    <n v="6"/>
    <s v="female"/>
    <s v="Control-Stressed"/>
    <s v="Benign-Worse"/>
    <s v="MID"/>
    <n v="0.68"/>
    <n v="0.13"/>
    <n v="6"/>
    <n v="0.31"/>
    <n v="0.78"/>
    <n v="0.1"/>
    <n v="6"/>
    <n v="0.25"/>
    <s v="natural"/>
    <s v="Fig 3"/>
    <m/>
    <x v="0"/>
    <m/>
  </r>
  <r>
    <x v="312"/>
    <x v="48"/>
    <s v="exp131"/>
    <s v="grp109"/>
    <s v="Novak, J., Stojanovski, K., Melotti, L., Reichlin, T., Palme, R., Wôrbel, H."/>
    <s v="Applied Animal Behaviour Science"/>
    <n v="1.6910000000000001"/>
    <s v="Peer-reviewed"/>
    <n v="2016"/>
    <s v="Effects of sterotypic and chronic milfd stress on judgement bias in laboratory mice"/>
    <s v="mice"/>
    <s v="Mus_musculus"/>
    <s v="mammal"/>
    <s v="C57BL/6"/>
    <s v="captive"/>
    <s v="adult"/>
    <s v="between"/>
    <s v="n/a"/>
    <s v="between"/>
    <s v="no"/>
    <s v="no"/>
    <s v="yes"/>
    <s v="active choice"/>
    <s v="tactile"/>
    <s v="tactile"/>
    <s v="dig in goal pot"/>
    <s v="almond"/>
    <s v="oatflake"/>
    <s v="no reward"/>
    <s v="oatflake"/>
    <s v="R-Null"/>
    <s v="mild unopredictable stress"/>
    <s v="stress"/>
    <s v="long-term"/>
    <s v="no"/>
    <n v="3"/>
    <s v="no info"/>
    <s v="1 per cue"/>
    <s v="6 positive, 6 negative"/>
    <s v="proportion"/>
    <n v="0"/>
    <n v="6"/>
    <n v="0"/>
    <n v="6"/>
    <s v="female"/>
    <s v="Control-Stressed"/>
    <s v="Benign-Worse"/>
    <s v="NN"/>
    <n v="0.44"/>
    <n v="0.11"/>
    <n v="6"/>
    <n v="0.28000000000000003"/>
    <n v="0.56000000000000005"/>
    <n v="0.12"/>
    <n v="6"/>
    <n v="0.28999999999999998"/>
    <s v="natural"/>
    <s v="Fig 3"/>
    <m/>
    <x v="0"/>
    <m/>
  </r>
  <r>
    <x v="313"/>
    <x v="48"/>
    <s v="exp131"/>
    <s v="grp109"/>
    <s v="Novak, J., Stojanovski, K., Melotti, L., Reichlin, T., Palme, R., Wôrbel, H."/>
    <s v="Applied Animal Behaviour Science"/>
    <n v="1.6910000000000001"/>
    <s v="Peer-reviewed"/>
    <n v="2016"/>
    <s v="Effects of sterotypic and chronic milfd stress on judgement bias in laboratory mice"/>
    <s v="mice"/>
    <s v="Mus_musculus"/>
    <s v="mammal"/>
    <s v="C57BL/6"/>
    <s v="captive"/>
    <s v="adult"/>
    <s v="between"/>
    <s v="n/a"/>
    <s v="between"/>
    <s v="no"/>
    <s v="no"/>
    <s v="yes"/>
    <s v="active choice"/>
    <s v="tactile"/>
    <s v="tactile"/>
    <s v="dig in goal pot"/>
    <s v="almond"/>
    <s v="oatflake"/>
    <s v="no reward"/>
    <s v="oatflake"/>
    <s v="R-Null"/>
    <s v="mild unopredictable stress"/>
    <s v="stress"/>
    <s v="long-term"/>
    <s v="no"/>
    <n v="3"/>
    <s v="no info"/>
    <s v="1 per cue"/>
    <s v="6 positive, 6 negative"/>
    <s v="proportion"/>
    <n v="0"/>
    <n v="6"/>
    <n v="0"/>
    <n v="6"/>
    <s v="female"/>
    <s v="Control-Stressed"/>
    <s v="Benign-Worse"/>
    <s v="N"/>
    <n v="0.21314918533604801"/>
    <n v="4.557733650147E-2"/>
    <n v="6"/>
    <n v="0.1116412182637281"/>
    <n v="0.253656087350079"/>
    <n v="5.3158237157727994E-2"/>
    <n v="6"/>
    <n v="0.13021055666229031"/>
    <s v="natural"/>
    <s v="Fig 3"/>
    <m/>
    <x v="0"/>
    <m/>
  </r>
  <r>
    <x v="314"/>
    <x v="48"/>
    <s v="exp131"/>
    <s v="grp109"/>
    <s v="Novak, J., Stojanovski, K., Melotti, L., Reichlin, T., Palme, R., Wôrbel, H."/>
    <s v="Applied Animal Behaviour Science"/>
    <n v="1.6910000000000001"/>
    <s v="Peer-reviewed"/>
    <n v="2016"/>
    <s v="Effects of sterotypic and chronic milfd stress on judgement bias in laboratory mice"/>
    <s v="mice"/>
    <s v="Mus_musculus"/>
    <s v="mammal"/>
    <s v="C57BL/6"/>
    <s v="captive"/>
    <s v="adult"/>
    <s v="between"/>
    <s v="n/a"/>
    <s v="between"/>
    <s v="no"/>
    <s v="no"/>
    <s v="yes"/>
    <s v="active choice"/>
    <s v="tactile"/>
    <s v="tactile"/>
    <s v="dig in goal pot"/>
    <s v="almond"/>
    <s v="oatflake"/>
    <s v="no reward"/>
    <s v="oatflake"/>
    <s v="R-Null"/>
    <s v="mild unopredictable stress"/>
    <s v="stress"/>
    <s v="long-term"/>
    <s v="no"/>
    <n v="3"/>
    <s v="no info"/>
    <s v="1 per cue"/>
    <s v="6 positive, 6 negative"/>
    <s v="proportion"/>
    <n v="0"/>
    <n v="6"/>
    <n v="0"/>
    <n v="6"/>
    <s v="female"/>
    <s v="Control-Stressed"/>
    <s v="Benign-Worse"/>
    <s v="P"/>
    <n v="0.856189183073093"/>
    <n v="4.3038583389906959E-2"/>
    <n v="6"/>
    <n v="0.10542256855749554"/>
    <n v="0.72201714188730404"/>
    <n v="7.3411688164743971E-2"/>
    <n v="6"/>
    <n v="0.17982117715993756"/>
    <s v="natural"/>
    <s v="Fig 3"/>
    <m/>
    <x v="0"/>
    <m/>
  </r>
  <r>
    <x v="315"/>
    <x v="48"/>
    <s v="exp132"/>
    <s v="grp110"/>
    <s v="Novak, J., Stojanovski, K., Melotti, L., Reichlin, T.S., Palme, R., WÙrbel, H."/>
    <s v="Applied Animal Behaviour Science"/>
    <n v="1.6910000000000001"/>
    <s v="Peer-reviewed"/>
    <n v="2016"/>
    <s v="Effects of stereotypic behaviour and chronic mild stress on judgement bias in laboratory mice"/>
    <s v="mice"/>
    <s v="Mus_musculus"/>
    <s v="mammal"/>
    <s v="CD-1"/>
    <s v="captive"/>
    <s v="adult"/>
    <s v="between"/>
    <s v="n/a"/>
    <s v="between"/>
    <s v="no"/>
    <s v="no"/>
    <s v="yes"/>
    <s v="active choice"/>
    <s v="tactile"/>
    <s v="tactile"/>
    <s v="dig in goal pot"/>
    <s v="almond"/>
    <s v="oatflake"/>
    <s v="no reward"/>
    <s v="oatflake"/>
    <s v="R-Null"/>
    <s v="mild unopredictable stress"/>
    <s v="stress"/>
    <s v="long-term"/>
    <s v="no"/>
    <n v="3"/>
    <s v="no info"/>
    <s v="1 per cue"/>
    <s v="6 positive, 6 negative"/>
    <s v="latency"/>
    <n v="0"/>
    <n v="7"/>
    <n v="0"/>
    <n v="7"/>
    <s v="female"/>
    <s v="Control-Stressed"/>
    <s v="Benign-Worse"/>
    <s v="NP"/>
    <n v="4.74"/>
    <n v="0.92"/>
    <n v="7"/>
    <n v="2.42"/>
    <n v="2.79"/>
    <n v="0.95"/>
    <n v="7"/>
    <n v="2.5099999999999998"/>
    <s v="natural"/>
    <s v="Fig 4"/>
    <s v="exclude latency data for active choice, due to unclear prediction on effect"/>
    <x v="1"/>
    <m/>
  </r>
  <r>
    <x v="316"/>
    <x v="48"/>
    <s v="exp132"/>
    <s v="grp110"/>
    <s v="Novak, J., Stojanovski, K., Melotti, L., Reichlin, T.S., Palme, R., WÙrbel, H."/>
    <s v="Applied Animal Behaviour Science"/>
    <n v="1.6910000000000001"/>
    <s v="Peer-reviewed"/>
    <n v="2016"/>
    <s v="Effects of stereotypic behaviour and chronic mild stress on judgement bias in laboratory mice"/>
    <s v="mice"/>
    <s v="Mus_musculus"/>
    <s v="mammal"/>
    <s v="CD-1"/>
    <s v="captive"/>
    <s v="adult"/>
    <s v="between"/>
    <s v="n/a"/>
    <s v="between"/>
    <s v="no"/>
    <s v="no"/>
    <s v="yes"/>
    <s v="active choice"/>
    <s v="tactile"/>
    <s v="tactile"/>
    <s v="dig in goal pot"/>
    <s v="almond"/>
    <s v="oatflake"/>
    <s v="no reward"/>
    <s v="oatflake"/>
    <s v="R-Null"/>
    <s v="mild unopredictable stress"/>
    <s v="stress"/>
    <s v="long-term"/>
    <s v="no"/>
    <n v="3"/>
    <s v="no info"/>
    <s v="1 per cue"/>
    <s v="6 positive, 6 negative"/>
    <s v="latency"/>
    <n v="0"/>
    <n v="7"/>
    <n v="0"/>
    <n v="7"/>
    <s v="female"/>
    <s v="Control-Stressed"/>
    <s v="Benign-Worse"/>
    <s v="MID"/>
    <n v="12.25"/>
    <n v="4.17"/>
    <n v="7"/>
    <n v="11.02"/>
    <n v="3.11"/>
    <n v="0.69"/>
    <n v="7"/>
    <n v="1.82"/>
    <s v="natural"/>
    <s v="Fig 4"/>
    <s v="exclude latency data for active choice, due to unclear prediction on effect"/>
    <x v="1"/>
    <m/>
  </r>
  <r>
    <x v="317"/>
    <x v="48"/>
    <s v="exp132"/>
    <s v="grp110"/>
    <s v="Novak, J., Stojanovski, K., Melotti, L., Reichlin, T.S., Palme, R., WÙrbel, H."/>
    <s v="Applied Animal Behaviour Science"/>
    <n v="1.6910000000000001"/>
    <s v="Peer-reviewed"/>
    <n v="2016"/>
    <s v="Effects of stereotypic behaviour and chronic mild stress on judgement bias in laboratory mice"/>
    <s v="mice"/>
    <s v="Mus_musculus"/>
    <s v="mammal"/>
    <s v="CD-1"/>
    <s v="captive"/>
    <s v="adult"/>
    <s v="between"/>
    <s v="n/a"/>
    <s v="between"/>
    <s v="no"/>
    <s v="no"/>
    <s v="yes"/>
    <s v="active choice"/>
    <s v="tactile"/>
    <s v="tactile"/>
    <s v="dig in goal pot"/>
    <s v="almond"/>
    <s v="oatflake"/>
    <s v="no reward"/>
    <s v="oatflake"/>
    <s v="R-Null"/>
    <s v="mild unopredictable stress"/>
    <s v="stress"/>
    <s v="long-term"/>
    <s v="no"/>
    <n v="3"/>
    <s v="no info"/>
    <s v="1 per cue"/>
    <s v="6 positive, 6 negative"/>
    <s v="latency"/>
    <n v="0"/>
    <n v="7"/>
    <n v="0"/>
    <n v="7"/>
    <s v="female"/>
    <s v="Control-Stressed"/>
    <s v="Benign-Worse"/>
    <s v="NN"/>
    <n v="20.7"/>
    <n v="9.0500000000000007"/>
    <n v="7"/>
    <n v="23.95"/>
    <n v="5.1100000000000003"/>
    <n v="1.56"/>
    <n v="7"/>
    <n v="4.1100000000000003"/>
    <s v="natural"/>
    <s v="Fig 4"/>
    <s v="exclude latency data for active choice, due to unclear prediction on effect"/>
    <x v="1"/>
    <m/>
  </r>
  <r>
    <x v="318"/>
    <x v="48"/>
    <s v="exp132"/>
    <s v="grp110"/>
    <s v="Novak, J., Stojanovski, K., Melotti, L., Reichlin, T.S., Palme, R., WÙrbel, H."/>
    <s v="Applied Animal Behaviour Science"/>
    <n v="1.6910000000000001"/>
    <s v="Peer-reviewed"/>
    <n v="2016"/>
    <s v="Effects of stereotypic behaviour and chronic mild stress on judgement bias in laboratory mice"/>
    <s v="mice"/>
    <s v="Mus_musculus"/>
    <s v="mammal"/>
    <s v="CD-1"/>
    <s v="captive"/>
    <s v="adult"/>
    <s v="between"/>
    <s v="n/a"/>
    <s v="between"/>
    <s v="no"/>
    <s v="no"/>
    <s v="yes"/>
    <s v="active choice"/>
    <s v="tactile"/>
    <s v="tactile"/>
    <s v="dig in goal pot"/>
    <s v="almond"/>
    <s v="oatflake"/>
    <s v="no reward"/>
    <s v="oatflake"/>
    <s v="R-Null"/>
    <s v="mild unopredictable stress"/>
    <s v="stress"/>
    <s v="long-term"/>
    <s v="no"/>
    <n v="3"/>
    <s v="no info"/>
    <s v="1 per cue"/>
    <s v="6 positive, 6 negative"/>
    <s v="latency"/>
    <n v="0"/>
    <n v="7"/>
    <n v="0"/>
    <n v="7"/>
    <s v="female"/>
    <s v="Control-Stressed"/>
    <s v="Benign-Worse"/>
    <s v="N"/>
    <m/>
    <m/>
    <n v="7"/>
    <m/>
    <m/>
    <m/>
    <n v="7"/>
    <m/>
    <s v="natural"/>
    <s v="Fig 4"/>
    <s v="exclude latency data for active choice, due to unclear prediction on effect"/>
    <x v="1"/>
    <m/>
  </r>
  <r>
    <x v="319"/>
    <x v="48"/>
    <s v="exp132"/>
    <s v="grp110"/>
    <s v="Novak, J., Stojanovski, K., Melotti, L., Reichlin, T.S., Palme, R., WÙrbel, H."/>
    <s v="Applied Animal Behaviour Science"/>
    <n v="1.6910000000000001"/>
    <s v="Peer-reviewed"/>
    <n v="2016"/>
    <s v="Effects of stereotypic behaviour and chronic mild stress on judgement bias in laboratory mice"/>
    <s v="mice"/>
    <s v="Mus_musculus"/>
    <s v="mammal"/>
    <s v="CD-1"/>
    <s v="captive"/>
    <s v="adult"/>
    <s v="between"/>
    <s v="n/a"/>
    <s v="between"/>
    <s v="no"/>
    <s v="no"/>
    <s v="yes"/>
    <s v="active choice"/>
    <s v="tactile"/>
    <s v="tactile"/>
    <s v="dig in goal pot"/>
    <s v="almond"/>
    <s v="oatflake"/>
    <s v="no reward"/>
    <s v="oatflake"/>
    <s v="R-Null"/>
    <s v="mild unopredictable stress"/>
    <s v="stress"/>
    <s v="long-term"/>
    <s v="no"/>
    <n v="3"/>
    <s v="no info"/>
    <s v="1 per cue"/>
    <s v="6 positive, 6 negative"/>
    <s v="latency"/>
    <n v="0"/>
    <n v="7"/>
    <n v="0"/>
    <n v="7"/>
    <s v="female"/>
    <s v="Control-Stressed"/>
    <s v="Benign-Worse"/>
    <s v="P"/>
    <m/>
    <m/>
    <n v="7"/>
    <m/>
    <m/>
    <m/>
    <n v="7"/>
    <m/>
    <s v="natural"/>
    <s v="Fig 4"/>
    <s v="exclude latency data for active choice, due to unclear prediction on effect"/>
    <x v="1"/>
    <m/>
  </r>
  <r>
    <x v="320"/>
    <x v="48"/>
    <s v="exp132"/>
    <s v="grp110"/>
    <s v="Novak, J., Stojanovski, K., Melotti, L., Reichlin, T., Palme, R., Wôrbel, H."/>
    <s v="Applied Animal Behaviour Science"/>
    <n v="1.6910000000000001"/>
    <s v="Peer-reviewed"/>
    <n v="2016"/>
    <s v="Effects of sterotypic and chronic milfd stress on judgement bias in laboratory mice"/>
    <s v="mice"/>
    <s v="Mus_musculus"/>
    <s v="mammal"/>
    <s v="CD-1"/>
    <s v="captive"/>
    <s v="adult"/>
    <s v="between"/>
    <s v="n/a"/>
    <s v="between"/>
    <s v="no"/>
    <s v="no"/>
    <s v="yes"/>
    <s v="active choice"/>
    <s v="tactile"/>
    <s v="tactile"/>
    <s v="dig in goal pot"/>
    <s v="almond"/>
    <s v="oatflake"/>
    <s v="no reward"/>
    <s v="oatflake"/>
    <s v="R-Null"/>
    <s v="mild unopredictable stress"/>
    <s v="stress"/>
    <s v="long-term"/>
    <s v="no"/>
    <n v="3"/>
    <s v="no info"/>
    <s v="1 per cue"/>
    <s v="6 positive, 6 negative"/>
    <s v="proportion"/>
    <n v="0"/>
    <n v="7"/>
    <n v="0"/>
    <n v="7"/>
    <s v="female"/>
    <s v="Control-Stressed"/>
    <s v="Benign-Worse"/>
    <s v="NP"/>
    <n v="0.67"/>
    <n v="0.11"/>
    <n v="7"/>
    <n v="0.28999999999999998"/>
    <n v="0.52"/>
    <n v="0.11"/>
    <n v="7"/>
    <n v="0.3"/>
    <s v="natural"/>
    <s v="Fig 3"/>
    <m/>
    <x v="0"/>
    <m/>
  </r>
  <r>
    <x v="321"/>
    <x v="48"/>
    <s v="exp132"/>
    <s v="grp110"/>
    <s v="Novak, J., Stojanovski, K., Melotti, L., Reichlin, T., Palme, R., Wôrbel, H."/>
    <s v="Applied Animal Behaviour Science"/>
    <n v="1.6910000000000001"/>
    <s v="Peer-reviewed"/>
    <n v="2016"/>
    <s v="Effects of sterotypic and chronic milfd stress on judgement bias in laboratory mice"/>
    <s v="mice"/>
    <s v="Mus_musculus"/>
    <s v="mammal"/>
    <s v="CD-1"/>
    <s v="captive"/>
    <s v="adult"/>
    <s v="between"/>
    <s v="n/a"/>
    <s v="between"/>
    <s v="no"/>
    <s v="no"/>
    <s v="yes"/>
    <s v="active choice"/>
    <s v="tactile"/>
    <s v="tactile"/>
    <s v="dig in goal pot"/>
    <s v="almond"/>
    <s v="oatflake"/>
    <s v="no reward"/>
    <s v="oatflake"/>
    <s v="R-Null"/>
    <s v="mild unopredictable stress"/>
    <s v="stress"/>
    <s v="long-term"/>
    <s v="no"/>
    <n v="3"/>
    <s v="no info"/>
    <s v="1 per cue"/>
    <s v="6 positive, 6 negative"/>
    <s v="proportion"/>
    <n v="0"/>
    <n v="7"/>
    <n v="0"/>
    <n v="7"/>
    <s v="female"/>
    <s v="Control-Stressed"/>
    <s v="Benign-Worse"/>
    <s v="MID"/>
    <n v="0.56999999999999995"/>
    <n v="0.11"/>
    <n v="7"/>
    <n v="0.3"/>
    <n v="0.48"/>
    <n v="0.11"/>
    <n v="7"/>
    <n v="0.3"/>
    <s v="natural"/>
    <s v="Fig 3"/>
    <m/>
    <x v="0"/>
    <m/>
  </r>
  <r>
    <x v="322"/>
    <x v="48"/>
    <s v="exp132"/>
    <s v="grp110"/>
    <s v="Novak, J., Stojanovski, K., Melotti, L., Reichlin, T., Palme, R., Wôrbel, H."/>
    <s v="Applied Animal Behaviour Science"/>
    <n v="1.6910000000000001"/>
    <s v="Peer-reviewed"/>
    <n v="2016"/>
    <s v="Effects of sterotypic and chronic milfd stress on judgement bias in laboratory mice"/>
    <s v="mice"/>
    <s v="Mus_musculus"/>
    <s v="mammal"/>
    <s v="CD-1"/>
    <s v="captive"/>
    <s v="adult"/>
    <s v="between"/>
    <s v="n/a"/>
    <s v="between"/>
    <s v="no"/>
    <s v="no"/>
    <s v="yes"/>
    <s v="active choice"/>
    <s v="tactile"/>
    <s v="tactile"/>
    <s v="dig in goal pot"/>
    <s v="almond"/>
    <s v="oatflake"/>
    <s v="no reward"/>
    <s v="oatflake"/>
    <s v="R-Null"/>
    <s v="mild unopredictable stress"/>
    <s v="stress"/>
    <s v="long-term"/>
    <s v="no"/>
    <n v="3"/>
    <s v="no info"/>
    <s v="1 per cue"/>
    <s v="6 positive, 6 negative"/>
    <s v="proportion"/>
    <n v="0"/>
    <n v="7"/>
    <n v="0"/>
    <n v="7"/>
    <s v="female"/>
    <s v="Control-Stressed"/>
    <s v="Benign-Worse"/>
    <s v="NN"/>
    <n v="0.33"/>
    <n v="0.1"/>
    <n v="7"/>
    <n v="0.27"/>
    <n v="0.52"/>
    <n v="0.11"/>
    <n v="7"/>
    <n v="0.3"/>
    <s v="natural"/>
    <s v="Fig 3"/>
    <m/>
    <x v="0"/>
    <m/>
  </r>
  <r>
    <x v="323"/>
    <x v="48"/>
    <s v="exp132"/>
    <s v="grp110"/>
    <s v="Novak, J., Stojanovski, K., Melotti, L., Reichlin, T., Palme, R., Wôrbel, H."/>
    <s v="Applied Animal Behaviour Science"/>
    <n v="1.6910000000000001"/>
    <s v="Peer-reviewed"/>
    <n v="2016"/>
    <s v="Effects of sterotypic and chronic milfd stress on judgement bias in laboratory mice"/>
    <s v="mice"/>
    <s v="Mus_musculus"/>
    <s v="mammal"/>
    <s v="CD-1"/>
    <s v="captive"/>
    <s v="adult"/>
    <s v="between"/>
    <s v="n/a"/>
    <s v="between"/>
    <s v="no"/>
    <s v="no"/>
    <s v="yes"/>
    <s v="active choice"/>
    <s v="tactile"/>
    <s v="tactile"/>
    <s v="dig in goal pot"/>
    <s v="almond"/>
    <s v="oatflake"/>
    <s v="no reward"/>
    <s v="oatflake"/>
    <s v="R-Null"/>
    <s v="mild unopredictable stress"/>
    <s v="stress"/>
    <s v="long-term"/>
    <s v="no"/>
    <n v="3"/>
    <s v="no info"/>
    <s v="1 per cue"/>
    <s v="6 positive, 6 negative"/>
    <s v="proportion"/>
    <n v="0"/>
    <n v="7"/>
    <n v="0"/>
    <n v="7"/>
    <s v="female"/>
    <s v="Control-Stressed"/>
    <s v="Benign-Worse"/>
    <s v="N"/>
    <n v="0.148421588594704"/>
    <n v="3.0394319981896012E-2"/>
    <n v="7"/>
    <n v="8.0415811941018059E-2"/>
    <n v="0.21678405747906701"/>
    <n v="3.7968148902465998E-2"/>
    <n v="7"/>
    <n v="0.10045427973739501"/>
    <s v="natural"/>
    <s v="Fig 3"/>
    <m/>
    <x v="0"/>
    <m/>
  </r>
  <r>
    <x v="324"/>
    <x v="48"/>
    <s v="exp132"/>
    <s v="grp110"/>
    <s v="Novak, J., Stojanovski, K., Melotti, L., Reichlin, T., Palme, R., Wôrbel, H."/>
    <s v="Applied Animal Behaviour Science"/>
    <n v="1.6910000000000001"/>
    <s v="Peer-reviewed"/>
    <n v="2016"/>
    <s v="Effects of sterotypic and chronic milfd stress on judgement bias in laboratory mice"/>
    <s v="mice"/>
    <s v="Mus_musculus"/>
    <s v="mammal"/>
    <s v="CD-1"/>
    <s v="captive"/>
    <s v="adult"/>
    <s v="between"/>
    <s v="n/a"/>
    <s v="between"/>
    <s v="no"/>
    <s v="no"/>
    <s v="yes"/>
    <s v="active choice"/>
    <s v="tactile"/>
    <s v="tactile"/>
    <s v="dig in goal pot"/>
    <s v="almond"/>
    <s v="oatflake"/>
    <s v="no reward"/>
    <s v="oatflake"/>
    <s v="R-Null"/>
    <s v="mild unopredictable stress"/>
    <s v="stress"/>
    <s v="long-term"/>
    <s v="no"/>
    <n v="3"/>
    <s v="no info"/>
    <s v="1 per cue"/>
    <s v="6 positive, 6 negative"/>
    <s v="proportion"/>
    <n v="0"/>
    <n v="7"/>
    <n v="0"/>
    <n v="7"/>
    <s v="female"/>
    <s v="Control-Stressed"/>
    <s v="Benign-Worse"/>
    <s v="P"/>
    <n v="0.81426086218601401"/>
    <n v="4.5563193030098037E-2"/>
    <n v="7"/>
    <n v="0.12054887769567091"/>
    <n v="0.66488458927359095"/>
    <n v="5.315823715772805E-2"/>
    <n v="7"/>
    <n v="0.14064347565394142"/>
    <s v="natural"/>
    <s v="Fig 3"/>
    <m/>
    <x v="0"/>
    <m/>
  </r>
  <r>
    <x v="325"/>
    <x v="49"/>
    <s v="exp124"/>
    <s v="grp104"/>
    <s v="Oliveira, F.R.M., Nogueira-Filho, S.L.G., Sousa, M.B.C., Dias, C.T.S, Mendl, M., Nogueira, S.S.C."/>
    <s v="Applied Animal Behaviour Science"/>
    <n v="1.6910000000000001"/>
    <s v="Peer-reviewed"/>
    <n v="2016"/>
    <s v="Measurement of cognitive bias and cortisol levels to evaluate the effects of space restriction on captive collared peccary (Mammalia, Tayassuidae)"/>
    <s v="collared peccary "/>
    <s v="Pecari_tajacu"/>
    <s v="mammal"/>
    <s v="n/a"/>
    <s v="captive"/>
    <s v="adult"/>
    <s v="within"/>
    <s v="no"/>
    <s v="within (before-after)"/>
    <s v="no"/>
    <s v="no"/>
    <s v="yes"/>
    <s v="go/no-go"/>
    <s v="auditory"/>
    <s v="auditory"/>
    <s v="approach bowl"/>
    <s v="cassava root slices"/>
    <s v="no cassava root slices"/>
    <s v="no waterjet"/>
    <s v="waterjet"/>
    <s v="R-P"/>
    <s v="space restriction"/>
    <s v="stress"/>
    <s v="before/during"/>
    <s v="no"/>
    <n v="1"/>
    <s v="no info"/>
    <n v="10"/>
    <n v="20"/>
    <s v="proportion"/>
    <n v="6"/>
    <n v="0"/>
    <n v="6"/>
    <n v="0"/>
    <s v="male"/>
    <s v="Control-Space resitriction"/>
    <s v="Benign-Worse"/>
    <s v="MID"/>
    <n v="0.3"/>
    <n v="0.18"/>
    <n v="6"/>
    <n v="0.44"/>
    <n v="0.24"/>
    <n v="0.06"/>
    <n v="6"/>
    <n v="0.15"/>
    <s v="natural"/>
    <s v="Fig 4"/>
    <s v="excluded data on restriction+enrichment group, as the prediction on the manipulation effect is unclear"/>
    <x v="0"/>
    <m/>
  </r>
  <r>
    <x v="326"/>
    <x v="49"/>
    <s v="exp124"/>
    <s v="grp104"/>
    <s v="Oliveira, F.R.M., Nogueira-Filho, S.L.G., Sousa, M.B.C., Dias, C.T.S, Mendl, M., Nogueira, S.S.C."/>
    <s v="Applied Animal Behaviour Science"/>
    <n v="1.6910000000000001"/>
    <s v="Peer-reviewed"/>
    <n v="2016"/>
    <s v="Measurement of cognitive bias and cortisol levels to evaluate the effects of space restriction on captive collared peccary (Mammalia, Tayassuidae)"/>
    <s v="collared peccary "/>
    <s v="Pecari_tajacu"/>
    <s v="mammal"/>
    <s v="n/a"/>
    <s v="captive"/>
    <s v="adult"/>
    <s v="within"/>
    <s v="no"/>
    <s v="within (before-after)"/>
    <s v="no"/>
    <s v="no"/>
    <s v="yes"/>
    <s v="go/no-go"/>
    <s v="auditory"/>
    <s v="auditory"/>
    <s v="approach bowl"/>
    <s v="cassava root slices"/>
    <s v="no cassava root slices"/>
    <s v="no waterjet"/>
    <s v="waterjet"/>
    <s v="R-P"/>
    <s v="space restriction"/>
    <s v="stress"/>
    <s v="before/during"/>
    <s v="no"/>
    <n v="1"/>
    <s v="no info"/>
    <n v="10"/>
    <n v="20"/>
    <s v="proportion"/>
    <n v="6"/>
    <n v="0"/>
    <n v="6"/>
    <n v="0"/>
    <s v="male"/>
    <s v="Control-Space resitriction"/>
    <s v="Benign-Worse"/>
    <s v="N"/>
    <n v="0.220705882352941"/>
    <n v="0.14494117647058799"/>
    <n v="6"/>
    <n v="0.35503192507163178"/>
    <n v="0.14000000000000001"/>
    <n v="9.3882352941176E-2"/>
    <n v="6"/>
    <n v="0.22996386055776072"/>
    <s v="natural"/>
    <s v="Fig 4"/>
    <s v="excluded data on restriction+enrichment group, as the prediction on the manipulation effect is unclear"/>
    <x v="0"/>
    <m/>
  </r>
  <r>
    <x v="327"/>
    <x v="49"/>
    <s v="exp124"/>
    <s v="grp104"/>
    <s v="Oliveira, F.R.M., Nogueira-Filho, S.L.G., Sousa, M.B.C., Dias, C.T.S, Mendl, M., Nogueira, S.S.C."/>
    <s v="Applied Animal Behaviour Science"/>
    <n v="1.6910000000000001"/>
    <s v="Peer-reviewed"/>
    <n v="2016"/>
    <s v="Measurement of cognitive bias and cortisol levels to evaluate the effects of space restriction on captive collared peccary (Mammalia, Tayassuidae)"/>
    <s v="collared peccary "/>
    <s v="Pecari_tajacu"/>
    <s v="mammal"/>
    <s v="n/a"/>
    <s v="captive"/>
    <s v="adult"/>
    <s v="within"/>
    <s v="no"/>
    <s v="within (before-after)"/>
    <s v="no"/>
    <s v="no"/>
    <s v="yes"/>
    <s v="go/no-go"/>
    <s v="auditory"/>
    <s v="auditory"/>
    <s v="approach bowl"/>
    <s v="cassava root slices"/>
    <s v="no cassava root slices"/>
    <s v="no waterjet"/>
    <s v="waterjet"/>
    <s v="R-P"/>
    <s v="space restriction"/>
    <s v="stress"/>
    <s v="before/during"/>
    <s v="no"/>
    <n v="1"/>
    <s v="no info"/>
    <n v="10"/>
    <n v="20"/>
    <s v="proportion"/>
    <n v="6"/>
    <n v="0"/>
    <n v="6"/>
    <n v="0"/>
    <s v="male"/>
    <s v="Control-Space resitriction"/>
    <s v="Benign-Worse"/>
    <s v="P"/>
    <n v="0.50235294117647"/>
    <n v="0.15811764705882403"/>
    <n v="6"/>
    <n v="0.38730755462360017"/>
    <n v="0.48094117647058798"/>
    <n v="0.17294117647058804"/>
    <n v="6"/>
    <n v="0.42361763786956086"/>
    <s v="natural"/>
    <s v="Fig 4"/>
    <s v="excluded data on restriction+enrichment group, as the prediction on the manipulation effect is unclear"/>
    <x v="0"/>
    <m/>
  </r>
  <r>
    <x v="328"/>
    <x v="49"/>
    <s v="exp126"/>
    <s v="grp104"/>
    <s v="Oliveira, F.R.M., Nogueira-Filho, S.L.G., Sousa, M.B.C., Dias, C.T.S, Mendl, M., Nogueira, S.S.C."/>
    <s v="Applied Animal Behaviour Science"/>
    <n v="1.6910000000000001"/>
    <s v="Peer-reviewed"/>
    <n v="2016"/>
    <s v="Measurement of cognitive bias and cortisol levels to evaluate the effects of space restriction on captive collared peccary (Mammalia, Tayassuidae)"/>
    <s v="collared peccary "/>
    <s v="Pecari_tajacu"/>
    <s v="mammal"/>
    <s v="n/a"/>
    <s v="captive"/>
    <s v="adult"/>
    <s v="within"/>
    <s v="no"/>
    <s v="within (before-after)"/>
    <s v="no"/>
    <s v="no"/>
    <s v="yes"/>
    <s v="go/no-go"/>
    <s v="auditory"/>
    <s v="auditory"/>
    <s v="approach bowl"/>
    <s v="cassava root slices"/>
    <s v="no cassava root slices"/>
    <s v="no waterjet"/>
    <s v="waterjet"/>
    <s v="R-P"/>
    <s v="space restriction"/>
    <s v="stress"/>
    <s v="before/during"/>
    <s v="no"/>
    <n v="1"/>
    <s v="no info"/>
    <n v="10"/>
    <n v="20"/>
    <s v="proportion"/>
    <n v="6"/>
    <n v="0"/>
    <n v="6"/>
    <n v="0"/>
    <s v="male"/>
    <s v="Control-Space resitriction and enrichment"/>
    <s v="Benign-Worse"/>
    <s v="MID"/>
    <n v="0.3"/>
    <n v="0.18"/>
    <n v="6"/>
    <n v="0.44"/>
    <n v="0.4"/>
    <n v="0.19"/>
    <n v="6"/>
    <n v="0.47"/>
    <s v="natural"/>
    <s v="Fig 4"/>
    <s v="exclude data on restriction+enrichment group, as the prediction on the manipulation effect is unclear"/>
    <x v="1"/>
    <m/>
  </r>
  <r>
    <x v="329"/>
    <x v="49"/>
    <s v="exp126"/>
    <s v="grp104"/>
    <s v="Oliveira, F.R.M., Nogueira-Filho, S.L.G., Sousa, M.B.C., Dias, C.T.S, Mendl, M., Nogueira, S.S.C."/>
    <s v="Applied Animal Behaviour Science"/>
    <n v="1.6910000000000001"/>
    <s v="Peer-reviewed"/>
    <n v="2016"/>
    <s v="Measurement of cognitive bias and cortisol levels to evaluate the effects of space restriction on captive collared peccary (Mammalia, Tayassuidae)"/>
    <s v="collared peccary "/>
    <s v="Pecari_tajacu"/>
    <s v="mammal"/>
    <s v="n/a"/>
    <s v="captive"/>
    <s v="adult"/>
    <s v="within"/>
    <s v="no"/>
    <s v="within (before-after)"/>
    <s v="no"/>
    <s v="no"/>
    <s v="yes"/>
    <s v="go/no-go"/>
    <s v="auditory"/>
    <s v="auditory"/>
    <s v="approach bowl"/>
    <s v="cassava root slices"/>
    <s v="no cassava root slices"/>
    <s v="no waterjet"/>
    <s v="waterjet"/>
    <s v="R-P"/>
    <s v="space restriction"/>
    <s v="stress"/>
    <s v="before/during"/>
    <s v="no"/>
    <n v="1"/>
    <s v="no info"/>
    <n v="10"/>
    <n v="20"/>
    <s v="proportion"/>
    <n v="6"/>
    <n v="0"/>
    <n v="6"/>
    <n v="0"/>
    <s v="male"/>
    <s v="Control-Space resitriction and enrichment"/>
    <s v="Benign-Worse"/>
    <s v="N"/>
    <n v="0.28164705882352897"/>
    <n v="9.7176470588235031E-2"/>
    <n v="6"/>
    <n v="0.23803276794575287"/>
    <n v="0.29976470588235199"/>
    <n v="0.13176470588235301"/>
    <n v="6"/>
    <n v="0.32275629551966595"/>
    <s v="natural"/>
    <s v="Fig 4"/>
    <s v="exclude data on restriction+enrichment group, as the prediction on the manipulation effect is unclear"/>
    <x v="1"/>
    <s v="unclear hypothesis"/>
  </r>
  <r>
    <x v="330"/>
    <x v="49"/>
    <s v="exp126"/>
    <s v="grp104"/>
    <s v="Oliveira, F.R.M., Nogueira-Filho, S.L.G., Sousa, M.B.C., Dias, C.T.S, Mendl, M., Nogueira, S.S.C."/>
    <s v="Applied Animal Behaviour Science"/>
    <n v="1.6910000000000001"/>
    <s v="Peer-reviewed"/>
    <n v="2016"/>
    <s v="Measurement of cognitive bias and cortisol levels to evaluate the effects of space restriction on captive collared peccary (Mammalia, Tayassuidae)"/>
    <s v="collared peccary "/>
    <s v="Pecari_tajacu"/>
    <s v="mammal"/>
    <s v="n/a"/>
    <s v="captive"/>
    <s v="adult"/>
    <s v="within"/>
    <s v="no"/>
    <s v="within (before-after)"/>
    <s v="no"/>
    <s v="no"/>
    <s v="yes"/>
    <s v="go/no-go"/>
    <s v="auditory"/>
    <s v="auditory"/>
    <s v="approach bowl"/>
    <s v="cassava root slices"/>
    <s v="no cassava root slices"/>
    <s v="no waterjet"/>
    <s v="waterjet"/>
    <s v="R-P"/>
    <s v="space restriction"/>
    <s v="stress"/>
    <s v="before/during"/>
    <s v="no"/>
    <n v="1"/>
    <s v="no info"/>
    <n v="10"/>
    <n v="20"/>
    <s v="proportion"/>
    <n v="6"/>
    <n v="0"/>
    <n v="6"/>
    <n v="0"/>
    <s v="male"/>
    <s v="Control-Space resitriction and enrichment"/>
    <s v="Benign-Worse"/>
    <s v="P"/>
    <n v="0.40352941176470503"/>
    <n v="0.17294117647058893"/>
    <n v="6"/>
    <n v="0.42361763786956308"/>
    <n v="0.45952941176470502"/>
    <n v="0.186117647058824"/>
    <n v="6"/>
    <n v="0.45589326742152908"/>
    <s v="natural"/>
    <s v="Fig 4"/>
    <s v="exclude data on restriction+enrichment group, as the prediction on the manipulation effect is unclear"/>
    <x v="1"/>
    <s v="unclear hypothesis"/>
  </r>
  <r>
    <x v="331"/>
    <x v="50"/>
    <s v="exp077"/>
    <s v="grp061"/>
    <s v="Papciak, J., Popik, P., Fuchs, E., Rygula, R."/>
    <s v="Behavioural Brain Research"/>
    <n v="3.028"/>
    <s v="Peer-reviewed"/>
    <n v="2013"/>
    <s v="Chronic psychosocial stress makes rats more 'pessimistic' in the ambiguous-cue interpretation paradigm"/>
    <s v="rat"/>
    <s v="Rattus_norvegicus"/>
    <s v="mammal"/>
    <s v="Sprague_Dawley "/>
    <s v="captive"/>
    <s v="adult"/>
    <s v="between"/>
    <s v="n/a"/>
    <s v="between"/>
    <s v="yes"/>
    <s v="yes"/>
    <s v="yes"/>
    <s v="active choice"/>
    <s v="auditory"/>
    <s v="auditory"/>
    <s v="lever press"/>
    <s v="sucrose solution"/>
    <s v="no sucrose solution"/>
    <s v="terminate electric chock and negative tone"/>
    <s v="electric shock"/>
    <s v="R-P"/>
    <s v="chronic psycosocial stress"/>
    <s v="stress"/>
    <s v="long-term"/>
    <s v="no"/>
    <n v="1"/>
    <n v="4"/>
    <n v="10"/>
    <s v="20 positive, 20 negative"/>
    <s v="proportion"/>
    <n v="16"/>
    <n v="0"/>
    <n v="16"/>
    <n v="0"/>
    <s v="male"/>
    <s v="Control-Social defeat"/>
    <s v="Benign-Worse"/>
    <s v="MID"/>
    <n v="0.47"/>
    <n v="0.04"/>
    <n v="16"/>
    <n v="0.17"/>
    <n v="0.35"/>
    <n v="0.04"/>
    <n v="16"/>
    <n v="0.15"/>
    <s v="natural"/>
    <s v="Fig 4a"/>
    <s v="After stressed sheared treatment. Only taken prop positive lever presses. Should be oposite to negative lever presses. But omissions not included."/>
    <x v="0"/>
    <m/>
  </r>
  <r>
    <x v="332"/>
    <x v="50"/>
    <s v="exp077"/>
    <s v="grp061"/>
    <s v="Papciak, J., Popik, P., Fuchs, E., Rygula, R."/>
    <s v="Behavioural Brain Research"/>
    <n v="3.028"/>
    <s v="Peer-reviewed"/>
    <n v="2013"/>
    <s v="Chronic psychosocial stress makes rats more 'pessimistic' in the ambiguous-cue interpretation paradigm"/>
    <s v="rat"/>
    <s v="Rattus_norvegicus"/>
    <s v="mammal"/>
    <s v="Sprague_Dawley "/>
    <s v="captive"/>
    <s v="adult"/>
    <s v="between"/>
    <s v="n/a"/>
    <s v="between"/>
    <s v="yes"/>
    <s v="yes"/>
    <s v="yes"/>
    <s v="active choice"/>
    <s v="auditory"/>
    <s v="auditory"/>
    <s v="lever press"/>
    <s v="sucrose solution"/>
    <s v="no sucrose solution"/>
    <s v="terminate electric chock and negative tone"/>
    <s v="electric shock"/>
    <s v="R-P"/>
    <s v="chronic psycosocial stress"/>
    <s v="stress"/>
    <s v="long-term"/>
    <s v="no"/>
    <n v="1"/>
    <n v="4"/>
    <n v="10"/>
    <s v="20 positive, 20 negative"/>
    <s v="proportion"/>
    <n v="16"/>
    <n v="0"/>
    <n v="16"/>
    <n v="0"/>
    <s v="male"/>
    <s v="Control-Social defeat"/>
    <s v="Benign-Worse"/>
    <s v="N"/>
    <n v="0.10314"/>
    <n v="3.0960000000000001E-2"/>
    <n v="16"/>
    <n v="0.12384000000000001"/>
    <n v="0.10843"/>
    <n v="3.8239999999999996E-2"/>
    <n v="16"/>
    <n v="0.15295999999999998"/>
    <s v="natural"/>
    <s v="Fig 4a"/>
    <s v="After stressed sheared treatment. Only taken prop positive lever presses. Should be oposite to negative lever presses. But omissions not included."/>
    <x v="0"/>
    <m/>
  </r>
  <r>
    <x v="333"/>
    <x v="50"/>
    <s v="exp077"/>
    <s v="grp061"/>
    <s v="Papciak, J., Popik, P., Fuchs, E., Rygula, R."/>
    <s v="Behavioural Brain Research"/>
    <n v="3.028"/>
    <s v="Peer-reviewed"/>
    <n v="2013"/>
    <s v="Chronic psychosocial stress makes rats more 'pessimistic' in the ambiguous-cue interpretation paradigm"/>
    <s v="rat"/>
    <s v="Rattus_norvegicus"/>
    <s v="mammal"/>
    <s v="Sprague_Dawley "/>
    <s v="captive"/>
    <s v="adult"/>
    <s v="between"/>
    <s v="n/a"/>
    <s v="between"/>
    <s v="yes"/>
    <s v="yes"/>
    <s v="yes"/>
    <s v="active choice"/>
    <s v="auditory"/>
    <s v="auditory"/>
    <s v="lever press"/>
    <s v="sucrose solution"/>
    <s v="no sucrose solution"/>
    <s v="terminate electric chock and negative tone"/>
    <s v="electric shock"/>
    <s v="R-P"/>
    <s v="chronic psycosocial stress"/>
    <s v="stress"/>
    <s v="long-term"/>
    <s v="no"/>
    <n v="1"/>
    <n v="4"/>
    <n v="10"/>
    <s v="20 positive, 20 negative"/>
    <s v="proportion"/>
    <n v="16"/>
    <n v="0"/>
    <n v="16"/>
    <n v="0"/>
    <s v="male"/>
    <s v="Control-Social defeat"/>
    <s v="Benign-Worse"/>
    <s v="P"/>
    <n v="0.87513999999999992"/>
    <n v="3.0690000000000026E-2"/>
    <n v="16"/>
    <n v="0.12276000000000011"/>
    <n v="0.92096999999999996"/>
    <n v="2.7409999999999997E-2"/>
    <n v="16"/>
    <n v="0.10963999999999999"/>
    <s v="natural"/>
    <s v="Fig 4a"/>
    <s v="After stressed sheared treatment. Only taken prop positive lever presses. Should be oposite to negative lever presses. But omissions not included."/>
    <x v="0"/>
    <m/>
  </r>
  <r>
    <x v="334"/>
    <x v="50"/>
    <s v="exp078"/>
    <s v="grp061"/>
    <s v="Papciak, J., Popik, P., Fuchs, E., Rygula, R."/>
    <s v="Behavioural Brain Research"/>
    <n v="3.028"/>
    <s v="Peer-reviewed"/>
    <n v="2013"/>
    <s v="Chronic psychosocial stress makes rats more 'pessimistic' in the ambiguous-cue interpretation paradigm"/>
    <s v="rat"/>
    <s v="Rattus_norvegicus"/>
    <s v="mammal"/>
    <s v="Sprague_Dawley "/>
    <s v="captive"/>
    <s v="adult"/>
    <s v="within"/>
    <s v="no"/>
    <s v="within (before-after)"/>
    <s v="yes"/>
    <s v="yes"/>
    <s v="yes"/>
    <s v="active choice"/>
    <s v="auditory"/>
    <s v="auditory"/>
    <s v="lever press"/>
    <s v="sucrose solution"/>
    <s v="no sucrose solution"/>
    <s v="terminate electric chock and negative tone"/>
    <s v="electric shock"/>
    <s v="R-P"/>
    <s v="chronic psycosocial stress"/>
    <s v="stress"/>
    <s v="long-term"/>
    <s v="no"/>
    <n v="1"/>
    <n v="4"/>
    <n v="10"/>
    <s v="20 positive, 20 negative"/>
    <s v="proportion"/>
    <n v="16"/>
    <n v="0"/>
    <n v="16"/>
    <n v="0"/>
    <s v="male"/>
    <s v="Before stress-After stress"/>
    <s v="Benign-Worse"/>
    <s v="MID"/>
    <n v="0.45"/>
    <n v="0.03"/>
    <n v="16"/>
    <n v="0.13"/>
    <n v="0.35"/>
    <n v="0.04"/>
    <n v="16"/>
    <n v="0.15"/>
    <s v="natural"/>
    <s v="Fig 4a"/>
    <s v="After stressed sheared treatment. Only taken prop positive lever presses. Should be oposite to negative lever presses. But omissions not included."/>
    <x v="0"/>
    <m/>
  </r>
  <r>
    <x v="335"/>
    <x v="50"/>
    <s v="exp078"/>
    <s v="grp061"/>
    <s v="Papciak, J., Popik, P., Fuchs, E., Rygula, R."/>
    <s v="Behavioural Brain Research"/>
    <n v="3.028"/>
    <s v="Peer-reviewed"/>
    <n v="2013"/>
    <s v="Chronic psychosocial stress makes rats more 'pessimistic' in the ambiguous-cue interpretation paradigm"/>
    <s v="rat"/>
    <s v="Rattus_norvegicus"/>
    <s v="mammal"/>
    <s v="Sprague_Dawley "/>
    <s v="captive"/>
    <s v="adult"/>
    <s v="within"/>
    <s v="no"/>
    <s v="within (before-after)"/>
    <s v="yes"/>
    <s v="yes"/>
    <s v="yes"/>
    <s v="active choice"/>
    <s v="auditory"/>
    <s v="auditory"/>
    <s v="lever press"/>
    <s v="sucrose solution"/>
    <s v="no sucrose solution"/>
    <s v="terminate electric chock and negative tone"/>
    <s v="electric shock"/>
    <s v="R-P"/>
    <s v="chronic psycosocial stress"/>
    <s v="stress"/>
    <s v="long-term"/>
    <s v="no"/>
    <n v="1"/>
    <n v="4"/>
    <n v="10"/>
    <s v="20 positive, 20 negative"/>
    <s v="proportion"/>
    <n v="16"/>
    <n v="0"/>
    <n v="16"/>
    <n v="0"/>
    <s v="male"/>
    <s v="Before stress-After stress"/>
    <s v="Benign-Worse"/>
    <s v="N"/>
    <n v="0.16277999999999998"/>
    <n v="2.3910000000000001E-2"/>
    <n v="16"/>
    <n v="9.5640000000000003E-2"/>
    <n v="0.10843"/>
    <n v="3.8239999999999996E-2"/>
    <n v="16"/>
    <n v="0.15295999999999998"/>
    <s v="natural"/>
    <s v="Fig 4a"/>
    <s v="After stressed sheared treatment. Only taken prop positive lever presses. Should be oposite to negative lever presses. But omissions not included."/>
    <x v="0"/>
    <m/>
  </r>
  <r>
    <x v="336"/>
    <x v="50"/>
    <s v="exp078"/>
    <s v="grp061"/>
    <s v="Papciak, J., Popik, P., Fuchs, E., Rygula, R."/>
    <s v="Behavioural Brain Research"/>
    <n v="3.028"/>
    <s v="Peer-reviewed"/>
    <n v="2013"/>
    <s v="Chronic psychosocial stress makes rats more 'pessimistic' in the ambiguous-cue interpretation paradigm"/>
    <s v="rat"/>
    <s v="Rattus_norvegicus"/>
    <s v="mammal"/>
    <s v="Sprague_Dawley "/>
    <s v="captive"/>
    <s v="adult"/>
    <s v="within"/>
    <s v="no"/>
    <s v="within (before-after)"/>
    <s v="yes"/>
    <s v="yes"/>
    <s v="yes"/>
    <s v="active choice"/>
    <s v="auditory"/>
    <s v="auditory"/>
    <s v="lever press"/>
    <s v="sucrose solution"/>
    <s v="no sucrose solution"/>
    <s v="terminate electric chock and negative tone"/>
    <s v="electric shock"/>
    <s v="R-P"/>
    <s v="chronic psycosocial stress"/>
    <s v="stress"/>
    <s v="long-term"/>
    <s v="no"/>
    <n v="1"/>
    <n v="4"/>
    <n v="10"/>
    <s v="20 positive, 20 negative"/>
    <s v="proportion"/>
    <n v="16"/>
    <n v="0"/>
    <n v="16"/>
    <n v="0"/>
    <s v="male"/>
    <s v="Before stress-After stress"/>
    <s v="Benign-Worse"/>
    <s v="P"/>
    <n v="0.93656000000000006"/>
    <n v="2.3639999999999901E-2"/>
    <n v="16"/>
    <n v="9.4559999999999603E-2"/>
    <n v="0.92096999999999996"/>
    <n v="2.7409999999999997E-2"/>
    <n v="16"/>
    <n v="0.10963999999999999"/>
    <s v="natural"/>
    <s v="Fig 4a"/>
    <s v="After stressed sheared treatment. Only taken prop positive lever presses. Should be oposite to negative lever presses. But omissions not included."/>
    <x v="0"/>
    <m/>
  </r>
  <r>
    <x v="337"/>
    <x v="51"/>
    <s v="exp079"/>
    <s v="grp062"/>
    <s v="Parker, R. M. A., Paul, E. S., Burman, O. H. P., Browne, W. J., Mendl, M."/>
    <s v="Behavioural Brain Research"/>
    <n v="3.028"/>
    <s v="Peer-reviewed"/>
    <n v="2014"/>
    <s v="Housing conditions affect rat responses to two types of ambiguity in a reward-reward discrimination cognitive bias task"/>
    <s v="rat"/>
    <s v="Rattus_norvegicus"/>
    <s v="mammal"/>
    <s v="Lister hooded"/>
    <s v="captive"/>
    <s v="adult"/>
    <s v="between"/>
    <s v="n/a"/>
    <s v="between"/>
    <s v="yes"/>
    <s v="no"/>
    <s v="no"/>
    <s v="active choice"/>
    <s v="auditory"/>
    <s v="auditory"/>
    <s v="lever press"/>
    <s v="2 food pellets"/>
    <s v="no pellet"/>
    <s v="1 food pellet"/>
    <s v="no pellet"/>
    <s v="R-R"/>
    <s v="upredictable housing treatment"/>
    <s v="stress"/>
    <s v="long-term"/>
    <s v="no"/>
    <n v="13"/>
    <n v="6"/>
    <n v="32"/>
    <n v="32"/>
    <s v="proportion"/>
    <n v="8"/>
    <n v="0"/>
    <n v="8"/>
    <n v="0"/>
    <s v="male"/>
    <s v="Control-Unpredictable housing "/>
    <s v="Benign-Worse"/>
    <s v="NP"/>
    <n v="0.78"/>
    <n v="0.05"/>
    <n v="8"/>
    <n v="0.14000000000000001"/>
    <n v="0.85"/>
    <n v="0.03"/>
    <n v="8"/>
    <n v="0.08"/>
    <s v="natural"/>
    <s v="Fig 1"/>
    <s v="The rats received two types of ambiguous probe-testing: pre- sentation of single tones of a frequency different to the reference tones with which they were trained (single-frequency probes), and simultaneous presentation of the two reference tones (dual- frequency probes). "/>
    <x v="0"/>
    <m/>
  </r>
  <r>
    <x v="338"/>
    <x v="51"/>
    <s v="exp079"/>
    <s v="grp062"/>
    <s v="Parker, R. M. A., Paul, E. S., Burman, O. H. P., Browne, W. J., Mendl, M."/>
    <s v="Behavioural Brain Research"/>
    <n v="3.028"/>
    <s v="Peer-reviewed"/>
    <n v="2014"/>
    <s v="Housing conditions affect rat responses to two types of ambiguity in a reward-reward discrimination cognitive bias task"/>
    <s v="rat"/>
    <s v="Rattus_norvegicus"/>
    <s v="mammal"/>
    <s v="Lister hooded"/>
    <s v="captive"/>
    <s v="adult"/>
    <s v="between"/>
    <s v="n/a"/>
    <s v="between"/>
    <s v="yes"/>
    <s v="no"/>
    <s v="no"/>
    <s v="active choice"/>
    <s v="auditory"/>
    <s v="auditory"/>
    <s v="lever press"/>
    <s v="2 food pellets"/>
    <s v="no pellet"/>
    <s v="no pellet"/>
    <s v="1 food pellet"/>
    <s v="R-R"/>
    <s v="upredictable housing treatment"/>
    <s v="stress"/>
    <s v="long-term"/>
    <s v="no"/>
    <n v="13"/>
    <n v="6"/>
    <n v="32"/>
    <n v="32"/>
    <s v="proportion"/>
    <n v="8"/>
    <n v="0"/>
    <n v="8"/>
    <n v="0"/>
    <s v="male"/>
    <s v="Control-Unpredictable housing "/>
    <s v="Benign-Worse"/>
    <s v="MID"/>
    <n v="0.53"/>
    <n v="0.09"/>
    <n v="8"/>
    <n v="0.26"/>
    <n v="0.5"/>
    <n v="0.1"/>
    <n v="8"/>
    <n v="0.28999999999999998"/>
    <s v="natural"/>
    <s v="Fig 1"/>
    <s v="The rats received two types of ambiguous probe-testing: pre- sentation of single tones of a frequency different to the reference tones with which they were trained (single-frequency probes), and simultaneous presentation of the two reference tones (dual- frequency probes). "/>
    <x v="0"/>
    <m/>
  </r>
  <r>
    <x v="339"/>
    <x v="51"/>
    <s v="exp079"/>
    <s v="grp062"/>
    <s v="Parker, R. M. A., Paul, E. S., Burman, O. H. P., Browne, W. J., Mendl, M."/>
    <s v="Behavioural Brain Research"/>
    <n v="3.028"/>
    <s v="Peer-reviewed"/>
    <n v="2014"/>
    <s v="Housing conditions affect rat responses to two types of ambiguity in a reward-reward discrimination cognitive bias task"/>
    <s v="rat"/>
    <s v="Rattus_norvegicus"/>
    <s v="mammal"/>
    <s v="Lister hooded"/>
    <s v="captive"/>
    <s v="adult"/>
    <s v="between"/>
    <s v="n/a"/>
    <s v="between"/>
    <s v="yes"/>
    <s v="no"/>
    <s v="no"/>
    <s v="active choice"/>
    <s v="auditory"/>
    <s v="auditory"/>
    <s v="lever press"/>
    <s v="2 food pellets"/>
    <s v="no pellet"/>
    <s v="no pellet"/>
    <s v="1 food pellet"/>
    <s v="R-R"/>
    <s v="upredictable housing treatment"/>
    <s v="stress"/>
    <s v="long-term"/>
    <s v="no"/>
    <n v="13"/>
    <n v="6"/>
    <n v="32"/>
    <n v="32"/>
    <s v="proportion"/>
    <n v="8"/>
    <n v="0"/>
    <n v="8"/>
    <n v="0"/>
    <s v="male"/>
    <s v="Control-Unpredictable housing "/>
    <s v="Benign-Worse"/>
    <s v="NN"/>
    <n v="0.3"/>
    <n v="7.0000000000000007E-2"/>
    <n v="8"/>
    <n v="0.21"/>
    <n v="0.35"/>
    <n v="0.06"/>
    <n v="8"/>
    <n v="0.18"/>
    <s v="natural"/>
    <s v="Fig 1"/>
    <s v="The rats received two types of ambiguous probe-testing: pre- sentation of single tones of a frequency different to the reference tones with which they were trained (single-frequency probes), and simultaneous presentation of the two reference tones (dual- frequency probes). "/>
    <x v="0"/>
    <m/>
  </r>
  <r>
    <x v="340"/>
    <x v="51"/>
    <s v="exp079"/>
    <s v="grp062"/>
    <s v="Parker, R. M. A., Paul, E. S., Burman, O. H. P., Browne, W. J., Mendl, M."/>
    <s v="Behavioural Brain Research"/>
    <n v="3.028"/>
    <s v="Peer-reviewed"/>
    <n v="2014"/>
    <s v="Housing conditions affect rat responses to two types of ambiguity in a reward-reward discrimination cognitive bias task"/>
    <s v="rat"/>
    <s v="Rattus_norvegicus"/>
    <s v="mammal"/>
    <s v="Lister hooded"/>
    <s v="captive"/>
    <s v="adult"/>
    <s v="between"/>
    <s v="n/a"/>
    <s v="between"/>
    <s v="yes"/>
    <s v="no"/>
    <s v="no"/>
    <s v="active choice"/>
    <s v="auditory"/>
    <s v="auditory"/>
    <s v="lever press"/>
    <s v="2 food pellets"/>
    <s v="no pellet"/>
    <s v="no pellet"/>
    <s v="1 food pellet"/>
    <s v="R-R"/>
    <s v="upredictable housing treatment"/>
    <s v="stress"/>
    <s v="long-term"/>
    <s v="no"/>
    <n v="13"/>
    <n v="6"/>
    <n v="32"/>
    <n v="32"/>
    <s v="proportion"/>
    <n v="8"/>
    <n v="0"/>
    <n v="8"/>
    <n v="0"/>
    <s v="male"/>
    <s v="Control-Unpredictable housing "/>
    <s v="Benign-Worse"/>
    <s v="N"/>
    <n v="0.21103000000000002"/>
    <n v="5.0010000000000013E-2"/>
    <n v="8"/>
    <n v="0.14144964050855702"/>
    <n v="0.18934000000000001"/>
    <n v="4.8950000000000014E-2"/>
    <n v="8"/>
    <n v="0.13845150775632606"/>
    <s v="natural"/>
    <s v="Fig 1"/>
    <s v="The rats received two types of ambiguous probe-testing: pre- sentation of single tones of a frequency different to the reference tones with which they were trained (single-frequency probes), and simultaneous presentation of the two reference tones (dual- frequency probes). "/>
    <x v="0"/>
    <m/>
  </r>
  <r>
    <x v="341"/>
    <x v="51"/>
    <s v="exp079"/>
    <s v="grp062"/>
    <s v="Parker, R. M. A., Paul, E. S., Burman, O. H. P., Browne, W. J., Mendl, M."/>
    <s v="Behavioural Brain Research"/>
    <n v="3.028"/>
    <s v="Peer-reviewed"/>
    <n v="2014"/>
    <s v="Housing conditions affect rat responses to two types of ambiguity in a reward-reward discrimination cognitive bias task"/>
    <s v="rat"/>
    <s v="Rattus_norvegicus"/>
    <s v="mammal"/>
    <s v="Lister hooded"/>
    <s v="captive"/>
    <s v="adult"/>
    <s v="between"/>
    <s v="n/a"/>
    <s v="between"/>
    <s v="yes"/>
    <s v="no"/>
    <s v="no"/>
    <s v="active choice"/>
    <s v="auditory"/>
    <s v="auditory"/>
    <s v="lever press"/>
    <s v="2 food pellets"/>
    <s v="no pellet"/>
    <s v="no pellet"/>
    <s v="1 food pellet"/>
    <s v="R-R"/>
    <s v="upredictable housing treatment"/>
    <s v="stress"/>
    <s v="long-term"/>
    <s v="no"/>
    <n v="13"/>
    <n v="6"/>
    <n v="32"/>
    <n v="32"/>
    <s v="proportion"/>
    <n v="8"/>
    <n v="0"/>
    <n v="8"/>
    <n v="0"/>
    <s v="male"/>
    <s v="Control-Unpredictable housing "/>
    <s v="Benign-Worse"/>
    <s v="P"/>
    <n v="0.68126999999999993"/>
    <n v="6.3649999999999943E-2"/>
    <n v="8"/>
    <n v="0.18002938649009484"/>
    <n v="0.74409999999999998"/>
    <n v="7.888999999999996E-2"/>
    <n v="8"/>
    <n v="0.22313461587122685"/>
    <s v="natural"/>
    <s v="Fig 1"/>
    <s v="The rats received two types of ambiguous probe-testing: pre- sentation of single tones of a frequency different to the reference tones with which they were trained (single-frequency probes), and simultaneous presentation of the two reference tones (dual- frequency probes). "/>
    <x v="0"/>
    <m/>
  </r>
  <r>
    <x v="342"/>
    <x v="52"/>
    <s v="exp139"/>
    <s v="grp117"/>
    <s v="Perry, C. J., Baciadonna, L., Chitka, L."/>
    <s v="Science"/>
    <n v="33.61"/>
    <s v="Peer-reviewed"/>
    <n v="2016"/>
    <s v="Unexpected rewards induce dopamine-dependent positive emotion_like state changes in bumblebees"/>
    <s v="bumblebee"/>
    <s v="Bombus_terrestris_audax"/>
    <s v="insect"/>
    <s v="n/a"/>
    <s v="captive"/>
    <s v="adult"/>
    <s v="between"/>
    <s v="n/a"/>
    <s v="between"/>
    <s v="no"/>
    <s v="no"/>
    <s v="no"/>
    <s v="go/no-go"/>
    <s v="location"/>
    <s v="spatial"/>
    <s v="enter cylinder"/>
    <s v="sucrose"/>
    <s v="no sucrose"/>
    <s v="no water"/>
    <s v="water"/>
    <s v="R-Null"/>
    <s v="sucrose"/>
    <s v="enrichment"/>
    <s v="before/during"/>
    <s v="no"/>
    <n v="3"/>
    <s v="no info"/>
    <s v="1 per cue"/>
    <s v="2 positive, 2 negative"/>
    <s v="latency"/>
    <n v="0"/>
    <n v="12"/>
    <n v="0"/>
    <n v="12"/>
    <s v="female"/>
    <s v="sucrose - control"/>
    <s v="Better-Benign"/>
    <s v="NP"/>
    <n v="27.09"/>
    <n v="8.59"/>
    <n v="12"/>
    <n v="29.75"/>
    <n v="49.07"/>
    <n v="12.24"/>
    <n v="12"/>
    <n v="42.4"/>
    <s v="natural"/>
    <s v="Fig 1d"/>
    <m/>
    <x v="0"/>
    <m/>
  </r>
  <r>
    <x v="343"/>
    <x v="52"/>
    <s v="exp139"/>
    <s v="grp117"/>
    <s v="Perry, C. J., Baciadonna, L., Chitka, L."/>
    <s v="Science"/>
    <n v="33.61"/>
    <s v="Peer-reviewed"/>
    <n v="2016"/>
    <s v="Unexpected rewards induce dopamine-dependent positive emotion_like state changes in bumblebees"/>
    <s v="bumblebee"/>
    <s v="Bombus_terrestris_audax"/>
    <s v="insect"/>
    <s v="n/a"/>
    <s v="captive"/>
    <s v="adult"/>
    <s v="between"/>
    <s v="n/a"/>
    <s v="between"/>
    <s v="no"/>
    <s v="no"/>
    <s v="no"/>
    <s v="go/no-go"/>
    <s v="location"/>
    <s v="spatial"/>
    <s v="enter cylinder"/>
    <s v="sucrose"/>
    <s v="no sucrose"/>
    <s v="no water"/>
    <s v="water"/>
    <s v="R-Null"/>
    <s v="sucrose"/>
    <s v="enrichment"/>
    <s v="before/during"/>
    <s v="no"/>
    <n v="3"/>
    <s v="no info"/>
    <s v="1 per cue"/>
    <s v="2 positive, 2 negative"/>
    <s v="latency"/>
    <n v="0"/>
    <n v="12"/>
    <n v="0"/>
    <n v="12"/>
    <s v="female"/>
    <s v="sucrose - control"/>
    <s v="Better-Benign"/>
    <s v="MID"/>
    <n v="50.08"/>
    <n v="12.82"/>
    <n v="12"/>
    <n v="44.39"/>
    <n v="102.16"/>
    <n v="9.7899999999999991"/>
    <n v="12"/>
    <n v="33.9"/>
    <s v="natural"/>
    <s v="Fig 1d"/>
    <m/>
    <x v="0"/>
    <m/>
  </r>
  <r>
    <x v="344"/>
    <x v="52"/>
    <s v="exp139"/>
    <s v="grp117"/>
    <s v="Perry, C. J., Baciadonna, L., Chitka, L."/>
    <s v="Science"/>
    <n v="33.61"/>
    <s v="Peer-reviewed"/>
    <n v="2016"/>
    <s v="Unexpected rewards induce dopamine-dependent positive emotion_like state changes in bumblebees"/>
    <s v="bumblebee"/>
    <s v="Bombus_terrestris_audax"/>
    <s v="insect"/>
    <s v="n/a"/>
    <s v="captive"/>
    <s v="adult"/>
    <s v="between"/>
    <s v="n/a"/>
    <s v="between"/>
    <s v="no"/>
    <s v="no"/>
    <s v="no"/>
    <s v="go/no-go"/>
    <s v="location"/>
    <s v="spatial"/>
    <s v="enter cylinder"/>
    <s v="sucrose"/>
    <s v="no sucrose"/>
    <s v="no water"/>
    <s v="water"/>
    <s v="R-Null"/>
    <s v="sucrose"/>
    <s v="enrichment"/>
    <s v="before/during"/>
    <s v="no"/>
    <n v="3"/>
    <s v="no info"/>
    <s v="1 per cue"/>
    <s v="2 positive, 2 negative"/>
    <s v="latency"/>
    <n v="0"/>
    <n v="12"/>
    <n v="0"/>
    <n v="12"/>
    <s v="female"/>
    <s v="sucrose - control"/>
    <s v="Better-Benign"/>
    <s v="NN"/>
    <n v="96.96"/>
    <n v="11.64"/>
    <n v="12"/>
    <n v="40.340000000000003"/>
    <n v="115.8"/>
    <n v="4.32"/>
    <n v="12"/>
    <n v="14.96"/>
    <s v="natural"/>
    <s v="Fig 1d"/>
    <m/>
    <x v="0"/>
    <m/>
  </r>
  <r>
    <x v="345"/>
    <x v="52"/>
    <s v="exp139"/>
    <s v="grp117"/>
    <s v="Perry, C. J., Baciadonna, L., Chitka, L."/>
    <s v="Science"/>
    <n v="33.61"/>
    <s v="Peer-reviewed"/>
    <n v="2016"/>
    <s v="Unexpected rewards induce dopamine-dependent positive emotion_like state changes in bumblebees"/>
    <s v="bumblebee"/>
    <s v="Bombus_terrestris_audax"/>
    <s v="insect"/>
    <s v="n/a"/>
    <s v="captive"/>
    <s v="adult"/>
    <s v="between"/>
    <s v="n/a"/>
    <s v="between"/>
    <s v="no"/>
    <s v="no"/>
    <s v="no"/>
    <s v="go/no-go"/>
    <s v="location"/>
    <s v="spatial"/>
    <s v="enter cylinder"/>
    <s v="sucrose"/>
    <s v="no sucrose"/>
    <s v="no water"/>
    <s v="water"/>
    <s v="R-Null"/>
    <s v="sucrose"/>
    <s v="enrichment"/>
    <s v="before/during"/>
    <s v="no"/>
    <n v="3"/>
    <s v="no info"/>
    <s v="1 per cue"/>
    <s v="2 positive, 2 negative"/>
    <s v="latency"/>
    <n v="0"/>
    <n v="12"/>
    <n v="0"/>
    <n v="12"/>
    <s v="female"/>
    <s v="sucrose - control"/>
    <s v="Better-Benign"/>
    <s v="N"/>
    <n v="113.380543903473"/>
    <n v="3.6034783428380024"/>
    <n v="12"/>
    <n v="12.482815147539043"/>
    <n v="108.946363764905"/>
    <n v="4.9884526558890059"/>
    <n v="12"/>
    <n v="17.280506902303326"/>
    <s v="natural"/>
    <s v="Fig 1d"/>
    <m/>
    <x v="0"/>
    <m/>
  </r>
  <r>
    <x v="346"/>
    <x v="52"/>
    <s v="exp139"/>
    <s v="grp117"/>
    <s v="Perry, C. J., Baciadonna, L., Chitka, L."/>
    <s v="Science"/>
    <n v="33.61"/>
    <s v="Peer-reviewed"/>
    <n v="2016"/>
    <s v="Unexpected rewards induce dopamine-dependent positive emotion_like state changes in bumblebees"/>
    <s v="bumblebee"/>
    <s v="Bombus_terrestris_audax"/>
    <s v="insect"/>
    <s v="n/a"/>
    <s v="captive"/>
    <s v="adult"/>
    <s v="between"/>
    <s v="n/a"/>
    <s v="between"/>
    <s v="no"/>
    <s v="no"/>
    <s v="no"/>
    <s v="go/no-go"/>
    <s v="location"/>
    <s v="spatial"/>
    <s v="enter cylinder"/>
    <s v="sucrose"/>
    <s v="no sucrose"/>
    <s v="no water"/>
    <s v="water"/>
    <s v="R-Null"/>
    <s v="sucrose"/>
    <s v="enrichment"/>
    <s v="before/during"/>
    <s v="no"/>
    <n v="3"/>
    <s v="no info"/>
    <s v="1 per cue"/>
    <s v="2 positive, 2 negative"/>
    <s v="latency"/>
    <n v="0"/>
    <n v="12"/>
    <n v="0"/>
    <n v="12"/>
    <s v="female"/>
    <s v="sucrose - control"/>
    <s v="Better-Benign"/>
    <s v="P"/>
    <n v="7.2401847575057996"/>
    <n v="0.55427251732101013"/>
    <n v="12"/>
    <n v="1.9200563224781801"/>
    <n v="7.2401847575057996"/>
    <n v="0.55427251732101013"/>
    <n v="12"/>
    <n v="1.9200563224781801"/>
    <s v="natural"/>
    <s v="Fig 1d"/>
    <m/>
    <x v="0"/>
    <m/>
  </r>
  <r>
    <x v="347"/>
    <x v="53"/>
    <s v="exp083c"/>
    <s v="grp066"/>
    <s v="Richter, S. H., Schick, A., Hoyer, C., Lankisch, K., Gass, P., Vollmayr, B."/>
    <s v="Cognitive, Affective and Behavioral Neuroscience"/>
    <n v="3.2869999999999999"/>
    <s v="Peer-reviewed"/>
    <n v="2012"/>
    <s v="A glass full of optimism: enrichmenteffects on cognitive bias in a rat model of depression"/>
    <s v="rat"/>
    <s v="Rattus_norvegicus"/>
    <s v="mammal"/>
    <s v="cLH "/>
    <s v="captive"/>
    <s v="adult"/>
    <s v="between"/>
    <s v="n/a"/>
    <s v="between"/>
    <s v="yes"/>
    <s v="no"/>
    <s v="yes"/>
    <s v="go/no-go"/>
    <s v="location"/>
    <s v="spatial"/>
    <s v="nose in goal pot in end of arm"/>
    <s v="4 half fruit loops"/>
    <s v="no fruit loops"/>
    <s v="no quanine-soaked fruit loop"/>
    <s v="quinine-soaked fruit loop"/>
    <s v="R-P"/>
    <s v="enricment"/>
    <s v="enrichment"/>
    <s v="long-term"/>
    <s v="no"/>
    <n v="3"/>
    <n v="3"/>
    <s v="1 per cue"/>
    <s v="5 positive, 5 negative"/>
    <s v="latency"/>
    <n v="6"/>
    <n v="0"/>
    <n v="6"/>
    <n v="0"/>
    <s v="male"/>
    <s v="Enriched-Standard"/>
    <s v="Better-Benign"/>
    <s v="NP"/>
    <n v="11.89"/>
    <n v="2.85"/>
    <n v="6"/>
    <n v="6.97"/>
    <n v="19.329999999999998"/>
    <n v="6.38"/>
    <n v="6"/>
    <n v="15.62"/>
    <s v="natural"/>
    <s v="Data from authors"/>
    <m/>
    <x v="0"/>
    <m/>
  </r>
  <r>
    <x v="348"/>
    <x v="53"/>
    <s v="exp083c"/>
    <s v="grp066"/>
    <s v="Richter, S. H., Schick, A., Hoyer, C., Lankisch, K., Gass, P., Vollmayr, B."/>
    <s v="Cognitive, Affective and Behavioral Neuroscience"/>
    <n v="3.2869999999999999"/>
    <s v="Peer-reviewed"/>
    <n v="2012"/>
    <s v="A glass full of optimism: enrichmenteffects on cognitive bias in a rat model of depression"/>
    <s v="rat"/>
    <s v="Rattus_norvegicus"/>
    <s v="mammal"/>
    <s v="cLH "/>
    <s v="captive"/>
    <s v="adult"/>
    <s v="between"/>
    <s v="n/a"/>
    <s v="between"/>
    <s v="yes"/>
    <s v="no"/>
    <s v="yes"/>
    <s v="go/no-go"/>
    <s v="location"/>
    <s v="spatial"/>
    <s v="nose in goal pot in end of arm"/>
    <s v="4 half fruit loops"/>
    <s v="no fruit loops"/>
    <s v="no quanine-soaked fruit loop"/>
    <s v="quinine-soaked fruit loop"/>
    <s v="R-P"/>
    <s v="enricment"/>
    <s v="enrichment"/>
    <s v="long-term"/>
    <s v="no"/>
    <n v="3"/>
    <n v="3"/>
    <s v="1 per cue"/>
    <s v="5 positive, 5 negative"/>
    <s v="latency"/>
    <n v="6"/>
    <n v="0"/>
    <n v="6"/>
    <n v="0"/>
    <s v="male"/>
    <s v="Enriched-Standard"/>
    <s v="Better-Benign"/>
    <s v="MID"/>
    <n v="17.170000000000002"/>
    <n v="6.02"/>
    <n v="6"/>
    <n v="14.74"/>
    <n v="23.33"/>
    <n v="10.26"/>
    <n v="6"/>
    <n v="25.14"/>
    <s v="natural"/>
    <s v="Data from authors"/>
    <m/>
    <x v="0"/>
    <m/>
  </r>
  <r>
    <x v="349"/>
    <x v="53"/>
    <s v="exp083c"/>
    <s v="grp066"/>
    <s v="Richter, S. H., Schick, A., Hoyer, C., Lankisch, K., Gass, P., Vollmayr, B."/>
    <s v="Cognitive, Affective and Behavioral Neuroscience"/>
    <n v="3.2869999999999999"/>
    <s v="Peer-reviewed"/>
    <n v="2012"/>
    <s v="A glass full of optimism: enrichmenteffects on cognitive bias in a rat model of depression"/>
    <s v="rat"/>
    <s v="Rattus_norvegicus"/>
    <s v="mammal"/>
    <s v="cLH "/>
    <s v="captive"/>
    <s v="adult"/>
    <s v="between"/>
    <s v="n/a"/>
    <s v="between"/>
    <s v="yes"/>
    <s v="no"/>
    <s v="yes"/>
    <s v="go/no-go"/>
    <s v="location"/>
    <s v="spatial"/>
    <s v="nose in goal pot in end of arm"/>
    <s v="4 half fruit loops"/>
    <s v="no fruit loops"/>
    <s v="no quanine-soaked fruit loop"/>
    <s v="quinine-soaked fruit loop"/>
    <s v="R-P"/>
    <s v="enricment"/>
    <s v="enrichment"/>
    <s v="long-term"/>
    <s v="no"/>
    <n v="3"/>
    <n v="3"/>
    <s v="1 per cue"/>
    <s v="5 positive, 5 negative"/>
    <s v="latency"/>
    <n v="6"/>
    <n v="0"/>
    <n v="6"/>
    <n v="0"/>
    <s v="male"/>
    <s v="Enriched-Standard"/>
    <s v="Better-Benign"/>
    <s v="NN"/>
    <n v="11.89"/>
    <n v="3.34"/>
    <n v="6"/>
    <n v="8.18"/>
    <n v="22.39"/>
    <n v="10.5"/>
    <n v="6"/>
    <n v="25.73"/>
    <s v="natural"/>
    <s v="Data from authors"/>
    <m/>
    <x v="0"/>
    <m/>
  </r>
  <r>
    <x v="350"/>
    <x v="53"/>
    <s v="exp083c"/>
    <s v="grp066"/>
    <s v="Richter, S. H., Schick, A., Hoyer, C., Lankisch, K., Gass, P., Vollmayr, B."/>
    <s v="Cognitive, Affective and Behavioral Neuroscience"/>
    <n v="3.2869999999999999"/>
    <s v="Peer-reviewed"/>
    <n v="2012"/>
    <s v="A glass full of optimism: enrichmenteffects on cognitive bias in a rat model of depression"/>
    <s v="rat"/>
    <s v="Rattus_norvegicus"/>
    <s v="mammal"/>
    <s v="cLH "/>
    <s v="captive"/>
    <s v="adult"/>
    <s v="between"/>
    <s v="n/a"/>
    <s v="between"/>
    <s v="yes"/>
    <s v="no"/>
    <s v="yes"/>
    <s v="go/no-go"/>
    <s v="location"/>
    <s v="spatial"/>
    <s v="nose in goal pot in end of arm"/>
    <s v="4 half fruit loops"/>
    <s v="no fruit loops"/>
    <s v="no quanine-soaked fruit loop"/>
    <s v="quinine-soaked fruit loop"/>
    <s v="R-P"/>
    <s v="enricment"/>
    <s v="enrichment"/>
    <s v="long-term"/>
    <s v="no"/>
    <n v="3"/>
    <n v="3"/>
    <s v="1 per cue"/>
    <s v="5 positive, 5 negative"/>
    <s v="latency"/>
    <n v="6"/>
    <n v="0"/>
    <n v="6"/>
    <n v="0"/>
    <s v="male"/>
    <s v="Enriched-Standard"/>
    <s v="Better-Benign"/>
    <s v="N"/>
    <n v="43.81111111111111"/>
    <n v="9.8333735090202463"/>
    <n v="6"/>
    <n v="24.08674754730092"/>
    <n v="47.488888888888887"/>
    <n v="9.1764863229107387"/>
    <n v="6"/>
    <n v="22.477709122759975"/>
    <s v="natural"/>
    <s v="Data from authors"/>
    <m/>
    <x v="0"/>
    <m/>
  </r>
  <r>
    <x v="351"/>
    <x v="53"/>
    <s v="exp083c"/>
    <s v="grp066"/>
    <s v="Richter, S. H., Schick, A., Hoyer, C., Lankisch, K., Gass, P., Vollmayr, B."/>
    <s v="Cognitive, Affective and Behavioral Neuroscience"/>
    <n v="3.2869999999999999"/>
    <s v="Peer-reviewed"/>
    <n v="2012"/>
    <s v="A glass full of optimism: enrichmenteffects on cognitive bias in a rat model of depression"/>
    <s v="rat"/>
    <s v="Rattus_norvegicus"/>
    <s v="mammal"/>
    <s v="cLH "/>
    <s v="captive"/>
    <s v="adult"/>
    <s v="between"/>
    <s v="n/a"/>
    <s v="between"/>
    <s v="yes"/>
    <s v="no"/>
    <s v="yes"/>
    <s v="go/no-go"/>
    <s v="location"/>
    <s v="spatial"/>
    <s v="nose in goal pot in end of arm"/>
    <s v="4 half fruit loops"/>
    <s v="no fruit loops"/>
    <s v="no quanine-soaked fruit loop"/>
    <s v="quinine-soaked fruit loop"/>
    <s v="R-P"/>
    <s v="enricment"/>
    <s v="enrichment"/>
    <s v="long-term"/>
    <s v="no"/>
    <n v="3"/>
    <n v="3"/>
    <s v="1 per cue"/>
    <s v="5 positive, 5 negative"/>
    <s v="latency"/>
    <n v="6"/>
    <n v="0"/>
    <n v="6"/>
    <n v="0"/>
    <s v="male"/>
    <s v="Enriched-Standard"/>
    <s v="Better-Benign"/>
    <s v="P"/>
    <n v="3.4888888888888885"/>
    <n v="0.48493349423107712"/>
    <n v="6"/>
    <n v="1.1878396200510288"/>
    <n v="4.1222222222222227"/>
    <n v="0.86365573845595534"/>
    <n v="6"/>
    <n v="2.1155158726436936"/>
    <s v="natural"/>
    <s v="Data from authors"/>
    <m/>
    <x v="0"/>
    <m/>
  </r>
  <r>
    <x v="352"/>
    <x v="53"/>
    <s v="exp084"/>
    <s v="grp066"/>
    <s v="Richter, S. H., Schick, A., Hoyer, C., Lankisch, K., Gass, P., Vollmayr, B."/>
    <s v="Cognitive, Affective and Behavioral Neuroscience"/>
    <n v="3.2869999999999999"/>
    <s v="Peer-reviewed"/>
    <n v="2012"/>
    <s v="A glass full of optimism: enrichmenteffects on cognitive bias in a rat model of depression"/>
    <s v="rat"/>
    <s v="Rattus_norvegicus"/>
    <s v="mammal"/>
    <s v="cNLH"/>
    <s v="captive"/>
    <s v="adult"/>
    <s v="between"/>
    <s v="n/a"/>
    <s v="between"/>
    <s v="yes"/>
    <s v="no"/>
    <s v="yes"/>
    <s v="go/no-go"/>
    <s v="location"/>
    <s v="spatial"/>
    <s v="nose in goal pot in end of arm"/>
    <s v="4 half fruit loops"/>
    <s v="no fruit loops"/>
    <s v="no quanine-soaked fruit loop"/>
    <s v="quinine-soaked fruit loop"/>
    <s v="R-P"/>
    <s v="enricment"/>
    <s v="enrichment"/>
    <s v="long-term"/>
    <s v="no"/>
    <n v="3"/>
    <n v="3"/>
    <s v="1 per cue"/>
    <s v="5 positive, 5 negative"/>
    <s v="latency"/>
    <n v="5"/>
    <n v="0"/>
    <n v="6"/>
    <n v="0"/>
    <s v="male"/>
    <s v="Enriched-Standard"/>
    <s v="Better-Benign"/>
    <s v="NP"/>
    <n v="20.83"/>
    <n v="9.85"/>
    <n v="5"/>
    <n v="22.03"/>
    <n v="17.22"/>
    <n v="7.45"/>
    <n v="6"/>
    <n v="18.248698583734676"/>
    <s v="natural"/>
    <s v="Data from authors"/>
    <m/>
    <x v="0"/>
    <m/>
  </r>
  <r>
    <x v="353"/>
    <x v="53"/>
    <s v="exp084"/>
    <s v="grp066"/>
    <s v="Richter, S. H., Schick, A., Hoyer, C., Lankisch, K., Gass, P., Vollmayr, B."/>
    <s v="Cognitive, Affective and Behavioral Neuroscience"/>
    <n v="3.2869999999999999"/>
    <s v="Peer-reviewed"/>
    <n v="2012"/>
    <s v="A glass full of optimism: enrichmenteffects on cognitive bias in a rat model of depression"/>
    <s v="rat"/>
    <s v="Rattus_norvegicus"/>
    <s v="mammal"/>
    <s v="cNLH"/>
    <s v="captive"/>
    <s v="adult"/>
    <s v="between"/>
    <s v="n/a"/>
    <s v="between"/>
    <s v="yes"/>
    <s v="no"/>
    <s v="yes"/>
    <s v="go/no-go"/>
    <s v="location"/>
    <s v="spatial"/>
    <s v="nose in goal pot in end of arm"/>
    <s v="4 half fruit loops"/>
    <s v="no fruit loops"/>
    <s v="no quanine-soaked fruit loop"/>
    <s v="quinine-soaked fruit loop"/>
    <s v="R-P"/>
    <s v="enricment"/>
    <s v="enrichment"/>
    <s v="long-term"/>
    <s v="no"/>
    <n v="3"/>
    <n v="3"/>
    <s v="1 per cue"/>
    <s v="5 positive, 5 negative"/>
    <s v="latency"/>
    <n v="5"/>
    <n v="0"/>
    <n v="6"/>
    <n v="0"/>
    <s v="male"/>
    <s v="Enriched-Standard"/>
    <s v="Better-Benign"/>
    <s v="MID"/>
    <n v="22.33"/>
    <n v="8.16"/>
    <n v="5"/>
    <n v="18.25"/>
    <n v="22.06"/>
    <n v="6.68"/>
    <n v="6"/>
    <n v="16.362591481791629"/>
    <s v="natural"/>
    <s v="Data from authors"/>
    <m/>
    <x v="0"/>
    <m/>
  </r>
  <r>
    <x v="354"/>
    <x v="53"/>
    <s v="exp084"/>
    <s v="grp066"/>
    <s v="Richter, S. H., Schick, A., Hoyer, C., Lankisch, K., Gass, P., Vollmayr, B."/>
    <s v="Cognitive, Affective and Behavioral Neuroscience"/>
    <n v="3.2869999999999999"/>
    <s v="Peer-reviewed"/>
    <n v="2012"/>
    <s v="A glass full of optimism: enrichmenteffects on cognitive bias in a rat model of depression"/>
    <s v="rat"/>
    <s v="Rattus_norvegicus"/>
    <s v="mammal"/>
    <s v="cNLH"/>
    <s v="captive"/>
    <s v="adult"/>
    <s v="between"/>
    <s v="n/a"/>
    <s v="between"/>
    <s v="yes"/>
    <s v="no"/>
    <s v="yes"/>
    <s v="go/no-go"/>
    <s v="location"/>
    <s v="spatial"/>
    <s v="nose in goal pot in end of arm"/>
    <s v="4 half fruit loops"/>
    <s v="no fruit loops"/>
    <s v="no quanine-soaked fruit loop"/>
    <s v="quinine-soaked fruit loop"/>
    <s v="R-P"/>
    <s v="enricment"/>
    <s v="enrichment"/>
    <s v="long-term"/>
    <s v="no"/>
    <n v="3"/>
    <n v="3"/>
    <s v="1 per cue"/>
    <s v="5 positive, 5 negative"/>
    <s v="latency"/>
    <n v="5"/>
    <n v="0"/>
    <n v="6"/>
    <n v="0"/>
    <s v="male"/>
    <s v="Enriched-Standard"/>
    <s v="Better-Benign"/>
    <s v="NN"/>
    <n v="13.17"/>
    <n v="1.73"/>
    <n v="5"/>
    <n v="3.86"/>
    <n v="16.78"/>
    <n v="1.1000000000000001"/>
    <n v="6"/>
    <n v="2.6944387170614958"/>
    <s v="natural"/>
    <s v="Data from authors"/>
    <m/>
    <x v="0"/>
    <m/>
  </r>
  <r>
    <x v="355"/>
    <x v="53"/>
    <s v="exp084"/>
    <s v="grp066"/>
    <s v="Richter, S. H., Schick, A., Hoyer, C., Lankisch, K., Gass, P., Vollmayr, B."/>
    <s v="Cognitive, Affective and Behavioral Neuroscience"/>
    <n v="3.2869999999999999"/>
    <s v="Peer-reviewed"/>
    <n v="2012"/>
    <s v="A glass full of optimism: enrichmenteffects on cognitive bias in a rat model of depression"/>
    <s v="rat"/>
    <s v="Rattus_norvegicus"/>
    <s v="mammal"/>
    <s v="cNLH"/>
    <s v="captive"/>
    <s v="adult"/>
    <s v="between"/>
    <s v="n/a"/>
    <s v="between"/>
    <s v="yes"/>
    <s v="no"/>
    <s v="yes"/>
    <s v="go/no-go"/>
    <s v="location"/>
    <s v="spatial"/>
    <s v="nose in goal pot in end of arm"/>
    <s v="4 half fruit loops"/>
    <s v="no fruit loops"/>
    <s v="no quanine-soaked fruit loop"/>
    <s v="quinine-soaked fruit loop"/>
    <s v="R-P"/>
    <s v="enricment"/>
    <s v="enrichment"/>
    <s v="long-term"/>
    <s v="no"/>
    <n v="3"/>
    <n v="3"/>
    <s v="1 per cue"/>
    <s v="5 positive, 5 negative"/>
    <s v="latency"/>
    <n v="5"/>
    <n v="0"/>
    <n v="6"/>
    <n v="0"/>
    <s v="male"/>
    <s v="Enriched-Standard"/>
    <s v="Better-Benign"/>
    <s v="N"/>
    <n v="41.6"/>
    <n v="14.142318946523062"/>
    <n v="5"/>
    <n v="31.623186523908782"/>
    <n v="44.81111111111111"/>
    <n v="9.5648339966105063"/>
    <n v="6"/>
    <n v="23.428962766121263"/>
    <s v="natural"/>
    <s v="Data from authors"/>
    <m/>
    <x v="0"/>
    <m/>
  </r>
  <r>
    <x v="356"/>
    <x v="53"/>
    <s v="exp084"/>
    <s v="grp066"/>
    <s v="Richter, S. H., Schick, A., Hoyer, C., Lankisch, K., Gass, P., Vollmayr, B."/>
    <s v="Cognitive, Affective and Behavioral Neuroscience"/>
    <n v="3.2869999999999999"/>
    <s v="Peer-reviewed"/>
    <n v="2012"/>
    <s v="A glass full of optimism: enrichmenteffects on cognitive bias in a rat model of depression"/>
    <s v="rat"/>
    <s v="Rattus_norvegicus"/>
    <s v="mammal"/>
    <s v="cNLH"/>
    <s v="captive"/>
    <s v="adult"/>
    <s v="between"/>
    <s v="n/a"/>
    <s v="between"/>
    <s v="yes"/>
    <s v="no"/>
    <s v="yes"/>
    <s v="go/no-go"/>
    <s v="location"/>
    <s v="spatial"/>
    <s v="nose in goal pot in end of arm"/>
    <s v="4 half fruit loops"/>
    <s v="no fruit loops"/>
    <s v="no quanine-soaked fruit loop"/>
    <s v="quinine-soaked fruit loop"/>
    <s v="R-P"/>
    <s v="enricment"/>
    <s v="enrichment"/>
    <s v="long-term"/>
    <s v="no"/>
    <n v="3"/>
    <n v="3"/>
    <s v="1 per cue"/>
    <s v="5 positive, 5 negative"/>
    <s v="latency"/>
    <n v="5"/>
    <n v="0"/>
    <n v="6"/>
    <n v="0"/>
    <s v="male"/>
    <s v="Enriched-Standard"/>
    <s v="Better-Benign"/>
    <s v="P"/>
    <n v="2.7666666666666671"/>
    <n v="0.31091263510295958"/>
    <n v="5"/>
    <n v="0.695221787153805"/>
    <n v="7.2666666666666657"/>
    <n v="2.0584064314505626"/>
    <n v="6"/>
    <n v="5.0420454403170778"/>
    <s v="natural"/>
    <s v="Data from authors"/>
    <m/>
    <x v="0"/>
    <m/>
  </r>
  <r>
    <x v="357"/>
    <x v="54"/>
    <s v="exp085"/>
    <s v="grp067"/>
    <s v="Rygula, R., Pluta, H., Popik, P."/>
    <s v="PlosONE"/>
    <n v="3.234"/>
    <s v="Peer-reviewed"/>
    <n v="2012"/>
    <s v="Laughing Rats Are Optimistic"/>
    <s v="rat"/>
    <s v="Rattus_norvegicus"/>
    <s v="mammal"/>
    <s v="Sprague_Dawley_laughing when tickled"/>
    <s v="captive"/>
    <s v="adult"/>
    <s v="within"/>
    <s v="yes"/>
    <s v="within (crossover)"/>
    <s v="yes"/>
    <s v="yes"/>
    <s v="yes"/>
    <s v="active choice"/>
    <s v="auditory"/>
    <s v="auditory"/>
    <s v="lever press (left- right)"/>
    <s v="sucrose solution"/>
    <s v="no surose "/>
    <s v="no electric shock"/>
    <s v="electric shock"/>
    <s v="R-P"/>
    <s v="tickling (handling as control)"/>
    <s v="enrichment"/>
    <s v="before/during"/>
    <s v="no"/>
    <n v="1"/>
    <s v="1?"/>
    <n v="10"/>
    <s v="20 positive, 20 negative"/>
    <s v="proportion"/>
    <n v="13"/>
    <n v="0"/>
    <n v="13"/>
    <n v="0"/>
    <s v="male"/>
    <s v="After tickled-Before tickeld"/>
    <s v="Better-Benign"/>
    <s v="MID"/>
    <n v="0.62"/>
    <n v="0.04"/>
    <n v="13"/>
    <n v="0.14000000000000001"/>
    <n v="0.44"/>
    <n v="0.06"/>
    <n v="13"/>
    <n v="0.2"/>
    <s v="natural"/>
    <s v="Fig 2a"/>
    <s v="Only taken prop positive lever presses. Should be oposite to negative lever presses. But omissions not included."/>
    <x v="0"/>
    <m/>
  </r>
  <r>
    <x v="358"/>
    <x v="54"/>
    <s v="exp085"/>
    <s v="grp067"/>
    <s v="Rygula, R., Pluta, H., Popik, P."/>
    <s v="PlosONE"/>
    <n v="3.234"/>
    <s v="Peer-reviewed"/>
    <n v="2012"/>
    <s v="Laughing Rats Are Optimistic"/>
    <s v="rat"/>
    <s v="Rattus_norvegicus"/>
    <s v="mammal"/>
    <s v="Sprague_Dawley_laughing when tickled"/>
    <s v="captive"/>
    <s v="adult"/>
    <s v="within"/>
    <s v="yes"/>
    <s v="within (crossover)"/>
    <s v="yes"/>
    <s v="yes"/>
    <s v="yes"/>
    <s v="active choice"/>
    <s v="auditory"/>
    <s v="auditory"/>
    <s v="lever press (left- right)"/>
    <s v="sucrose solution"/>
    <s v="no surose "/>
    <s v="no electric shock"/>
    <s v="electric shock"/>
    <s v="R-P"/>
    <s v="tickling (handling as control)"/>
    <s v="enrichment"/>
    <s v="before/during"/>
    <s v="no"/>
    <n v="1"/>
    <s v="1?"/>
    <n v="10"/>
    <s v="20 positive, 20 negative"/>
    <s v="proportion"/>
    <n v="13"/>
    <n v="0"/>
    <n v="13"/>
    <n v="0"/>
    <s v="male"/>
    <s v="After tickled-Before tickeld"/>
    <s v="Better-Benign"/>
    <s v="N"/>
    <n v="6.3399999999999998E-2"/>
    <n v="3.1300000000000001E-2"/>
    <n v="13"/>
    <n v="0.11285375492202286"/>
    <n v="9.1479999999999992E-2"/>
    <n v="5.0130000000000001E-2"/>
    <n v="13"/>
    <n v="0.18074628543900978"/>
    <s v="natural"/>
    <s v="Fig 2a"/>
    <s v="Only taken prop positive lever presses. Should be oposite to negative lever presses. But omissions not included."/>
    <x v="0"/>
    <m/>
  </r>
  <r>
    <x v="359"/>
    <x v="54"/>
    <s v="exp085"/>
    <s v="grp067"/>
    <s v="Rygula, R., Pluta, H., Popik, P."/>
    <s v="PlosONE"/>
    <n v="3.234"/>
    <s v="Peer-reviewed"/>
    <n v="2012"/>
    <s v="Laughing Rats Are Optimistic"/>
    <s v="rat"/>
    <s v="Rattus_norvegicus"/>
    <s v="mammal"/>
    <s v="Sprague_Dawley_laughing when tickled"/>
    <s v="captive"/>
    <s v="adult"/>
    <s v="within"/>
    <s v="yes"/>
    <s v="within (crossover)"/>
    <s v="yes"/>
    <s v="yes"/>
    <s v="yes"/>
    <s v="active choice"/>
    <s v="auditory"/>
    <s v="auditory"/>
    <s v="lever press (left- right)"/>
    <s v="sucrose solution"/>
    <s v="no surose "/>
    <s v="no electric shock"/>
    <s v="electric shock"/>
    <s v="R-P"/>
    <s v="tickling (handling as control)"/>
    <s v="enrichment"/>
    <s v="before/during"/>
    <s v="no"/>
    <n v="1"/>
    <s v="1?"/>
    <n v="10"/>
    <s v="20 positive, 20 negative"/>
    <s v="proportion"/>
    <n v="13"/>
    <n v="0"/>
    <n v="13"/>
    <n v="0"/>
    <s v="male"/>
    <s v="After tickled-Before tickeld"/>
    <s v="Better-Benign"/>
    <s v="P"/>
    <n v="0.87139"/>
    <n v="6.0750000000000026E-2"/>
    <n v="13"/>
    <n v="0.21903723998443744"/>
    <n v="0.84876999999999991"/>
    <n v="5.1029999999999943E-2"/>
    <n v="13"/>
    <n v="0.18399128158692715"/>
    <s v="natural"/>
    <s v="Fig 2a"/>
    <s v="Only taken prop positive lever presses. Should be oposite to negative lever presses. But omissions not included."/>
    <x v="0"/>
    <m/>
  </r>
  <r>
    <x v="360"/>
    <x v="54"/>
    <s v="exp086"/>
    <s v="grp068"/>
    <s v="Rygula, R., Pluta, H., Popik, P."/>
    <s v="PlosONE"/>
    <n v="3.234"/>
    <s v="Peer-reviewed"/>
    <n v="2012"/>
    <s v="Laughing Rats Are Optimistic"/>
    <s v="rat"/>
    <s v="Rattus_norvegicus"/>
    <s v="mammal"/>
    <s v="Sprague_Dawley_NOT laughing when tickled"/>
    <s v="captive"/>
    <s v="adult"/>
    <s v="within"/>
    <s v="yes"/>
    <s v="within (crossover)"/>
    <s v="yes"/>
    <s v="yes"/>
    <s v="yes"/>
    <s v="active choice"/>
    <s v="auditory"/>
    <s v="auditory"/>
    <s v="lever press (left- right)"/>
    <s v="sucrose solution"/>
    <s v="no surose "/>
    <s v="no electric shock"/>
    <s v="electric shock"/>
    <s v="R-P"/>
    <s v="tickling (handling as control)"/>
    <s v="enrichment"/>
    <s v="before/during"/>
    <s v="no"/>
    <n v="1"/>
    <s v="1?"/>
    <n v="10"/>
    <s v="20 positive, 20 negative"/>
    <s v="proportion"/>
    <n v="13"/>
    <n v="0"/>
    <n v="13"/>
    <n v="0"/>
    <s v="male"/>
    <s v="After tickled-Before tickeld"/>
    <s v="Better-Benign"/>
    <s v="MID"/>
    <n v="0.46"/>
    <n v="0.06"/>
    <n v="13"/>
    <n v="0.21"/>
    <n v="0.49"/>
    <n v="0.08"/>
    <n v="13"/>
    <n v="0.28999999999999998"/>
    <s v="natural"/>
    <s v="Fig 2a"/>
    <s v="Only taken prop positive lever presses. Should be oposite to negative lever presses. But omissions not included."/>
    <x v="0"/>
    <m/>
  </r>
  <r>
    <x v="361"/>
    <x v="54"/>
    <s v="exp086"/>
    <s v="grp068"/>
    <s v="Rygula, R., Pluta, H., Popik, P."/>
    <s v="PlosONE"/>
    <n v="3.234"/>
    <s v="Peer-reviewed"/>
    <n v="2012"/>
    <s v="Laughing Rats Are Optimistic"/>
    <s v="rat"/>
    <s v="Rattus_norvegicus"/>
    <s v="mammal"/>
    <s v="Sprague_Dawley_NOT laughing when tickled"/>
    <s v="captive"/>
    <s v="adult"/>
    <s v="within"/>
    <s v="yes"/>
    <s v="within (crossover)"/>
    <s v="yes"/>
    <s v="yes"/>
    <s v="yes"/>
    <s v="active choice"/>
    <s v="auditory"/>
    <s v="auditory"/>
    <s v="lever press (left- right)"/>
    <s v="sucrose solution"/>
    <s v="no surose "/>
    <s v="no electric shock"/>
    <s v="electric shock"/>
    <s v="R-P"/>
    <s v="tickling (handling as control)"/>
    <s v="enrichment"/>
    <s v="before/during"/>
    <s v="no"/>
    <n v="1"/>
    <s v="1?"/>
    <n v="10"/>
    <s v="20 positive, 20 negative"/>
    <s v="proportion"/>
    <n v="13"/>
    <n v="0"/>
    <n v="13"/>
    <n v="0"/>
    <s v="male"/>
    <s v="After tickled-Before tickeld"/>
    <s v="Better-Benign"/>
    <s v="N"/>
    <n v="2.7120000000000002E-2"/>
    <n v="2.1510000000000001E-2"/>
    <n v="13"/>
    <n v="7.7555407935230414E-2"/>
    <n v="3.3980000000000003E-2"/>
    <n v="2.6830000000000003E-2"/>
    <n v="13"/>
    <n v="9.6736940720698841E-2"/>
    <s v="natural"/>
    <s v="Fig 2a"/>
    <s v="Only taken prop positive lever presses. Should be oposite to negative lever presses. But omissions not included."/>
    <x v="0"/>
    <m/>
  </r>
  <r>
    <x v="362"/>
    <x v="54"/>
    <s v="exp086"/>
    <s v="grp068"/>
    <s v="Rygula, R., Pluta, H., Popik, P."/>
    <s v="PlosONE"/>
    <n v="3.234"/>
    <s v="Peer-reviewed"/>
    <n v="2012"/>
    <s v="Laughing Rats Are Optimistic"/>
    <s v="rat"/>
    <s v="Rattus_norvegicus"/>
    <s v="mammal"/>
    <s v="Sprague_Dawley_NOT laughing when tickled"/>
    <s v="captive"/>
    <s v="adult"/>
    <s v="within"/>
    <s v="yes"/>
    <s v="within (crossover)"/>
    <s v="yes"/>
    <s v="yes"/>
    <s v="yes"/>
    <s v="active choice"/>
    <s v="auditory"/>
    <s v="auditory"/>
    <s v="lever press (left- right)"/>
    <s v="sucrose solution"/>
    <s v="no surose "/>
    <s v="no electric shock"/>
    <s v="electric shock"/>
    <s v="R-P"/>
    <s v="tickling (handling as control)"/>
    <s v="enrichment"/>
    <s v="before/during"/>
    <s v="no"/>
    <n v="1"/>
    <s v="1?"/>
    <n v="10"/>
    <s v="20 positive, 20 negative"/>
    <s v="proportion"/>
    <n v="13"/>
    <n v="0"/>
    <n v="13"/>
    <n v="0"/>
    <s v="male"/>
    <s v="After tickled-Before tickeld"/>
    <s v="Better-Benign"/>
    <s v="P"/>
    <n v="0.93657000000000001"/>
    <n v="3.687E-2"/>
    <n v="13"/>
    <n v="0.13293667552635727"/>
    <n v="0.91572999999999993"/>
    <n v="4.59200000000001E-2"/>
    <n v="13"/>
    <n v="0.16556691456930675"/>
    <s v="natural"/>
    <s v="Fig 2a"/>
    <s v="Only taken prop positive lever presses. Should be oposite to negative lever presses. But omissions not included."/>
    <x v="0"/>
    <m/>
  </r>
  <r>
    <x v="363"/>
    <x v="55"/>
    <s v="exp087"/>
    <s v="grp069"/>
    <s v="Rygula, R., Papciak, J., Popik, P."/>
    <s v="Neuropsychopharmacology "/>
    <n v="7.048"/>
    <s v="Peer-reviewed"/>
    <n v="2013"/>
    <s v="Trait pessimism predicts vulnerability to stress-induced anhedonia in rats."/>
    <s v="rat"/>
    <s v="Rattus_norvegicus"/>
    <s v="mammal"/>
    <s v="Sprague_Dawley optimistic"/>
    <s v="captive"/>
    <s v="adult"/>
    <s v="between"/>
    <s v="n/a"/>
    <s v="between"/>
    <s v="yes"/>
    <s v="yes"/>
    <s v="yes"/>
    <s v="active choice"/>
    <s v="auditory"/>
    <s v="auditory"/>
    <s v="lever press (left- right)"/>
    <s v="sucrose solution"/>
    <s v="no sucrose"/>
    <s v="no electric shock"/>
    <s v="electric shock"/>
    <s v="R-P"/>
    <s v="restraint ( 'optimistic' rats)"/>
    <s v="stress"/>
    <s v="long-term"/>
    <s v="no"/>
    <n v="1"/>
    <n v="10"/>
    <n v="10"/>
    <s v="20 positive, 20 negative"/>
    <s v="proportion"/>
    <n v="5"/>
    <n v="0"/>
    <n v="7"/>
    <n v="0"/>
    <s v="male"/>
    <s v="Control-Stressed"/>
    <s v="Benign-Worse"/>
    <s v="MID"/>
    <n v="0.57999999999999996"/>
    <n v="0.15"/>
    <n v="5"/>
    <n v="0.33"/>
    <n v="0.27"/>
    <n v="0.04"/>
    <n v="7"/>
    <n v="0.1"/>
    <s v="natural"/>
    <s v="Fig 6a"/>
    <s v="Only taken prop positive lever presses. Should be oposite to negative lever presses. But omissions not included."/>
    <x v="0"/>
    <m/>
  </r>
  <r>
    <x v="364"/>
    <x v="55"/>
    <s v="exp087"/>
    <s v="grp069"/>
    <s v="Rygula, R., Papciak, J., Popik, P."/>
    <s v="Neuropsychopharmacology "/>
    <n v="7.048"/>
    <s v="Peer-reviewed"/>
    <n v="2013"/>
    <s v="Trait pessimism predicts vulnerability to stress-induced anhedonia in rats."/>
    <s v="rat"/>
    <s v="Rattus_norvegicus"/>
    <s v="mammal"/>
    <s v="Sprague_Dawley optimistic"/>
    <s v="captive"/>
    <s v="adult"/>
    <s v="between"/>
    <s v="n/a"/>
    <s v="between"/>
    <s v="yes"/>
    <s v="yes"/>
    <s v="yes"/>
    <s v="active choice"/>
    <s v="auditory"/>
    <s v="auditory"/>
    <s v="lever press (left- right)"/>
    <s v="sucrose solution"/>
    <s v="no sucrose"/>
    <s v="no electric shock"/>
    <s v="electric shock"/>
    <s v="R-P"/>
    <s v="restraint ( 'optimistic' rats)"/>
    <s v="stress"/>
    <s v="long-term"/>
    <s v="no"/>
    <n v="1"/>
    <n v="10"/>
    <n v="10"/>
    <s v="20 positive, 20 negative"/>
    <s v="proportion"/>
    <n v="5"/>
    <n v="0"/>
    <n v="7"/>
    <n v="0"/>
    <s v="male"/>
    <s v="Control-Stressed"/>
    <s v="Benign-Worse"/>
    <s v="N"/>
    <n v="0.09"/>
    <n v="6.5964005336243789E-2"/>
    <n v="5"/>
    <n v="0.14749999999999999"/>
    <n v="7.4999999999999997E-2"/>
    <n v="5.2440000000000001E-2"/>
    <n v="7"/>
    <n v="0.13874319875222713"/>
    <s v="natural"/>
    <s v="Fig 6a"/>
    <s v="Only taken prop positive lever presses. Should be oposite to negative lever presses. But omissions not included."/>
    <x v="0"/>
    <m/>
  </r>
  <r>
    <x v="365"/>
    <x v="55"/>
    <s v="exp087"/>
    <s v="grp069"/>
    <s v="Rygula, R., Papciak, J., Popik, P."/>
    <s v="Neuropsychopharmacology "/>
    <n v="7.048"/>
    <s v="Peer-reviewed"/>
    <n v="2013"/>
    <s v="Trait pessimism predicts vulnerability to stress-induced anhedonia in rats."/>
    <s v="rat"/>
    <s v="Rattus_norvegicus"/>
    <s v="mammal"/>
    <s v="Sprague_Dawley optimistic"/>
    <s v="captive"/>
    <s v="adult"/>
    <s v="between"/>
    <s v="n/a"/>
    <s v="between"/>
    <s v="yes"/>
    <s v="yes"/>
    <s v="yes"/>
    <s v="active choice"/>
    <s v="auditory"/>
    <s v="auditory"/>
    <s v="lever press (left- right)"/>
    <s v="sucrose solution"/>
    <s v="no sucrose"/>
    <s v="no electric shock"/>
    <s v="electric shock"/>
    <s v="R-P"/>
    <s v="restraint ( 'optimistic' rats)"/>
    <s v="stress"/>
    <s v="long-term"/>
    <s v="no"/>
    <n v="1"/>
    <n v="10"/>
    <n v="10"/>
    <s v="20 positive, 20 negative"/>
    <s v="proportion"/>
    <n v="5"/>
    <n v="0"/>
    <n v="7"/>
    <n v="0"/>
    <s v="male"/>
    <s v="Control-Stressed"/>
    <s v="Benign-Worse"/>
    <s v="P"/>
    <n v="0.89"/>
    <n v="7.4818834527142955E-2"/>
    <n v="5"/>
    <n v="0.1673"/>
    <n v="0.8417"/>
    <n v="0.2084"/>
    <n v="7"/>
    <n v="0.5513745732258607"/>
    <s v="natural"/>
    <s v="Fig 6a"/>
    <s v="Only taken prop positive lever presses. Should be oposite to negative lever presses. But omissions not included."/>
    <x v="0"/>
    <m/>
  </r>
  <r>
    <x v="366"/>
    <x v="55"/>
    <s v="exp088"/>
    <s v="grp070"/>
    <s v="Rygula, R., Papciak, J., Popik, P."/>
    <s v="Neuropsychopharmacology "/>
    <n v="7.048"/>
    <s v="Peer-reviewed"/>
    <n v="2013"/>
    <s v="Trait pessimism predicts vulnerability to stress-induced anhedonia in rats."/>
    <s v="rat"/>
    <s v="Rattus_norvegicus"/>
    <s v="mammal"/>
    <s v="Sprague_Dawley pessimistic"/>
    <s v="captive"/>
    <s v="adult"/>
    <s v="between"/>
    <s v="n/a"/>
    <s v="between"/>
    <s v="yes"/>
    <s v="yes"/>
    <s v="yes"/>
    <s v="active choice"/>
    <s v="auditory"/>
    <s v="auditory"/>
    <s v="lever press (left- right)"/>
    <s v="sucrose solution"/>
    <s v="no sucrose"/>
    <s v="no electric shock"/>
    <s v="electric shock"/>
    <s v="R-P"/>
    <s v="restraint ( 'pessimistic' rats)"/>
    <s v="stress"/>
    <s v="long-term"/>
    <s v="no"/>
    <n v="1"/>
    <n v="10"/>
    <n v="10"/>
    <s v="20 positive, 20 negative"/>
    <s v="proportion"/>
    <n v="6"/>
    <n v="0"/>
    <n v="6"/>
    <n v="0"/>
    <s v="male"/>
    <s v="Control-Stressed"/>
    <s v="Benign-Worse"/>
    <s v="MID"/>
    <n v="0.38"/>
    <n v="0.05"/>
    <n v="6"/>
    <n v="0.12"/>
    <n v="0.17"/>
    <n v="7.0000000000000007E-2"/>
    <n v="6"/>
    <n v="0.17146428199482247"/>
    <s v="natural"/>
    <s v="Fig 6a"/>
    <s v="Only taken prop positive lever presses. Should be oposite to negative lever presses. But omissions not included."/>
    <x v="0"/>
    <m/>
  </r>
  <r>
    <x v="367"/>
    <x v="55"/>
    <s v="exp088"/>
    <s v="grp070"/>
    <s v="Rygula, R., Papciak, J., Popik, P."/>
    <s v="Neuropsychopharmacology "/>
    <n v="7.048"/>
    <s v="Peer-reviewed"/>
    <n v="2013"/>
    <s v="Trait pessimism predicts vulnerability to stress-induced anhedonia in rats."/>
    <s v="rat"/>
    <s v="Rattus_norvegicus"/>
    <s v="mammal"/>
    <s v="Sprague_Dawley pessimistic"/>
    <s v="captive"/>
    <s v="adult"/>
    <s v="between"/>
    <s v="n/a"/>
    <s v="between"/>
    <s v="yes"/>
    <s v="yes"/>
    <s v="yes"/>
    <s v="active choice"/>
    <s v="auditory"/>
    <s v="auditory"/>
    <s v="lever press (left- right)"/>
    <s v="sucrose solution"/>
    <s v="no sucrose"/>
    <s v="no electric shock"/>
    <s v="electric shock"/>
    <s v="R-P"/>
    <s v="restraint ( 'pessimistic' rats)"/>
    <s v="stress"/>
    <s v="long-term"/>
    <s v="no"/>
    <n v="1"/>
    <n v="10"/>
    <n v="10"/>
    <s v="20 positive, 20 negative"/>
    <s v="proportion"/>
    <n v="6"/>
    <n v="0"/>
    <n v="6"/>
    <n v="0"/>
    <s v="male"/>
    <s v="Control-Stressed"/>
    <s v="Benign-Worse"/>
    <s v="N"/>
    <n v="7.1429999999999993E-2"/>
    <n v="2.3143595586396396E-2"/>
    <n v="6"/>
    <n v="5.6689999999999997E-2"/>
    <n v="7.4999999999999997E-2"/>
    <n v="8.8029999999999997E-2"/>
    <n v="6"/>
    <n v="0.21562858205720314"/>
    <s v="natural"/>
    <s v="Fig 6a"/>
    <s v="Only taken prop positive lever presses. Should be oposite to negative lever presses. But omissions not included."/>
    <x v="0"/>
    <m/>
  </r>
  <r>
    <x v="368"/>
    <x v="55"/>
    <s v="exp088"/>
    <s v="grp070"/>
    <s v="Rygula, R., Papciak, J., Popik, P."/>
    <s v="Neuropsychopharmacology "/>
    <n v="7.048"/>
    <s v="Peer-reviewed"/>
    <n v="2013"/>
    <s v="Trait pessimism predicts vulnerability to stress-induced anhedonia in rats."/>
    <s v="rat"/>
    <s v="Rattus_norvegicus"/>
    <s v="mammal"/>
    <s v="Sprague_Dawley pessimistic"/>
    <s v="captive"/>
    <s v="adult"/>
    <s v="between"/>
    <s v="n/a"/>
    <s v="between"/>
    <s v="yes"/>
    <s v="yes"/>
    <s v="yes"/>
    <s v="active choice"/>
    <s v="auditory"/>
    <s v="auditory"/>
    <s v="lever press (left- right)"/>
    <s v="sucrose solution"/>
    <s v="no sucrose"/>
    <s v="no electric shock"/>
    <s v="electric shock"/>
    <s v="R-P"/>
    <s v="restraint ( 'pessimistic' rats)"/>
    <s v="stress"/>
    <s v="long-term"/>
    <s v="no"/>
    <n v="1"/>
    <n v="10"/>
    <n v="10"/>
    <s v="20 positive, 20 negative"/>
    <s v="proportion"/>
    <n v="6"/>
    <n v="0"/>
    <n v="6"/>
    <n v="0"/>
    <s v="male"/>
    <s v="Control-Stressed"/>
    <s v="Benign-Worse"/>
    <s v="P"/>
    <n v="0.97140000000000004"/>
    <n v="1.6060487746848373E-2"/>
    <n v="6"/>
    <n v="3.934E-2"/>
    <n v="0.7"/>
    <n v="0.19239999999999999"/>
    <n v="6"/>
    <n v="0.47128182651148337"/>
    <s v="natural"/>
    <s v="Fig 6a"/>
    <s v="Only taken prop positive lever presses. Should be oposite to negative lever presses. But omissions not included."/>
    <x v="0"/>
    <m/>
  </r>
  <r>
    <x v="369"/>
    <x v="56"/>
    <s v="exp102"/>
    <s v="grp083"/>
    <s v="Sanger, M. E., Doyle, R. E., Hinch, G. N., Lee, C."/>
    <s v="Applied Animal Behaviour Science"/>
    <n v="1.6910000000000001"/>
    <s v="Peer-reviewed"/>
    <n v="2011"/>
    <s v="Sheep exhibit a positive judgement bias and stress-induced hyperthermia following shearing"/>
    <s v="sheep"/>
    <s v="Ovis_aries"/>
    <s v="mammal"/>
    <s v="Merino "/>
    <s v="captive"/>
    <s v="adult"/>
    <s v="between"/>
    <s v="n/a"/>
    <s v="between"/>
    <s v="no"/>
    <s v="no"/>
    <s v="no"/>
    <s v="go/no-go"/>
    <s v="location"/>
    <s v="spatial"/>
    <s v="approach bucket"/>
    <s v="food"/>
    <s v="no food"/>
    <s v="no dog"/>
    <s v="empty bucket and dog"/>
    <s v="R-P"/>
    <s v="shearing (control=no shearing)"/>
    <s v="stress"/>
    <s v="before/during"/>
    <s v="no"/>
    <n v="3"/>
    <s v="8?"/>
    <s v="1 per cue"/>
    <s v="1 positive, 1 negative"/>
    <s v="proportion"/>
    <n v="0"/>
    <n v="6"/>
    <n v="0"/>
    <n v="6"/>
    <s v="female"/>
    <s v="Shearing (release after restraint)-Control"/>
    <s v="Better-Benign"/>
    <s v="NP"/>
    <n v="0.02"/>
    <n v="0.02"/>
    <n v="6"/>
    <n v="0.05"/>
    <n v="0.01"/>
    <n v="0.02"/>
    <n v="6"/>
    <n v="0.05"/>
    <s v="logit"/>
    <s v="Fig 2"/>
    <m/>
    <x v="0"/>
    <s v="divided by 100?"/>
  </r>
  <r>
    <x v="370"/>
    <x v="56"/>
    <s v="exp102"/>
    <s v="grp083"/>
    <s v="Sanger, M. E., Doyle, R. E., Hinch, G. N., Lee, C."/>
    <s v="Applied Animal Behaviour Science"/>
    <n v="1.6910000000000001"/>
    <s v="Peer-reviewed"/>
    <n v="2011"/>
    <s v="Sheep exhibit a positive judgement bias and stress-induced hyperthermia following shearing"/>
    <s v="sheep"/>
    <s v="Ovis_aries"/>
    <s v="mammal"/>
    <s v="Merino "/>
    <s v="captive"/>
    <s v="adult"/>
    <s v="between"/>
    <s v="n/a"/>
    <s v="between"/>
    <s v="no"/>
    <s v="no"/>
    <s v="no"/>
    <s v="go/no-go"/>
    <s v="location"/>
    <s v="spatial"/>
    <s v="approach bucket"/>
    <s v="food"/>
    <s v="no food"/>
    <s v="no dog"/>
    <s v="empty bucket and dog"/>
    <s v="R-P"/>
    <s v="shearing (control=no shearing)"/>
    <s v="stress"/>
    <s v="before/during"/>
    <s v="no"/>
    <n v="3"/>
    <s v="8?"/>
    <s v="1 per cue"/>
    <s v="1 positive, 1 negative"/>
    <s v="proportion"/>
    <n v="0"/>
    <n v="6"/>
    <n v="0"/>
    <n v="6"/>
    <s v="female"/>
    <s v="Shearing (release after restraint)-Control"/>
    <s v="Better-Benign"/>
    <s v="MID"/>
    <n v="0"/>
    <n v="0.02"/>
    <n v="6"/>
    <n v="0.04"/>
    <n v="-0.05"/>
    <n v="0.02"/>
    <n v="6"/>
    <n v="0.05"/>
    <s v="logit"/>
    <s v="Fig 2"/>
    <m/>
    <x v="0"/>
    <s v="divided by 100?"/>
  </r>
  <r>
    <x v="371"/>
    <x v="56"/>
    <s v="exp102"/>
    <s v="grp083"/>
    <s v="Sanger, M. E., Doyle, R. E., Hinch, G. N., Lee, C."/>
    <s v="Applied Animal Behaviour Science"/>
    <n v="1.6910000000000001"/>
    <s v="Peer-reviewed"/>
    <n v="2011"/>
    <s v="Sheep exhibit a positive judgement bias and stress-induced hyperthermia following shearing"/>
    <s v="sheep"/>
    <s v="Ovis_aries"/>
    <s v="mammal"/>
    <s v="Merino "/>
    <s v="captive"/>
    <s v="adult"/>
    <s v="between"/>
    <s v="n/a"/>
    <s v="between"/>
    <s v="no"/>
    <s v="no"/>
    <s v="no"/>
    <s v="go/no-go"/>
    <s v="location"/>
    <s v="spatial"/>
    <s v="approach bucket"/>
    <s v="food"/>
    <s v="no food"/>
    <s v="no dog"/>
    <s v="empty bucket and dog"/>
    <s v="R-P"/>
    <s v="shearing (control=no shearing)"/>
    <s v="stress"/>
    <s v="before/during"/>
    <s v="no"/>
    <n v="3"/>
    <s v="8?"/>
    <s v="1 per cue"/>
    <s v="1 positive, 1 negative"/>
    <s v="proportion"/>
    <n v="0"/>
    <n v="6"/>
    <n v="0"/>
    <n v="6"/>
    <s v="female"/>
    <s v="Shearing (release after restraint)-Control"/>
    <s v="Better-Benign"/>
    <s v="NN"/>
    <n v="-0.03"/>
    <n v="0.02"/>
    <n v="6"/>
    <n v="0.05"/>
    <n v="-0.11"/>
    <n v="0.03"/>
    <n v="6"/>
    <n v="0.08"/>
    <s v="logit"/>
    <s v="Fig 2"/>
    <m/>
    <x v="0"/>
    <s v="divided by 100?"/>
  </r>
  <r>
    <x v="372"/>
    <x v="56"/>
    <s v="exp102"/>
    <s v="grp083"/>
    <s v="Sanger, M. E., Doyle, R. E., Hinch, G. N., Lee, C."/>
    <s v="Applied Animal Behaviour Science"/>
    <n v="1.6910000000000001"/>
    <s v="Peer-reviewed"/>
    <n v="2011"/>
    <s v="Sheep exhibit a positive judgement bias and stress-induced hyperthermia following shearing"/>
    <s v="sheep"/>
    <s v="Ovis_aries"/>
    <s v="mammal"/>
    <s v="Merino "/>
    <s v="captive"/>
    <s v="adult"/>
    <s v="between"/>
    <s v="n/a"/>
    <s v="between"/>
    <s v="no"/>
    <s v="no"/>
    <s v="no"/>
    <s v="go/no-go"/>
    <s v="location"/>
    <s v="spatial"/>
    <s v="approach bucket"/>
    <s v="food"/>
    <s v="no food"/>
    <s v="no dog"/>
    <s v="empty bucket and dog"/>
    <s v="R-P"/>
    <s v="shearing (control=no shearing)"/>
    <s v="stress"/>
    <s v="before/during"/>
    <s v="no"/>
    <n v="3"/>
    <s v="8?"/>
    <s v="1 per cue"/>
    <s v="1 positive, 1 negative"/>
    <s v="proportion"/>
    <n v="0"/>
    <n v="6"/>
    <n v="0"/>
    <n v="6"/>
    <s v="female"/>
    <s v="Shearing (release after restraint)-Control"/>
    <s v="Better-Benign"/>
    <s v="N"/>
    <n v="-0.32900432900432897"/>
    <n v="8.1385281385281977E-2"/>
    <n v="6"/>
    <n v="0.19935241196677089"/>
    <n v="-0.12121212121212099"/>
    <n v="3.4632034632034597E-2"/>
    <n v="6"/>
    <n v="8.4830813602880528E-2"/>
    <s v="logit"/>
    <s v="Fig 2"/>
    <m/>
    <x v="0"/>
    <s v="divided by 100?"/>
  </r>
  <r>
    <x v="373"/>
    <x v="56"/>
    <s v="exp102"/>
    <s v="grp083"/>
    <s v="Sanger, M. E., Doyle, R. E., Hinch, G. N., Lee, C."/>
    <s v="Applied Animal Behaviour Science"/>
    <n v="1.6910000000000001"/>
    <s v="Peer-reviewed"/>
    <n v="2011"/>
    <s v="Sheep exhibit a positive judgement bias and stress-induced hyperthermia following shearing"/>
    <s v="sheep"/>
    <s v="Ovis_aries"/>
    <s v="mammal"/>
    <s v="Merino "/>
    <s v="captive"/>
    <s v="adult"/>
    <s v="between"/>
    <s v="n/a"/>
    <s v="between"/>
    <s v="no"/>
    <s v="no"/>
    <s v="no"/>
    <s v="go/no-go"/>
    <s v="location"/>
    <s v="spatial"/>
    <s v="approach bucket"/>
    <s v="food"/>
    <s v="no food"/>
    <s v="no dog"/>
    <s v="empty bucket and dog"/>
    <s v="R-P"/>
    <s v="shearing (control=no shearing)"/>
    <s v="stress"/>
    <s v="before/during"/>
    <s v="no"/>
    <n v="3"/>
    <s v="8?"/>
    <s v="1 per cue"/>
    <s v="1 positive, 1 negative"/>
    <s v="proportion"/>
    <n v="0"/>
    <n v="6"/>
    <n v="0"/>
    <n v="6"/>
    <s v="female"/>
    <s v="Shearing (release after restraint)-Control"/>
    <s v="Better-Benign"/>
    <s v="P"/>
    <n v="0.22683982683982598"/>
    <n v="6.2337662337662997E-2"/>
    <n v="6"/>
    <n v="0.15269546448518673"/>
    <n v="0.11082251082251"/>
    <n v="3.4632034632035007E-2"/>
    <n v="6"/>
    <n v="8.4830813602881541E-2"/>
    <s v="logit"/>
    <s v="Fig 2"/>
    <m/>
    <x v="0"/>
    <s v="divided by 100?"/>
  </r>
  <r>
    <x v="374"/>
    <x v="57"/>
    <s v="exp121"/>
    <s v="grp100"/>
    <s v="Schlüns H., Welling, H., Federici, J.R., Lewejohann, L."/>
    <s v="Animal Cognition"/>
    <n v="2.5819999999999999"/>
    <s v="Peer-reviewed"/>
    <n v="2017"/>
    <s v="The glass is not yet half empty: agitation but not Varroa treatment causes cognitive bias in honey bees"/>
    <s v="honey bee"/>
    <s v="Apis_mellifera_carnica"/>
    <s v="insect"/>
    <s v="n/a"/>
    <s v="wild-caught"/>
    <s v="adult"/>
    <s v="between"/>
    <s v="n/a"/>
    <s v="between"/>
    <s v="no"/>
    <s v="no"/>
    <s v="yes"/>
    <s v="go/no-go"/>
    <s v="odour"/>
    <s v="olfactory"/>
    <s v="proboscis extension"/>
    <s v="30% sucrose solution"/>
    <s v="no sucrose"/>
    <s v="no NaCl"/>
    <s v="30% NaCl solution"/>
    <s v="R-P"/>
    <s v="shaking or fomic acid"/>
    <s v="stress"/>
    <s v="before/during"/>
    <s v="no"/>
    <s v="3 (but each ind only exposed to one)"/>
    <s v="no info"/>
    <m/>
    <m/>
    <s v="proportion"/>
    <n v="0"/>
    <n v="26"/>
    <n v="0"/>
    <n v="13"/>
    <s v="female"/>
    <s v="Control-Shaken"/>
    <s v="Benign-Worse"/>
    <s v="NP"/>
    <n v="0.52"/>
    <n v="0.11"/>
    <n v="26"/>
    <n v="0.55000000000000004"/>
    <n v="0.66"/>
    <n v="0.17"/>
    <n v="13"/>
    <n v="0.61"/>
    <s v="natural"/>
    <s v="Fig 5"/>
    <s v="Not all individuals were exposed to all probes + Shared control"/>
    <x v="0"/>
    <m/>
  </r>
  <r>
    <x v="375"/>
    <x v="57"/>
    <s v="exp121"/>
    <s v="grp100"/>
    <s v="Schlüns H., Welling, H., Federici, J.R., Lewejohann, L."/>
    <s v="Animal Cognition"/>
    <n v="2.5819999999999999"/>
    <s v="Peer-reviewed"/>
    <n v="2017"/>
    <s v="The glass is not yet half empty: agitation but not Varroa treatment causes cognitive bias in honey bees"/>
    <s v="honey bee"/>
    <s v="Apis_mellifera_carnica"/>
    <s v="insect"/>
    <s v="n/a"/>
    <s v="wild-caught"/>
    <s v="adult"/>
    <s v="between"/>
    <s v="n/a"/>
    <s v="between"/>
    <s v="no"/>
    <s v="no"/>
    <s v="yes"/>
    <s v="go/no-go"/>
    <s v="odour"/>
    <s v="olfactory"/>
    <s v="proboscis extension"/>
    <s v="30% sucrose solution"/>
    <s v="no sucrose"/>
    <s v="no NaCl"/>
    <s v="30% NaCl solution"/>
    <s v="R-P"/>
    <s v="shaking or fomic acid"/>
    <s v="stress"/>
    <s v="before/during"/>
    <s v="no"/>
    <s v="3 (but each ind only exposed to one)"/>
    <s v="no info"/>
    <m/>
    <m/>
    <s v="proportion"/>
    <n v="0"/>
    <n v="26"/>
    <n v="0"/>
    <n v="13"/>
    <s v="female"/>
    <s v="Control-Shaken"/>
    <s v="Benign-Worse"/>
    <s v="MID"/>
    <n v="0.52"/>
    <n v="0.1"/>
    <n v="26"/>
    <n v="0.5"/>
    <n v="0.31"/>
    <n v="0.12"/>
    <n v="13"/>
    <n v="0.43"/>
    <s v="natural"/>
    <s v="Fig 5"/>
    <s v="Not all individuals were exposed to all probes + Shared control"/>
    <x v="0"/>
    <m/>
  </r>
  <r>
    <x v="376"/>
    <x v="57"/>
    <s v="exp121"/>
    <s v="grp100"/>
    <s v="Schlüns H., Welling, H., Federici, J.R., Lewejohann, L."/>
    <s v="Animal Cognition"/>
    <n v="2.5819999999999999"/>
    <s v="Peer-reviewed"/>
    <n v="2017"/>
    <s v="The glass is not yet half empty: agitation but not Varroa treatment causes cognitive bias in honey bees"/>
    <s v="honey bee"/>
    <s v="Apis_mellifera_carnica"/>
    <s v="insect"/>
    <s v="n/a"/>
    <s v="wild-caught"/>
    <s v="adult"/>
    <s v="between"/>
    <s v="n/a"/>
    <s v="between"/>
    <s v="no"/>
    <s v="no"/>
    <s v="yes"/>
    <s v="go/no-go"/>
    <s v="odour"/>
    <s v="olfactory"/>
    <s v="proboscis extension"/>
    <s v="30% sucrose solution"/>
    <s v="no sucrose"/>
    <s v="no NaCl"/>
    <s v="30% NaCl solution"/>
    <s v="R-P"/>
    <s v="shaking or fomic acid"/>
    <s v="stress"/>
    <s v="before/during"/>
    <s v="no"/>
    <s v="3 (but each ind only exposed to one)"/>
    <s v="no info"/>
    <m/>
    <m/>
    <s v="proportion"/>
    <n v="0"/>
    <n v="26"/>
    <n v="0"/>
    <n v="13"/>
    <s v="female"/>
    <s v="Control-Shaken"/>
    <s v="Benign-Worse"/>
    <s v="NN"/>
    <n v="0.31"/>
    <n v="0.09"/>
    <n v="26"/>
    <n v="0.45"/>
    <n v="7.0000000000000007E-2"/>
    <n v="7.0000000000000007E-2"/>
    <n v="13"/>
    <n v="0.26"/>
    <s v="natural"/>
    <s v="Fig 5"/>
    <s v="Not all individuals were exposed to all probes + Shared control"/>
    <x v="0"/>
    <m/>
  </r>
  <r>
    <x v="377"/>
    <x v="57"/>
    <s v="exp121"/>
    <s v="grp100"/>
    <s v="Schlüns H., Welling, H., Federici, J.R., Lewejohann, L."/>
    <s v="Animal Cognition"/>
    <n v="2.5819999999999999"/>
    <s v="Peer-reviewed"/>
    <n v="2017"/>
    <s v="The glass is not yet half empty: agitation but not Varroa treatment causes cognitive bias in honey bees"/>
    <s v="honey bee"/>
    <s v="Apis_mellifera_carnica"/>
    <s v="insect"/>
    <s v="n/a"/>
    <s v="wild-caught"/>
    <s v="adult"/>
    <s v="between"/>
    <s v="n/a"/>
    <s v="between"/>
    <s v="no"/>
    <s v="no"/>
    <s v="yes"/>
    <s v="go/no-go"/>
    <s v="odour"/>
    <s v="olfactory"/>
    <s v="proboscis extension"/>
    <s v="30% sucrose solution"/>
    <s v="no sucrose"/>
    <s v="no NaCl"/>
    <s v="30% NaCl solution"/>
    <s v="R-P"/>
    <s v="shaking or fomic acid"/>
    <s v="stress"/>
    <s v="before/during"/>
    <s v="no"/>
    <s v="3 (but each ind only exposed to one)"/>
    <s v="no info"/>
    <m/>
    <m/>
    <s v="proportion"/>
    <n v="0"/>
    <n v="26"/>
    <n v="0"/>
    <n v="13"/>
    <s v="female"/>
    <s v="Control-Shaken"/>
    <s v="Benign-Worse"/>
    <s v="N"/>
    <n v="3.7999999999999999E-2"/>
    <n v="2.1999999999999999E-2"/>
    <n v="26"/>
    <n v="0.11217842929904125"/>
    <n v="0"/>
    <n v="0"/>
    <n v="13"/>
    <n v="0"/>
    <s v="natural"/>
    <s v="Fig 5"/>
    <s v="Not all individuals were exposed to all probes + Shared control"/>
    <x v="0"/>
    <s v="SD is zero "/>
  </r>
  <r>
    <x v="378"/>
    <x v="57"/>
    <s v="exp121"/>
    <s v="grp100"/>
    <s v="Schlüns H., Welling, H., Federici, J.R., Lewejohann, L."/>
    <s v="Animal Cognition"/>
    <n v="2.5819999999999999"/>
    <s v="Peer-reviewed"/>
    <n v="2017"/>
    <s v="The glass is not yet half empty: agitation but not Varroa treatment causes cognitive bias in honey bees"/>
    <s v="honey bee"/>
    <s v="Apis_mellifera_carnica"/>
    <s v="insect"/>
    <s v="n/a"/>
    <s v="wild-caught"/>
    <s v="adult"/>
    <s v="between"/>
    <s v="n/a"/>
    <s v="between"/>
    <s v="no"/>
    <s v="no"/>
    <s v="yes"/>
    <s v="go/no-go"/>
    <s v="odour"/>
    <s v="olfactory"/>
    <s v="proboscis extension"/>
    <s v="30% sucrose solution"/>
    <s v="no sucrose"/>
    <s v="no NaCl"/>
    <s v="30% NaCl solution"/>
    <s v="R-P"/>
    <s v="shaking or fomic acid"/>
    <s v="stress"/>
    <s v="before/during"/>
    <s v="no"/>
    <s v="3 (but each ind only exposed to one)"/>
    <s v="no info"/>
    <m/>
    <m/>
    <s v="proportion"/>
    <n v="0"/>
    <n v="26"/>
    <n v="0"/>
    <n v="13"/>
    <s v="female"/>
    <s v="Control-Shaken"/>
    <s v="Benign-Worse"/>
    <s v="P"/>
    <n v="0.81"/>
    <n v="4.3999999999999997E-2"/>
    <n v="26"/>
    <n v="0.22435685859808249"/>
    <n v="0.89700000000000002"/>
    <n v="4.9000000000000002E-2"/>
    <n v="13"/>
    <n v="0.17667201249773548"/>
    <s v="natural"/>
    <s v="Fig 5"/>
    <s v="Not all individuals were exposed to all probes + Shared control"/>
    <x v="0"/>
    <m/>
  </r>
  <r>
    <x v="379"/>
    <x v="57"/>
    <s v="exp122"/>
    <s v="grp100"/>
    <s v="Schlüns H., Welling, H., Federici, J.R., Lewejohann, L."/>
    <s v="Animal Cognition"/>
    <n v="2.5819999999999999"/>
    <s v="Peer-reviewed"/>
    <n v="2017"/>
    <s v="The glass is not yet half empty: agitation but not Varroa treatment causes cognitive bias in honey bees"/>
    <s v="honey bee"/>
    <s v="Apis_mellifera_carnica"/>
    <s v="insect"/>
    <s v="n/a"/>
    <s v="wild-caught"/>
    <s v="adult"/>
    <s v="between"/>
    <s v="n/a"/>
    <s v="between"/>
    <s v="no"/>
    <s v="no"/>
    <s v="yes"/>
    <s v="go/no-go"/>
    <s v="odour"/>
    <s v="olfactory"/>
    <s v="proboscis extension"/>
    <s v="30% sucrose solution"/>
    <s v="no sucrose"/>
    <s v="no NaCl"/>
    <s v="30% NaCl solution"/>
    <s v="R-P"/>
    <s v="shaking or fomic acid"/>
    <s v="stress"/>
    <s v="before/during"/>
    <s v="no"/>
    <s v="3 (but each ind only exposed to one)"/>
    <s v="no info"/>
    <m/>
    <m/>
    <s v="proportion"/>
    <n v="0"/>
    <n v="26"/>
    <n v="0"/>
    <n v="14"/>
    <s v="female"/>
    <s v="Control-in hive formic acid"/>
    <s v="Benign-Worse"/>
    <s v="NP"/>
    <n v="0.52"/>
    <n v="0.11"/>
    <n v="26"/>
    <n v="0.56089214649520625"/>
    <n v="0.4"/>
    <n v="0.13"/>
    <n v="14"/>
    <n v="0.49"/>
    <s v="natural"/>
    <s v="Fig 5"/>
    <s v="Not all individuals were exposed to all probes + Shared control"/>
    <x v="0"/>
    <m/>
  </r>
  <r>
    <x v="380"/>
    <x v="57"/>
    <s v="exp122"/>
    <s v="grp100"/>
    <s v="Schlüns H., Welling, H., Federici, J.R., Lewejohann, L."/>
    <s v="Animal Cognition"/>
    <n v="2.5819999999999999"/>
    <s v="Peer-reviewed"/>
    <n v="2017"/>
    <s v="The glass is not yet half empty: agitation but not Varroa treatment causes cognitive bias in honey bees"/>
    <s v="honey bee"/>
    <s v="Apis_mellifera_carnica"/>
    <s v="insect"/>
    <s v="n/a"/>
    <s v="wild-caught"/>
    <s v="adult"/>
    <s v="between"/>
    <s v="n/a"/>
    <s v="between"/>
    <s v="no"/>
    <s v="no"/>
    <s v="yes"/>
    <s v="go/no-go"/>
    <s v="odour"/>
    <s v="olfactory"/>
    <s v="proboscis extension"/>
    <s v="30% sucrose solution"/>
    <s v="no sucrose"/>
    <s v="no NaCl"/>
    <s v="30% NaCl solution"/>
    <s v="R-P"/>
    <s v="shaking or fomic acid"/>
    <s v="stress"/>
    <s v="before/during"/>
    <s v="no"/>
    <s v="3 (but each ind only exposed to one)"/>
    <s v="no info"/>
    <m/>
    <m/>
    <s v="proportion"/>
    <n v="0"/>
    <n v="26"/>
    <n v="0"/>
    <n v="14"/>
    <s v="female"/>
    <s v="Control-in hive formic acid"/>
    <s v="Benign-Worse"/>
    <s v="MID"/>
    <n v="0.52"/>
    <n v="0.1"/>
    <n v="26"/>
    <n v="0.50990195135927852"/>
    <n v="0.62"/>
    <n v="0.14000000000000001"/>
    <n v="14"/>
    <n v="0.52"/>
    <s v="natural"/>
    <s v="Fig 5"/>
    <s v="Not all individuals were exposed to all probes + Shared control"/>
    <x v="0"/>
    <m/>
  </r>
  <r>
    <x v="381"/>
    <x v="57"/>
    <s v="exp122"/>
    <s v="grp100"/>
    <s v="Schlüns H., Welling, H., Federici, J.R., Lewejohann, L."/>
    <s v="Animal Cognition"/>
    <n v="2.5819999999999999"/>
    <s v="Peer-reviewed"/>
    <n v="2017"/>
    <s v="The glass is not yet half empty: agitation but not Varroa treatment causes cognitive bias in honey bees"/>
    <s v="honey bee"/>
    <s v="Apis_mellifera_carnica"/>
    <s v="insect"/>
    <s v="n/a"/>
    <s v="wild-caught"/>
    <s v="adult"/>
    <s v="between"/>
    <s v="n/a"/>
    <s v="between"/>
    <s v="no"/>
    <s v="no"/>
    <s v="yes"/>
    <s v="go/no-go"/>
    <s v="odour"/>
    <s v="olfactory"/>
    <s v="proboscis extension"/>
    <s v="30% sucrose solution"/>
    <s v="no sucrose"/>
    <s v="no NaCl"/>
    <s v="30% NaCl solution"/>
    <s v="R-P"/>
    <s v="shaking or fomic acid"/>
    <s v="stress"/>
    <s v="before/during"/>
    <s v="no"/>
    <s v="3 (but each ind only exposed to one)"/>
    <s v="no info"/>
    <m/>
    <m/>
    <s v="proportion"/>
    <n v="0"/>
    <n v="26"/>
    <n v="0"/>
    <n v="14"/>
    <s v="female"/>
    <s v="Control-in hive formic acid"/>
    <s v="Benign-Worse"/>
    <s v="NN"/>
    <n v="0.31"/>
    <n v="0.09"/>
    <n v="26"/>
    <n v="0.45891175622335056"/>
    <n v="0.47"/>
    <n v="0.13"/>
    <n v="14"/>
    <n v="0.5"/>
    <s v="natural"/>
    <s v="Fig 5"/>
    <s v="Not all individuals were exposed to all probes + Shared control"/>
    <x v="0"/>
    <m/>
  </r>
  <r>
    <x v="382"/>
    <x v="57"/>
    <s v="exp122"/>
    <s v="grp100"/>
    <s v="Schlüns H., Welling, H., Federici, J.R., Lewejohann, L."/>
    <s v="Animal Cognition"/>
    <n v="2.5819999999999999"/>
    <s v="Peer-reviewed"/>
    <n v="2017"/>
    <s v="The glass is not yet half empty: agitation but not Varroa treatment causes cognitive bias in honey bees"/>
    <s v="honey bee"/>
    <s v="Apis_mellifera_carnica"/>
    <s v="insect"/>
    <s v="n/a"/>
    <s v="wild-caught"/>
    <s v="adult"/>
    <s v="between"/>
    <s v="n/a"/>
    <s v="between"/>
    <s v="no"/>
    <s v="no"/>
    <s v="yes"/>
    <s v="go/no-go"/>
    <s v="odour"/>
    <s v="olfactory"/>
    <s v="proboscis extension"/>
    <s v="30% sucrose solution"/>
    <s v="no sucrose"/>
    <s v="no NaCl"/>
    <s v="30% NaCl solution"/>
    <s v="R-P"/>
    <s v="shaking or fomic acid"/>
    <s v="stress"/>
    <s v="before/during"/>
    <s v="no"/>
    <s v="3 (but each ind only exposed to one)"/>
    <s v="no info"/>
    <m/>
    <m/>
    <s v="proportion"/>
    <n v="0"/>
    <n v="26"/>
    <n v="0"/>
    <n v="14"/>
    <s v="female"/>
    <s v="Control-in hive formic acid"/>
    <s v="Benign-Worse"/>
    <s v="N"/>
    <n v="3.7999999999999999E-2"/>
    <n v="2.1999999999999999E-2"/>
    <n v="26"/>
    <n v="0.11217842929904125"/>
    <n v="0"/>
    <n v="0"/>
    <n v="14"/>
    <n v="0"/>
    <s v="natural"/>
    <s v="Fig 5"/>
    <s v="Not all individuals were exposed to all probes + Shared control"/>
    <x v="0"/>
    <m/>
  </r>
  <r>
    <x v="383"/>
    <x v="57"/>
    <s v="exp122"/>
    <s v="grp100"/>
    <s v="Schlüns H., Welling, H., Federici, J.R., Lewejohann, L."/>
    <s v="Animal Cognition"/>
    <n v="2.5819999999999999"/>
    <s v="Peer-reviewed"/>
    <n v="2017"/>
    <s v="The glass is not yet half empty: agitation but not Varroa treatment causes cognitive bias in honey bees"/>
    <s v="honey bee"/>
    <s v="Apis_mellifera_carnica"/>
    <s v="insect"/>
    <s v="n/a"/>
    <s v="wild-caught"/>
    <s v="adult"/>
    <s v="between"/>
    <s v="n/a"/>
    <s v="between"/>
    <s v="no"/>
    <s v="no"/>
    <s v="yes"/>
    <s v="go/no-go"/>
    <s v="odour"/>
    <s v="olfactory"/>
    <s v="proboscis extension"/>
    <s v="30% sucrose solution"/>
    <s v="no sucrose"/>
    <s v="no NaCl"/>
    <s v="30% NaCl solution"/>
    <s v="R-P"/>
    <s v="shaking or fomic acid"/>
    <s v="stress"/>
    <s v="before/during"/>
    <s v="no"/>
    <s v="3 (but each ind only exposed to one)"/>
    <s v="no info"/>
    <m/>
    <m/>
    <s v="proportion"/>
    <n v="0"/>
    <n v="26"/>
    <n v="0"/>
    <n v="14"/>
    <s v="female"/>
    <s v="Control-in hive formic acid"/>
    <s v="Benign-Worse"/>
    <s v="P"/>
    <n v="0.81"/>
    <n v="4.3999999999999997E-2"/>
    <n v="26"/>
    <n v="0.22435685859808249"/>
    <n v="0.90700000000000003"/>
    <n v="4.4999999999999998E-2"/>
    <n v="14"/>
    <n v="0.16837458240482736"/>
    <s v="natural"/>
    <s v="Fig 5"/>
    <s v="Not all individuals were exposed to all probes + Shared control"/>
    <x v="0"/>
    <m/>
  </r>
  <r>
    <x v="384"/>
    <x v="57"/>
    <s v="exp123"/>
    <s v="grp101"/>
    <s v="Schlüns H., Welling, H., Federici, J.R., Lewejohann, L."/>
    <s v="Animal Cognition"/>
    <n v="2.5819999999999999"/>
    <s v="Peer-reviewed"/>
    <n v="2017"/>
    <s v="The glass is not yet half empty: agitation but not Varroa treatment causes cognitive bias in honey bees"/>
    <s v="honey bee"/>
    <s v="Apis_mellifera_carnica"/>
    <s v="insect"/>
    <s v="n/a"/>
    <s v="wild-caught"/>
    <s v="adult"/>
    <s v="between"/>
    <s v="n/a"/>
    <s v="between"/>
    <s v="no"/>
    <s v="no"/>
    <s v="yes"/>
    <s v="go/no-go"/>
    <s v="odour"/>
    <s v="olfactory"/>
    <s v="proboscis extension"/>
    <s v="30% sucrose solution"/>
    <s v="no sucrose"/>
    <s v="no NaCl"/>
    <s v="30% NaCl solution"/>
    <s v="R-P"/>
    <s v="formic acid  "/>
    <s v="stress"/>
    <s v="before/during"/>
    <s v="no"/>
    <n v="1"/>
    <s v="no info"/>
    <m/>
    <m/>
    <s v="proportion"/>
    <n v="0"/>
    <n v="31"/>
    <n v="0"/>
    <n v="28"/>
    <s v="female"/>
    <s v="Control-formic acid"/>
    <s v="Benign-Worse"/>
    <s v="MID"/>
    <n v="0.52"/>
    <n v="0.09"/>
    <n v="31"/>
    <n v="0.51"/>
    <n v="0.46"/>
    <n v="0.1"/>
    <n v="28"/>
    <n v="0.51"/>
    <s v="natural"/>
    <s v="ms text (in-cage formic acid)"/>
    <m/>
    <x v="1"/>
    <s v="not separate treatment according to author - combination of above treatments"/>
  </r>
  <r>
    <x v="385"/>
    <x v="57"/>
    <s v="exp123"/>
    <s v="grp101"/>
    <s v="Schlüns H., Welling, H., Federici, J.R., Lewejohann, L."/>
    <s v="Animal Cognition"/>
    <n v="2.5819999999999999"/>
    <s v="Peer-reviewed"/>
    <n v="2017"/>
    <s v="The glass is not yet half empty: agitation but not Varroa treatment causes cognitive bias in honey bees"/>
    <s v="honey bee"/>
    <s v="Apis_mellifera_carnica"/>
    <s v="insect"/>
    <s v="n/a"/>
    <s v="wild-caught"/>
    <s v="adult"/>
    <s v="between"/>
    <s v="n/a"/>
    <s v="between"/>
    <s v="no"/>
    <s v="no"/>
    <s v="yes"/>
    <s v="go/no-go"/>
    <s v="odour"/>
    <s v="olfactory"/>
    <s v="proboscis extension"/>
    <s v="30% sucrose solution"/>
    <s v="no sucrose"/>
    <s v="no NaCl"/>
    <s v="30% NaCl solution"/>
    <s v="R-P"/>
    <s v="formic acid  "/>
    <s v="stress"/>
    <s v="before/during"/>
    <s v="no"/>
    <n v="1"/>
    <s v="no info"/>
    <m/>
    <m/>
    <s v="proportion"/>
    <n v="0"/>
    <n v="31"/>
    <n v="0"/>
    <n v="28"/>
    <s v="female"/>
    <s v="Control-formic acid"/>
    <s v="Benign-Worse"/>
    <s v="N"/>
    <m/>
    <m/>
    <n v="31"/>
    <m/>
    <m/>
    <m/>
    <n v="28"/>
    <m/>
    <s v="natural"/>
    <s v="ms text (in-cage formic acid)"/>
    <m/>
    <x v="1"/>
    <s v="not separate treatment according to author - combination of above treatments"/>
  </r>
  <r>
    <x v="386"/>
    <x v="57"/>
    <s v="exp123"/>
    <s v="grp101"/>
    <s v="Schlüns H., Welling, H., Federici, J.R., Lewejohann, L."/>
    <s v="Animal Cognition"/>
    <n v="2.5819999999999999"/>
    <s v="Peer-reviewed"/>
    <n v="2017"/>
    <s v="The glass is not yet half empty: agitation but not Varroa treatment causes cognitive bias in honey bees"/>
    <s v="honey bee"/>
    <s v="Apis_mellifera_carnica"/>
    <s v="insect"/>
    <s v="n/a"/>
    <s v="wild-caught"/>
    <s v="adult"/>
    <s v="between"/>
    <s v="n/a"/>
    <s v="between"/>
    <s v="no"/>
    <s v="no"/>
    <s v="yes"/>
    <s v="go/no-go"/>
    <s v="odour"/>
    <s v="olfactory"/>
    <s v="proboscis extension"/>
    <s v="30% sucrose solution"/>
    <s v="no sucrose"/>
    <s v="no NaCl"/>
    <s v="30% NaCl solution"/>
    <s v="R-P"/>
    <s v="formic acid  "/>
    <s v="stress"/>
    <s v="before/during"/>
    <s v="no"/>
    <n v="1"/>
    <s v="no info"/>
    <m/>
    <m/>
    <s v="proportion"/>
    <n v="0"/>
    <n v="31"/>
    <n v="0"/>
    <n v="28"/>
    <s v="female"/>
    <s v="Control-formic acid"/>
    <s v="Benign-Worse"/>
    <s v="P"/>
    <m/>
    <m/>
    <n v="31"/>
    <m/>
    <m/>
    <m/>
    <n v="28"/>
    <m/>
    <s v="natural"/>
    <s v="ms text (in-cage formic acid)"/>
    <m/>
    <x v="1"/>
    <s v="not separate treatment according to author - combination of above treatments"/>
  </r>
  <r>
    <x v="387"/>
    <x v="58"/>
    <s v="exp104"/>
    <s v="grp085"/>
    <s v="Scollo, A., Gottardo, F., Contiero, B., Edwards, S. A."/>
    <s v="Applied Animal Behaviour Science"/>
    <n v="1.6910000000000001"/>
    <s v="Peer-reviewed"/>
    <n v="2014"/>
    <s v="Does stocking density modify affective state in pigs as assessed by cognitive bias, behavioural and physiological parameters?"/>
    <s v="pig"/>
    <s v="Sus_scrofa_domesticus"/>
    <s v="mammal"/>
    <s v="Large White * Landrace"/>
    <s v="captive"/>
    <s v="juvenile"/>
    <s v="between"/>
    <s v="n/a"/>
    <s v="between"/>
    <s v="no"/>
    <s v="no"/>
    <s v="no"/>
    <s v="go/no-go"/>
    <s v="location"/>
    <s v="spatial"/>
    <s v="approach yellow bowl"/>
    <s v="food"/>
    <s v="no food "/>
    <s v="no food "/>
    <s v="no food "/>
    <s v="R-Null"/>
    <s v="stocking density "/>
    <s v="stress"/>
    <s v="long-term"/>
    <s v="no"/>
    <n v="3"/>
    <n v="3"/>
    <s v="1 per cue"/>
    <s v="1 positive, 1 negative"/>
    <s v="latency"/>
    <n v="10"/>
    <n v="10"/>
    <n v="10"/>
    <n v="10"/>
    <s v="mixed-sex"/>
    <s v="High-Low space allowance"/>
    <s v="Better-Worse"/>
    <s v="NP"/>
    <n v="5.44"/>
    <n v="3.8"/>
    <n v="20"/>
    <n v="16.97"/>
    <n v="5.1100000000000003"/>
    <n v="4.55"/>
    <n v="20"/>
    <n v="20.329999999999998"/>
    <s v="natural"/>
    <s v="Fig 2"/>
    <m/>
    <x v="0"/>
    <m/>
  </r>
  <r>
    <x v="388"/>
    <x v="58"/>
    <s v="exp104"/>
    <s v="grp085"/>
    <s v="Scollo, A., Gottardo, F., Contiero, B., Edwards, S. A."/>
    <s v="Applied Animal Behaviour Science"/>
    <n v="1.6910000000000001"/>
    <s v="Peer-reviewed"/>
    <n v="2014"/>
    <s v="Does stocking density modify affective state in pigs as assessed by cognitive bias, behavioural and physiological parameters?"/>
    <s v="pig"/>
    <s v="Sus_scrofa_domesticus"/>
    <s v="mammal"/>
    <s v="Large White * Landrace"/>
    <s v="captive"/>
    <s v="juvenile"/>
    <s v="between"/>
    <s v="n/a"/>
    <s v="between"/>
    <s v="no"/>
    <s v="no"/>
    <s v="no"/>
    <s v="go/no-go"/>
    <s v="location"/>
    <s v="spatial"/>
    <s v="approach yellow bowl"/>
    <s v="food"/>
    <s v="no food "/>
    <s v="no food "/>
    <s v="no food "/>
    <s v="R-Null"/>
    <s v="stocking density "/>
    <s v="stress"/>
    <s v="long-term"/>
    <s v="no"/>
    <n v="3"/>
    <n v="3"/>
    <s v="1 per cue"/>
    <s v="1 positive, 1 negative"/>
    <s v="latency"/>
    <n v="10"/>
    <n v="10"/>
    <n v="10"/>
    <n v="10"/>
    <s v="mixed-sex"/>
    <s v="High-Low space allowance"/>
    <s v="Better-Worse"/>
    <s v="MID"/>
    <n v="16.5"/>
    <n v="3.74"/>
    <n v="20"/>
    <n v="16.72"/>
    <n v="15.46"/>
    <n v="4.2699999999999996"/>
    <n v="20"/>
    <n v="19.100000000000001"/>
    <s v="natural"/>
    <s v="Fig 2"/>
    <m/>
    <x v="0"/>
    <m/>
  </r>
  <r>
    <x v="389"/>
    <x v="58"/>
    <s v="exp104"/>
    <s v="grp085"/>
    <s v="Scollo, A., Gottardo, F., Contiero, B., Edwards, S. A."/>
    <s v="Applied Animal Behaviour Science"/>
    <n v="1.6910000000000001"/>
    <s v="Peer-reviewed"/>
    <n v="2014"/>
    <s v="Does stocking density modify affective state in pigs as assessed by cognitive bias, behavioural and physiological parameters?"/>
    <s v="pig"/>
    <s v="Sus_scrofa_domesticus"/>
    <s v="mammal"/>
    <s v="Large White * Landrace"/>
    <s v="captive"/>
    <s v="juvenile"/>
    <s v="between"/>
    <s v="n/a"/>
    <s v="between"/>
    <s v="no"/>
    <s v="no"/>
    <s v="no"/>
    <s v="go/no-go"/>
    <s v="location"/>
    <s v="spatial"/>
    <s v="approach yellow bowl"/>
    <s v="food"/>
    <s v="no food "/>
    <s v="no food "/>
    <s v="no food "/>
    <s v="R-Null"/>
    <s v="stocking density "/>
    <s v="stress"/>
    <s v="long-term"/>
    <s v="no"/>
    <n v="3"/>
    <n v="3"/>
    <s v="1 per cue"/>
    <s v="1 positive, 1 negative"/>
    <s v="latency"/>
    <n v="10"/>
    <n v="10"/>
    <n v="10"/>
    <n v="10"/>
    <s v="mixed-sex"/>
    <s v="High-Low space allowance"/>
    <s v="Better-Worse"/>
    <s v="NN"/>
    <n v="16.350000000000001"/>
    <n v="3.79"/>
    <n v="20"/>
    <n v="16.940000000000001"/>
    <n v="20.010000000000002"/>
    <n v="4.42"/>
    <n v="20"/>
    <n v="19.760000000000002"/>
    <s v="natural"/>
    <s v="Fig 2"/>
    <m/>
    <x v="0"/>
    <m/>
  </r>
  <r>
    <x v="390"/>
    <x v="58"/>
    <s v="exp104"/>
    <s v="grp085"/>
    <s v="Scollo, A., Gottardo, F., Contiero, B., Edwards, S. A."/>
    <s v="Applied Animal Behaviour Science"/>
    <n v="1.6910000000000001"/>
    <s v="Peer-reviewed"/>
    <n v="2014"/>
    <s v="Does stocking density modify affective state in pigs as assessed by cognitive bias, behavioural and physiological parameters?"/>
    <s v="pig"/>
    <s v="Sus_scrofa_domesticus"/>
    <s v="mammal"/>
    <s v="Large White * Landrace"/>
    <s v="captive"/>
    <s v="juvenile"/>
    <s v="between"/>
    <s v="n/a"/>
    <s v="between"/>
    <s v="no"/>
    <s v="no"/>
    <s v="no"/>
    <s v="go/no-go"/>
    <s v="location"/>
    <s v="spatial"/>
    <s v="approach yellow bowl"/>
    <s v="food"/>
    <s v="no food "/>
    <s v="no food "/>
    <s v="no food "/>
    <s v="R-Null"/>
    <s v="stocking density "/>
    <s v="stress"/>
    <s v="long-term"/>
    <s v="no"/>
    <n v="3"/>
    <n v="3"/>
    <s v="1 per cue"/>
    <s v="1 positive, 1 negative"/>
    <s v="latency"/>
    <n v="10"/>
    <n v="10"/>
    <n v="10"/>
    <n v="10"/>
    <s v="mixed-sex"/>
    <s v="High-Low space allowance"/>
    <s v="Better-Worse"/>
    <s v="N"/>
    <n v="24.606000000000002"/>
    <n v="3.8100000000000023"/>
    <n v="20"/>
    <n v="17.038837988548408"/>
    <n v="26.888999999999999"/>
    <n v="4.391"/>
    <n v="20"/>
    <n v="19.637148978403154"/>
    <s v="natural"/>
    <s v="Fig 2"/>
    <m/>
    <x v="0"/>
    <m/>
  </r>
  <r>
    <x v="391"/>
    <x v="58"/>
    <s v="exp104"/>
    <s v="grp085"/>
    <s v="Scollo, A., Gottardo, F., Contiero, B., Edwards, S. A."/>
    <s v="Applied Animal Behaviour Science"/>
    <n v="1.6910000000000001"/>
    <s v="Peer-reviewed"/>
    <n v="2014"/>
    <s v="Does stocking density modify affective state in pigs as assessed by cognitive bias, behavioural and physiological parameters?"/>
    <s v="pig"/>
    <s v="Sus_scrofa_domesticus"/>
    <s v="mammal"/>
    <s v="Large White * Landrace"/>
    <s v="captive"/>
    <s v="juvenile"/>
    <s v="between"/>
    <s v="n/a"/>
    <s v="between"/>
    <s v="no"/>
    <s v="no"/>
    <s v="no"/>
    <s v="go/no-go"/>
    <s v="location"/>
    <s v="spatial"/>
    <s v="approach yellow bowl"/>
    <s v="food"/>
    <s v="no food "/>
    <s v="no food "/>
    <s v="no food "/>
    <s v="R-Null"/>
    <s v="stocking density "/>
    <s v="stress"/>
    <s v="long-term"/>
    <s v="no"/>
    <n v="3"/>
    <n v="3"/>
    <s v="1 per cue"/>
    <s v="1 positive, 1 negative"/>
    <s v="latency"/>
    <n v="10"/>
    <n v="10"/>
    <n v="10"/>
    <n v="10"/>
    <s v="mixed-sex"/>
    <s v="High-Low space allowance"/>
    <s v="Better-Worse"/>
    <s v="P"/>
    <n v="4.5209999999999999"/>
    <n v="3.7709999999999999"/>
    <n v="20"/>
    <n v="16.864424686303416"/>
    <n v="4.0570000000000004"/>
    <n v="4.0950000000000006"/>
    <n v="20"/>
    <n v="18.313396735723281"/>
    <s v="natural"/>
    <s v="Fig 2"/>
    <m/>
    <x v="0"/>
    <m/>
  </r>
  <r>
    <x v="392"/>
    <x v="59"/>
    <s v="exp105"/>
    <s v="grp086"/>
    <s v="Seehuus, B., Mendl, M., Keeling, L. J., Blokhuis, H."/>
    <s v="Applied Animal Behaviour Science"/>
    <n v="1.6910000000000001"/>
    <s v="Peer-reviewed"/>
    <n v="2013"/>
    <s v="Disrupting motivational sequences in chicks: Are there affective consequences?"/>
    <s v="fowl"/>
    <s v="Gallus_gallus"/>
    <s v="bird"/>
    <s v="Hybrid Bovans brown"/>
    <s v="captive"/>
    <s v="juvenile"/>
    <s v="within"/>
    <s v="yes"/>
    <s v="within (crossover)"/>
    <s v="no"/>
    <s v="no"/>
    <s v="no"/>
    <s v="go/no-go"/>
    <s v="location"/>
    <s v="spatial"/>
    <s v="approach bowl"/>
    <s v="food (mealworm)"/>
    <s v="no food "/>
    <s v="no quinine sulphate-soaked rice"/>
    <s v="quinine sulphate-soaked puffed rice"/>
    <s v="R-P"/>
    <s v="disturbing the feed reward cycle by denying access to parts of the pen"/>
    <s v="stress"/>
    <s v="long-term"/>
    <s v="no"/>
    <n v="3"/>
    <n v="4"/>
    <s v="1 per cue"/>
    <s v="4-5 positive, 4-5 negative"/>
    <s v="latency"/>
    <n v="0"/>
    <n v="22"/>
    <n v="0"/>
    <n v="22"/>
    <s v="female"/>
    <s v="Control-No access feeding"/>
    <s v="Benign-Worse"/>
    <s v="NP"/>
    <n v="2.96"/>
    <n v="1.29"/>
    <n v="22"/>
    <n v="6.05"/>
    <n v="1.76"/>
    <n v="0.16"/>
    <n v="22"/>
    <n v="0.74"/>
    <s v="natural"/>
    <s v="Data from authors"/>
    <m/>
    <x v="0"/>
    <m/>
  </r>
  <r>
    <x v="393"/>
    <x v="59"/>
    <s v="exp105"/>
    <s v="grp086"/>
    <s v="Seehuus, B., Mendl, M., Keeling, L. J., Blokhuis, H."/>
    <s v="Applied Animal Behaviour Science"/>
    <n v="1.6910000000000001"/>
    <s v="Peer-reviewed"/>
    <n v="2013"/>
    <s v="Disrupting motivational sequences in chicks: Are there affective consequences?"/>
    <s v="fowl"/>
    <s v="Gallus_gallus"/>
    <s v="bird"/>
    <s v="Hybrid Bovans brown"/>
    <s v="captive"/>
    <s v="juvenile"/>
    <s v="within"/>
    <s v="yes"/>
    <s v="within (crossover)"/>
    <s v="no"/>
    <s v="no"/>
    <s v="no"/>
    <s v="go/no-go"/>
    <s v="location"/>
    <s v="spatial"/>
    <s v="approach bowl"/>
    <s v="food (mealworm)"/>
    <s v="no food "/>
    <s v="no quinine sulphate-soaked rice"/>
    <s v="quinine sulphate-soaked puffed rice"/>
    <s v="R-P"/>
    <s v="disturbing the feed reward cycle by denying access to parts of the pen"/>
    <s v="stress"/>
    <s v="long-term"/>
    <s v="no"/>
    <n v="3"/>
    <n v="4"/>
    <s v="1 per cue"/>
    <s v="4-5 positive, 4-5 negative"/>
    <s v="latency"/>
    <n v="0"/>
    <n v="22"/>
    <n v="0"/>
    <n v="22"/>
    <s v="female"/>
    <s v="Control-No access feeding"/>
    <s v="Benign-Worse"/>
    <s v="MID"/>
    <n v="6.12"/>
    <n v="2.08"/>
    <n v="22"/>
    <n v="9.76"/>
    <n v="6.44"/>
    <n v="2.13"/>
    <n v="22"/>
    <n v="9.98"/>
    <s v="natural"/>
    <s v="Data from authors"/>
    <m/>
    <x v="0"/>
    <m/>
  </r>
  <r>
    <x v="394"/>
    <x v="59"/>
    <s v="exp105"/>
    <s v="grp086"/>
    <s v="Seehuus, B., Mendl, M., Keeling, L. J., Blokhuis, H."/>
    <s v="Applied Animal Behaviour Science"/>
    <n v="1.6910000000000001"/>
    <s v="Peer-reviewed"/>
    <n v="2013"/>
    <s v="Disrupting motivational sequences in chicks: Are there affective consequences?"/>
    <s v="fowl"/>
    <s v="Gallus_gallus"/>
    <s v="bird"/>
    <s v="Hybrid Bovans brown"/>
    <s v="captive"/>
    <s v="juvenile"/>
    <s v="within"/>
    <s v="yes"/>
    <s v="within (crossover)"/>
    <s v="no"/>
    <s v="no"/>
    <s v="no"/>
    <s v="go/no-go"/>
    <s v="location"/>
    <s v="spatial"/>
    <s v="approach bowl"/>
    <s v="food (mealworm)"/>
    <s v="no food "/>
    <s v="no quinine sulphate-soaked rice"/>
    <s v="quinine sulphate-soaked puffed rice"/>
    <s v="R-P"/>
    <s v="disturbing the feed reward cycle by denying access to parts of the pen"/>
    <s v="stress"/>
    <s v="long-term"/>
    <s v="no"/>
    <n v="3"/>
    <n v="4"/>
    <s v="1 per cue"/>
    <s v="4-5 positive, 4-5 negative"/>
    <s v="latency"/>
    <n v="0"/>
    <n v="22"/>
    <n v="0"/>
    <n v="22"/>
    <s v="female"/>
    <s v="Control-No access feeding"/>
    <s v="Benign-Worse"/>
    <s v="NN"/>
    <n v="13.77"/>
    <n v="2.74"/>
    <n v="22"/>
    <n v="12.84"/>
    <n v="19.07"/>
    <n v="2.67"/>
    <n v="22"/>
    <n v="12.5"/>
    <s v="natural"/>
    <s v="Data from authors"/>
    <m/>
    <x v="0"/>
    <m/>
  </r>
  <r>
    <x v="395"/>
    <x v="59"/>
    <s v="exp105"/>
    <s v="grp086"/>
    <s v="Seehuus, B., Mendl, M., Keeling, L. J., Blokhuis, H."/>
    <s v="Applied Animal Behaviour Science"/>
    <n v="1.6910000000000001"/>
    <s v="Peer-reviewed"/>
    <n v="2013"/>
    <s v="Disrupting motivational sequences in chicks: Are there affective consequences?"/>
    <s v="fowl"/>
    <s v="Gallus_gallus"/>
    <s v="bird"/>
    <s v="Hybrid Bovans brown"/>
    <s v="captive"/>
    <s v="juvenile"/>
    <s v="within"/>
    <s v="yes"/>
    <s v="within (crossover)"/>
    <s v="no"/>
    <s v="no"/>
    <s v="no"/>
    <s v="go/no-go"/>
    <s v="location"/>
    <s v="spatial"/>
    <s v="approach bowl"/>
    <s v="food (mealworm)"/>
    <s v="no food "/>
    <s v="no quinine sulphate-soaked rice"/>
    <s v="quinine sulphate-soaked puffed rice"/>
    <s v="R-P"/>
    <s v="disturbing the feed reward cycle by denying access to parts of the pen"/>
    <s v="stress"/>
    <s v="long-term"/>
    <s v="no"/>
    <n v="3"/>
    <n v="4"/>
    <s v="1 per cue"/>
    <s v="4-5 positive, 4-5 negative"/>
    <s v="latency"/>
    <n v="0"/>
    <n v="22"/>
    <n v="0"/>
    <n v="22"/>
    <s v="female"/>
    <s v="Control-No access feeding"/>
    <s v="Benign-Worse"/>
    <s v="N"/>
    <n v="23.740454545454551"/>
    <n v="1.3558760170867863"/>
    <n v="22"/>
    <n v="6.3596222389104842"/>
    <n v="23.635454545454547"/>
    <n v="1.8921421845195485"/>
    <n v="22"/>
    <n v="8.8749335220972227"/>
    <s v="natural"/>
    <s v="Data from authors"/>
    <m/>
    <x v="0"/>
    <m/>
  </r>
  <r>
    <x v="396"/>
    <x v="59"/>
    <s v="exp105"/>
    <s v="grp086"/>
    <s v="Seehuus, B., Mendl, M., Keeling, L. J., Blokhuis, H."/>
    <s v="Applied Animal Behaviour Science"/>
    <n v="1.6910000000000001"/>
    <s v="Peer-reviewed"/>
    <n v="2013"/>
    <s v="Disrupting motivational sequences in chicks: Are there affective consequences?"/>
    <s v="fowl"/>
    <s v="Gallus_gallus"/>
    <s v="bird"/>
    <s v="Hybrid Bovans brown"/>
    <s v="captive"/>
    <s v="juvenile"/>
    <s v="within"/>
    <s v="yes"/>
    <s v="within (crossover)"/>
    <s v="no"/>
    <s v="no"/>
    <s v="no"/>
    <s v="go/no-go"/>
    <s v="location"/>
    <s v="spatial"/>
    <s v="approach bowl"/>
    <s v="food (mealworm)"/>
    <s v="no food "/>
    <s v="no quinine sulphate-soaked rice"/>
    <s v="quinine sulphate-soaked puffed rice"/>
    <s v="R-P"/>
    <s v="disturbing the feed reward cycle by denying access to parts of the pen"/>
    <s v="stress"/>
    <s v="long-term"/>
    <s v="no"/>
    <n v="3"/>
    <n v="4"/>
    <s v="1 per cue"/>
    <s v="4-5 positive, 4-5 negative"/>
    <s v="latency"/>
    <n v="0"/>
    <n v="22"/>
    <n v="0"/>
    <n v="22"/>
    <s v="female"/>
    <s v="Control-No access feeding"/>
    <s v="Benign-Worse"/>
    <s v="P"/>
    <n v="1.4509090909090907"/>
    <n v="3.7721404644564131E-2"/>
    <n v="22"/>
    <n v="0.17692907082754031"/>
    <n v="1.4854545454545454"/>
    <n v="5.6563672403873076E-2"/>
    <n v="22"/>
    <n v="0.26530714047661591"/>
    <s v="natural"/>
    <s v="Data from authors"/>
    <m/>
    <x v="0"/>
    <m/>
  </r>
  <r>
    <x v="397"/>
    <x v="59"/>
    <s v="exp106"/>
    <s v="grp086"/>
    <s v="Seehuus, B., Mendl, M., Keeling, L. J., Blokhuis, H."/>
    <s v="Applied Animal Behaviour Science"/>
    <n v="1.6910000000000001"/>
    <s v="Peer-reviewed"/>
    <n v="2013"/>
    <s v="Disrupting motivational sequences in chicks: Are there affective consequences?"/>
    <s v="fowl"/>
    <s v="Gallus_gallus"/>
    <s v="bird"/>
    <s v="Hybrid Bovans brown"/>
    <s v="captive"/>
    <s v="juvenile"/>
    <s v="within"/>
    <s v="yes"/>
    <s v="within (crossover)"/>
    <s v="no"/>
    <s v="no"/>
    <s v="no"/>
    <s v="go/no-go"/>
    <s v="location"/>
    <s v="spatial"/>
    <s v="approach bowl"/>
    <s v="food (mealworm)"/>
    <s v="no food "/>
    <s v="no quinine sulphate-soaked rice"/>
    <s v="quinine sulphate-soaked puffed rice"/>
    <s v="R-P"/>
    <s v="disturbing the feed reward cycle by denying access to parts of the pen"/>
    <s v="stress"/>
    <s v="long-term"/>
    <s v="no"/>
    <n v="3"/>
    <n v="4"/>
    <s v="1 per cue"/>
    <s v="4-5 positive, 4-5 negative"/>
    <s v="latency"/>
    <n v="0"/>
    <n v="22"/>
    <n v="0"/>
    <n v="22"/>
    <s v="female"/>
    <s v="Control-No access dark area"/>
    <s v="Benign-Worse"/>
    <s v="NP"/>
    <n v="2.96"/>
    <n v="1.29"/>
    <n v="22"/>
    <n v="6.05"/>
    <n v="1.96"/>
    <n v="0.28999999999999998"/>
    <n v="22"/>
    <n v="1.36"/>
    <s v="natural"/>
    <s v="Data from authors"/>
    <m/>
    <x v="0"/>
    <m/>
  </r>
  <r>
    <x v="398"/>
    <x v="59"/>
    <s v="exp106"/>
    <s v="grp086"/>
    <s v="Seehuus, B., Mendl, M., Keeling, L. J., Blokhuis, H."/>
    <s v="Applied Animal Behaviour Science"/>
    <n v="1.6910000000000001"/>
    <s v="Peer-reviewed"/>
    <n v="2013"/>
    <s v="Disrupting motivational sequences in chicks: Are there affective consequences?"/>
    <s v="fowl"/>
    <s v="Gallus_gallus"/>
    <s v="bird"/>
    <s v="Hybrid Bovans brown"/>
    <s v="captive"/>
    <s v="juvenile"/>
    <s v="within"/>
    <s v="yes"/>
    <s v="within (crossover)"/>
    <s v="no"/>
    <s v="no"/>
    <s v="no"/>
    <s v="go/no-go"/>
    <s v="location"/>
    <s v="spatial"/>
    <s v="approach bowl"/>
    <s v="food (mealworm)"/>
    <s v="no food "/>
    <s v="no quinine sulphate-soaked rice"/>
    <s v="quinine sulphate-soaked puffed rice"/>
    <s v="R-P"/>
    <s v="disturbing the feed reward cycle by denying access to parts of the pen"/>
    <s v="stress"/>
    <s v="long-term"/>
    <s v="no"/>
    <n v="3"/>
    <n v="4"/>
    <s v="1 per cue"/>
    <s v="4-5 positive, 4-5 negative"/>
    <s v="latency"/>
    <n v="0"/>
    <n v="22"/>
    <n v="0"/>
    <n v="22"/>
    <s v="female"/>
    <s v="Control-No access dark area"/>
    <s v="Benign-Worse"/>
    <s v="MID"/>
    <n v="6.12"/>
    <n v="2.08"/>
    <n v="22"/>
    <n v="9.76"/>
    <n v="6.14"/>
    <n v="2.09"/>
    <n v="22"/>
    <n v="9.8000000000000007"/>
    <s v="natural"/>
    <s v="Data from authors"/>
    <m/>
    <x v="0"/>
    <m/>
  </r>
  <r>
    <x v="399"/>
    <x v="59"/>
    <s v="exp106"/>
    <s v="grp086"/>
    <s v="Seehuus, B., Mendl, M., Keeling, L. J., Blokhuis, H."/>
    <s v="Applied Animal Behaviour Science"/>
    <n v="1.6910000000000001"/>
    <s v="Peer-reviewed"/>
    <n v="2013"/>
    <s v="Disrupting motivational sequences in chicks: Are there affective consequences?"/>
    <s v="fowl"/>
    <s v="Gallus_gallus"/>
    <s v="bird"/>
    <s v="Hybrid Bovans brown"/>
    <s v="captive"/>
    <s v="juvenile"/>
    <s v="within"/>
    <s v="yes"/>
    <s v="within (crossover)"/>
    <s v="no"/>
    <s v="no"/>
    <s v="no"/>
    <s v="go/no-go"/>
    <s v="location"/>
    <s v="spatial"/>
    <s v="approach bowl"/>
    <s v="food (mealworm)"/>
    <s v="no food "/>
    <s v="no quinine sulphate-soaked rice"/>
    <s v="quinine sulphate-soaked puffed rice"/>
    <s v="R-P"/>
    <s v="disturbing the feed reward cycle by denying access to parts of the pen"/>
    <s v="stress"/>
    <s v="long-term"/>
    <s v="no"/>
    <n v="3"/>
    <n v="4"/>
    <s v="1 per cue"/>
    <s v="4-5 positive, 4-5 negative"/>
    <s v="latency"/>
    <n v="0"/>
    <n v="22"/>
    <n v="0"/>
    <n v="22"/>
    <s v="female"/>
    <s v="Control-No access dark area"/>
    <s v="Benign-Worse"/>
    <s v="NN"/>
    <n v="13.77"/>
    <n v="2.74"/>
    <n v="22"/>
    <n v="12.84"/>
    <n v="16.97"/>
    <n v="2.86"/>
    <n v="22"/>
    <n v="13.42"/>
    <s v="natural"/>
    <s v="Data from authors"/>
    <m/>
    <x v="0"/>
    <m/>
  </r>
  <r>
    <x v="400"/>
    <x v="59"/>
    <s v="exp106"/>
    <s v="grp086"/>
    <s v="Seehuus, B., Mendl, M., Keeling, L. J., Blokhuis, H."/>
    <s v="Applied Animal Behaviour Science"/>
    <n v="1.6910000000000001"/>
    <s v="Peer-reviewed"/>
    <n v="2013"/>
    <s v="Disrupting motivational sequences in chicks: Are there affective consequences?"/>
    <s v="fowl"/>
    <s v="Gallus_gallus"/>
    <s v="bird"/>
    <s v="Hybrid Bovans brown"/>
    <s v="captive"/>
    <s v="juvenile"/>
    <s v="within"/>
    <s v="yes"/>
    <s v="within (crossover)"/>
    <s v="no"/>
    <s v="no"/>
    <s v="no"/>
    <s v="go/no-go"/>
    <s v="location"/>
    <s v="spatial"/>
    <s v="approach bowl"/>
    <s v="food (mealworm)"/>
    <s v="no food "/>
    <s v="no quinine sulphate-soaked rice"/>
    <s v="quinine sulphate-soaked puffed rice"/>
    <s v="R-P"/>
    <s v="disturbing the feed reward cycle by denying access to parts of the pen"/>
    <s v="stress"/>
    <s v="long-term"/>
    <s v="no"/>
    <n v="3"/>
    <n v="4"/>
    <s v="1 per cue"/>
    <s v="4-5 positive, 4-5 negative"/>
    <s v="latency"/>
    <n v="0"/>
    <n v="22"/>
    <n v="0"/>
    <n v="22"/>
    <s v="female"/>
    <s v="Control-No access dark area"/>
    <s v="Benign-Worse"/>
    <s v="N"/>
    <n v="23.740454545454551"/>
    <n v="1.3558760170867863"/>
    <n v="22"/>
    <n v="6.3596222389104842"/>
    <n v="25.955909090909088"/>
    <n v="1.0191248386904783"/>
    <n v="22"/>
    <n v="4.7801192046213306"/>
    <s v="natural"/>
    <s v="Data from authors"/>
    <m/>
    <x v="0"/>
    <m/>
  </r>
  <r>
    <x v="401"/>
    <x v="59"/>
    <s v="exp106"/>
    <s v="grp086"/>
    <s v="Seehuus, B., Mendl, M., Keeling, L. J., Blokhuis, H."/>
    <s v="Applied Animal Behaviour Science"/>
    <n v="1.6910000000000001"/>
    <s v="Peer-reviewed"/>
    <n v="2013"/>
    <s v="Disrupting motivational sequences in chicks: Are there affective consequences?"/>
    <s v="fowl"/>
    <s v="Gallus_gallus"/>
    <s v="bird"/>
    <s v="Hybrid Bovans brown"/>
    <s v="captive"/>
    <s v="juvenile"/>
    <s v="within"/>
    <s v="yes"/>
    <s v="within (crossover)"/>
    <s v="no"/>
    <s v="no"/>
    <s v="no"/>
    <s v="go/no-go"/>
    <s v="location"/>
    <s v="spatial"/>
    <s v="approach bowl"/>
    <s v="food (mealworm)"/>
    <s v="no food "/>
    <s v="no quinine sulphate-soaked rice"/>
    <s v="quinine sulphate-soaked puffed rice"/>
    <s v="R-P"/>
    <s v="disturbing the feed reward cycle by denying access to parts of the pen"/>
    <s v="stress"/>
    <s v="long-term"/>
    <s v="no"/>
    <n v="3"/>
    <n v="4"/>
    <s v="1 per cue"/>
    <s v="4-5 positive, 4-5 negative"/>
    <s v="latency"/>
    <n v="0"/>
    <n v="22"/>
    <n v="0"/>
    <n v="22"/>
    <s v="female"/>
    <s v="Control-No access dark area"/>
    <s v="Benign-Worse"/>
    <s v="P"/>
    <n v="1.4509090909090907"/>
    <n v="3.7721404644564131E-2"/>
    <n v="22"/>
    <n v="0.17692907082754031"/>
    <n v="1.5240909090909094"/>
    <n v="4.7242851865034081E-2"/>
    <n v="22"/>
    <n v="0.22158861692675957"/>
    <s v="natural"/>
    <s v="Data from authors"/>
    <m/>
    <x v="0"/>
    <m/>
  </r>
  <r>
    <x v="402"/>
    <x v="59"/>
    <s v="exp107"/>
    <s v="grp086"/>
    <s v="Seehuus, B., Mendl, M., Keeling, L. J., Blokhuis, H."/>
    <s v="Applied Animal Behaviour Science"/>
    <n v="1.6910000000000001"/>
    <s v="Peer-reviewed"/>
    <n v="2013"/>
    <s v="Disrupting motivational sequences in chicks: Are there affective consequences?"/>
    <s v="fowl"/>
    <s v="Gallus_gallus"/>
    <s v="bird"/>
    <s v="Hybrid Bovans brown"/>
    <s v="captive"/>
    <s v="juvenile"/>
    <s v="within"/>
    <s v="yes"/>
    <s v="within (crossover)"/>
    <s v="no"/>
    <s v="no"/>
    <s v="no"/>
    <s v="go/no-go"/>
    <s v="location"/>
    <s v="spatial"/>
    <s v="approach bowl"/>
    <s v="food (mealworm)"/>
    <s v="no food "/>
    <s v="no quinine sulphate-soaked rice"/>
    <s v="quinine sulphate-soaked puffed rice"/>
    <s v="R-P"/>
    <s v="disturbing the feed reward cycle by denying access to parts of the pen"/>
    <s v="stress"/>
    <s v="long-term"/>
    <s v="no"/>
    <n v="3"/>
    <n v="4"/>
    <s v="1 per cue"/>
    <s v="4-5 positive, 4-5 negative"/>
    <s v="latency"/>
    <n v="0"/>
    <n v="22"/>
    <n v="0"/>
    <n v="22"/>
    <s v="female"/>
    <s v="Control-No access litter area"/>
    <s v="Benign-Worse"/>
    <s v="NP"/>
    <n v="2.96"/>
    <n v="1.29"/>
    <n v="22"/>
    <n v="6.05"/>
    <n v="1.49"/>
    <n v="0.06"/>
    <n v="22"/>
    <n v="0.28999999999999998"/>
    <s v="natural"/>
    <s v="Data from authors"/>
    <m/>
    <x v="0"/>
    <m/>
  </r>
  <r>
    <x v="403"/>
    <x v="59"/>
    <s v="exp107"/>
    <s v="grp086"/>
    <s v="Seehuus, B., Mendl, M., Keeling, L. J., Blokhuis, H."/>
    <s v="Applied Animal Behaviour Science"/>
    <n v="1.6910000000000001"/>
    <s v="Peer-reviewed"/>
    <n v="2013"/>
    <s v="Disrupting motivational sequences in chicks: Are there affective consequences?"/>
    <s v="fowl"/>
    <s v="Gallus_gallus"/>
    <s v="bird"/>
    <s v="Hybrid Bovans brown"/>
    <s v="captive"/>
    <s v="juvenile"/>
    <s v="within"/>
    <s v="yes"/>
    <s v="within (crossover)"/>
    <s v="no"/>
    <s v="no"/>
    <s v="no"/>
    <s v="go/no-go"/>
    <s v="location"/>
    <s v="spatial"/>
    <s v="approach bowl"/>
    <s v="food (mealworm)"/>
    <s v="no food "/>
    <s v="no quinine sulphate-soaked rice"/>
    <s v="quinine sulphate-soaked puffed rice"/>
    <s v="R-P"/>
    <s v="disturbing the feed reward cycle by denying access to parts of the pen"/>
    <s v="stress"/>
    <s v="long-term"/>
    <s v="no"/>
    <n v="3"/>
    <n v="4"/>
    <s v="1 per cue"/>
    <s v="4-5 positive, 4-5 negative"/>
    <s v="latency"/>
    <n v="0"/>
    <n v="22"/>
    <n v="0"/>
    <n v="22"/>
    <s v="female"/>
    <s v="Control-No access litter area"/>
    <s v="Benign-Worse"/>
    <s v="MID"/>
    <n v="6.12"/>
    <n v="2.08"/>
    <n v="22"/>
    <n v="9.76"/>
    <n v="8.68"/>
    <n v="2.54"/>
    <n v="22"/>
    <n v="11.91"/>
    <s v="natural"/>
    <s v="Data from authors"/>
    <m/>
    <x v="0"/>
    <m/>
  </r>
  <r>
    <x v="404"/>
    <x v="59"/>
    <s v="exp107"/>
    <s v="grp086"/>
    <s v="Seehuus, B., Mendl, M., Keeling, L. J., Blokhuis, H."/>
    <s v="Applied Animal Behaviour Science"/>
    <n v="1.6910000000000001"/>
    <s v="Peer-reviewed"/>
    <n v="2013"/>
    <s v="Disrupting motivational sequences in chicks: Are there affective consequences?"/>
    <s v="fowl"/>
    <s v="Gallus_gallus"/>
    <s v="bird"/>
    <s v="Hybrid Bovans brown"/>
    <s v="captive"/>
    <s v="juvenile"/>
    <s v="within"/>
    <s v="yes"/>
    <s v="within (crossover)"/>
    <s v="no"/>
    <s v="no"/>
    <s v="no"/>
    <s v="go/no-go"/>
    <s v="location"/>
    <s v="spatial"/>
    <s v="approach bowl"/>
    <s v="food (mealworm)"/>
    <s v="no food "/>
    <s v="no quinine sulphate-soaked rice"/>
    <s v="quinine sulphate-soaked puffed rice"/>
    <s v="R-P"/>
    <s v="disturbing the feed reward cycle by denying access to parts of the pen"/>
    <s v="stress"/>
    <s v="long-term"/>
    <s v="no"/>
    <n v="3"/>
    <n v="4"/>
    <s v="1 per cue"/>
    <s v="4-5 positive, 4-5 negative"/>
    <s v="latency"/>
    <n v="0"/>
    <n v="22"/>
    <n v="0"/>
    <n v="22"/>
    <s v="female"/>
    <s v="Control-No access litter area"/>
    <s v="Benign-Worse"/>
    <s v="NN"/>
    <n v="13.77"/>
    <n v="2.74"/>
    <n v="22"/>
    <n v="12.84"/>
    <n v="9.34"/>
    <n v="2.2599999999999998"/>
    <n v="22"/>
    <n v="10.6"/>
    <s v="natural"/>
    <s v="Data from authors"/>
    <m/>
    <x v="0"/>
    <m/>
  </r>
  <r>
    <x v="405"/>
    <x v="59"/>
    <s v="exp107"/>
    <s v="grp086"/>
    <s v="Seehuus, B., Mendl, M., Keeling, L. J., Blokhuis, H."/>
    <s v="Applied Animal Behaviour Science"/>
    <n v="1.6910000000000001"/>
    <s v="Peer-reviewed"/>
    <n v="2013"/>
    <s v="Disrupting motivational sequences in chicks: Are there affective consequences?"/>
    <s v="fowl"/>
    <s v="Gallus_gallus"/>
    <s v="bird"/>
    <s v="Hybrid Bovans brown"/>
    <s v="captive"/>
    <s v="juvenile"/>
    <s v="within"/>
    <s v="yes"/>
    <s v="within (crossover)"/>
    <s v="no"/>
    <s v="no"/>
    <s v="no"/>
    <s v="go/no-go"/>
    <s v="location"/>
    <s v="spatial"/>
    <s v="approach bowl"/>
    <s v="food (mealworm)"/>
    <s v="no food "/>
    <s v="no quinine sulphate-soaked rice"/>
    <s v="quinine sulphate-soaked puffed rice"/>
    <s v="R-P"/>
    <s v="disturbing the feed reward cycle by denying access to parts of the pen"/>
    <s v="stress"/>
    <s v="long-term"/>
    <s v="no"/>
    <n v="3"/>
    <n v="4"/>
    <s v="1 per cue"/>
    <s v="4-5 positive, 4-5 negative"/>
    <s v="latency"/>
    <n v="0"/>
    <n v="22"/>
    <n v="0"/>
    <n v="22"/>
    <s v="female"/>
    <s v="Control-No access litter area"/>
    <s v="Benign-Worse"/>
    <s v="N"/>
    <n v="23.740454545454551"/>
    <n v="1.3558760170867863"/>
    <n v="22"/>
    <n v="6.3596222389104842"/>
    <n v="24.73863636363636"/>
    <n v="1.3700063663792694"/>
    <n v="22"/>
    <n v="6.4258994519237573"/>
    <s v="natural"/>
    <s v="Data from authors"/>
    <m/>
    <x v="0"/>
    <m/>
  </r>
  <r>
    <x v="406"/>
    <x v="59"/>
    <s v="exp107"/>
    <s v="grp086"/>
    <s v="Seehuus, B., Mendl, M., Keeling, L. J., Blokhuis, H."/>
    <s v="Applied Animal Behaviour Science"/>
    <n v="1.6910000000000001"/>
    <s v="Peer-reviewed"/>
    <n v="2013"/>
    <s v="Disrupting motivational sequences in chicks: Are there affective consequences?"/>
    <s v="fowl"/>
    <s v="Gallus_gallus"/>
    <s v="bird"/>
    <s v="Hybrid Bovans brown"/>
    <s v="captive"/>
    <s v="juvenile"/>
    <s v="within"/>
    <s v="yes"/>
    <s v="within (crossover)"/>
    <s v="no"/>
    <s v="no"/>
    <s v="no"/>
    <s v="go/no-go"/>
    <s v="location"/>
    <s v="spatial"/>
    <s v="approach bowl"/>
    <s v="food (mealworm)"/>
    <s v="no food "/>
    <s v="no quinine sulphate-soaked rice"/>
    <s v="quinine sulphate-soaked puffed rice"/>
    <s v="R-P"/>
    <s v="disturbing the feed reward cycle by denying access to parts of the pen"/>
    <s v="stress"/>
    <s v="long-term"/>
    <s v="no"/>
    <n v="3"/>
    <n v="4"/>
    <s v="1 per cue"/>
    <s v="4-5 positive, 4-5 negative"/>
    <s v="latency"/>
    <n v="0"/>
    <n v="22"/>
    <n v="0"/>
    <n v="22"/>
    <s v="female"/>
    <s v="Control-No access litter area"/>
    <s v="Benign-Worse"/>
    <s v="P"/>
    <n v="1.4509090909090907"/>
    <n v="3.7721404644564131E-2"/>
    <n v="22"/>
    <n v="0.17692907082754031"/>
    <n v="1.4572727272727273"/>
    <n v="4.3778178646670635E-2"/>
    <n v="22"/>
    <n v="0.2053378590607095"/>
    <s v="natural"/>
    <s v="Data from authors"/>
    <m/>
    <x v="0"/>
    <m/>
  </r>
  <r>
    <x v="407"/>
    <x v="60"/>
    <s v="exp112"/>
    <s v="grp093"/>
    <s v="Verbeek, E., Ferguson, D., Lee, C."/>
    <s v="Physiology and Behavior"/>
    <n v="2.976"/>
    <s v="Peer-reviewed"/>
    <n v="2014"/>
    <s v="Are hungry sheep more pessimistic? The effects of food restriction on cognitive bias and the involvement of ghrelin in its regulation"/>
    <s v="sheep"/>
    <s v="Ovis_aries"/>
    <s v="mammal"/>
    <s v="Merino "/>
    <s v="captive"/>
    <s v="adult"/>
    <s v="between"/>
    <s v="n/a"/>
    <s v="between"/>
    <s v="no"/>
    <s v="no"/>
    <s v="yes"/>
    <s v="go/no-go"/>
    <s v="colour"/>
    <s v="visual"/>
    <s v="approach"/>
    <s v="companion sheep"/>
    <s v="exit arena without meeting companion sheep"/>
    <s v="no dog"/>
    <s v="dog"/>
    <s v="R-P"/>
    <s v="24hr fasting"/>
    <s v="stress"/>
    <s v="before/during"/>
    <s v="no"/>
    <n v="3"/>
    <n v="1"/>
    <s v="1 per cue"/>
    <s v="1 positive, 1 negative"/>
    <s v="proportion"/>
    <n v="0"/>
    <n v="10"/>
    <n v="0"/>
    <n v="10"/>
    <s v="female"/>
    <s v="Control-24h fast"/>
    <s v="Benign-Worse"/>
    <s v="NP"/>
    <n v="0.71"/>
    <n v="0.09"/>
    <n v="10"/>
    <n v="0.3"/>
    <n v="0.78"/>
    <n v="0.1"/>
    <n v="10"/>
    <n v="0.33"/>
    <s v="natural"/>
    <s v="Fig 3 "/>
    <m/>
    <x v="0"/>
    <m/>
  </r>
  <r>
    <x v="408"/>
    <x v="60"/>
    <s v="exp112"/>
    <s v="grp093"/>
    <s v="Verbeek, E., Ferguson, D., Lee, C."/>
    <s v="Physiology and Behavior"/>
    <n v="2.976"/>
    <s v="Peer-reviewed"/>
    <n v="2014"/>
    <s v="Are hungry sheep more pessimistic? The effects of food restriction on cognitive bias and the involvement of ghrelin in its regulation"/>
    <s v="sheep"/>
    <s v="Ovis_aries"/>
    <s v="mammal"/>
    <s v="Merino "/>
    <s v="captive"/>
    <s v="adult"/>
    <s v="between"/>
    <s v="n/a"/>
    <s v="between"/>
    <s v="no"/>
    <s v="no"/>
    <s v="yes"/>
    <s v="go/no-go"/>
    <s v="colour"/>
    <s v="visual"/>
    <s v="approach"/>
    <s v="companion sheep"/>
    <s v="exit arena without meeting companion sheep"/>
    <s v="no dog"/>
    <s v="dog"/>
    <s v="R-P"/>
    <s v="24hr fasting"/>
    <s v="stress"/>
    <s v="before/during"/>
    <s v="no"/>
    <n v="3"/>
    <n v="1"/>
    <s v="1 per cue"/>
    <s v="1 positive, 1 negative"/>
    <s v="proportion"/>
    <n v="0"/>
    <n v="10"/>
    <n v="0"/>
    <n v="10"/>
    <s v="female"/>
    <s v="Control-24h fast"/>
    <s v="Benign-Worse"/>
    <s v="MID"/>
    <n v="0.39"/>
    <n v="0.09"/>
    <n v="10"/>
    <n v="0.3"/>
    <n v="0.22"/>
    <n v="0.11"/>
    <n v="10"/>
    <n v="0.33"/>
    <s v="natural"/>
    <s v="Fig 3 "/>
    <m/>
    <x v="0"/>
    <m/>
  </r>
  <r>
    <x v="409"/>
    <x v="60"/>
    <s v="exp112"/>
    <s v="grp093"/>
    <s v="Verbeek, E., Ferguson, D., Lee, C."/>
    <s v="Physiology and Behavior"/>
    <n v="2.976"/>
    <s v="Peer-reviewed"/>
    <n v="2014"/>
    <s v="Are hungry sheep more pessimistic? The effects of food restriction on cognitive bias and the involvement of ghrelin in its regulation"/>
    <s v="sheep"/>
    <s v="Ovis_aries"/>
    <s v="mammal"/>
    <s v="Merino "/>
    <s v="captive"/>
    <s v="adult"/>
    <s v="between"/>
    <s v="n/a"/>
    <s v="between"/>
    <s v="no"/>
    <s v="no"/>
    <s v="yes"/>
    <s v="go/no-go"/>
    <s v="colour"/>
    <s v="visual"/>
    <s v="approach"/>
    <s v="companion sheep"/>
    <s v="exit arena without meeting companion sheep"/>
    <s v="no dog"/>
    <s v="dog"/>
    <s v="R-P"/>
    <s v="24hr fasting"/>
    <s v="stress"/>
    <s v="before/during"/>
    <s v="no"/>
    <n v="3"/>
    <n v="1"/>
    <s v="1 per cue"/>
    <s v="1 positive, 1 negative"/>
    <s v="proportion"/>
    <n v="0"/>
    <n v="10"/>
    <n v="0"/>
    <n v="10"/>
    <s v="female"/>
    <s v="Control-24h fast"/>
    <s v="Benign-Worse"/>
    <s v="NN"/>
    <n v="0.15"/>
    <n v="7.0000000000000007E-2"/>
    <n v="10"/>
    <n v="0.22"/>
    <n v="0.03"/>
    <n v="0.03"/>
    <n v="10"/>
    <n v="0.09"/>
    <s v="natural"/>
    <s v="Fig 3 "/>
    <m/>
    <x v="0"/>
    <m/>
  </r>
  <r>
    <x v="410"/>
    <x v="60"/>
    <s v="exp112"/>
    <s v="grp093"/>
    <s v="Verbeek, E., Ferguson, D., Lee, C."/>
    <s v="Physiology and Behavior"/>
    <n v="2.976"/>
    <s v="Peer-reviewed"/>
    <n v="2014"/>
    <s v="Are hungry sheep more pessimistic? The effects of food restriction on cognitive bias and the involvement of ghrelin in its regulation"/>
    <s v="sheep"/>
    <s v="Ovis_aries"/>
    <s v="mammal"/>
    <s v="Merino "/>
    <s v="captive"/>
    <s v="adult"/>
    <s v="between"/>
    <s v="n/a"/>
    <s v="between"/>
    <s v="no"/>
    <s v="no"/>
    <s v="yes"/>
    <s v="go/no-go"/>
    <s v="colour"/>
    <s v="visual"/>
    <s v="approach"/>
    <s v="companion sheep"/>
    <s v="exit arena without meeting companion sheep"/>
    <s v="no dog"/>
    <s v="dog"/>
    <s v="R-P"/>
    <s v="24hr fasting"/>
    <s v="stress"/>
    <s v="before/during"/>
    <s v="no"/>
    <n v="3"/>
    <n v="1"/>
    <s v="1 per cue"/>
    <s v="1 positive, 1 negative"/>
    <s v="proportion"/>
    <n v="0"/>
    <n v="10"/>
    <n v="0"/>
    <n v="10"/>
    <s v="female"/>
    <s v="Control-24h fast"/>
    <s v="Benign-Worse"/>
    <s v="N"/>
    <n v="4.3899999999999995E-2"/>
    <n v="3.5120000000000005E-2"/>
    <n v="10"/>
    <n v="0.1110591914251135"/>
    <n v="1.023E-2"/>
    <n v="8.3500000000000015E-3"/>
    <n v="10"/>
    <n v="2.6405018462405973E-2"/>
    <s v="natural"/>
    <s v="Fig 3 "/>
    <m/>
    <x v="0"/>
    <m/>
  </r>
  <r>
    <x v="411"/>
    <x v="60"/>
    <s v="exp112"/>
    <s v="grp093"/>
    <s v="Verbeek, E., Ferguson, D., Lee, C."/>
    <s v="Physiology and Behavior"/>
    <n v="2.976"/>
    <s v="Peer-reviewed"/>
    <n v="2014"/>
    <s v="Are hungry sheep more pessimistic? The effects of food restriction on cognitive bias and the involvement of ghrelin in its regulation"/>
    <s v="sheep"/>
    <s v="Ovis_aries"/>
    <s v="mammal"/>
    <s v="Merino "/>
    <s v="captive"/>
    <s v="adult"/>
    <s v="between"/>
    <s v="n/a"/>
    <s v="between"/>
    <s v="no"/>
    <s v="no"/>
    <s v="yes"/>
    <s v="go/no-go"/>
    <s v="colour"/>
    <s v="visual"/>
    <s v="approach"/>
    <s v="companion sheep"/>
    <s v="exit arena without meeting companion sheep"/>
    <s v="no dog"/>
    <s v="dog"/>
    <s v="R-P"/>
    <s v="24hr fasting"/>
    <s v="stress"/>
    <s v="before/during"/>
    <s v="no"/>
    <n v="3"/>
    <n v="1"/>
    <s v="1 per cue"/>
    <s v="1 positive, 1 negative"/>
    <s v="proportion"/>
    <n v="0"/>
    <n v="10"/>
    <n v="0"/>
    <n v="10"/>
    <s v="female"/>
    <s v="Control-24h fast"/>
    <s v="Benign-Worse"/>
    <s v="P"/>
    <n v="0.90705999999999998"/>
    <n v="6.1320000000000104E-2"/>
    <n v="10"/>
    <n v="0.19391086612152536"/>
    <n v="0.97408000000000006"/>
    <n v="2.6359999999999956E-2"/>
    <n v="10"/>
    <n v="8.3357639122038349E-2"/>
    <s v="natural"/>
    <s v="Fig 3 "/>
    <m/>
    <x v="0"/>
    <m/>
  </r>
  <r>
    <x v="412"/>
    <x v="60"/>
    <s v="exp113"/>
    <s v="grp093"/>
    <s v="Verbeek, E., Ferguson, D., Lee, C."/>
    <s v="Physiology and Behavior"/>
    <n v="2.976"/>
    <s v="Peer-reviewed"/>
    <n v="2014"/>
    <s v="Are hungry sheep more pessimistic? The effects of food restriction on cognitive bias and the involvement of ghrelin in its regulation"/>
    <s v="sheep"/>
    <s v="Ovis_aries"/>
    <s v="mammal"/>
    <s v="Merino "/>
    <s v="captive"/>
    <s v="adult"/>
    <s v="between"/>
    <s v="n/a"/>
    <s v="between"/>
    <s v="no"/>
    <s v="no"/>
    <s v="yes"/>
    <s v="go/no-go"/>
    <s v="colour"/>
    <s v="visual"/>
    <s v="approach"/>
    <s v="companion sheep"/>
    <s v="exit arena without meeting companion sheep"/>
    <s v="no dog"/>
    <s v="dog"/>
    <s v="R-P"/>
    <s v="chronic hunger"/>
    <s v="stress"/>
    <s v="long-term"/>
    <s v="no"/>
    <n v="3"/>
    <n v="1"/>
    <s v="1 per cue"/>
    <s v="1 positive, 1 negative"/>
    <s v="proportion"/>
    <n v="0"/>
    <n v="14"/>
    <n v="0"/>
    <n v="13"/>
    <s v="female"/>
    <s v="High feed-Low feed"/>
    <s v="Better-Worse"/>
    <s v="NP"/>
    <n v="0.7"/>
    <n v="0.09"/>
    <n v="14"/>
    <n v="0.35"/>
    <n v="0.84"/>
    <n v="0.05"/>
    <n v="13"/>
    <n v="0.19"/>
    <s v="natural"/>
    <s v="Fig 6"/>
    <m/>
    <x v="0"/>
    <m/>
  </r>
  <r>
    <x v="413"/>
    <x v="60"/>
    <s v="exp113"/>
    <s v="grp093"/>
    <s v="Verbeek, E., Ferguson, D., Lee, C."/>
    <s v="Physiology and Behavior"/>
    <n v="2.976"/>
    <s v="Peer-reviewed"/>
    <n v="2014"/>
    <s v="Are hungry sheep more pessimistic? The effects of food restriction on cognitive bias and the involvement of ghrelin in its regulation"/>
    <s v="sheep"/>
    <s v="Ovis_aries"/>
    <s v="mammal"/>
    <s v="Merino "/>
    <s v="captive"/>
    <s v="adult"/>
    <s v="between"/>
    <s v="n/a"/>
    <s v="between"/>
    <s v="no"/>
    <s v="no"/>
    <s v="yes"/>
    <s v="go/no-go"/>
    <s v="colour"/>
    <s v="visual"/>
    <s v="approach"/>
    <s v="companion sheep"/>
    <s v="exit arena without meeting companion sheep"/>
    <s v="no dog"/>
    <s v="dog"/>
    <s v="R-P"/>
    <s v="chronic hunger"/>
    <s v="stress"/>
    <s v="long-term"/>
    <s v="no"/>
    <n v="3"/>
    <n v="1"/>
    <s v="1 per cue"/>
    <s v="1 positive, 1 negative"/>
    <s v="proportion"/>
    <n v="0"/>
    <n v="14"/>
    <n v="0"/>
    <n v="13"/>
    <s v="female"/>
    <s v="High feed-Low feed"/>
    <s v="Better-Worse"/>
    <s v="MID"/>
    <n v="0.43"/>
    <n v="0.09"/>
    <n v="14"/>
    <n v="0.35"/>
    <n v="0.63"/>
    <n v="7.0000000000000007E-2"/>
    <n v="13"/>
    <n v="0.26"/>
    <s v="natural"/>
    <s v="Fig 6"/>
    <m/>
    <x v="0"/>
    <m/>
  </r>
  <r>
    <x v="414"/>
    <x v="60"/>
    <s v="exp113"/>
    <s v="grp093"/>
    <s v="Verbeek, E., Ferguson, D., Lee, C."/>
    <s v="Physiology and Behavior"/>
    <n v="2.976"/>
    <s v="Peer-reviewed"/>
    <n v="2014"/>
    <s v="Are hungry sheep more pessimistic? The effects of food restriction on cognitive bias and the involvement of ghrelin in its regulation"/>
    <s v="sheep"/>
    <s v="Ovis_aries"/>
    <s v="mammal"/>
    <s v="Merino "/>
    <s v="captive"/>
    <s v="adult"/>
    <s v="between"/>
    <s v="n/a"/>
    <s v="between"/>
    <s v="no"/>
    <s v="no"/>
    <s v="yes"/>
    <s v="go/no-go"/>
    <s v="colour"/>
    <s v="visual"/>
    <s v="approach"/>
    <s v="companion sheep"/>
    <s v="exit arena without meeting companion sheep"/>
    <s v="no dog"/>
    <s v="dog"/>
    <s v="R-P"/>
    <s v="chronic hunger"/>
    <s v="stress"/>
    <s v="long-term"/>
    <s v="no"/>
    <n v="3"/>
    <n v="1"/>
    <s v="1 per cue"/>
    <s v="1 positive, 1 negative"/>
    <s v="proportion"/>
    <n v="0"/>
    <n v="14"/>
    <n v="0"/>
    <n v="13"/>
    <s v="female"/>
    <s v="High feed-Low feed"/>
    <s v="Better-Worse"/>
    <s v="NN"/>
    <n v="0.2"/>
    <n v="0.09"/>
    <n v="14"/>
    <n v="0.35"/>
    <n v="0.36"/>
    <n v="0.08"/>
    <n v="13"/>
    <n v="0.28000000000000003"/>
    <s v="natural"/>
    <s v="Fig 6"/>
    <m/>
    <x v="0"/>
    <m/>
  </r>
  <r>
    <x v="415"/>
    <x v="60"/>
    <s v="exp113"/>
    <s v="grp093"/>
    <s v="Verbeek, E., Ferguson, D., Lee, C."/>
    <s v="Physiology and Behavior"/>
    <n v="2.976"/>
    <s v="Peer-reviewed"/>
    <n v="2014"/>
    <s v="Are hungry sheep more pessimistic? The effects of food restriction on cognitive bias and the involvement of ghrelin in its regulation"/>
    <s v="sheep"/>
    <s v="Ovis_aries"/>
    <s v="mammal"/>
    <s v="Merino "/>
    <s v="captive"/>
    <s v="adult"/>
    <s v="between"/>
    <s v="n/a"/>
    <s v="between"/>
    <s v="no"/>
    <s v="no"/>
    <s v="yes"/>
    <s v="go/no-go"/>
    <s v="colour"/>
    <s v="visual"/>
    <s v="approach"/>
    <s v="companion sheep"/>
    <s v="exit arena without meeting companion sheep"/>
    <s v="no dog"/>
    <s v="dog"/>
    <s v="R-P"/>
    <s v="chronic hunger"/>
    <s v="stress"/>
    <s v="long-term"/>
    <s v="no"/>
    <n v="3"/>
    <n v="1"/>
    <s v="1 per cue"/>
    <s v="1 positive, 1 negative"/>
    <s v="proportion"/>
    <n v="0"/>
    <n v="14"/>
    <n v="0"/>
    <n v="13"/>
    <s v="female"/>
    <s v="High feed-Low feed"/>
    <s v="Better-Worse"/>
    <s v="N"/>
    <n v="7.644999999999999E-2"/>
    <n v="3.635999999999999E-2"/>
    <n v="14"/>
    <n v="0.13604666258310047"/>
    <n v="0.15589"/>
    <n v="5.5620000000000003E-2"/>
    <n v="13"/>
    <n v="0.20054076194130707"/>
    <s v="natural"/>
    <s v="Fig 6"/>
    <m/>
    <x v="0"/>
    <m/>
  </r>
  <r>
    <x v="416"/>
    <x v="60"/>
    <s v="exp113"/>
    <s v="grp093"/>
    <s v="Verbeek, E., Ferguson, D., Lee, C."/>
    <s v="Physiology and Behavior"/>
    <n v="2.976"/>
    <s v="Peer-reviewed"/>
    <n v="2014"/>
    <s v="Are hungry sheep more pessimistic? The effects of food restriction on cognitive bias and the involvement of ghrelin in its regulation"/>
    <s v="sheep"/>
    <s v="Ovis_aries"/>
    <s v="mammal"/>
    <s v="Merino "/>
    <s v="captive"/>
    <s v="adult"/>
    <s v="between"/>
    <s v="n/a"/>
    <s v="between"/>
    <s v="no"/>
    <s v="no"/>
    <s v="yes"/>
    <s v="go/no-go"/>
    <s v="colour"/>
    <s v="visual"/>
    <s v="approach"/>
    <s v="companion sheep"/>
    <s v="exit arena without meeting companion sheep"/>
    <s v="no dog"/>
    <s v="dog"/>
    <s v="R-P"/>
    <s v="chronic hunger"/>
    <s v="stress"/>
    <s v="long-term"/>
    <s v="no"/>
    <n v="3"/>
    <n v="1"/>
    <s v="1 per cue"/>
    <s v="1 positive, 1 negative"/>
    <s v="proportion"/>
    <n v="0"/>
    <n v="14"/>
    <n v="0"/>
    <n v="13"/>
    <s v="female"/>
    <s v="High feed-Low feed"/>
    <s v="Better-Worse"/>
    <s v="P"/>
    <n v="0.87627999999999995"/>
    <n v="4.9699999999999987E-2"/>
    <n v="14"/>
    <n v="0.18596037212266484"/>
    <n v="0.94192999999999993"/>
    <n v="2.7650000000000001E-2"/>
    <n v="13"/>
    <n v="9.9693492766579309E-2"/>
    <s v="natural"/>
    <s v="Fig 6"/>
    <m/>
    <x v="0"/>
    <m/>
  </r>
  <r>
    <x v="417"/>
    <x v="61"/>
    <s v="exp115"/>
    <s v="grp095"/>
    <s v="Voegeli, S., Lutz, J., Wolf, M., Wechsler, B., Gygax, L."/>
    <s v="Behavioural Brain Research"/>
    <n v="3.028"/>
    <s v="Peer-reviewed"/>
    <n v="2014"/>
    <s v="Valence of physical stimuli, not housing conditions, affects behaviour and frontal cortical brain activity in sheep"/>
    <s v="sheep"/>
    <s v="Ovis_aries"/>
    <s v="mammal"/>
    <s v="Lacaune"/>
    <s v="captive"/>
    <s v="juvenile"/>
    <s v="between"/>
    <s v="n/a"/>
    <s v="between"/>
    <s v="no"/>
    <s v="yes"/>
    <s v="no"/>
    <s v="go/no-go"/>
    <s v="location"/>
    <s v="spatial"/>
    <s v="approach box"/>
    <s v="food"/>
    <s v="no food"/>
    <s v="no cloth figure raised by blower"/>
    <s v="cloth figure raised by blower"/>
    <s v="R-P"/>
    <s v="amount and predictability of acces to food"/>
    <s v="stress"/>
    <s v="long-term"/>
    <s v="no"/>
    <n v="3"/>
    <n v="3"/>
    <n v="1"/>
    <s v="2 positive, 2 negative"/>
    <s v="proportion"/>
    <n v="0"/>
    <n v="11"/>
    <n v="0"/>
    <n v="7"/>
    <s v="female"/>
    <s v="Predicgable, stimulus rich-Unpredictable stimulus poor housing"/>
    <s v="Better-Worse"/>
    <s v="NP"/>
    <n v="0.55000000000000004"/>
    <n v="0.16"/>
    <n v="11"/>
    <n v="0.52"/>
    <n v="0.14000000000000001"/>
    <n v="0.14000000000000001"/>
    <n v="7"/>
    <n v="0.38"/>
    <s v="natural"/>
    <s v="Data from authors"/>
    <m/>
    <x v="0"/>
    <m/>
  </r>
  <r>
    <x v="418"/>
    <x v="61"/>
    <s v="exp115"/>
    <s v="grp095"/>
    <s v="Voegeli, S., Lutz, J., Wolf, M., Wechsler, B., Gygax, L."/>
    <s v="Behavioural Brain Research"/>
    <n v="3.028"/>
    <s v="Peer-reviewed"/>
    <n v="2014"/>
    <s v="Valence of physical stimuli, not housing conditions, affects behaviour and frontal cortical brain activity in sheep"/>
    <s v="sheep"/>
    <s v="Ovis_aries"/>
    <s v="mammal"/>
    <s v="Lacaune"/>
    <s v="captive"/>
    <s v="juvenile"/>
    <s v="between"/>
    <s v="n/a"/>
    <s v="between"/>
    <s v="no"/>
    <s v="yes"/>
    <s v="no"/>
    <s v="go/no-go"/>
    <s v="location"/>
    <s v="spatial"/>
    <s v="approach box"/>
    <s v="food"/>
    <s v="no food"/>
    <s v="no cloth figure raised by blower"/>
    <s v="cloth figure raised by blower"/>
    <s v="R-P"/>
    <s v="amount and predictability of acces to food"/>
    <s v="stress"/>
    <s v="long-term"/>
    <s v="no"/>
    <n v="3"/>
    <n v="3"/>
    <n v="1"/>
    <s v="2 positive, 2 negative"/>
    <s v="proportion"/>
    <n v="0"/>
    <n v="11"/>
    <n v="0"/>
    <n v="7"/>
    <s v="female"/>
    <s v="Predicgable, stimulus rich-Unpredictable stimulus poor housing"/>
    <s v="Better-Worse"/>
    <s v="MID"/>
    <n v="0.36"/>
    <n v="0.15"/>
    <n v="11"/>
    <n v="0.5"/>
    <n v="0.28999999999999998"/>
    <n v="0.18"/>
    <n v="7"/>
    <n v="0.49"/>
    <s v="natural"/>
    <s v="Data from authors"/>
    <m/>
    <x v="0"/>
    <m/>
  </r>
  <r>
    <x v="419"/>
    <x v="61"/>
    <s v="exp115"/>
    <s v="grp095"/>
    <s v="Voegeli, S., Lutz, J., Wolf, M., Wechsler, B., Gygax, L."/>
    <s v="Behavioural Brain Research"/>
    <n v="3.028"/>
    <s v="Peer-reviewed"/>
    <n v="2014"/>
    <s v="Valence of physical stimuli, not housing conditions, affects behaviour and frontal cortical brain activity in sheep"/>
    <s v="sheep"/>
    <s v="Ovis_aries"/>
    <s v="mammal"/>
    <s v="Lacaune"/>
    <s v="captive"/>
    <s v="juvenile"/>
    <s v="between"/>
    <s v="n/a"/>
    <s v="between"/>
    <s v="no"/>
    <s v="yes"/>
    <s v="no"/>
    <s v="go/no-go"/>
    <s v="location"/>
    <s v="spatial"/>
    <s v="approach box"/>
    <s v="food"/>
    <s v="no food"/>
    <s v="no cloth figure raised by blower"/>
    <s v="cloth figure raised by blower"/>
    <s v="R-P"/>
    <s v="amount and predictability of acces to food"/>
    <s v="stress"/>
    <s v="long-term"/>
    <s v="no"/>
    <n v="3"/>
    <n v="3"/>
    <n v="1"/>
    <s v="2 positive, 2 negative"/>
    <s v="proportion"/>
    <n v="0"/>
    <n v="11"/>
    <n v="0"/>
    <n v="7"/>
    <s v="female"/>
    <s v="Predicgable, stimulus rich-Unpredictable stimulus poor housing"/>
    <s v="Better-Worse"/>
    <s v="NN"/>
    <n v="0.09"/>
    <n v="0.09"/>
    <n v="11"/>
    <n v="0.3"/>
    <n v="0.28999999999999998"/>
    <n v="0.18"/>
    <n v="7"/>
    <n v="0.49"/>
    <s v="natural"/>
    <s v="Data from authors"/>
    <m/>
    <x v="0"/>
    <m/>
  </r>
  <r>
    <x v="420"/>
    <x v="61"/>
    <s v="exp115"/>
    <s v="grp095"/>
    <s v="Voegeli, S., Lutz, J., Wolf, M., Wechsler, B., Gygax, L."/>
    <s v="Behavioural Brain Research"/>
    <n v="3.028"/>
    <s v="Peer-reviewed"/>
    <n v="2014"/>
    <s v="Valence of physical stimuli, not housing conditions, affects behaviour and frontal cortical brain activity in sheep"/>
    <s v="sheep"/>
    <s v="Ovis_aries"/>
    <s v="mammal"/>
    <s v="Lacaune"/>
    <s v="captive"/>
    <s v="juvenile"/>
    <s v="between"/>
    <s v="n/a"/>
    <s v="between"/>
    <s v="no"/>
    <s v="yes"/>
    <s v="no"/>
    <s v="go/no-go"/>
    <s v="location"/>
    <s v="spatial"/>
    <s v="approach box"/>
    <s v="food"/>
    <s v="no food"/>
    <s v="no cloth figure raised by blower"/>
    <s v="cloth figure raised by blower"/>
    <s v="R-P"/>
    <s v="amount and predictability of acces to food"/>
    <s v="stress"/>
    <s v="long-term"/>
    <s v="no"/>
    <n v="3"/>
    <n v="3"/>
    <n v="1"/>
    <s v="2 positive, 2 negative"/>
    <s v="proportion"/>
    <n v="0"/>
    <n v="11"/>
    <n v="0"/>
    <n v="7"/>
    <s v="female"/>
    <s v="Predicgable, stimulus rich-Unpredictable stimulus poor housing"/>
    <s v="Better-Worse"/>
    <s v="N"/>
    <n v="3.030304E-2"/>
    <n v="2.0327890000000001E-2"/>
    <n v="11"/>
    <n v="6.7419983909617634E-2"/>
    <n v="0"/>
    <n v="0"/>
    <n v="7"/>
    <n v="0"/>
    <s v="natural"/>
    <s v="Data from authors"/>
    <m/>
    <x v="0"/>
    <m/>
  </r>
  <r>
    <x v="421"/>
    <x v="61"/>
    <s v="exp115"/>
    <s v="grp095"/>
    <s v="Voegeli, S., Lutz, J., Wolf, M., Wechsler, B., Gygax, L."/>
    <s v="Behavioural Brain Research"/>
    <n v="3.028"/>
    <s v="Peer-reviewed"/>
    <n v="2014"/>
    <s v="Valence of physical stimuli, not housing conditions, affects behaviour and frontal cortical brain activity in sheep"/>
    <s v="sheep"/>
    <s v="Ovis_aries"/>
    <s v="mammal"/>
    <s v="Lacaune"/>
    <s v="captive"/>
    <s v="juvenile"/>
    <s v="between"/>
    <s v="n/a"/>
    <s v="between"/>
    <s v="no"/>
    <s v="yes"/>
    <s v="no"/>
    <s v="go/no-go"/>
    <s v="location"/>
    <s v="spatial"/>
    <s v="approach box"/>
    <s v="food"/>
    <s v="no food"/>
    <s v="no cloth figure raised by blower"/>
    <s v="cloth figure raised by blower"/>
    <s v="R-P"/>
    <s v="amount and predictability of acces to food"/>
    <s v="stress"/>
    <s v="long-term"/>
    <s v="no"/>
    <n v="3"/>
    <n v="3"/>
    <n v="1"/>
    <s v="2 positive, 2 negative"/>
    <s v="proportion"/>
    <n v="0"/>
    <n v="11"/>
    <n v="0"/>
    <n v="7"/>
    <s v="female"/>
    <s v="Predicgable, stimulus rich-Unpredictable stimulus poor housing"/>
    <s v="Better-Worse"/>
    <s v="P"/>
    <n v="0.98484848000000003"/>
    <n v="1.515152E-2"/>
    <n v="11"/>
    <n v="5.0251906843565647E-2"/>
    <n v="0.80952380000000002"/>
    <n v="0.13814995999999999"/>
    <n v="7"/>
    <n v="0.36551043779352071"/>
    <s v="natural"/>
    <s v="Data from authors"/>
    <m/>
    <x v="0"/>
    <m/>
  </r>
  <r>
    <x v="422"/>
    <x v="62"/>
    <s v="exp116"/>
    <s v="grp096"/>
    <s v="Walker, J.K., Waran, N.K., Phillips, C. J.C."/>
    <s v="Applied Animal Behaviour Science"/>
    <n v="1.6910000000000001"/>
    <s v="Peer-reviewed"/>
    <n v="2014"/>
    <s v="The effect of conspecific removal on the behaviour and physiology of pair-housed shelter dogs"/>
    <s v="dog"/>
    <s v="Canis_lupus_familiaris"/>
    <s v="mammal"/>
    <s v="Various breeds"/>
    <s v="captive"/>
    <s v="adult"/>
    <s v="within"/>
    <s v="no"/>
    <s v="within (before-after)"/>
    <s v="no"/>
    <s v="no"/>
    <s v="no"/>
    <s v="go/no-go"/>
    <s v="location"/>
    <s v="spatial"/>
    <s v="approach food bowl"/>
    <s v="food"/>
    <s v="no food"/>
    <s v="no food"/>
    <s v="no food"/>
    <s v="R-Null"/>
    <s v="seperation from conspecific "/>
    <s v="stress"/>
    <s v="before/during"/>
    <s v="no"/>
    <n v="3"/>
    <n v="2"/>
    <s v="3 per cue"/>
    <s v="6 positive, 6 negative"/>
    <s v="latency"/>
    <n v="7"/>
    <n v="5"/>
    <n v="7"/>
    <n v="5"/>
    <s v="mixed-sex"/>
    <s v="Before separation-After separation"/>
    <s v="Benign-Worse"/>
    <s v="NP"/>
    <n v="4.62"/>
    <n v="2.14"/>
    <n v="12"/>
    <n v="7.43"/>
    <n v="4.4000000000000004"/>
    <n v="0.66"/>
    <n v="12"/>
    <n v="2.2799999999999998"/>
    <s v="natural"/>
    <s v="Fig 6"/>
    <m/>
    <x v="0"/>
    <m/>
  </r>
  <r>
    <x v="423"/>
    <x v="62"/>
    <s v="exp116"/>
    <s v="grp096"/>
    <s v="Walker, J.K., Waran, N.K., Phillips, C. J.C."/>
    <s v="Applied Animal Behaviour Science"/>
    <n v="1.6910000000000001"/>
    <s v="Peer-reviewed"/>
    <n v="2014"/>
    <s v="The effect of conspecific removal on the behaviour and physiology of pair-housed shelter dogs"/>
    <s v="dog"/>
    <s v="Canis_lupus_familiaris"/>
    <s v="mammal"/>
    <s v="Various breeds"/>
    <s v="captive"/>
    <s v="adult"/>
    <s v="within"/>
    <s v="no"/>
    <s v="within (before-after)"/>
    <s v="no"/>
    <s v="no"/>
    <s v="no"/>
    <s v="go/no-go"/>
    <s v="location"/>
    <s v="spatial"/>
    <s v="approach food bowl"/>
    <s v="food"/>
    <s v="no food"/>
    <s v="no food"/>
    <s v="no food"/>
    <s v="R-Null"/>
    <s v="seperation from conspecific "/>
    <s v="stress"/>
    <s v="before/during"/>
    <s v="no"/>
    <n v="3"/>
    <n v="2"/>
    <s v="3 per cue"/>
    <s v="6 positive, 6 negative"/>
    <s v="latency"/>
    <n v="7"/>
    <n v="5"/>
    <n v="7"/>
    <n v="5"/>
    <s v="mixed-sex"/>
    <s v="Before separation-After separation"/>
    <s v="Benign-Worse"/>
    <s v="MID"/>
    <n v="9.24"/>
    <n v="2.16"/>
    <n v="12"/>
    <n v="7.49"/>
    <n v="13.57"/>
    <n v="2.66"/>
    <n v="12"/>
    <n v="9.1999999999999993"/>
    <s v="natural"/>
    <s v="Fig 6"/>
    <m/>
    <x v="0"/>
    <m/>
  </r>
  <r>
    <x v="424"/>
    <x v="62"/>
    <s v="exp116"/>
    <s v="grp096"/>
    <s v="Walker, J.K., Waran, N.K., Phillips, C. J.C."/>
    <s v="Applied Animal Behaviour Science"/>
    <n v="1.6910000000000001"/>
    <s v="Peer-reviewed"/>
    <n v="2014"/>
    <s v="The effect of conspecific removal on the behaviour and physiology of pair-housed shelter dogs"/>
    <s v="dog"/>
    <s v="Canis_lupus_familiaris"/>
    <s v="mammal"/>
    <s v="Various breeds"/>
    <s v="captive"/>
    <s v="adult"/>
    <s v="within"/>
    <s v="no"/>
    <s v="within (before-after)"/>
    <s v="no"/>
    <s v="no"/>
    <s v="no"/>
    <s v="go/no-go"/>
    <s v="location"/>
    <s v="spatial"/>
    <s v="approach food bowl"/>
    <s v="food"/>
    <s v="no food"/>
    <s v="no food"/>
    <s v="no food"/>
    <s v="R-Null"/>
    <s v="seperation from conspecific "/>
    <s v="stress"/>
    <s v="before/during"/>
    <s v="no"/>
    <n v="3"/>
    <n v="2"/>
    <s v="3 per cue"/>
    <s v="6 positive, 6 negative"/>
    <s v="latency"/>
    <n v="7"/>
    <n v="5"/>
    <n v="7"/>
    <n v="5"/>
    <s v="mixed-sex"/>
    <s v="Before separation-After separation"/>
    <s v="Benign-Worse"/>
    <s v="NN"/>
    <n v="16.420000000000002"/>
    <n v="1.8"/>
    <n v="12"/>
    <n v="6.23"/>
    <n v="17.66"/>
    <n v="2.31"/>
    <n v="12"/>
    <n v="7.98"/>
    <s v="natural"/>
    <s v="Fig 6"/>
    <m/>
    <x v="0"/>
    <m/>
  </r>
  <r>
    <x v="425"/>
    <x v="62"/>
    <s v="exp116"/>
    <s v="grp096"/>
    <s v="Walker, J.K., Waran, N.K., Phillips, C. J.C."/>
    <s v="Applied Animal Behaviour Science"/>
    <n v="1.6910000000000001"/>
    <s v="Peer-reviewed"/>
    <n v="2014"/>
    <s v="The effect of conspecific removal on the behaviour and physiology of pair-housed shelter dogs"/>
    <s v="dog"/>
    <s v="Canis_lupus_familiaris"/>
    <s v="mammal"/>
    <s v="Various breeds"/>
    <s v="captive"/>
    <s v="adult"/>
    <s v="within"/>
    <s v="no"/>
    <s v="within (before-after)"/>
    <s v="no"/>
    <s v="no"/>
    <s v="no"/>
    <s v="go/no-go"/>
    <s v="location"/>
    <s v="spatial"/>
    <s v="approach food bowl"/>
    <s v="food"/>
    <s v="no food"/>
    <s v="no food"/>
    <s v="no food"/>
    <s v="R-Null"/>
    <s v="seperation from conspecific "/>
    <s v="stress"/>
    <s v="before/during"/>
    <s v="no"/>
    <n v="3"/>
    <n v="2"/>
    <s v="3 per cue"/>
    <s v="6 positive, 6 negative"/>
    <s v="latency"/>
    <n v="7"/>
    <n v="5"/>
    <n v="7"/>
    <n v="5"/>
    <s v="mixed-sex"/>
    <s v="Before separation-After separation"/>
    <s v="Benign-Worse"/>
    <s v="N"/>
    <n v="17.521999999999998"/>
    <n v="1.266"/>
    <n v="12"/>
    <n v="4.3855526447643971"/>
    <n v="17.254000000000001"/>
    <n v="1.7290000000000001"/>
    <n v="12"/>
    <n v="5.9894316925731781"/>
    <s v="natural"/>
    <s v="Fig 6"/>
    <m/>
    <x v="0"/>
    <m/>
  </r>
  <r>
    <x v="426"/>
    <x v="62"/>
    <s v="exp116"/>
    <s v="grp096"/>
    <s v="Walker, J.K., Waran, N.K., Phillips, C. J.C."/>
    <s v="Applied Animal Behaviour Science"/>
    <n v="1.6910000000000001"/>
    <s v="Peer-reviewed"/>
    <n v="2014"/>
    <s v="The effect of conspecific removal on the behaviour and physiology of pair-housed shelter dogs"/>
    <s v="dog"/>
    <s v="Canis_lupus_familiaris"/>
    <s v="mammal"/>
    <s v="Various breeds"/>
    <s v="captive"/>
    <s v="adult"/>
    <s v="within"/>
    <s v="no"/>
    <s v="within (before-after)"/>
    <s v="no"/>
    <s v="no"/>
    <s v="no"/>
    <s v="go/no-go"/>
    <s v="location"/>
    <s v="spatial"/>
    <s v="approach food bowl"/>
    <s v="food"/>
    <s v="no food"/>
    <s v="no food"/>
    <s v="no food"/>
    <s v="R-Null"/>
    <s v="seperation from conspecific "/>
    <s v="stress"/>
    <s v="before/during"/>
    <s v="no"/>
    <n v="3"/>
    <n v="2"/>
    <s v="3 per cue"/>
    <s v="6 positive, 6 negative"/>
    <s v="latency"/>
    <n v="7"/>
    <n v="5"/>
    <n v="7"/>
    <n v="5"/>
    <s v="mixed-sex"/>
    <s v="Before separation-After separation"/>
    <s v="Benign-Worse"/>
    <s v="P"/>
    <n v="3.1379999999999999"/>
    <n v="0.73099999999999998"/>
    <n v="12"/>
    <n v="2.5322582806656984"/>
    <n v="2.7160000000000002"/>
    <n v="0.32500000000000001"/>
    <n v="12"/>
    <n v="1.1258330249197701"/>
    <s v="natural"/>
    <s v="Fig 6"/>
    <m/>
    <x v="0"/>
    <m/>
  </r>
  <r>
    <x v="427"/>
    <x v="63"/>
    <s v="exp117"/>
    <s v="grp097"/>
    <s v="Wheeler, R. R., Swan, M. P., Hickman, D. L."/>
    <s v="Laboratory Animals"/>
    <n v="1.1200000000000001"/>
    <s v="Peer-reviewed"/>
    <n v="2015"/>
    <s v="Effect of multilevel laboratory rat caging system on the well-being of the singly-housed sprague dawley rat"/>
    <s v="rat"/>
    <s v="Rattus_norvegicus"/>
    <s v="mammal"/>
    <s v="Sprague_Dawley outbred "/>
    <s v="captive"/>
    <s v="adult"/>
    <s v="between"/>
    <s v="n/a"/>
    <s v="between"/>
    <s v="yes"/>
    <s v="no"/>
    <s v="yes"/>
    <s v="go/no-go"/>
    <s v="location"/>
    <s v="spatial"/>
    <s v="approach pot"/>
    <s v="food"/>
    <s v="no food"/>
    <s v="inaccessibel food"/>
    <s v="no food"/>
    <s v="R-P"/>
    <s v="access to cage level"/>
    <s v="stress"/>
    <s v="long-term"/>
    <s v="no"/>
    <n v="3"/>
    <s v="no info"/>
    <s v="1 per cue"/>
    <s v="5 positive, 5 negative"/>
    <s v="latency"/>
    <n v="9"/>
    <n v="0"/>
    <n v="9"/>
    <n v="0"/>
    <s v="male"/>
    <s v="Control (standard cage) - multilevel cage"/>
    <s v="Better-Worse"/>
    <s v="NP"/>
    <n v="16.1007152098029"/>
    <n v="4.4788732394365987"/>
    <n v="9"/>
    <n v="13.436619718309796"/>
    <n v="20.1500231893963"/>
    <n v="4.8173407864866995"/>
    <n v="9"/>
    <n v="14.452022359460098"/>
    <s v="natural"/>
    <s v="Fig 4"/>
    <m/>
    <x v="0"/>
    <s v="shared control"/>
  </r>
  <r>
    <x v="428"/>
    <x v="63"/>
    <s v="exp117"/>
    <s v="grp097"/>
    <s v="Wheeler, R. R., Swan, M. P., Hickman, D. L."/>
    <s v="Laboratory Animals"/>
    <n v="1.1200000000000001"/>
    <s v="Peer-reviewed"/>
    <n v="2015"/>
    <s v="Effect of multilevel laboratory rat caging system on the well-being of the singly-housed sprague dawley rat"/>
    <s v="rat"/>
    <s v="Rattus_norvegicus"/>
    <s v="mammal"/>
    <s v="Sprague_Dawley outbred "/>
    <s v="captive"/>
    <s v="adult"/>
    <s v="between"/>
    <s v="n/a"/>
    <s v="between"/>
    <s v="yes"/>
    <s v="no"/>
    <s v="yes"/>
    <s v="go/no-go"/>
    <s v="location"/>
    <s v="spatial"/>
    <s v="approach pot"/>
    <s v="food"/>
    <s v="no food"/>
    <s v="inaccessibel food"/>
    <s v="no food"/>
    <s v="R-P"/>
    <s v="access to cage level"/>
    <s v="stress"/>
    <s v="long-term"/>
    <s v="no"/>
    <n v="3"/>
    <s v="no info"/>
    <s v="1 per cue"/>
    <s v="5 positive, 5 negative"/>
    <s v="latency"/>
    <n v="9"/>
    <n v="0"/>
    <n v="9"/>
    <n v="0"/>
    <s v="male"/>
    <s v="Control (full access) - Full then restricted access"/>
    <s v="Better-Worse"/>
    <s v="MID"/>
    <n v="42.315777607029801"/>
    <n v="8.6351270770352997"/>
    <n v="9"/>
    <n v="25.905381231105899"/>
    <n v="46.322434800150702"/>
    <n v="9.5531314617640959"/>
    <n v="9"/>
    <n v="28.659394385292288"/>
    <s v="natural"/>
    <s v="Fig 4"/>
    <m/>
    <x v="0"/>
    <s v="shared control"/>
  </r>
  <r>
    <x v="429"/>
    <x v="63"/>
    <s v="exp117"/>
    <s v="grp097"/>
    <s v="Wheeler, R. R., Swan, M. P., Hickman, D. L."/>
    <s v="Laboratory Animals"/>
    <n v="1.1200000000000001"/>
    <s v="Peer-reviewed"/>
    <n v="2015"/>
    <s v="Effect of multilevel laboratory rat caging system on the well-being of the singly-housed sprague dawley rat"/>
    <s v="rat"/>
    <s v="Rattus_norvegicus"/>
    <s v="mammal"/>
    <s v="Sprague_Dawley outbred "/>
    <s v="captive"/>
    <s v="adult"/>
    <s v="between"/>
    <s v="n/a"/>
    <s v="between"/>
    <s v="yes"/>
    <s v="no"/>
    <s v="yes"/>
    <s v="go/no-go"/>
    <s v="location"/>
    <s v="spatial"/>
    <s v="approach pot"/>
    <s v="food"/>
    <s v="no food"/>
    <s v="inaccessibel food"/>
    <s v="no food"/>
    <s v="R-P"/>
    <s v="access to cage level"/>
    <s v="stress"/>
    <s v="long-term"/>
    <s v="no"/>
    <n v="3"/>
    <s v="no info"/>
    <s v="1 per cue"/>
    <s v="5 positive, 5 negative"/>
    <s v="latency"/>
    <n v="9"/>
    <n v="0"/>
    <n v="9"/>
    <n v="0"/>
    <s v="male"/>
    <s v="Control (full access) - Full then restricted access"/>
    <s v="Better-Worse"/>
    <s v="NN"/>
    <n v="68.841059602648997"/>
    <n v="8.9403973509933081"/>
    <n v="9"/>
    <n v="26.821192052979924"/>
    <n v="52.748344370860899"/>
    <n v="9.2384105960265046"/>
    <n v="9"/>
    <n v="27.715231788079514"/>
    <s v="natural"/>
    <s v="Fig 4"/>
    <m/>
    <x v="0"/>
    <s v="shared control"/>
  </r>
  <r>
    <x v="430"/>
    <x v="63"/>
    <s v="exp117"/>
    <s v="grp097"/>
    <s v="Wheeler, R. R., Swan, M. P., Hickman, D. L."/>
    <s v="Laboratory Animals"/>
    <n v="1.1200000000000001"/>
    <s v="Peer-reviewed"/>
    <n v="2015"/>
    <s v="Effect of multilevel laboratory rat caging system on the well-being of the singly-housed sprague dawley rat"/>
    <s v="rat"/>
    <s v="Rattus_norvegicus"/>
    <s v="mammal"/>
    <s v="Sprague_Dawley outbred "/>
    <s v="captive"/>
    <s v="adult"/>
    <s v="between"/>
    <s v="n/a"/>
    <s v="between"/>
    <s v="yes"/>
    <s v="no"/>
    <s v="yes"/>
    <s v="go/no-go"/>
    <s v="location"/>
    <s v="spatial"/>
    <s v="approach pot"/>
    <s v="food"/>
    <s v="no food"/>
    <s v="inaccessibel food"/>
    <s v="no food"/>
    <s v="R-P"/>
    <s v="access to cage level"/>
    <s v="stress"/>
    <s v="long-term"/>
    <s v="no"/>
    <n v="3"/>
    <s v="no info"/>
    <s v="1 per cue"/>
    <s v="5 positive, 5 negative"/>
    <s v="latency"/>
    <n v="9"/>
    <n v="0"/>
    <n v="9"/>
    <n v="0"/>
    <s v="male"/>
    <s v="Control (full access) - Full then restricted access"/>
    <s v="Better-Worse"/>
    <s v="N"/>
    <m/>
    <m/>
    <n v="9"/>
    <m/>
    <m/>
    <m/>
    <n v="9"/>
    <m/>
    <s v="natural"/>
    <s v="Fig 4"/>
    <m/>
    <x v="0"/>
    <s v="author didn't respond"/>
  </r>
  <r>
    <x v="431"/>
    <x v="63"/>
    <s v="exp117"/>
    <s v="grp097"/>
    <s v="Wheeler, R. R., Swan, M. P., Hickman, D. L."/>
    <s v="Laboratory Animals"/>
    <n v="1.1200000000000001"/>
    <s v="Peer-reviewed"/>
    <n v="2015"/>
    <s v="Effect of multilevel laboratory rat caging system on the well-being of the singly-housed sprague dawley rat"/>
    <s v="rat"/>
    <s v="Rattus_norvegicus"/>
    <s v="mammal"/>
    <s v="Sprague_Dawley outbred "/>
    <s v="captive"/>
    <s v="adult"/>
    <s v="between"/>
    <s v="n/a"/>
    <s v="between"/>
    <s v="yes"/>
    <s v="no"/>
    <s v="yes"/>
    <s v="go/no-go"/>
    <s v="location"/>
    <s v="spatial"/>
    <s v="approach pot"/>
    <s v="food"/>
    <s v="no food"/>
    <s v="inaccessibel food"/>
    <s v="no food"/>
    <s v="R-P"/>
    <s v="access to cage level"/>
    <s v="stress"/>
    <s v="long-term"/>
    <s v="no"/>
    <n v="3"/>
    <s v="no info"/>
    <s v="1 per cue"/>
    <s v="5 positive, 5 negative"/>
    <s v="latency"/>
    <n v="9"/>
    <n v="0"/>
    <n v="9"/>
    <n v="0"/>
    <s v="male"/>
    <s v="Control (full access) - Full then restricted access"/>
    <s v="Better-Worse"/>
    <s v="P"/>
    <m/>
    <m/>
    <n v="9"/>
    <m/>
    <m/>
    <m/>
    <n v="9"/>
    <m/>
    <s v="natural"/>
    <s v="Fig 4"/>
    <m/>
    <x v="0"/>
    <s v="author didn't respond"/>
  </r>
  <r>
    <x v="432"/>
    <x v="64"/>
    <s v="exp118"/>
    <s v="grp098"/>
    <s v="Wichman, A., Keeling, L. J., Forkman, B."/>
    <s v="Applied Animal Behaviour Science"/>
    <n v="1.6910000000000001"/>
    <s v="Peer-reviewed"/>
    <n v="2012"/>
    <s v="Cognitive bias and anticipatory behaviour of laying hens housed in basic and enriched pens"/>
    <s v="fowl"/>
    <s v="Gallus_gallus"/>
    <s v="bird"/>
    <s v="Lohmann white"/>
    <s v="captive"/>
    <s v="adult"/>
    <s v="between"/>
    <s v="n/a"/>
    <s v="between"/>
    <s v="no"/>
    <s v="no"/>
    <s v="no"/>
    <s v="go/no-go"/>
    <s v="location"/>
    <s v="spatial"/>
    <s v="approach food bowl"/>
    <s v="food"/>
    <s v="no food"/>
    <s v="no food"/>
    <s v="no food"/>
    <s v="R-Null"/>
    <s v="enrichment (perch, apple and sunflower seeds)"/>
    <s v="enrichment"/>
    <s v="long-term"/>
    <s v="no"/>
    <n v="3"/>
    <n v="3"/>
    <s v="1 per cue"/>
    <s v="5 positive, 5 negative"/>
    <s v="proportion"/>
    <n v="0"/>
    <n v="14"/>
    <n v="0"/>
    <n v="13"/>
    <s v="female"/>
    <s v="Basic-Enriched"/>
    <s v="Benign-Worse"/>
    <s v="NP"/>
    <n v="0.78"/>
    <n v="0.12"/>
    <n v="14"/>
    <n v="0.46"/>
    <n v="1"/>
    <n v="0.01"/>
    <n v="13"/>
    <n v="0.04"/>
    <s v="natural"/>
    <s v="Fig 2"/>
    <s v="CI reported, divided by 2 to estimate SE"/>
    <x v="0"/>
    <m/>
  </r>
  <r>
    <x v="433"/>
    <x v="64"/>
    <s v="exp118"/>
    <s v="grp098"/>
    <s v="Wichman, A., Keeling, L. J., Forkman, B."/>
    <s v="Applied Animal Behaviour Science"/>
    <n v="1.6910000000000001"/>
    <s v="Peer-reviewed"/>
    <n v="2012"/>
    <s v="Cognitive bias and anticipatory behaviour of laying hens housed in basic and enriched pens"/>
    <s v="fowl"/>
    <s v="Gallus_gallus"/>
    <s v="bird"/>
    <s v="Lohmann white"/>
    <s v="captive"/>
    <s v="adult"/>
    <s v="between"/>
    <s v="n/a"/>
    <s v="between"/>
    <s v="no"/>
    <s v="no"/>
    <s v="no"/>
    <s v="go/no-go"/>
    <s v="location"/>
    <s v="spatial"/>
    <s v="approach food bowl"/>
    <s v="food"/>
    <s v="no food"/>
    <s v="no food"/>
    <s v="no food"/>
    <s v="R-Null"/>
    <s v="enrichment (perch, apple and sunflower seeds)"/>
    <s v="enrichment"/>
    <s v="long-term"/>
    <s v="no"/>
    <n v="3"/>
    <n v="3"/>
    <s v="1 per cue"/>
    <s v="5 positive, 5 negative"/>
    <s v="proportion"/>
    <n v="0"/>
    <n v="14"/>
    <n v="0"/>
    <n v="13"/>
    <s v="female"/>
    <s v="Basic-Enriched"/>
    <s v="Benign-Worse"/>
    <s v="MID"/>
    <n v="0.57999999999999996"/>
    <n v="0.16"/>
    <n v="14"/>
    <n v="0.57999999999999996"/>
    <n v="0.92"/>
    <n v="0.08"/>
    <n v="13"/>
    <n v="0.3"/>
    <s v="natural"/>
    <s v="Fig 2"/>
    <s v="CI reported, divided by 2 to estimate SE"/>
    <x v="0"/>
    <m/>
  </r>
  <r>
    <x v="434"/>
    <x v="64"/>
    <s v="exp118"/>
    <s v="grp098"/>
    <s v="Wichman, A., Keeling, L. J., Forkman, B."/>
    <s v="Applied Animal Behaviour Science"/>
    <n v="1.6910000000000001"/>
    <s v="Peer-reviewed"/>
    <n v="2012"/>
    <s v="Cognitive bias and anticipatory behaviour of laying hens housed in basic and enriched pens"/>
    <s v="fowl"/>
    <s v="Gallus_gallus"/>
    <s v="bird"/>
    <s v="Lohmann white"/>
    <s v="captive"/>
    <s v="adult"/>
    <s v="between"/>
    <s v="n/a"/>
    <s v="between"/>
    <s v="no"/>
    <s v="no"/>
    <s v="no"/>
    <s v="go/no-go"/>
    <s v="location"/>
    <s v="spatial"/>
    <s v="approach food bowl"/>
    <s v="food"/>
    <s v="no food"/>
    <s v="no food"/>
    <s v="no food"/>
    <s v="R-Null"/>
    <s v="enrichment (perch, apple and sunflower seeds)"/>
    <s v="enrichment"/>
    <s v="long-term"/>
    <s v="no"/>
    <n v="3"/>
    <n v="3"/>
    <s v="1 per cue"/>
    <s v="5 positive, 5 negative"/>
    <s v="proportion"/>
    <n v="0"/>
    <n v="14"/>
    <n v="0"/>
    <n v="13"/>
    <s v="female"/>
    <s v="Basic-Enriched"/>
    <s v="Benign-Worse"/>
    <s v="NN"/>
    <n v="0.2"/>
    <n v="0.12"/>
    <n v="14"/>
    <n v="0.45"/>
    <n v="0.23"/>
    <n v="0.14000000000000001"/>
    <n v="13"/>
    <n v="0.49"/>
    <s v="natural"/>
    <s v="Fig 2"/>
    <s v="CI reported, divided by 2 to estimate SE"/>
    <x v="0"/>
    <m/>
  </r>
  <r>
    <x v="435"/>
    <x v="64"/>
    <s v="exp118"/>
    <s v="grp098"/>
    <s v="Wichman, A., Keeling, L. J., Forkman, B."/>
    <s v="Applied Animal Behaviour Science"/>
    <n v="1.6910000000000001"/>
    <s v="Peer-reviewed"/>
    <n v="2012"/>
    <s v="Cognitive bias and anticipatory behaviour of laying hens housed in basic and enriched pens"/>
    <s v="fowl"/>
    <s v="Gallus_gallus"/>
    <s v="bird"/>
    <s v="Lohmann white"/>
    <s v="captive"/>
    <s v="adult"/>
    <s v="between"/>
    <s v="n/a"/>
    <s v="between"/>
    <s v="no"/>
    <s v="no"/>
    <s v="no"/>
    <s v="go/no-go"/>
    <s v="location"/>
    <s v="spatial"/>
    <s v="approach food bowl"/>
    <s v="food"/>
    <s v="no food"/>
    <s v="no food"/>
    <s v="no food"/>
    <s v="R-Null"/>
    <s v="enrichment (perch, apple and sunflower seeds)"/>
    <s v="enrichment"/>
    <s v="long-term"/>
    <s v="no"/>
    <n v="3"/>
    <n v="3"/>
    <s v="1 per cue"/>
    <s v="5 positive, 5 negative"/>
    <s v="proportion"/>
    <n v="0"/>
    <n v="14"/>
    <n v="0"/>
    <n v="13"/>
    <s v="female"/>
    <s v="Basic-Enriched"/>
    <s v="Benign-Worse"/>
    <s v="N"/>
    <n v="0.14269000000000001"/>
    <n v="0.10339000000000001"/>
    <n v="14"/>
    <n v="0.38684995721855781"/>
    <n v="7.954E-2"/>
    <n v="8.1050000000000011E-2"/>
    <n v="13"/>
    <n v="0.29222993087635635"/>
    <s v="natural"/>
    <s v="Fig 2"/>
    <s v="CI reported, divided by 2 to estimate SE"/>
    <x v="0"/>
    <m/>
  </r>
  <r>
    <x v="436"/>
    <x v="64"/>
    <s v="exp118"/>
    <s v="grp098"/>
    <s v="Wichman, A., Keeling, L. J., Forkman, B."/>
    <s v="Applied Animal Behaviour Science"/>
    <n v="1.6910000000000001"/>
    <s v="Peer-reviewed"/>
    <n v="2012"/>
    <s v="Cognitive bias and anticipatory behaviour of laying hens housed in basic and enriched pens"/>
    <s v="fowl"/>
    <s v="Gallus_gallus"/>
    <s v="bird"/>
    <s v="Lohmann white"/>
    <s v="captive"/>
    <s v="adult"/>
    <s v="between"/>
    <s v="n/a"/>
    <s v="between"/>
    <s v="no"/>
    <s v="no"/>
    <s v="no"/>
    <s v="go/no-go"/>
    <s v="location"/>
    <s v="spatial"/>
    <s v="approach food bowl"/>
    <s v="food"/>
    <s v="no food"/>
    <s v="no food"/>
    <s v="no food"/>
    <s v="R-Null"/>
    <s v="enrichment (perch, apple and sunflower seeds)"/>
    <s v="enrichment"/>
    <s v="long-term"/>
    <s v="no"/>
    <n v="3"/>
    <n v="3"/>
    <s v="1 per cue"/>
    <s v="5 positive, 5 negative"/>
    <s v="proportion"/>
    <n v="0"/>
    <n v="14"/>
    <n v="0"/>
    <n v="13"/>
    <s v="female"/>
    <s v="Basic-Enriched"/>
    <s v="Benign-Worse"/>
    <s v="P"/>
    <n v="0.78491"/>
    <n v="0.11689500000000001"/>
    <n v="14"/>
    <n v="0.43738104022693991"/>
    <n v="0.99585999999999997"/>
    <n v="1.6675000000000051E-2"/>
    <n v="13"/>
    <n v="6.0122567518362202E-2"/>
    <s v="natural"/>
    <s v="Fig 2"/>
    <s v="CI reported, divided by 2 to estimate SE"/>
    <x v="0"/>
    <m/>
  </r>
  <r>
    <x v="437"/>
    <x v="65"/>
    <s v="exp119"/>
    <s v="grp099"/>
    <s v="Zidar, J., Campderrich, I., Janson, E., Whichman, A., Winberg, S., Keeling, L., Løvlie, H."/>
    <s v="Scientific Reports"/>
    <m/>
    <s v="Peer-reviewed"/>
    <n v="2018"/>
    <s v="Environmental complexity buffers against stress-induced negative judgement bias in female chickens"/>
    <s v="fowl"/>
    <s v="Gallus_gallus"/>
    <s v="bird"/>
    <s v="Bovin rubust"/>
    <s v="captive"/>
    <s v="juvenile"/>
    <s v="between"/>
    <s v="n/a"/>
    <s v="between"/>
    <s v="yes"/>
    <s v="no"/>
    <s v="no"/>
    <s v="go/no-go"/>
    <s v="colour"/>
    <s v="visual"/>
    <s v="approach food bowl"/>
    <s v="food"/>
    <s v="no mealworm"/>
    <s v="no mealworm"/>
    <s v="no mealworm"/>
    <s v="R-Null"/>
    <s v="early and acute cold stress"/>
    <s v="stress"/>
    <s v="before/during"/>
    <s v="no"/>
    <n v="3"/>
    <n v="1"/>
    <s v="2 per cue"/>
    <s v="6 positive, 6 negative"/>
    <s v="latency"/>
    <n v="0"/>
    <n v="30"/>
    <n v="0"/>
    <n v="34"/>
    <s v="female"/>
    <s v="Control-Early cold stressed"/>
    <s v="Benign-Worse"/>
    <s v="NP"/>
    <n v="2.76"/>
    <n v="0.51"/>
    <n v="30"/>
    <n v="2.8"/>
    <n v="2.61"/>
    <n v="0.45"/>
    <n v="34"/>
    <n v="2.61"/>
    <s v="natural"/>
    <s v="Data from authors"/>
    <m/>
    <x v="0"/>
    <m/>
  </r>
  <r>
    <x v="438"/>
    <x v="65"/>
    <s v="exp119"/>
    <s v="grp099"/>
    <s v="Zidar, J., Campderrich, I., Janson, E., Whichman, A., Winberg, S., Keeling, L., Løvlie, H."/>
    <s v="Scientific Reports"/>
    <m/>
    <s v="Peer-reviewed"/>
    <n v="2018"/>
    <s v="Environmental complexity buffers against stress-induced negative judgement bias in female chickens"/>
    <s v="fowl"/>
    <s v="Gallus_gallus"/>
    <s v="bird"/>
    <s v="Bovin rubust"/>
    <s v="captive"/>
    <s v="juvenile"/>
    <s v="between"/>
    <s v="n/a"/>
    <s v="between"/>
    <s v="yes"/>
    <s v="no"/>
    <s v="no"/>
    <s v="go/no-go"/>
    <s v="colour"/>
    <s v="visual"/>
    <s v="approach food bowl"/>
    <s v="food"/>
    <s v="no mealworm"/>
    <s v="no mealworm"/>
    <s v="no mealworm"/>
    <s v="R-Null"/>
    <s v="early and acute cold stress"/>
    <s v="stress"/>
    <s v="before/during"/>
    <s v="no"/>
    <n v="3"/>
    <n v="1"/>
    <s v="2 per cue"/>
    <s v="6 positive, 6 negative"/>
    <s v="latency"/>
    <n v="0"/>
    <n v="30"/>
    <n v="0"/>
    <n v="34"/>
    <s v="female"/>
    <s v="Control-Early cold stressed"/>
    <s v="Benign-Worse"/>
    <s v="MID"/>
    <n v="6.41"/>
    <n v="1.17"/>
    <n v="30"/>
    <n v="6.4"/>
    <n v="6.56"/>
    <n v="1.01"/>
    <n v="34"/>
    <n v="5.91"/>
    <s v="natural"/>
    <s v="Data from authors"/>
    <m/>
    <x v="0"/>
    <m/>
  </r>
  <r>
    <x v="439"/>
    <x v="65"/>
    <s v="exp119"/>
    <s v="grp099"/>
    <s v="Zidar, J., Campderrich, I., Janson, E., Whichman, A., Winberg, S., Keeling, L., Løvlie, H."/>
    <s v="Scientific Reports"/>
    <m/>
    <s v="Peer-reviewed"/>
    <n v="2018"/>
    <s v="Environmental complexity buffers against stress-induced negative judgement bias in female chickens"/>
    <s v="fowl"/>
    <s v="Gallus_gallus"/>
    <s v="bird"/>
    <s v="Bovin rubust"/>
    <s v="captive"/>
    <s v="juvenile"/>
    <s v="between"/>
    <s v="n/a"/>
    <s v="between"/>
    <s v="yes"/>
    <s v="no"/>
    <s v="no"/>
    <s v="go/no-go"/>
    <s v="colour"/>
    <s v="visual"/>
    <s v="approach food bowl"/>
    <s v="food"/>
    <s v="no mealworm"/>
    <s v="no mealworm"/>
    <s v="no mealworm"/>
    <s v="R-Null"/>
    <s v="early and acute cold stress"/>
    <s v="stress"/>
    <s v="before/during"/>
    <s v="no"/>
    <n v="3"/>
    <n v="1"/>
    <s v="2 per cue"/>
    <s v="6 positive, 6 negative"/>
    <s v="latency"/>
    <n v="0"/>
    <n v="30"/>
    <n v="0"/>
    <n v="34"/>
    <s v="female"/>
    <s v="Control-Early cold stressed"/>
    <s v="Benign-Worse"/>
    <s v="NN"/>
    <n v="17.25"/>
    <n v="1.64"/>
    <n v="30"/>
    <n v="8.9700000000000006"/>
    <n v="14.61"/>
    <n v="1.62"/>
    <n v="34"/>
    <n v="9.44"/>
    <s v="natural"/>
    <s v="Data from authors"/>
    <m/>
    <x v="0"/>
    <m/>
  </r>
  <r>
    <x v="440"/>
    <x v="65"/>
    <s v="exp119"/>
    <s v="grp099"/>
    <s v="Zidar, J., Campderrich, I., Janson, E., Whichman, A., Winberg, S., Keeling, L., Løvlie, H."/>
    <s v="Scientific Reports"/>
    <m/>
    <s v="Peer-reviewed"/>
    <n v="2018"/>
    <s v="Environmental complexity buffers against stress-induced negative judgement bias in female chickens"/>
    <s v="fowl"/>
    <s v="Gallus_gallus"/>
    <s v="bird"/>
    <s v="Bovin rubust"/>
    <s v="captive"/>
    <s v="juvenile"/>
    <s v="between"/>
    <s v="n/a"/>
    <s v="between"/>
    <s v="yes"/>
    <s v="no"/>
    <s v="no"/>
    <s v="go/no-go"/>
    <s v="colour"/>
    <s v="visual"/>
    <s v="approach food bowl"/>
    <s v="food"/>
    <s v="no mealworm"/>
    <s v="no mealworm"/>
    <s v="no mealworm"/>
    <s v="R-Null"/>
    <s v="early and acute cold stress"/>
    <s v="stress"/>
    <s v="before/during"/>
    <s v="no"/>
    <n v="3"/>
    <n v="1"/>
    <s v="2 per cue"/>
    <s v="6 positive, 6 negative"/>
    <s v="latency"/>
    <n v="0"/>
    <n v="30"/>
    <n v="0"/>
    <n v="34"/>
    <s v="female"/>
    <s v="Control-Early cold stressed"/>
    <s v="Benign-Worse"/>
    <s v="N"/>
    <n v="17.324000000000002"/>
    <n v="1.2230000000000025"/>
    <n v="30"/>
    <n v="6.6986468782881952"/>
    <n v="18.972999999999999"/>
    <n v="0.90400000000000003"/>
    <n v="34"/>
    <n v="5.2711805129401519"/>
    <s v="natural"/>
    <s v="Data from authors"/>
    <m/>
    <x v="0"/>
    <m/>
  </r>
  <r>
    <x v="441"/>
    <x v="65"/>
    <s v="exp119"/>
    <s v="grp099"/>
    <s v="Zidar, J., Campderrich, I., Janson, E., Whichman, A., Winberg, S., Keeling, L., Løvlie, H."/>
    <s v="Scientific Reports"/>
    <m/>
    <s v="Peer-reviewed"/>
    <n v="2018"/>
    <s v="Environmental complexity buffers against stress-induced negative judgement bias in female chickens"/>
    <s v="fowl"/>
    <s v="Gallus_gallus"/>
    <s v="bird"/>
    <s v="Bovin rubust"/>
    <s v="captive"/>
    <s v="juvenile"/>
    <s v="between"/>
    <s v="n/a"/>
    <s v="between"/>
    <s v="yes"/>
    <s v="no"/>
    <s v="no"/>
    <s v="go/no-go"/>
    <s v="colour"/>
    <s v="visual"/>
    <s v="approach food bowl"/>
    <s v="food"/>
    <s v="no mealworm"/>
    <s v="no mealworm"/>
    <s v="no mealworm"/>
    <s v="R-Null"/>
    <s v="early and acute cold stress"/>
    <s v="stress"/>
    <s v="before/during"/>
    <s v="no"/>
    <n v="3"/>
    <n v="1"/>
    <s v="2 per cue"/>
    <s v="6 positive, 6 negative"/>
    <s v="latency"/>
    <n v="0"/>
    <n v="30"/>
    <n v="0"/>
    <n v="34"/>
    <s v="female"/>
    <s v="Control-Early cold stressed"/>
    <s v="Benign-Worse"/>
    <s v="P"/>
    <n v="3.0659999999999998"/>
    <n v="0.69099999999999995"/>
    <n v="30"/>
    <n v="3.7847628723606976"/>
    <n v="2.6019999999999999"/>
    <n v="0.34899999999999975"/>
    <n v="34"/>
    <n v="2.0350022113010087"/>
    <s v="natural"/>
    <s v="Data from authors"/>
    <m/>
    <x v="0"/>
    <m/>
  </r>
  <r>
    <x v="442"/>
    <x v="65"/>
    <s v="exp120"/>
    <s v="grp099"/>
    <s v="Zidar, J., Campderrich, I., Janson, E., Whichman, A., Winberg, S., Keeling, L., Løvlie, H."/>
    <s v="Scientific Reports"/>
    <m/>
    <s v="Peer-reviewed"/>
    <n v="2018"/>
    <s v="Environmental complexity buffers against stress-induced negative judgement bias in female chickens"/>
    <s v="fowl"/>
    <s v="Gallus_gallus"/>
    <s v="bird"/>
    <s v="Bovin rubust"/>
    <s v="captive"/>
    <s v="juvenile"/>
    <s v="between"/>
    <s v="n/a"/>
    <s v="between"/>
    <s v="yes"/>
    <s v="no"/>
    <s v="no"/>
    <s v="go/no-go"/>
    <s v="colour"/>
    <s v="visual"/>
    <s v="approach food bowl"/>
    <s v="food"/>
    <s v="no mealworm"/>
    <s v="no mealworm"/>
    <s v="no mealworm"/>
    <s v="R-Null"/>
    <s v=" unpredictable chronic stress and environmental complexity"/>
    <s v="stress"/>
    <s v="long-term"/>
    <s v="no"/>
    <n v="3"/>
    <n v="1"/>
    <s v="2 per cue"/>
    <s v="6 positive, 6 negative"/>
    <s v="latency"/>
    <n v="0"/>
    <n v="31"/>
    <n v="0"/>
    <n v="33"/>
    <s v="female"/>
    <s v="Complex envionment, stressed-Simple environmemt stressed"/>
    <s v="Benign-Worse"/>
    <s v="NP"/>
    <n v="4.7699999999999996"/>
    <n v="1.21"/>
    <n v="31"/>
    <n v="6.76"/>
    <n v="6.18"/>
    <n v="1.42"/>
    <n v="33"/>
    <n v="8.15"/>
    <s v="natural"/>
    <s v="Data from authors"/>
    <m/>
    <x v="0"/>
    <m/>
  </r>
  <r>
    <x v="443"/>
    <x v="65"/>
    <s v="exp120"/>
    <s v="grp099"/>
    <s v="Zidar, J., Campderrich, I., Janson, E., Whichman, A., Winberg, S., Keeling, L., Løvlie, H."/>
    <s v="Scientific Reports"/>
    <m/>
    <s v="Peer-reviewed"/>
    <n v="2018"/>
    <s v="Environmental complexity buffers against stress-induced negative judgement bias in female chickens"/>
    <s v="fowl"/>
    <s v="Gallus_gallus"/>
    <s v="bird"/>
    <s v="Bovin rubust"/>
    <s v="captive"/>
    <s v="juvenile"/>
    <s v="between"/>
    <s v="n/a"/>
    <s v="between"/>
    <s v="yes"/>
    <s v="no"/>
    <s v="no"/>
    <s v="go/no-go"/>
    <s v="colour"/>
    <s v="visual"/>
    <s v="approach food bowl"/>
    <s v="food"/>
    <s v="no mealworm"/>
    <s v="no mealworm"/>
    <s v="no mealworm"/>
    <s v="R-Null"/>
    <s v=" unpredictable chronic stress and environmental complexity"/>
    <s v="stress"/>
    <s v="long-term"/>
    <s v="no"/>
    <n v="3"/>
    <n v="1"/>
    <s v="2 per cue"/>
    <s v="6 positive, 6 negative"/>
    <s v="latency"/>
    <n v="0"/>
    <n v="31"/>
    <n v="0"/>
    <n v="33"/>
    <s v="female"/>
    <s v="Complex envionment, stressed-Simple environmemt stressed"/>
    <s v="Benign-Worse"/>
    <s v="MID"/>
    <n v="6.71"/>
    <n v="1.49"/>
    <n v="31"/>
    <n v="8.27"/>
    <n v="9.68"/>
    <n v="1.49"/>
    <n v="33"/>
    <n v="8.58"/>
    <s v="natural"/>
    <s v="Data from authors"/>
    <m/>
    <x v="0"/>
    <m/>
  </r>
  <r>
    <x v="444"/>
    <x v="65"/>
    <s v="exp120"/>
    <s v="grp099"/>
    <s v="Zidar, J., Campderrich, I., Janson, E., Whichman, A., Winberg, S., Keeling, L., Løvlie, H."/>
    <s v="Scientific Reports"/>
    <m/>
    <s v="Peer-reviewed"/>
    <n v="2018"/>
    <s v="Environmental complexity buffers against stress-induced negative judgement bias in female chickens"/>
    <s v="fowl"/>
    <s v="Gallus_gallus"/>
    <s v="bird"/>
    <s v="Bovin rubust"/>
    <s v="captive"/>
    <s v="juvenile"/>
    <s v="between"/>
    <s v="n/a"/>
    <s v="between"/>
    <s v="yes"/>
    <s v="no"/>
    <s v="no"/>
    <s v="go/no-go"/>
    <s v="colour"/>
    <s v="visual"/>
    <s v="approach food bowl"/>
    <s v="food"/>
    <s v="no mealworm"/>
    <s v="no mealworm"/>
    <s v="no mealworm"/>
    <s v="R-Null"/>
    <s v=" unpredictable chronic stress and environmental complexity"/>
    <s v="stress"/>
    <s v="long-term"/>
    <s v="no"/>
    <n v="3"/>
    <n v="1"/>
    <s v="2 per cue"/>
    <s v="6 positive, 6 negative"/>
    <s v="latency"/>
    <n v="0"/>
    <n v="31"/>
    <n v="0"/>
    <n v="33"/>
    <s v="female"/>
    <s v="Complex envionment, stressed-Simple environmemt stressed"/>
    <s v="Benign-Worse"/>
    <s v="NN"/>
    <n v="15.69"/>
    <n v="1.6"/>
    <n v="31"/>
    <n v="8.91"/>
    <n v="23.12"/>
    <n v="1.87"/>
    <n v="33"/>
    <n v="10.74"/>
    <s v="natural"/>
    <s v="Data from authors"/>
    <m/>
    <x v="0"/>
    <m/>
  </r>
  <r>
    <x v="445"/>
    <x v="65"/>
    <s v="exp120"/>
    <s v="grp099"/>
    <s v="Zidar, J., Campderrich, I., Janson, E., Whichman, A., Winberg, S., Keeling, L., Løvlie, H."/>
    <s v="Scientific Reports"/>
    <m/>
    <s v="Peer-reviewed"/>
    <n v="2018"/>
    <s v="Environmental complexity buffers against stress-induced negative judgement bias in female chickens"/>
    <s v="fowl"/>
    <s v="Gallus_gallus"/>
    <s v="bird"/>
    <s v="Bovin rubust"/>
    <s v="captive"/>
    <s v="juvenile"/>
    <s v="between"/>
    <s v="n/a"/>
    <s v="between"/>
    <s v="yes"/>
    <s v="no"/>
    <s v="no"/>
    <s v="go/no-go"/>
    <s v="colour"/>
    <s v="visual"/>
    <s v="approach food bowl"/>
    <s v="food"/>
    <s v="no mealworm"/>
    <s v="no mealworm"/>
    <s v="no mealworm"/>
    <s v="R-Null"/>
    <s v=" unpredictable chronic stress and environmental complexity"/>
    <s v="stress"/>
    <s v="long-term"/>
    <s v="no"/>
    <n v="3"/>
    <n v="1"/>
    <s v="2 per cue"/>
    <s v="6 positive, 6 negative"/>
    <s v="latency"/>
    <n v="0"/>
    <n v="31"/>
    <n v="0"/>
    <n v="33"/>
    <s v="female"/>
    <s v="Complex envionment, stressed-Simple environmemt stressed"/>
    <s v="Benign-Worse"/>
    <s v="N"/>
    <n v="16.943000000000001"/>
    <n v="1.463000000000001"/>
    <n v="31"/>
    <n v="8.1456392628203265"/>
    <n v="21.858000000000001"/>
    <n v="1.3810000000000002"/>
    <n v="33"/>
    <n v="7.9332410148690187"/>
    <s v="natural"/>
    <s v="Data from authors"/>
    <m/>
    <x v="0"/>
    <m/>
  </r>
  <r>
    <x v="446"/>
    <x v="65"/>
    <s v="exp120"/>
    <s v="grp099"/>
    <s v="Zidar, J., Campderrich, I., Janson, E., Whichman, A., Winberg, S., Keeling, L., Løvlie, H."/>
    <s v="Scientific Reports"/>
    <m/>
    <s v="Peer-reviewed"/>
    <n v="2018"/>
    <s v="Environmental complexity buffers against stress-induced negative judgement bias in female chickens"/>
    <s v="fowl"/>
    <s v="Gallus_gallus"/>
    <s v="bird"/>
    <s v="Bovin rubust"/>
    <s v="captive"/>
    <s v="juvenile"/>
    <s v="between"/>
    <s v="n/a"/>
    <s v="between"/>
    <s v="yes"/>
    <s v="no"/>
    <s v="no"/>
    <s v="go/no-go"/>
    <s v="colour"/>
    <s v="visual"/>
    <s v="approach food bowl"/>
    <s v="food"/>
    <s v="no mealworm"/>
    <s v="no mealworm"/>
    <s v="no mealworm"/>
    <s v="R-Null"/>
    <s v=" unpredictable chronic stress and environmental complexity"/>
    <s v="stress"/>
    <s v="long-term"/>
    <s v="no"/>
    <n v="3"/>
    <n v="1"/>
    <s v="2 per cue"/>
    <s v="6 positive, 6 negative"/>
    <s v="latency"/>
    <n v="0"/>
    <n v="31"/>
    <n v="0"/>
    <n v="33"/>
    <s v="female"/>
    <s v="Complex envionment, stressed-Simple environmemt stressed"/>
    <s v="Benign-Worse"/>
    <s v="P"/>
    <n v="4.0339999999999998"/>
    <n v="0.95799999999999974"/>
    <n v="31"/>
    <n v="5.333918259591159"/>
    <n v="6.1139999999999999"/>
    <n v="0.99599999999999955"/>
    <n v="33"/>
    <n v="5.721584395951874"/>
    <s v="natural"/>
    <s v="Data from authors"/>
    <m/>
    <x v="0"/>
    <m/>
  </r>
  <r>
    <x v="447"/>
    <x v="65"/>
    <s v="exp120"/>
    <s v="grp099"/>
    <s v="Zidar, J., Campderrich, I., Janson, E., Whichman, A., Winberg, S., Keeling, L., Løvlie, H."/>
    <s v="Scientific Reports"/>
    <m/>
    <s v="Peer-reviewed"/>
    <n v="2018"/>
    <s v="Environmental complexity buffers against stress-induced negative judgement bias in female chickens"/>
    <s v="fowl"/>
    <s v="Gallus_gallus"/>
    <s v="bird"/>
    <s v="Bovin rubust"/>
    <s v="captive"/>
    <s v="juvenile"/>
    <s v="between"/>
    <s v="n/a"/>
    <s v="between"/>
    <s v="yes"/>
    <s v="no"/>
    <s v="no"/>
    <s v="go/no-go"/>
    <s v="colour"/>
    <s v="visual"/>
    <s v="approach food bowl"/>
    <s v="food"/>
    <s v="no mealworm"/>
    <s v="no mealworm"/>
    <s v="no mealworm"/>
    <s v="R-Null"/>
    <s v=" unpredictable chronic stress and environmental complexity"/>
    <s v="stress"/>
    <s v="long-term"/>
    <s v="no"/>
    <n v="3"/>
    <n v="1"/>
    <s v="2 per cue"/>
    <s v="6 positive, 6 negative"/>
    <s v="latency"/>
    <n v="0"/>
    <n v="31"/>
    <n v="0"/>
    <n v="33"/>
    <s v="female"/>
    <s v="Complex environment-Simple Environment"/>
    <s v="Better-Benign"/>
    <s v="NP"/>
    <n v="2.54"/>
    <n v="0.37"/>
    <n v="31"/>
    <n v="2.04"/>
    <n v="2.76"/>
    <n v="0.44"/>
    <n v="33"/>
    <n v="2.5"/>
    <s v="natural"/>
    <s v="Data from authors"/>
    <m/>
    <x v="0"/>
    <m/>
  </r>
  <r>
    <x v="448"/>
    <x v="65"/>
    <s v="exp120"/>
    <s v="grp099"/>
    <s v="Zidar, J., Campderrich, I., Janson, E., Whichman, A., Winberg, S., Keeling, L., Løvlie, H."/>
    <s v="Scientific Reports"/>
    <m/>
    <s v="Peer-reviewed"/>
    <n v="2018"/>
    <s v="Environmental complexity buffers against stress-induced negative judgement bias in female chickens"/>
    <s v="fowl"/>
    <s v="Gallus_gallus"/>
    <s v="bird"/>
    <s v="Bovin rubust"/>
    <s v="captive"/>
    <s v="juvenile"/>
    <s v="between"/>
    <s v="n/a"/>
    <s v="between"/>
    <s v="yes"/>
    <s v="no"/>
    <s v="no"/>
    <s v="go/no-go"/>
    <s v="colour"/>
    <s v="visual"/>
    <s v="approach food bowl"/>
    <s v="food"/>
    <s v="no mealworm"/>
    <s v="no mealworm"/>
    <s v="no mealworm"/>
    <s v="R-Null"/>
    <s v=" unpredictable chronic stress and environmental complexity"/>
    <s v="stress"/>
    <s v="long-term"/>
    <s v="no"/>
    <n v="3"/>
    <n v="1"/>
    <s v="2 per cue"/>
    <s v="6 positive, 6 negative"/>
    <s v="latency"/>
    <n v="0"/>
    <n v="31"/>
    <n v="0"/>
    <n v="33"/>
    <s v="female"/>
    <s v="Complex environment-Simple Environment"/>
    <s v="Better-Benign"/>
    <s v="MID"/>
    <n v="6.21"/>
    <n v="1.03"/>
    <n v="31"/>
    <n v="5.75"/>
    <n v="6.59"/>
    <n v="1.17"/>
    <n v="33"/>
    <n v="6.7"/>
    <s v="natural"/>
    <s v="Data from authors"/>
    <m/>
    <x v="0"/>
    <m/>
  </r>
  <r>
    <x v="449"/>
    <x v="65"/>
    <s v="exp120"/>
    <s v="grp099"/>
    <s v="Zidar, J., Campderrich, I., Janson, E., Whichman, A., Winberg, S., Keeling, L., Løvlie, H."/>
    <s v="Scientific Reports"/>
    <m/>
    <s v="Peer-reviewed"/>
    <n v="2018"/>
    <s v="Environmental complexity buffers against stress-induced negative judgement bias in female chickens"/>
    <s v="fowl"/>
    <s v="Gallus_gallus"/>
    <s v="bird"/>
    <s v="Bovin rubust"/>
    <s v="captive"/>
    <s v="juvenile"/>
    <s v="between"/>
    <s v="n/a"/>
    <s v="between"/>
    <s v="yes"/>
    <s v="no"/>
    <s v="no"/>
    <s v="go/no-go"/>
    <s v="colour"/>
    <s v="visual"/>
    <s v="approach food bowl"/>
    <s v="food"/>
    <s v="no mealworm"/>
    <s v="no mealworm"/>
    <s v="no mealworm"/>
    <s v="R-Null"/>
    <s v=" unpredictable chronic stress and environmental complexity"/>
    <s v="stress"/>
    <s v="long-term"/>
    <s v="no"/>
    <n v="3"/>
    <n v="1"/>
    <s v="2 per cue"/>
    <s v="6 positive, 6 negative"/>
    <s v="latency"/>
    <n v="0"/>
    <n v="31"/>
    <n v="0"/>
    <n v="33"/>
    <s v="female"/>
    <s v="Complex environment-Simple Environment"/>
    <s v="Better-Benign"/>
    <s v="NN"/>
    <n v="17.329999999999998"/>
    <n v="1.74"/>
    <n v="31"/>
    <n v="9.67"/>
    <n v="14.57"/>
    <n v="1.58"/>
    <n v="33"/>
    <n v="9.08"/>
    <s v="natural"/>
    <s v="Data from authors"/>
    <m/>
    <x v="0"/>
    <m/>
  </r>
  <r>
    <x v="450"/>
    <x v="65"/>
    <s v="exp120"/>
    <s v="grp099"/>
    <s v="Zidar, J., Campderrich, I., Janson, E., Whichman, A., Winberg, S., Keeling, L., Løvlie, H."/>
    <s v="Scientific Reports"/>
    <m/>
    <s v="Peer-reviewed"/>
    <n v="2018"/>
    <s v="Environmental complexity buffers against stress-induced negative judgement bias in female chickens"/>
    <s v="fowl"/>
    <s v="Gallus_gallus"/>
    <s v="bird"/>
    <s v="Bovin rubust"/>
    <s v="captive"/>
    <s v="juvenile"/>
    <s v="between"/>
    <s v="n/a"/>
    <s v="between"/>
    <s v="yes"/>
    <s v="no"/>
    <s v="no"/>
    <s v="go/no-go"/>
    <s v="colour"/>
    <s v="visual"/>
    <s v="approach food bowl"/>
    <s v="food"/>
    <s v="no mealworm"/>
    <s v="no mealworm"/>
    <s v="no mealworm"/>
    <s v="R-Null"/>
    <s v=" unpredictable chronic stress and environmental complexity"/>
    <s v="stress"/>
    <s v="long-term"/>
    <s v="no"/>
    <n v="3"/>
    <n v="1"/>
    <s v="2 per cue"/>
    <s v="6 positive, 6 negative"/>
    <s v="latency"/>
    <n v="0"/>
    <n v="31"/>
    <n v="0"/>
    <n v="33"/>
    <s v="female"/>
    <s v="Complex environment-Simple Environment"/>
    <s v="Better-Benign"/>
    <s v="N"/>
    <n v="17.844000000000001"/>
    <n v="1.054"/>
    <n v="31"/>
    <n v="5.8684236384228425"/>
    <n v="16.943000000000001"/>
    <n v="1.463000000000001"/>
    <n v="33"/>
    <n v="8.4042951518851421"/>
    <s v="natural"/>
    <s v="Data from authors"/>
    <m/>
    <x v="0"/>
    <m/>
  </r>
  <r>
    <x v="451"/>
    <x v="65"/>
    <s v="exp120"/>
    <s v="grp099"/>
    <s v="Zidar, J., Campderrich, I., Janson, E., Whichman, A., Winberg, S., Keeling, L., Løvlie, H."/>
    <s v="Scientific Reports"/>
    <m/>
    <s v="Peer-reviewed"/>
    <n v="2018"/>
    <s v="Environmental complexity buffers against stress-induced negative judgement bias in female chickens"/>
    <s v="fowl"/>
    <s v="Gallus_gallus"/>
    <s v="bird"/>
    <s v="Bovin rubust"/>
    <s v="captive"/>
    <s v="juvenile"/>
    <s v="between"/>
    <s v="n/a"/>
    <s v="between"/>
    <s v="yes"/>
    <s v="no"/>
    <s v="no"/>
    <s v="go/no-go"/>
    <s v="colour"/>
    <s v="visual"/>
    <s v="approach food bowl"/>
    <s v="food"/>
    <s v="no mealworm"/>
    <s v="no mealworm"/>
    <s v="no mealworm"/>
    <s v="R-Null"/>
    <s v=" unpredictable chronic stress and environmental complexity"/>
    <s v="stress"/>
    <s v="long-term"/>
    <s v="no"/>
    <n v="3"/>
    <n v="1"/>
    <s v="2 per cue"/>
    <s v="6 positive, 6 negative"/>
    <s v="latency"/>
    <n v="0"/>
    <n v="31"/>
    <n v="0"/>
    <n v="33"/>
    <s v="female"/>
    <s v="Complex environment-Simple Environment"/>
    <s v="Better-Benign"/>
    <s v="P"/>
    <n v="2.9790000000000001"/>
    <n v="0.54200000000000004"/>
    <n v="31"/>
    <n v="3.017728284653872"/>
    <n v="4.0339999999999998"/>
    <n v="0.95799999999999974"/>
    <n v="33"/>
    <n v="5.5032910153834296"/>
    <s v="natural"/>
    <s v="Data from authors"/>
    <m/>
    <x v="0"/>
    <m/>
  </r>
  <r>
    <x v="452"/>
    <x v="66"/>
    <s v="exp117"/>
    <s v="grp097"/>
    <s v="Wheeler, R. R., Swan, M. P., Hickman, D. L."/>
    <s v="Laboratory Animals"/>
    <n v="1.1200000000000001"/>
    <s v="Peer-reviewed"/>
    <n v="2014"/>
    <s v="Effect of multilevel laboratory rat caging system on the well-being of the singly-housed sprague dawley rat"/>
    <s v="rat"/>
    <s v="Rattus_norvegicus"/>
    <s v="mammal"/>
    <s v="Sprague_Dawley outbred "/>
    <s v="captive"/>
    <s v="adult"/>
    <s v="between"/>
    <s v="n/a"/>
    <s v="between"/>
    <s v="yes"/>
    <s v="no"/>
    <s v="yes"/>
    <s v="go/no-go"/>
    <s v="location"/>
    <s v="spatial"/>
    <s v="approach pot"/>
    <s v="food"/>
    <s v="no food"/>
    <s v="inaccessible food"/>
    <s v="no food"/>
    <s v="R-P"/>
    <s v="access to cage level"/>
    <s v="stress"/>
    <s v="long-term"/>
    <s v="no"/>
    <n v="3"/>
    <s v="no info"/>
    <s v="1 per cue"/>
    <s v="5 positive, 5 negative"/>
    <s v="latency"/>
    <n v="9"/>
    <n v="0"/>
    <n v="9"/>
    <n v="0"/>
    <s v="male"/>
    <s v="Control (standard housing) - restricted then multi-level housing"/>
    <s v="Better-Worse"/>
    <s v="NP"/>
    <n v="10.216271633265601"/>
    <n v="5.0692508604487987"/>
    <n v="9"/>
    <n v="15.207752581346396"/>
    <n v="20.1500231893963"/>
    <n v="4.8173407864866995"/>
    <n v="9"/>
    <n v="14.452022359460098"/>
    <s v="natural"/>
    <s v="Fig 4"/>
    <m/>
    <x v="0"/>
    <s v="shared control"/>
  </r>
  <r>
    <x v="453"/>
    <x v="66"/>
    <s v="exp117"/>
    <s v="grp097"/>
    <s v="Wheeler, R. R., Swan, M. P., Hickman, D. L."/>
    <s v="Laboratory Animals"/>
    <n v="1.1200000000000001"/>
    <s v="Peer-reviewed"/>
    <n v="2014"/>
    <s v="Effect of multilevel laboratory rat caging system on the well-being of the singly-housed sprague dawley rat"/>
    <s v="rat"/>
    <s v="Rattus_norvegicus"/>
    <s v="mammal"/>
    <s v="Sprague_Dawley outbred "/>
    <s v="captive"/>
    <s v="adult"/>
    <s v="between"/>
    <s v="n/a"/>
    <s v="between"/>
    <s v="yes"/>
    <s v="no"/>
    <s v="yes"/>
    <s v="go/no-go"/>
    <s v="location"/>
    <s v="spatial"/>
    <s v="approach pot"/>
    <s v="food"/>
    <s v="no food"/>
    <s v="inaccessible food"/>
    <s v="no food"/>
    <s v="R-P"/>
    <s v="access to cage level"/>
    <s v="stress"/>
    <s v="long-term"/>
    <s v="no"/>
    <n v="3"/>
    <s v="no info"/>
    <s v="1 per cue"/>
    <s v="5 positive, 5 negative"/>
    <s v="latency"/>
    <n v="9"/>
    <n v="0"/>
    <n v="9"/>
    <n v="0"/>
    <s v="male"/>
    <s v="Control (standard housing) - restricted then multi-level housing"/>
    <s v="Better-Worse"/>
    <s v="MID"/>
    <n v="13.0587785059288"/>
    <n v="10.287440036311999"/>
    <n v="9"/>
    <n v="30.862320108935997"/>
    <n v="46.322434800150702"/>
    <n v="9.5531314617640959"/>
    <n v="9"/>
    <n v="28.659394385292288"/>
    <s v="natural"/>
    <s v="Fig 4"/>
    <m/>
    <x v="0"/>
    <s v="shared control"/>
  </r>
  <r>
    <x v="454"/>
    <x v="66"/>
    <s v="exp117"/>
    <s v="grp097"/>
    <s v="Wheeler, R. R., Swan, M. P., Hickman, D. L."/>
    <s v="Laboratory Animals"/>
    <n v="1.1200000000000001"/>
    <s v="Peer-reviewed"/>
    <n v="2014"/>
    <s v="Effect of multilevel laboratory rat caging system on the well-being of the singly-housed sprague dawley rat"/>
    <s v="rat"/>
    <s v="Rattus_norvegicus"/>
    <s v="mammal"/>
    <s v="Sprague_Dawley outbred "/>
    <s v="captive"/>
    <s v="adult"/>
    <s v="between"/>
    <s v="n/a"/>
    <s v="between"/>
    <s v="yes"/>
    <s v="no"/>
    <s v="yes"/>
    <s v="go/no-go"/>
    <s v="location"/>
    <s v="spatial"/>
    <s v="approach pot"/>
    <s v="food"/>
    <s v="no food"/>
    <s v="inaccessible food"/>
    <s v="no food"/>
    <s v="R-P"/>
    <s v="access to cage level"/>
    <s v="stress"/>
    <s v="long-term"/>
    <s v="no"/>
    <n v="3"/>
    <s v="no info"/>
    <s v="1 per cue"/>
    <s v="5 positive, 5 negative"/>
    <s v="latency"/>
    <n v="9"/>
    <n v="0"/>
    <n v="9"/>
    <n v="0"/>
    <s v="male"/>
    <s v="Control (standard housing) - restricted then multi-level housing"/>
    <s v="Better-Worse"/>
    <s v="NN"/>
    <n v="23.692052980132399"/>
    <n v="10.281456953642401"/>
    <n v="9"/>
    <n v="30.844370860927203"/>
    <n v="52.748344370860899"/>
    <n v="9.2384105960265046"/>
    <n v="9"/>
    <n v="27.715231788079514"/>
    <s v="natural"/>
    <s v="Fig 4"/>
    <m/>
    <x v="0"/>
    <s v="shared control"/>
  </r>
  <r>
    <x v="455"/>
    <x v="66"/>
    <s v="exp117"/>
    <s v="grp097"/>
    <s v="Wheeler, R. R., Swan, M. P., Hickman, D. L."/>
    <s v="Laboratory Animals"/>
    <n v="1.1200000000000001"/>
    <s v="Peer-reviewed"/>
    <n v="2014"/>
    <s v="Effect of multilevel laboratory rat caging system on the well-being of the singly-housed sprague dawley rat"/>
    <s v="rat"/>
    <s v="Rattus_norvegicus"/>
    <s v="mammal"/>
    <s v="Sprague_Dawley outbred "/>
    <s v="captive"/>
    <s v="adult"/>
    <s v="between"/>
    <s v="n/a"/>
    <s v="between"/>
    <s v="yes"/>
    <s v="no"/>
    <s v="yes"/>
    <s v="go/no-go"/>
    <s v="location"/>
    <s v="spatial"/>
    <s v="approach pot"/>
    <s v="food"/>
    <s v="no food"/>
    <s v="inaccessible food"/>
    <s v="no food"/>
    <s v="R-P"/>
    <s v="access to cage level"/>
    <s v="stress"/>
    <s v="long-term"/>
    <s v="no"/>
    <n v="3"/>
    <s v="no info"/>
    <s v="1 per cue"/>
    <s v="5 positive, 5 negative"/>
    <s v="latency"/>
    <n v="9"/>
    <n v="0"/>
    <n v="9"/>
    <n v="0"/>
    <s v="male"/>
    <s v="Control (standard housing) - restricted then multi-level housing"/>
    <s v="Better-Worse"/>
    <s v="N"/>
    <m/>
    <m/>
    <n v="9"/>
    <m/>
    <m/>
    <m/>
    <n v="9"/>
    <m/>
    <s v="natural"/>
    <s v="Fig 4"/>
    <m/>
    <x v="0"/>
    <s v="author didn't respond"/>
  </r>
  <r>
    <x v="456"/>
    <x v="66"/>
    <s v="exp117"/>
    <s v="grp097"/>
    <s v="Wheeler, R. R., Swan, M. P., Hickman, D. L."/>
    <s v="Laboratory Animals"/>
    <n v="1.1200000000000001"/>
    <s v="Peer-reviewed"/>
    <n v="2014"/>
    <s v="Effect of multilevel laboratory rat caging system on the well-being of the singly-housed sprague dawley rat"/>
    <s v="rat"/>
    <s v="Rattus_norvegicus"/>
    <s v="mammal"/>
    <s v="Sprague_Dawley outbred "/>
    <s v="captive"/>
    <s v="adult"/>
    <s v="between"/>
    <s v="n/a"/>
    <s v="between"/>
    <s v="yes"/>
    <s v="no"/>
    <s v="yes"/>
    <s v="go/no-go"/>
    <s v="location"/>
    <s v="spatial"/>
    <s v="approach pot"/>
    <s v="food"/>
    <s v="no food"/>
    <s v="inaccessible food"/>
    <s v="no food"/>
    <s v="R-P"/>
    <s v="access to cage level"/>
    <s v="stress"/>
    <s v="long-term"/>
    <s v="no"/>
    <n v="3"/>
    <s v="no info"/>
    <s v="1 per cue"/>
    <s v="5 positive, 5 negative"/>
    <s v="latency"/>
    <n v="9"/>
    <n v="0"/>
    <n v="9"/>
    <n v="0"/>
    <s v="male"/>
    <s v="Control (standard housing) - restricted then multi-level housing"/>
    <s v="Better-Worse"/>
    <s v="P"/>
    <m/>
    <m/>
    <n v="9"/>
    <m/>
    <m/>
    <m/>
    <n v="9"/>
    <m/>
    <s v="natural"/>
    <s v="Fig 4"/>
    <m/>
    <x v="0"/>
    <s v="author didn't respond"/>
  </r>
  <r>
    <x v="457"/>
    <x v="67"/>
    <s v="exp130"/>
    <s v="grp130"/>
    <s v="Deakin, A., Mendl, M., Browne, W.J., Paul, E.S., Hodge, J.J.L."/>
    <s v="Biology Letters"/>
    <m/>
    <s v="Peer-reviewed"/>
    <n v="2018"/>
    <s v="State-dependent judgement bias in Drosophila: evidence for evolutionarily primitive affective processes"/>
    <s v="fruit fly"/>
    <s v="Drosophila_melanogaster"/>
    <s v="insect"/>
    <s v="Canton-S-white"/>
    <s v="captive"/>
    <s v="adult"/>
    <s v="between"/>
    <s v="n/a"/>
    <s v="between"/>
    <s v="no"/>
    <s v="no"/>
    <s v="no"/>
    <s v="active choice"/>
    <s v="odour"/>
    <s v="olfactory"/>
    <s v="approach tube"/>
    <s v="sucrose solution"/>
    <s v="no sucrose solution"/>
    <s v="terminate electric chock "/>
    <s v="electric shock"/>
    <s v="R-P"/>
    <s v="chronic psychosocial stress"/>
    <s v="stress"/>
    <s v="before/during"/>
    <s v="no"/>
    <n v="1"/>
    <n v="1"/>
    <s v="1 per cue"/>
    <s v="1 positive, 1 negative"/>
    <s v="proportion"/>
    <m/>
    <m/>
    <m/>
    <m/>
    <s v="mixed-sex"/>
    <s v="Control-Shaken"/>
    <s v="Benign-Worse"/>
    <s v="MID"/>
    <n v="0.68220000000000003"/>
    <n v="5.8808587808244467E-2"/>
    <n v="5"/>
    <n v="0.13150000000000001"/>
    <n v="0.41520000000000001"/>
    <n v="7.392440733614304E-3"/>
    <n v="5"/>
    <n v="1.653E-2"/>
    <s v="natural"/>
    <s v="Fig2, raw data"/>
    <s v="unit of analysis is vial (24-89 flies per vial)"/>
    <x v="0"/>
    <m/>
  </r>
  <r>
    <x v="458"/>
    <x v="67"/>
    <s v="exp130"/>
    <s v="grp130"/>
    <s v="Deakin, A., Mendl, M., Browne, W.J., Paul, E.S., Hodge, J.J.L."/>
    <s v="Biology Letters"/>
    <m/>
    <s v="Peer-reviewed"/>
    <n v="2018"/>
    <s v="State-dependent judgement bias in Drosophila: evidence for evolutionarily primitive affective processes"/>
    <s v="fruit fly"/>
    <s v="Drosophila_melanogaster"/>
    <s v="insect"/>
    <s v="Canton-S-white"/>
    <s v="captive"/>
    <s v="adult"/>
    <s v="between"/>
    <s v="n/a"/>
    <s v="between"/>
    <s v="no"/>
    <s v="no"/>
    <s v="no"/>
    <s v="active choice"/>
    <s v="odour"/>
    <s v="olfactory"/>
    <s v="approach tube"/>
    <s v="sucrose solution"/>
    <s v="no sucrose solution"/>
    <s v="terminate electric chock "/>
    <s v="electric shock"/>
    <s v="R-P"/>
    <s v="chronic psychosocial stress"/>
    <s v="stress"/>
    <s v="before/during"/>
    <s v="no"/>
    <n v="1"/>
    <n v="1"/>
    <s v="1 per cue"/>
    <s v="1 positive, 1 negative"/>
    <s v="proportion"/>
    <m/>
    <m/>
    <m/>
    <m/>
    <s v="mixed-sex"/>
    <s v="Control-Shaken"/>
    <s v="Benign-Worse"/>
    <s v="N"/>
    <n v="0.19009999999999999"/>
    <n v="2.253956521319788E-2"/>
    <n v="5"/>
    <n v="5.04E-2"/>
    <n v="0.45619999999999999"/>
    <n v="4.771769063984551E-2"/>
    <n v="5"/>
    <n v="0.1067"/>
    <s v="natural"/>
    <s v="Fig2, raw data"/>
    <s v="unit of analysis is vial (24-89 flies per vial)"/>
    <x v="0"/>
    <m/>
  </r>
  <r>
    <x v="459"/>
    <x v="67"/>
    <s v="exp130"/>
    <s v="grp130"/>
    <s v="Deakin, A., Mendl, M., Browne, W.J., Paul, E.S., Hodge, J.J.L."/>
    <s v="Biology Letters"/>
    <m/>
    <s v="Peer-reviewed"/>
    <n v="2018"/>
    <s v="State-dependent judgement bias in Drosophila: evidence for evolutionarily primitive affective processes"/>
    <s v="fruit fly"/>
    <s v="Drosophila_melanogaster"/>
    <s v="insect"/>
    <s v="Canton-S-white"/>
    <s v="captive"/>
    <s v="adult"/>
    <s v="between"/>
    <s v="n/a"/>
    <s v="between"/>
    <s v="no"/>
    <s v="no"/>
    <s v="no"/>
    <s v="active choice"/>
    <s v="odour"/>
    <s v="olfactory"/>
    <s v="approach tube"/>
    <s v="sucrose solution"/>
    <s v="no sucrose solution"/>
    <s v="terminate electric chock "/>
    <s v="electric shock"/>
    <s v="R-P"/>
    <s v="chronic psychosocial stress"/>
    <s v="stress"/>
    <s v="before/during"/>
    <s v="no"/>
    <n v="1"/>
    <n v="1"/>
    <s v="1 per cue"/>
    <s v="1 positive, 1 negative"/>
    <s v="proportion"/>
    <m/>
    <m/>
    <m/>
    <m/>
    <s v="mixed-sex"/>
    <s v="Control-Shaken"/>
    <s v="Benign-Worse"/>
    <s v="P"/>
    <n v="0.64590000000000003"/>
    <n v="7.7233787942842733E-2"/>
    <n v="5"/>
    <n v="0.17269999999999999"/>
    <n v="0.48909999999999998"/>
    <n v="3.4927381808546716E-2"/>
    <n v="5"/>
    <n v="7.8100000000000003E-2"/>
    <s v="natural"/>
    <s v="Fig2, raw data"/>
    <s v="unit of analysis is vial (24-89 flies per vial)"/>
    <x v="0"/>
    <m/>
  </r>
  <r>
    <x v="460"/>
    <x v="68"/>
    <s v="exp138"/>
    <s v="grp131"/>
    <s v="Duranton, C., Horowitz, A."/>
    <s v="Applied Animal Behaviour Science"/>
    <m/>
    <s v="Peer-reviewed"/>
    <n v="2019"/>
    <s v="Let me sniff! Nosework induces positive judgment bias in pet dogs"/>
    <s v="dog"/>
    <s v="Canis_lupus_familiaris"/>
    <s v="mammal"/>
    <s v="Various breeds"/>
    <s v="captive"/>
    <s v="adult"/>
    <s v="within"/>
    <s v="no"/>
    <s v="within (before-after)"/>
    <s v="yes"/>
    <s v="no"/>
    <s v="no"/>
    <s v="go/no-go"/>
    <s v="location"/>
    <s v="spatial"/>
    <s v="approach food bowl"/>
    <s v="food"/>
    <s v="no food"/>
    <s v="no food"/>
    <s v="no food"/>
    <s v="R-Null"/>
    <s v="nosework exercise"/>
    <s v="enrichment"/>
    <s v="long-term"/>
    <s v="no"/>
    <n v="1"/>
    <n v="1"/>
    <s v="1 per cue"/>
    <s v="0 positive, 0 negative"/>
    <s v="latency"/>
    <n v="5"/>
    <n v="5"/>
    <n v="5"/>
    <n v="5"/>
    <s v="mixed-sex"/>
    <s v="before-after nosework exercise"/>
    <s v="Benign-Worse"/>
    <s v="MID"/>
    <n v="3.395"/>
    <n v="0.47399999999999998"/>
    <n v="10"/>
    <n v="1.4988999999999999"/>
    <n v="4.7409999999999997"/>
    <n v="0.81699999999999995"/>
    <n v="10"/>
    <n v="2.5834999999999999"/>
    <s v="natural"/>
    <s v="Fig 2"/>
    <s v="no P and N cues were used during the test"/>
    <x v="0"/>
    <m/>
  </r>
  <r>
    <x v="461"/>
    <x v="69"/>
    <s v="exp151"/>
    <s v="grp132"/>
    <s v="Gott, A., Andrews, C., Bedford, T., Nettle, D., Bateson, M."/>
    <s v="Animal Cognition"/>
    <m/>
    <s v="Peer-reviewed"/>
    <n v="2019"/>
    <s v="Developmental history and stress responsiveness are related to response inhibition, but not judgement bias, in a cohort of European starlings (Sturnus vulgaris)"/>
    <s v="european starling "/>
    <s v="Sturnus_vulgaris"/>
    <s v="bird"/>
    <s v="n/a"/>
    <s v="captive"/>
    <s v="adult"/>
    <s v="between"/>
    <s v="no"/>
    <s v="between"/>
    <s v="yes"/>
    <s v="no"/>
    <s v="no"/>
    <s v="go/no-go"/>
    <s v="colour"/>
    <s v="visual"/>
    <s v="lid-flip"/>
    <s v="palatable mealworm"/>
    <s v="no palatable mealworm"/>
    <s v="no unpalatable mealworm (0.02 ml 4% quinine)"/>
    <s v="no unpalatable mealworm (0.02 ml 4% quinine)"/>
    <s v="R-Null"/>
    <s v="manipulating brood size, same begging effort level"/>
    <s v="stress"/>
    <s v="long-term"/>
    <s v="no"/>
    <n v="3"/>
    <s v="18 sessions per day"/>
    <s v="2 per cue"/>
    <s v="6  positive, 6 negative "/>
    <s v="latency"/>
    <n v="4"/>
    <n v="4"/>
    <n v="4"/>
    <n v="4"/>
    <s v="mixed-sex"/>
    <s v="plentyeasy PE - lighteasy LE"/>
    <s v="Benign-Worse"/>
    <s v="N"/>
    <n v="41.26"/>
    <n v="1.8969999999999985"/>
    <n v="8"/>
    <n v="5.3655262556435188"/>
    <n v="52.963000000000001"/>
    <n v="1.4499999999999957"/>
    <n v="8"/>
    <n v="4.101219330881964"/>
    <s v="natural"/>
    <s v="Fig 2a"/>
    <m/>
    <x v="0"/>
    <m/>
  </r>
  <r>
    <x v="462"/>
    <x v="69"/>
    <s v="exp151"/>
    <s v="grp132"/>
    <s v="Gott, A., Andrews, C., Bedford, T., Nettle, D., Bateson, M."/>
    <s v="Animal Cognition"/>
    <m/>
    <s v="Peer-reviewed"/>
    <n v="2019"/>
    <s v="Developmental history and stress responsiveness are related to response inhibition, but not judgement bias, in a cohort of European starlings (Sturnus vulgaris)"/>
    <s v="european starling "/>
    <s v="Sturnus_vulgaris"/>
    <s v="bird"/>
    <s v="n/a"/>
    <s v="captive"/>
    <s v="adult"/>
    <s v="between"/>
    <s v="no"/>
    <s v="between"/>
    <s v="yes"/>
    <s v="no"/>
    <s v="no"/>
    <s v="go/no-go"/>
    <s v="colour"/>
    <s v="visual"/>
    <s v="lid-flip"/>
    <s v="palatable mealworm"/>
    <s v="no palatable mealworm"/>
    <s v="no unpalatable mealworm (0.02 ml 4% quinine)"/>
    <s v="no unpalatable mealworm (0.02 ml 4% quinine)"/>
    <s v="R-Null"/>
    <s v="manipulating brood size, same begging effort level"/>
    <s v="stress"/>
    <s v="long-term"/>
    <s v="no"/>
    <n v="3"/>
    <s v="18 sessions per day"/>
    <s v="2 per cue"/>
    <s v="6  positive, 6 negative "/>
    <s v="latency"/>
    <n v="4"/>
    <n v="4"/>
    <n v="4"/>
    <n v="4"/>
    <s v="mixed-sex"/>
    <s v="plentyeasy PE - lighteasy LE"/>
    <s v="Benign-Worse"/>
    <s v="NN"/>
    <n v="30.175999999999998"/>
    <n v="3.5640000000000036"/>
    <n v="8"/>
    <n v="10.080514272595432"/>
    <n v="42.530999999999999"/>
    <n v="3.1400000000000006"/>
    <n v="8"/>
    <n v="8.8812611717030396"/>
    <s v="natural"/>
    <s v="Fig 2a"/>
    <m/>
    <x v="0"/>
    <m/>
  </r>
  <r>
    <x v="463"/>
    <x v="69"/>
    <s v="exp151"/>
    <s v="grp132"/>
    <s v="Gott, A., Andrews, C., Bedford, T., Nettle, D., Bateson, M."/>
    <s v="Animal Cognition"/>
    <m/>
    <s v="Peer-reviewed"/>
    <n v="2019"/>
    <s v="Developmental history and stress responsiveness are related to response inhibition, but not judgement bias, in a cohort of European starlings (Sturnus vulgaris)"/>
    <s v="european starling "/>
    <s v="Sturnus_vulgaris"/>
    <s v="bird"/>
    <s v="n/a"/>
    <s v="captive"/>
    <s v="adult"/>
    <s v="between"/>
    <s v="no"/>
    <s v="between"/>
    <s v="yes"/>
    <s v="no"/>
    <s v="no"/>
    <s v="go/no-go"/>
    <s v="colour"/>
    <s v="visual"/>
    <s v="lid-flip"/>
    <s v="palatable mealworm"/>
    <s v="no palatable mealworm"/>
    <s v="no unpalatable mealworm (0.02 ml 4% quinine)"/>
    <s v="no unpalatable mealworm (0.02 ml 4% quinine)"/>
    <s v="R-Null"/>
    <s v="manipulating brood size, same begging effort level"/>
    <s v="stress"/>
    <s v="long-term"/>
    <s v="no"/>
    <n v="3"/>
    <s v="18 sessions per day"/>
    <s v="2 per cue"/>
    <s v="6  positive, 6 negative "/>
    <s v="latency"/>
    <n v="4"/>
    <n v="4"/>
    <n v="4"/>
    <n v="4"/>
    <s v="mixed-sex"/>
    <s v="plentyeasy PE - lighteasy LE"/>
    <s v="Benign-Worse"/>
    <s v="MID"/>
    <n v="20.710999999999999"/>
    <n v="3.4740000000000002"/>
    <n v="8"/>
    <n v="9.8259558313682653"/>
    <n v="26.169"/>
    <n v="3.3610000000000007"/>
    <n v="8"/>
    <n v="9.5063435662719478"/>
    <s v="natural"/>
    <s v="Fig 2a"/>
    <m/>
    <x v="0"/>
    <m/>
  </r>
  <r>
    <x v="464"/>
    <x v="69"/>
    <s v="exp151"/>
    <s v="grp132"/>
    <s v="Gott, A., Andrews, C., Bedford, T., Nettle, D., Bateson, M."/>
    <s v="Animal Cognition"/>
    <m/>
    <s v="Peer-reviewed"/>
    <n v="2019"/>
    <s v="Developmental history and stress responsiveness are related to response inhibition, but not judgement bias, in a cohort of European starlings (Sturnus vulgaris)"/>
    <s v="european starling "/>
    <s v="Sturnus_vulgaris"/>
    <s v="bird"/>
    <s v="n/a"/>
    <s v="captive"/>
    <s v="adult"/>
    <s v="between"/>
    <s v="no"/>
    <s v="between"/>
    <s v="yes"/>
    <s v="no"/>
    <s v="no"/>
    <s v="go/no-go"/>
    <s v="colour"/>
    <s v="visual"/>
    <s v="lid-flip"/>
    <s v="palatable mealworm"/>
    <s v="no palatable mealworm"/>
    <s v="no unpalatable mealworm (0.02 ml 4% quinine)"/>
    <s v="no unpalatable mealworm (0.02 ml 4% quinine)"/>
    <s v="R-Null"/>
    <s v="manipulating brood size, same begging effort level"/>
    <s v="stress"/>
    <s v="long-term"/>
    <s v="no"/>
    <n v="3"/>
    <s v="18 sessions per day"/>
    <s v="2 per cue"/>
    <s v="6  positive, 6 negative "/>
    <s v="latency"/>
    <n v="4"/>
    <n v="4"/>
    <n v="4"/>
    <n v="4"/>
    <s v="mixed-sex"/>
    <s v="plentyeasy PE - lighteasy LE"/>
    <s v="Benign-Worse"/>
    <s v="NP"/>
    <n v="11.901999999999999"/>
    <n v="2.8280000000000012"/>
    <n v="8"/>
    <n v="7.9987919087822297"/>
    <n v="15.576000000000001"/>
    <n v="2.7639999999999993"/>
    <n v="8"/>
    <n v="7.8177725727984679"/>
    <s v="natural"/>
    <s v="Fig 2a"/>
    <m/>
    <x v="0"/>
    <m/>
  </r>
  <r>
    <x v="465"/>
    <x v="69"/>
    <s v="exp151"/>
    <s v="grp132"/>
    <s v="Gott, A., Andrews, C., Bedford, T., Nettle, D., Bateson, M."/>
    <s v="Animal Cognition"/>
    <m/>
    <s v="Peer-reviewed"/>
    <n v="2019"/>
    <s v="Developmental history and stress responsiveness are related to response inhibition, but not judgement bias, in a cohort of European starlings (Sturnus vulgaris)"/>
    <s v="european starling "/>
    <s v="Sturnus_vulgaris"/>
    <s v="bird"/>
    <s v="n/a"/>
    <s v="captive"/>
    <s v="adult"/>
    <s v="between"/>
    <s v="no"/>
    <s v="between"/>
    <s v="yes"/>
    <s v="no"/>
    <s v="no"/>
    <s v="go/no-go"/>
    <s v="colour"/>
    <s v="visual"/>
    <s v="lid-flip"/>
    <s v="palatable mealworm"/>
    <s v="no palatable mealworm"/>
    <s v="no unpalatable mealworm (0.02 ml 4% quinine)"/>
    <s v="no unpalatable mealworm (0.02 ml 4% quinine)"/>
    <s v="R-Null"/>
    <s v="manipulating brood size, same begging effort level"/>
    <s v="stress"/>
    <s v="long-term"/>
    <s v="no"/>
    <n v="3"/>
    <s v="18 sessions per day"/>
    <s v="2 per cue"/>
    <s v="6  positive, 6 negative "/>
    <s v="latency"/>
    <n v="4"/>
    <n v="4"/>
    <n v="4"/>
    <n v="4"/>
    <s v="mixed-sex"/>
    <s v="plentyeasy PE - lighteasy LE"/>
    <s v="Benign-Worse"/>
    <s v="P"/>
    <n v="3.7930000000000001"/>
    <n v="0.69799999999999951"/>
    <n v="8"/>
    <n v="1.9742421330728395"/>
    <n v="8.1969999999999992"/>
    <n v="1.0400000000000009"/>
    <n v="8"/>
    <n v="2.9415642097360406"/>
    <s v="natural"/>
    <s v="Fig 2a"/>
    <m/>
    <x v="0"/>
    <m/>
  </r>
  <r>
    <x v="461"/>
    <x v="69"/>
    <s v="exp152"/>
    <s v="grp133"/>
    <s v="Gott, A., Andrews, C., Bedford, T., Nettle, D., Bateson, M."/>
    <s v="Animal Cognition"/>
    <m/>
    <s v="Peer-reviewed"/>
    <n v="2019"/>
    <s v="Developmental history and stress responsiveness are related to response inhibition, but not judgement bias, in a cohort of European starlings (Sturnus vulgaris)"/>
    <s v="european starling "/>
    <s v="Sturnus_vulgaris"/>
    <s v="bird"/>
    <s v="n/a"/>
    <s v="captive"/>
    <s v="adult"/>
    <s v="between"/>
    <s v="no"/>
    <s v="between"/>
    <s v="yes"/>
    <s v="no"/>
    <s v="no"/>
    <s v="go/no-go"/>
    <s v="colour"/>
    <s v="visual"/>
    <s v="lid-flip"/>
    <s v="palatable mealworm"/>
    <s v="no palatable mealworm"/>
    <s v="no unpalatable mealworm (0.02 ml 4% quinine)"/>
    <s v="no unpalatable mealworm (0.02 ml 4% quinine)"/>
    <s v="R-Null"/>
    <s v="manipulating brood size, same begging effort level"/>
    <s v="stress"/>
    <s v="long-term"/>
    <s v="no"/>
    <n v="3"/>
    <s v="18 sessions per day"/>
    <s v="2 per cue"/>
    <s v="6  positive, 6 negative "/>
    <s v="latency"/>
    <n v="4"/>
    <n v="4"/>
    <n v="4"/>
    <n v="4"/>
    <s v="mixed-sex"/>
    <s v="plentyhard PH - lighthard LH"/>
    <s v="Benign-Worse"/>
    <s v="N"/>
    <n v="47.93"/>
    <n v="1.8729999999999976"/>
    <n v="8"/>
    <n v="5.2976440046496078"/>
    <n v="52.088000000000001"/>
    <n v="1.3509999999999991"/>
    <n v="8"/>
    <n v="3.8212050455321007"/>
    <s v="natural"/>
    <s v="Fig 2a"/>
    <m/>
    <x v="0"/>
    <m/>
  </r>
  <r>
    <x v="462"/>
    <x v="69"/>
    <s v="exp152"/>
    <s v="grp133"/>
    <s v="Gott, A., Andrews, C., Bedford, T., Nettle, D., Bateson, M."/>
    <s v="Animal Cognition"/>
    <m/>
    <s v="Peer-reviewed"/>
    <n v="2019"/>
    <s v="Developmental history and stress responsiveness are related to response inhibition, but not judgement bias, in a cohort of European starlings (Sturnus vulgaris)"/>
    <s v="european starling "/>
    <s v="Sturnus_vulgaris"/>
    <s v="bird"/>
    <s v="n/a"/>
    <s v="captive"/>
    <s v="adult"/>
    <s v="between"/>
    <s v="no"/>
    <s v="between"/>
    <s v="yes"/>
    <s v="no"/>
    <s v="no"/>
    <s v="go/no-go"/>
    <s v="colour"/>
    <s v="visual"/>
    <s v="lid-flip"/>
    <s v="palatable mealworm"/>
    <s v="no palatable mealworm"/>
    <s v="no unpalatable mealworm (0.02 ml 4% quinine)"/>
    <s v="no unpalatable mealworm (0.02 ml 4% quinine)"/>
    <s v="R-Null"/>
    <s v="manipulating brood size, same begging effort level"/>
    <s v="stress"/>
    <s v="long-term"/>
    <s v="no"/>
    <n v="3"/>
    <s v="18 sessions per day"/>
    <s v="2 per cue"/>
    <s v="6  positive, 6 negative "/>
    <s v="latency"/>
    <n v="4"/>
    <n v="4"/>
    <n v="4"/>
    <n v="4"/>
    <s v="mixed-sex"/>
    <s v="plentyhard PH - lighthard LH"/>
    <s v="Benign-Worse"/>
    <s v="NN"/>
    <n v="41.783999999999999"/>
    <n v="3.8890000000000029"/>
    <n v="8"/>
    <n v="10.999753088137942"/>
    <n v="44.085000000000001"/>
    <n v="3.5349999999999966"/>
    <n v="8"/>
    <n v="9.9984898859777722"/>
    <s v="natural"/>
    <s v="Fig 2a"/>
    <m/>
    <x v="0"/>
    <m/>
  </r>
  <r>
    <x v="463"/>
    <x v="69"/>
    <s v="exp152"/>
    <s v="grp133"/>
    <s v="Gott, A., Andrews, C., Bedford, T., Nettle, D., Bateson, M."/>
    <s v="Animal Cognition"/>
    <m/>
    <s v="Peer-reviewed"/>
    <n v="2019"/>
    <s v="Developmental history and stress responsiveness are related to response inhibition, but not judgement bias, in a cohort of European starlings (Sturnus vulgaris)"/>
    <s v="european starling "/>
    <s v="Sturnus_vulgaris"/>
    <s v="bird"/>
    <s v="n/a"/>
    <s v="captive"/>
    <s v="adult"/>
    <s v="between"/>
    <s v="no"/>
    <s v="between"/>
    <s v="yes"/>
    <s v="no"/>
    <s v="no"/>
    <s v="go/no-go"/>
    <s v="colour"/>
    <s v="visual"/>
    <s v="lid-flip"/>
    <s v="palatable mealworm"/>
    <s v="no palatable mealworm"/>
    <s v="no unpalatable mealworm (0.02 ml 4% quinine)"/>
    <s v="no unpalatable mealworm (0.02 ml 4% quinine)"/>
    <s v="R-Null"/>
    <s v="manipulating brood size, same begging effort level"/>
    <s v="stress"/>
    <s v="long-term"/>
    <s v="no"/>
    <n v="3"/>
    <s v="18 sessions per day"/>
    <s v="2 per cue"/>
    <s v="6  positive, 6 negative "/>
    <s v="latency"/>
    <n v="4"/>
    <n v="4"/>
    <n v="4"/>
    <n v="4"/>
    <s v="mixed-sex"/>
    <s v="plentyhard PH - lighthard LH"/>
    <s v="Benign-Worse"/>
    <s v="MID"/>
    <n v="23.24"/>
    <n v="3.8719999999999999"/>
    <n v="8"/>
    <n v="10.951669827017248"/>
    <n v="21.59"/>
    <n v="3.2590000000000003"/>
    <n v="8"/>
    <n v="9.217843999547835"/>
    <s v="natural"/>
    <s v="Fig 2a"/>
    <m/>
    <x v="0"/>
    <m/>
  </r>
  <r>
    <x v="464"/>
    <x v="69"/>
    <s v="exp152"/>
    <s v="grp133"/>
    <s v="Gott, A., Andrews, C., Bedford, T., Nettle, D., Bateson, M."/>
    <s v="Animal Cognition"/>
    <m/>
    <s v="Peer-reviewed"/>
    <n v="2019"/>
    <s v="Developmental history and stress responsiveness are related to response inhibition, but not judgement bias, in a cohort of European starlings (Sturnus vulgaris)"/>
    <s v="european starling "/>
    <s v="Sturnus_vulgaris"/>
    <s v="bird"/>
    <s v="n/a"/>
    <s v="captive"/>
    <s v="adult"/>
    <s v="between"/>
    <s v="no"/>
    <s v="between"/>
    <s v="yes"/>
    <s v="no"/>
    <s v="no"/>
    <s v="go/no-go"/>
    <s v="colour"/>
    <s v="visual"/>
    <s v="lid-flip"/>
    <s v="palatable mealworm"/>
    <s v="no palatable mealworm"/>
    <s v="no unpalatable mealworm (0.02 ml 4% quinine)"/>
    <s v="no unpalatable mealworm (0.02 ml 4% quinine)"/>
    <s v="R-Null"/>
    <s v="manipulating brood size, same begging effort level"/>
    <s v="stress"/>
    <s v="long-term"/>
    <s v="no"/>
    <n v="3"/>
    <s v="18 sessions per day"/>
    <s v="2 per cue"/>
    <s v="6  positive, 6 negative "/>
    <s v="latency"/>
    <n v="4"/>
    <n v="4"/>
    <n v="4"/>
    <n v="4"/>
    <s v="mixed-sex"/>
    <s v="plentyhard PH - lighthard LH"/>
    <s v="Benign-Worse"/>
    <s v="NP"/>
    <n v="18.515000000000001"/>
    <n v="3.6840000000000011"/>
    <n v="8"/>
    <n v="10.419925527564969"/>
    <n v="16.483000000000001"/>
    <n v="3.1099999999999994"/>
    <n v="8"/>
    <n v="8.7964083579606509"/>
    <s v="natural"/>
    <s v="Fig 2a"/>
    <m/>
    <x v="0"/>
    <m/>
  </r>
  <r>
    <x v="465"/>
    <x v="69"/>
    <s v="exp152"/>
    <s v="grp133"/>
    <s v="Gott, A., Andrews, C., Bedford, T., Nettle, D., Bateson, M."/>
    <s v="Animal Cognition"/>
    <m/>
    <s v="Peer-reviewed"/>
    <n v="2019"/>
    <s v="Developmental history and stress responsiveness are related to response inhibition, but not judgement bias, in a cohort of European starlings (Sturnus vulgaris)"/>
    <s v="european starling "/>
    <s v="Sturnus_vulgaris"/>
    <s v="bird"/>
    <s v="n/a"/>
    <s v="captive"/>
    <s v="adult"/>
    <s v="between"/>
    <s v="no"/>
    <s v="between"/>
    <s v="yes"/>
    <s v="no"/>
    <s v="no"/>
    <s v="go/no-go"/>
    <s v="colour"/>
    <s v="visual"/>
    <s v="lid-flip"/>
    <s v="palatable mealworm"/>
    <s v="no palatable mealworm"/>
    <s v="no unpalatable mealworm (0.02 ml 4% quinine)"/>
    <s v="no unpalatable mealworm (0.02 ml 4% quinine)"/>
    <s v="R-Null"/>
    <s v="manipulating brood size, same begging effort level"/>
    <s v="stress"/>
    <s v="long-term"/>
    <s v="no"/>
    <n v="3"/>
    <s v="18 sessions per day"/>
    <s v="2 per cue"/>
    <s v="6  positive, 6 negative "/>
    <s v="latency"/>
    <n v="4"/>
    <n v="4"/>
    <n v="4"/>
    <n v="4"/>
    <s v="mixed-sex"/>
    <s v="plentyhard PH - lighthard LH"/>
    <s v="Benign-Worse"/>
    <s v="P"/>
    <n v="5.4249999999999998"/>
    <n v="0.96999999999999975"/>
    <n v="8"/>
    <n v="2.7435743110038038"/>
    <n v="2.98"/>
    <n v="0.60400000000000009"/>
    <n v="8"/>
    <n v="1.7083699833466992"/>
    <s v="natural"/>
    <s v="Fig 2a"/>
    <m/>
    <x v="0"/>
    <m/>
  </r>
  <r>
    <x v="466"/>
    <x v="70"/>
    <s v="exp153"/>
    <s v="grp134"/>
    <s v="Jones, S., Neville, V., Higgs, L., Paul, E.S., Dayan, P., Robinson, E.S.J., Mendl, M."/>
    <s v="Scientific Reports"/>
    <m/>
    <s v="Peer-reviewed"/>
    <n v="2018"/>
    <s v="Assessing animal affect: an automated and self-initiated judgement bias task based on natural investigative behaviour"/>
    <s v="rat"/>
    <s v="Rattus_norvegicus"/>
    <s v="mammal"/>
    <s v="Lister hooded"/>
    <s v="captive"/>
    <s v="adult"/>
    <s v="within"/>
    <s v="no"/>
    <s v="within (crossover)"/>
    <s v="yes"/>
    <s v="yes"/>
    <s v="no"/>
    <s v="go/no-go"/>
    <s v="auditory"/>
    <s v="auditory"/>
    <s v="keep or remove nose in a food trough"/>
    <s v="food"/>
    <s v="no food"/>
    <s v="no air-puff"/>
    <s v="air-puff"/>
    <s v="R-P"/>
    <s v="handling or enrichment vs. restraint or isolation"/>
    <s v="enrichment"/>
    <s v="before/during"/>
    <s v="no"/>
    <n v="1"/>
    <n v="6"/>
    <n v="1"/>
    <s v="4  positive, 4 negative "/>
    <s v="proportion"/>
    <n v="31"/>
    <n v="0"/>
    <n v="31"/>
    <n v="0"/>
    <s v="male"/>
    <s v="positive affect manip - negative affect manip"/>
    <s v="Better-Worse"/>
    <s v="P"/>
    <n v="0.90300000000000002"/>
    <n v="1.7000000000000015E-2"/>
    <n v="31"/>
    <n v="9.4651994168110445E-2"/>
    <n v="0.88200000000000001"/>
    <n v="2.0000000000000018E-2"/>
    <n v="31"/>
    <n v="0.11135528725660053"/>
    <s v="natural"/>
    <s v="Fig 3a"/>
    <s v="Experiment 1"/>
    <x v="0"/>
    <m/>
  </r>
  <r>
    <x v="467"/>
    <x v="70"/>
    <s v="exp153"/>
    <s v="grp134"/>
    <s v="Jones, S., Neville, V., Higgs, L., Paul, E.S., Dayan, P., Robinson, E.S.J., Mendl, M."/>
    <s v="Scientific Reports"/>
    <m/>
    <s v="Peer-reviewed"/>
    <n v="2018"/>
    <s v="Assessing animal affect: an automated and self-initiated judgement bias task based on natural investigative behaviour"/>
    <s v="rat"/>
    <s v="Rattus_norvegicus"/>
    <s v="mammal"/>
    <s v="Lister hooded"/>
    <s v="captive"/>
    <s v="adult"/>
    <s v="within"/>
    <s v="no"/>
    <s v="within (crossover)"/>
    <s v="yes"/>
    <s v="yes"/>
    <s v="no"/>
    <s v="go/no-go"/>
    <s v="auditory"/>
    <s v="auditory"/>
    <s v="keep or remove nose in a food trough"/>
    <s v="food"/>
    <s v="no food"/>
    <s v="no air-puff"/>
    <s v="air-puff"/>
    <s v="R-P"/>
    <s v="handling or enrichment vs. restraint or isolation"/>
    <s v="enrichment"/>
    <s v="before/during"/>
    <s v="no"/>
    <n v="1"/>
    <n v="6"/>
    <n v="1"/>
    <s v="4  positive, 4 negative "/>
    <s v="proportion"/>
    <n v="31"/>
    <n v="0"/>
    <n v="31"/>
    <n v="0"/>
    <s v="male"/>
    <s v="positive affect manip - negative affect manip"/>
    <s v="Better-Worse"/>
    <s v="MID"/>
    <n v="0.45500000000000002"/>
    <n v="5.5999999999999994E-2"/>
    <n v="31"/>
    <n v="0.31179480431848117"/>
    <n v="0.42899999999999999"/>
    <n v="4.8999999999999988E-2"/>
    <n v="31"/>
    <n v="0.27282045377867098"/>
    <s v="natural"/>
    <s v="Fig 3a"/>
    <s v="Experiment 1"/>
    <x v="0"/>
    <m/>
  </r>
  <r>
    <x v="468"/>
    <x v="70"/>
    <s v="exp153"/>
    <s v="grp134"/>
    <s v="Jones, S., Neville, V., Higgs, L., Paul, E.S., Dayan, P., Robinson, E.S.J., Mendl, M."/>
    <s v="Scientific Reports"/>
    <m/>
    <s v="Peer-reviewed"/>
    <n v="2018"/>
    <s v="Assessing animal affect: an automated and self-initiated judgement bias task based on natural investigative behaviour"/>
    <s v="rat"/>
    <s v="Rattus_norvegicus"/>
    <s v="mammal"/>
    <s v="Lister hooded"/>
    <s v="captive"/>
    <s v="adult"/>
    <s v="within"/>
    <s v="no"/>
    <s v="within (crossover)"/>
    <s v="yes"/>
    <s v="yes"/>
    <s v="no"/>
    <s v="go/no-go"/>
    <s v="auditory"/>
    <s v="auditory"/>
    <s v="keep or remove nose in a food trough"/>
    <s v="food"/>
    <s v="no food"/>
    <s v="no air-puff"/>
    <s v="air-puff"/>
    <s v="R-P"/>
    <s v="handling or enrichment vs. restraint or isolation"/>
    <s v="enrichment"/>
    <s v="before/during"/>
    <s v="no"/>
    <n v="1"/>
    <n v="6"/>
    <n v="1"/>
    <s v="4  positive, 4 negative "/>
    <s v="proportion"/>
    <n v="31"/>
    <n v="0"/>
    <n v="31"/>
    <n v="0"/>
    <s v="male"/>
    <s v="positive affect manip - negative affect manip"/>
    <s v="Better-Worse"/>
    <s v="N"/>
    <n v="9.1999999999999998E-2"/>
    <n v="9.999999999999995E-3"/>
    <n v="31"/>
    <n v="5.5677643628300189E-2"/>
    <n v="7.6999999999999999E-2"/>
    <n v="9.999999999999995E-3"/>
    <n v="31"/>
    <n v="5.5677643628300189E-2"/>
    <s v="natural"/>
    <s v="Fig 3a"/>
    <s v="Experiment 1"/>
    <x v="0"/>
    <m/>
  </r>
  <r>
    <x v="469"/>
    <x v="70"/>
    <s v="exp154"/>
    <s v="grp135"/>
    <s v="Jones, S., Neville, V., Higgs, L., Paul, E.S., Dayan, P., Robinson, E.S.J., Mendl, M."/>
    <s v="Scientific Reports"/>
    <m/>
    <s v="Peer-reviewed"/>
    <n v="2018"/>
    <s v="Assessing animal affect: an automated and self-initiated judgement bias task based on natural investigative behaviour"/>
    <s v="rat"/>
    <s v="Rattus_norvegicus"/>
    <s v="mammal"/>
    <s v="Lister hooded"/>
    <s v="captive"/>
    <s v="adult"/>
    <s v="within"/>
    <s v="no"/>
    <s v="between"/>
    <s v="yes"/>
    <s v="yes"/>
    <s v="no"/>
    <s v="go/no-go"/>
    <s v="auditory"/>
    <s v="auditory"/>
    <s v="keep or remove nose in a food trough"/>
    <s v="food"/>
    <s v="no food"/>
    <s v="no air-puff"/>
    <s v="air-puff"/>
    <s v="R-P"/>
    <s v="handling or enrichment vs. restraint or isolation"/>
    <s v="enrichment"/>
    <s v="before/during"/>
    <s v="no"/>
    <n v="1"/>
    <n v="6"/>
    <n v="1"/>
    <s v="4  positive, 4 negative "/>
    <s v="proportion"/>
    <n v="6"/>
    <n v="0"/>
    <n v="6"/>
    <n v="0"/>
    <s v="male"/>
    <s v="high reward frequency - low reward frequency"/>
    <s v="Better-Worse"/>
    <s v="P"/>
    <n v="0.81399999999999995"/>
    <n v="8.1000000000000072E-2"/>
    <n v="6"/>
    <n v="0.19840866916543759"/>
    <n v="0.74399999999999999"/>
    <n v="7.7999999999999958E-2"/>
    <n v="6"/>
    <n v="0.19106019993708778"/>
    <s v="natural"/>
    <s v="Fig 5a"/>
    <s v="Experiment 2"/>
    <x v="0"/>
    <m/>
  </r>
  <r>
    <x v="470"/>
    <x v="70"/>
    <s v="exp154"/>
    <s v="grp135"/>
    <s v="Jones, S., Neville, V., Higgs, L., Paul, E.S., Dayan, P., Robinson, E.S.J., Mendl, M."/>
    <s v="Scientific Reports"/>
    <m/>
    <s v="Peer-reviewed"/>
    <n v="2018"/>
    <s v="Assessing animal affect: an automated and self-initiated judgement bias task based on natural investigative behaviour"/>
    <s v="rat"/>
    <s v="Rattus_norvegicus"/>
    <s v="mammal"/>
    <s v="Lister hooded"/>
    <s v="captive"/>
    <s v="adult"/>
    <s v="within"/>
    <s v="no"/>
    <s v="between"/>
    <s v="yes"/>
    <s v="yes"/>
    <s v="no"/>
    <s v="go/no-go"/>
    <s v="auditory"/>
    <s v="auditory"/>
    <s v="keep or remove nose in a food trough"/>
    <s v="food"/>
    <s v="no food"/>
    <s v="no air-puff"/>
    <s v="air-puff"/>
    <s v="R-P"/>
    <s v="handling or enrichment vs. restraint or isolation"/>
    <s v="enrichment"/>
    <s v="before/during"/>
    <s v="no"/>
    <n v="1"/>
    <n v="6"/>
    <n v="1"/>
    <s v="4  positive, 4 negative "/>
    <s v="proportion"/>
    <n v="6"/>
    <n v="0"/>
    <n v="6"/>
    <n v="0"/>
    <s v="male"/>
    <s v="high reward frequency - low reward frequency"/>
    <s v="Better-Worse"/>
    <s v="NP"/>
    <n v="0.76800000000000002"/>
    <n v="0.11399999999999999"/>
    <n v="6"/>
    <n v="0.27924183067728225"/>
    <n v="0.53300000000000003"/>
    <n v="8.3999999999999964E-2"/>
    <n v="6"/>
    <n v="0.20575713839378684"/>
    <s v="natural"/>
    <s v="Fig 5a"/>
    <s v="Experiment 2"/>
    <x v="0"/>
    <m/>
  </r>
  <r>
    <x v="471"/>
    <x v="70"/>
    <s v="exp154"/>
    <s v="grp135"/>
    <s v="Jones, S., Neville, V., Higgs, L., Paul, E.S., Dayan, P., Robinson, E.S.J., Mendl, M."/>
    <s v="Scientific Reports"/>
    <m/>
    <s v="Peer-reviewed"/>
    <n v="2018"/>
    <s v="Assessing animal affect: an automated and self-initiated judgement bias task based on natural investigative behaviour"/>
    <s v="rat"/>
    <s v="Rattus_norvegicus"/>
    <s v="mammal"/>
    <s v="Lister hooded"/>
    <s v="captive"/>
    <s v="adult"/>
    <s v="within"/>
    <s v="no"/>
    <s v="between"/>
    <s v="yes"/>
    <s v="yes"/>
    <s v="no"/>
    <s v="go/no-go"/>
    <s v="auditory"/>
    <s v="auditory"/>
    <s v="keep or remove nose in a food trough"/>
    <s v="food"/>
    <s v="no food"/>
    <s v="no air-puff"/>
    <s v="air-puff"/>
    <s v="R-P"/>
    <s v="handling or enrichment vs. restraint or isolation"/>
    <s v="enrichment"/>
    <s v="before/during"/>
    <s v="no"/>
    <n v="1"/>
    <n v="6"/>
    <n v="1"/>
    <s v="4  positive, 4 negative "/>
    <s v="proportion"/>
    <n v="6"/>
    <n v="0"/>
    <n v="6"/>
    <n v="0"/>
    <s v="male"/>
    <s v="high reward frequency - low reward frequency"/>
    <s v="Better-Worse"/>
    <s v="MID"/>
    <n v="0.60199999999999998"/>
    <n v="0.13600000000000001"/>
    <n v="6"/>
    <n v="0.33313060501851222"/>
    <n v="0.502"/>
    <n v="5.2000000000000046E-2"/>
    <n v="6"/>
    <n v="0.12737346662472537"/>
    <s v="natural"/>
    <s v="Fig 5a"/>
    <s v="Experiment 2"/>
    <x v="0"/>
    <m/>
  </r>
  <r>
    <x v="472"/>
    <x v="70"/>
    <s v="exp154"/>
    <s v="grp135"/>
    <s v="Jones, S., Neville, V., Higgs, L., Paul, E.S., Dayan, P., Robinson, E.S.J., Mendl, M."/>
    <s v="Scientific Reports"/>
    <m/>
    <s v="Peer-reviewed"/>
    <n v="2018"/>
    <s v="Assessing animal affect: an automated and self-initiated judgement bias task based on natural investigative behaviour"/>
    <s v="rat"/>
    <s v="Rattus_norvegicus"/>
    <s v="mammal"/>
    <s v="Lister hooded"/>
    <s v="captive"/>
    <s v="adult"/>
    <s v="within"/>
    <s v="no"/>
    <s v="between"/>
    <s v="yes"/>
    <s v="yes"/>
    <s v="no"/>
    <s v="go/no-go"/>
    <s v="auditory"/>
    <s v="auditory"/>
    <s v="keep or remove nose in a food trough"/>
    <s v="food"/>
    <s v="no food"/>
    <s v="no air-puff"/>
    <s v="air-puff"/>
    <s v="R-P"/>
    <s v="handling or enrichment vs. restraint or isolation"/>
    <s v="enrichment"/>
    <s v="before/during"/>
    <s v="no"/>
    <n v="1"/>
    <n v="6"/>
    <n v="1"/>
    <s v="4  positive, 4 negative "/>
    <s v="proportion"/>
    <n v="6"/>
    <n v="0"/>
    <n v="6"/>
    <n v="0"/>
    <s v="male"/>
    <s v="high reward frequency - low reward frequency"/>
    <s v="Better-Worse"/>
    <s v="NN"/>
    <n v="0.433"/>
    <n v="0.21000000000000002"/>
    <n v="6"/>
    <n v="0.51439284598446744"/>
    <n v="0.26800000000000002"/>
    <n v="0.11199999999999999"/>
    <n v="6"/>
    <n v="0.27434285119171592"/>
    <s v="natural"/>
    <s v="Fig 5a"/>
    <s v="Experiment 2"/>
    <x v="0"/>
    <m/>
  </r>
  <r>
    <x v="473"/>
    <x v="70"/>
    <s v="exp154"/>
    <s v="grp135"/>
    <s v="Jones, S., Neville, V., Higgs, L., Paul, E.S., Dayan, P., Robinson, E.S.J., Mendl, M."/>
    <s v="Scientific Reports"/>
    <m/>
    <s v="Peer-reviewed"/>
    <n v="2018"/>
    <s v="Assessing animal affect: an automated and self-initiated judgement bias task based on natural investigative behaviour"/>
    <s v="rat"/>
    <s v="Rattus_norvegicus"/>
    <s v="mammal"/>
    <s v="Lister hooded"/>
    <s v="captive"/>
    <s v="adult"/>
    <s v="within"/>
    <s v="no"/>
    <s v="between"/>
    <s v="yes"/>
    <s v="yes"/>
    <s v="no"/>
    <s v="go/no-go"/>
    <s v="auditory"/>
    <s v="auditory"/>
    <s v="keep or remove nose in a food trough"/>
    <s v="food"/>
    <s v="no food"/>
    <s v="no air-puff"/>
    <s v="air-puff"/>
    <s v="R-P"/>
    <s v="handling or enrichment vs. restraint or isolation"/>
    <s v="enrichment"/>
    <s v="before/during"/>
    <s v="no"/>
    <n v="1"/>
    <n v="6"/>
    <n v="1"/>
    <s v="4  positive, 4 negative "/>
    <s v="proportion"/>
    <n v="6"/>
    <n v="0"/>
    <n v="6"/>
    <n v="0"/>
    <s v="male"/>
    <s v="high reward frequency - low reward frequency"/>
    <s v="Better-Worse"/>
    <s v="N"/>
    <n v="5.2999999999999999E-2"/>
    <n v="3.2999999999999995E-2"/>
    <n v="6"/>
    <n v="8.0833161511844859E-2"/>
    <n v="6.4000000000000001E-2"/>
    <n v="4.9000000000000002E-2"/>
    <n v="6"/>
    <n v="0.12002499739637572"/>
    <s v="natural"/>
    <s v="Fig 5a"/>
    <s v="Experiment 2"/>
    <x v="0"/>
    <m/>
  </r>
  <r>
    <x v="474"/>
    <x v="71"/>
    <s v="exp155"/>
    <s v="grp136"/>
    <s v="Uccheddu, S., Mariti, C., Sannen, A., Vervaecke, H., Arnout, H., Gutierrez Rufo, J., Gazzano, A., Haverbeke, A."/>
    <s v="Dog Behavior"/>
    <m/>
    <s v="Peer-reviewed"/>
    <n v="2018"/>
    <s v="Behavioral and cortisol responses of shelter dogs to a cognitive bias test after olfactory enrichment with essential oils"/>
    <s v="dog"/>
    <s v="Canis_lupus_familiaris"/>
    <s v="mammal"/>
    <s v="Various breeds"/>
    <s v="captive"/>
    <s v="adult"/>
    <s v="within"/>
    <s v="no"/>
    <s v="within (before-after)"/>
    <s v="yes"/>
    <s v="no"/>
    <s v="no"/>
    <s v="go/no-go"/>
    <s v="location"/>
    <s v="spatial"/>
    <s v="approach food bowl"/>
    <s v="food"/>
    <s v="no food"/>
    <s v="no food"/>
    <s v="no food"/>
    <s v="R-Null"/>
    <s v="essential oil blend"/>
    <s v="enrichment"/>
    <s v="before/during"/>
    <s v="no"/>
    <n v="1"/>
    <n v="1"/>
    <n v="2"/>
    <s v="2  positive, 2 negative "/>
    <s v="latency"/>
    <m/>
    <m/>
    <m/>
    <m/>
    <s v="mixed-sex"/>
    <s v="before-after essential oil blend exposure"/>
    <s v="Better-Benign"/>
    <s v="MID"/>
    <n v="13.46"/>
    <n v="3.57"/>
    <n v="10"/>
    <n v="11.28"/>
    <n v="23.83"/>
    <n v="3.1"/>
    <n v="10"/>
    <n v="9.8000000000000007"/>
    <s v="natural"/>
    <s v="Table 5"/>
    <s v="blend group only extracted; P and N not reported for the test group"/>
    <x v="0"/>
    <m/>
  </r>
  <r>
    <x v="475"/>
    <x v="72"/>
    <s v="exp156"/>
    <s v="grp137"/>
    <s v="Verbeek, E., Colditz, I., Blache, D., Lee, C."/>
    <s v="PlosONE"/>
    <m/>
    <s v="Peer-reviewed"/>
    <n v="2019"/>
    <s v="Chronic stress influences attentional and judgement bias and the activity of the HPA axis in sheep"/>
    <s v="sheep"/>
    <s v="Ovis_aries"/>
    <s v="mammal"/>
    <s v="Merino "/>
    <s v="captive"/>
    <s v="adult"/>
    <s v="between"/>
    <s v="n/a"/>
    <s v="between"/>
    <s v="no"/>
    <s v="no"/>
    <s v="yes"/>
    <s v="go/no-go"/>
    <s v="colour"/>
    <s v="visual"/>
    <s v="approach"/>
    <s v="food"/>
    <s v="no food"/>
    <s v="no dog"/>
    <s v="dog"/>
    <s v="R-P"/>
    <s v="24hr fasting"/>
    <s v="stress"/>
    <s v="before/during"/>
    <s v="no"/>
    <n v="3"/>
    <n v="1"/>
    <s v="1 per cue"/>
    <s v="1 positive, 1 negative"/>
    <s v="proportion"/>
    <n v="0"/>
    <n v="15"/>
    <n v="0"/>
    <n v="15"/>
    <s v="female"/>
    <s v="Control-24h fast"/>
    <s v="Benign-Worse"/>
    <s v="P"/>
    <n v="0.876"/>
    <n v="3.949999999999998E-2"/>
    <n v="10"/>
    <n v="0.12490996757665093"/>
    <n v="0.93600000000000005"/>
    <n v="2.0499999999999963E-2"/>
    <n v="10"/>
    <n v="6.4826692033451663E-2"/>
    <s v="natural"/>
    <s v="Fig 3C"/>
    <s v="CI reported, divided by 2 to estimate SE"/>
    <x v="0"/>
    <m/>
  </r>
  <r>
    <x v="476"/>
    <x v="72"/>
    <s v="exp156"/>
    <s v="grp137"/>
    <s v="Verbeek, E., Colditz, I., Blache, D., Lee, C."/>
    <s v="PlosONE"/>
    <m/>
    <s v="Peer-reviewed"/>
    <n v="2019"/>
    <s v="Chronic stress influences attentional and judgement bias and the activity of the HPA axis in sheep"/>
    <s v="sheep"/>
    <s v="Ovis_aries"/>
    <s v="mammal"/>
    <s v="Merino "/>
    <s v="captive"/>
    <s v="adult"/>
    <s v="between"/>
    <s v="n/a"/>
    <s v="between"/>
    <s v="no"/>
    <s v="no"/>
    <s v="yes"/>
    <s v="go/no-go"/>
    <s v="colour"/>
    <s v="visual"/>
    <s v="approach"/>
    <s v="food"/>
    <s v="no food"/>
    <s v="no dog"/>
    <s v="dog"/>
    <s v="R-P"/>
    <s v="24hr fasting"/>
    <s v="stress"/>
    <s v="before/during"/>
    <s v="no"/>
    <n v="3"/>
    <n v="1"/>
    <s v="1 per cue"/>
    <s v="1 positive, 1 negative"/>
    <s v="proportion"/>
    <n v="0"/>
    <n v="15"/>
    <n v="0"/>
    <n v="15"/>
    <s v="female"/>
    <s v="Control-24h fast"/>
    <s v="Benign-Worse"/>
    <s v="NP"/>
    <n v="0.70399999999999996"/>
    <n v="7.5500000000000012E-2"/>
    <n v="10"/>
    <n v="0.2387519633427127"/>
    <n v="0.83199999999999996"/>
    <n v="4.7000000000000042E-2"/>
    <n v="10"/>
    <n v="0.14862705002791396"/>
    <s v="natural"/>
    <s v="Fig 3C"/>
    <s v="CI reported, divided by 2 to estimate SE"/>
    <x v="0"/>
    <m/>
  </r>
  <r>
    <x v="477"/>
    <x v="72"/>
    <s v="exp156"/>
    <s v="grp137"/>
    <s v="Verbeek, E., Colditz, I., Blache, D., Lee, C."/>
    <s v="PlosONE"/>
    <m/>
    <s v="Peer-reviewed"/>
    <n v="2019"/>
    <s v="Chronic stress influences attentional and judgement bias and the activity of the HPA axis in sheep"/>
    <s v="sheep"/>
    <s v="Ovis_aries"/>
    <s v="mammal"/>
    <s v="Merino "/>
    <s v="captive"/>
    <s v="adult"/>
    <s v="between"/>
    <s v="n/a"/>
    <s v="between"/>
    <s v="no"/>
    <s v="no"/>
    <s v="yes"/>
    <s v="go/no-go"/>
    <s v="colour"/>
    <s v="visual"/>
    <s v="approach"/>
    <s v="food"/>
    <s v="no food"/>
    <s v="no dog"/>
    <s v="dog"/>
    <s v="R-P"/>
    <s v="24hr fasting"/>
    <s v="stress"/>
    <s v="before/during"/>
    <s v="no"/>
    <n v="3"/>
    <n v="1"/>
    <s v="1 per cue"/>
    <s v="1 positive, 1 negative"/>
    <s v="proportion"/>
    <n v="0"/>
    <n v="15"/>
    <n v="0"/>
    <n v="15"/>
    <s v="female"/>
    <s v="Control-24h fast"/>
    <s v="Benign-Worse"/>
    <s v="MID"/>
    <n v="0.443"/>
    <n v="0.10400000000000001"/>
    <n v="10"/>
    <n v="0.32887687665751147"/>
    <n v="0.623"/>
    <n v="8.450000000000002E-2"/>
    <n v="10"/>
    <n v="0.26721246228422812"/>
    <s v="natural"/>
    <s v="Fig 3C"/>
    <s v="CI reported, divided by 2 to estimate SE"/>
    <x v="0"/>
    <m/>
  </r>
  <r>
    <x v="478"/>
    <x v="72"/>
    <s v="exp156"/>
    <s v="grp137"/>
    <s v="Verbeek, E., Colditz, I., Blache, D., Lee, C."/>
    <s v="PlosONE"/>
    <m/>
    <s v="Peer-reviewed"/>
    <n v="2019"/>
    <s v="Chronic stress influences attentional and judgement bias and the activity of the HPA axis in sheep"/>
    <s v="sheep"/>
    <s v="Ovis_aries"/>
    <s v="mammal"/>
    <s v="Merino "/>
    <s v="captive"/>
    <s v="adult"/>
    <s v="between"/>
    <s v="n/a"/>
    <s v="between"/>
    <s v="no"/>
    <s v="no"/>
    <s v="yes"/>
    <s v="go/no-go"/>
    <s v="colour"/>
    <s v="visual"/>
    <s v="approach"/>
    <s v="food"/>
    <s v="no food"/>
    <s v="no dog"/>
    <s v="dog"/>
    <s v="R-P"/>
    <s v="24hr fasting"/>
    <s v="stress"/>
    <s v="before/during"/>
    <s v="no"/>
    <n v="3"/>
    <n v="1"/>
    <s v="1 per cue"/>
    <s v="1 positive, 1 negative"/>
    <s v="proportion"/>
    <n v="0"/>
    <n v="15"/>
    <n v="0"/>
    <n v="15"/>
    <s v="female"/>
    <s v="Control-24h fast"/>
    <s v="Benign-Worse"/>
    <s v="NN"/>
    <n v="0.21299999999999999"/>
    <n v="9.6000000000000016E-2"/>
    <n v="10"/>
    <n v="0.30357865537616446"/>
    <n v="0.35699999999999998"/>
    <n v="0.10899999999999999"/>
    <n v="10"/>
    <n v="0.34468826495835331"/>
    <s v="natural"/>
    <s v="Fig 3C"/>
    <s v="CI reported, divided by 2 to estimate SE"/>
    <x v="0"/>
    <m/>
  </r>
  <r>
    <x v="479"/>
    <x v="72"/>
    <s v="exp156"/>
    <s v="grp137"/>
    <s v="Verbeek, E., Colditz, I., Blache, D., Lee, C."/>
    <s v="PlosONE"/>
    <m/>
    <s v="Peer-reviewed"/>
    <n v="2019"/>
    <s v="Chronic stress influences attentional and judgement bias and the activity of the HPA axis in sheep"/>
    <s v="sheep"/>
    <s v="Ovis_aries"/>
    <s v="mammal"/>
    <s v="Merino "/>
    <s v="captive"/>
    <s v="adult"/>
    <s v="between"/>
    <s v="n/a"/>
    <s v="between"/>
    <s v="no"/>
    <s v="no"/>
    <s v="yes"/>
    <s v="go/no-go"/>
    <s v="colour"/>
    <s v="visual"/>
    <s v="approach"/>
    <s v="food"/>
    <s v="no food"/>
    <s v="no dog"/>
    <s v="dog"/>
    <s v="R-P"/>
    <s v="24hr fasting"/>
    <s v="stress"/>
    <s v="before/during"/>
    <s v="no"/>
    <n v="3"/>
    <n v="1"/>
    <s v="1 per cue"/>
    <s v="1 positive, 1 negative"/>
    <s v="proportion"/>
    <n v="0"/>
    <n v="15"/>
    <n v="0"/>
    <n v="15"/>
    <s v="female"/>
    <s v="Control-24h fast"/>
    <s v="Benign-Worse"/>
    <s v="N"/>
    <n v="8.6999999999999994E-2"/>
    <n v="6.4000000000000001E-2"/>
    <n v="10"/>
    <n v="0.20238577025077628"/>
    <n v="0.158"/>
    <n v="9.3999999999999986E-2"/>
    <n v="10"/>
    <n v="0.29725410005582764"/>
    <s v="natural"/>
    <s v="Fig 3C"/>
    <s v="CI reported, divided by 2 to estimate SE"/>
    <x v="0"/>
    <m/>
  </r>
  <r>
    <x v="480"/>
    <x v="73"/>
    <s v="exp157"/>
    <s v="grp138"/>
    <s v="McGuire, M.C., Johnson-Ulrich, Z., Robeson, A., Zeigler-Hill, V., Vonk, J."/>
    <s v="Journal of Veterinary Behavior"/>
    <m/>
    <s v="Peer-reviewed"/>
    <n v="2018"/>
    <s v="I say thee “neigh”: Rescued equids are optimistic in a judgment bias_x000d_test"/>
    <s v="horse"/>
    <s v="Equus_caballus"/>
    <s v="mammal"/>
    <s v="Various breeds"/>
    <s v="captive"/>
    <s v="adult"/>
    <s v="between"/>
    <s v="n/a"/>
    <s v="between"/>
    <s v="yes"/>
    <s v="no"/>
    <s v="no"/>
    <s v="go/no-go"/>
    <s v="location"/>
    <s v="spatial"/>
    <s v="approach food bowl"/>
    <s v="food"/>
    <s v="no food"/>
    <s v="no food"/>
    <s v="no food"/>
    <s v="R-Null"/>
    <s v="non-rescued vs. rescued/neglected"/>
    <s v="stress"/>
    <s v="long-term"/>
    <s v="no"/>
    <n v="3"/>
    <n v="2"/>
    <s v="1 per cue"/>
    <s v="2 positive, 2 negative"/>
    <s v="latency"/>
    <m/>
    <m/>
    <m/>
    <m/>
    <s v="mixed-sex"/>
    <s v="non-rescued - rescued"/>
    <s v="Benign-Worse"/>
    <m/>
    <n v="11.34"/>
    <n v="0.65761000000000003"/>
    <n v="3"/>
    <n v="1.3152200000000001"/>
    <n v="26.5489"/>
    <n v="7.3446300000000004"/>
    <n v="5"/>
    <n v="22.03388"/>
    <s v="natural"/>
    <s v="Data from authors"/>
    <s v="sample sizes used here is number of animals participating, not number of trials per probe as in the author's data (number of trials per probe was variable); there were no data for NN cue due to non-responses"/>
    <x v="0"/>
    <m/>
  </r>
  <r>
    <x v="481"/>
    <x v="73"/>
    <s v="exp157"/>
    <s v="grp138"/>
    <s v="McGuire, M.C., Johnson-Ulrich, Z., Robeson, A., Zeigler-Hill, V., Vonk, J."/>
    <s v="Journal of Veterinary Behavior"/>
    <m/>
    <s v="Peer-reviewed"/>
    <n v="2018"/>
    <s v="I say thee “neigh”: Rescued equids are optimistic in a judgment bias_x000d_test"/>
    <s v="horse"/>
    <s v="Equus_caballus"/>
    <s v="mammal"/>
    <s v="Various breeds"/>
    <s v="captive"/>
    <s v="adult"/>
    <s v="between"/>
    <s v="n/a"/>
    <s v="between"/>
    <s v="yes"/>
    <s v="no"/>
    <s v="no"/>
    <s v="go/no-go"/>
    <s v="location"/>
    <s v="spatial"/>
    <s v="approach food bowl"/>
    <s v="food"/>
    <s v="no food"/>
    <s v="no food"/>
    <s v="no food"/>
    <s v="R-Null"/>
    <s v="non-rescued vs. rescued/neglected"/>
    <s v="stress"/>
    <s v="long-term"/>
    <s v="no"/>
    <n v="3"/>
    <n v="2"/>
    <s v="1 per cue"/>
    <s v="2 positive, 2 negative"/>
    <s v="latency"/>
    <m/>
    <m/>
    <m/>
    <m/>
    <s v="mixed-sex"/>
    <s v="non-rescued - rescued"/>
    <s v="Benign-Worse"/>
    <m/>
    <n v="9.3316999999999997"/>
    <n v="0.40545999999999999"/>
    <n v="3"/>
    <n v="1.40455"/>
    <n v="8.6281999999999996"/>
    <n v="0.45945000000000003"/>
    <n v="5"/>
    <n v="1.89435"/>
    <s v="natural"/>
    <s v="Data from authors"/>
    <s v="sample sizes used here is number of animals participating, not number of trials per probe as in the author's data (number of trials per probe was variable); there were no data for NN cue due to non-responses"/>
    <x v="0"/>
    <m/>
  </r>
  <r>
    <x v="482"/>
    <x v="73"/>
    <s v="exp157"/>
    <s v="grp138"/>
    <s v="McGuire, M.C., Johnson-Ulrich, Z., Robeson, A., Zeigler-Hill, V., Vonk, J."/>
    <s v="Journal of Veterinary Behavior"/>
    <m/>
    <s v="Peer-reviewed"/>
    <n v="2018"/>
    <s v="I say thee “neigh”: Rescued equids are optimistic in a judgment bias_x000d_test"/>
    <s v="horse"/>
    <s v="Equus_caballus"/>
    <s v="mammal"/>
    <s v="Various breeds"/>
    <s v="captive"/>
    <s v="adult"/>
    <s v="between"/>
    <s v="n/a"/>
    <s v="between"/>
    <s v="yes"/>
    <s v="no"/>
    <s v="no"/>
    <s v="go/no-go"/>
    <s v="location"/>
    <s v="spatial"/>
    <s v="approach food bowl"/>
    <s v="food"/>
    <s v="no food"/>
    <s v="no food"/>
    <s v="no food"/>
    <s v="R-Null"/>
    <s v="non-rescued vs. rescued/neglected"/>
    <s v="stress"/>
    <s v="long-term"/>
    <s v="no"/>
    <n v="3"/>
    <n v="2"/>
    <s v="1 per cue"/>
    <s v="2 positive, 2 negative"/>
    <s v="latency"/>
    <m/>
    <m/>
    <m/>
    <m/>
    <s v="mixed-sex"/>
    <s v="non-rescued - rescued"/>
    <s v="Benign-Worse"/>
    <m/>
    <n v="11.826000000000001"/>
    <n v="0.69571000000000005"/>
    <n v="3"/>
    <n v="1.5556399999999999"/>
    <n v="9.0738000000000003"/>
    <n v="0.73694000000000004"/>
    <n v="5"/>
    <n v="2.0843799999999999"/>
    <s v="natural"/>
    <s v="Data from authors"/>
    <s v="sample sizes used here is number of animals participating, not number of trials per probe as in the author's data (number of trials per probe was variable); there were no data for NN cue due to non-responses"/>
    <x v="0"/>
    <m/>
  </r>
  <r>
    <x v="483"/>
    <x v="73"/>
    <s v="exp157"/>
    <s v="grp138"/>
    <s v="McGuire, M.C., Johnson-Ulrich, Z., Robeson, A., Zeigler-Hill, V., Vonk, J."/>
    <s v="Journal of Veterinary Behavior"/>
    <m/>
    <s v="Peer-reviewed"/>
    <n v="2018"/>
    <s v="I say thee “neigh”: Rescued equids are optimistic in a judgment bias_x000d_test"/>
    <s v="horse"/>
    <s v="Equus_caballus"/>
    <s v="mammal"/>
    <s v="Various breeds"/>
    <s v="captive"/>
    <s v="adult"/>
    <s v="between"/>
    <s v="n/a"/>
    <s v="between"/>
    <s v="yes"/>
    <s v="no"/>
    <s v="no"/>
    <s v="go/no-go"/>
    <s v="location"/>
    <s v="spatial"/>
    <s v="approach food bowl"/>
    <s v="food"/>
    <s v="no food"/>
    <s v="no food"/>
    <s v="no food"/>
    <s v="R-Null"/>
    <s v="non-rescued vs. rescued/neglected"/>
    <s v="stress"/>
    <s v="long-term"/>
    <s v="no"/>
    <n v="3"/>
    <n v="2"/>
    <s v="1 per cue"/>
    <s v="2 positive, 2 negative"/>
    <s v="latency"/>
    <m/>
    <m/>
    <m/>
    <m/>
    <s v="mixed-sex"/>
    <s v="non-rescued - rescued"/>
    <s v="Benign-Worse"/>
    <m/>
    <n v="10.786"/>
    <n v="0.55201999999999996"/>
    <n v="3"/>
    <n v="1.2343500000000001"/>
    <n v="12.642200000000001"/>
    <n v="4.33141"/>
    <n v="5"/>
    <n v="12.99423"/>
    <s v="natural"/>
    <s v="Data from authors"/>
    <s v="sample sizes used here is number of animals participating, not number of trials per probe as in the author's data (number of trials per probe was variable); there were no data for NN cue due to non-responses"/>
    <x v="0"/>
    <m/>
  </r>
  <r>
    <x v="484"/>
    <x v="74"/>
    <m/>
    <m/>
    <m/>
    <m/>
    <m/>
    <m/>
    <m/>
    <m/>
    <m/>
    <m/>
    <m/>
    <m/>
    <m/>
    <m/>
    <m/>
    <m/>
    <m/>
    <m/>
    <m/>
    <m/>
    <m/>
    <m/>
    <m/>
    <m/>
    <m/>
    <m/>
    <m/>
    <m/>
    <m/>
    <m/>
    <m/>
    <m/>
    <m/>
    <m/>
    <m/>
    <m/>
    <m/>
    <m/>
    <m/>
    <m/>
    <m/>
    <m/>
    <m/>
    <m/>
    <m/>
    <m/>
    <m/>
    <m/>
    <m/>
    <m/>
    <m/>
    <m/>
    <m/>
    <m/>
    <m/>
    <m/>
    <m/>
    <x v="0"/>
    <m/>
  </r>
</pivotCacheRecords>
</file>

<file path=xl/pivotCache/pivotCacheRecords2.xml><?xml version="1.0" encoding="utf-8"?>
<pivotCacheRecords xmlns="http://schemas.openxmlformats.org/spreadsheetml/2006/main" xmlns:r="http://schemas.openxmlformats.org/officeDocument/2006/relationships" count="63">
  <r>
    <x v="0"/>
    <n v="1"/>
    <s v="Andersson et al. (2013)"/>
    <x v="0"/>
  </r>
  <r>
    <x v="0"/>
    <n v="2"/>
    <s v="Barker et al. (2016)"/>
    <x v="1"/>
  </r>
  <r>
    <x v="1"/>
    <n v="3"/>
    <s v="Bellegarde et al. (2017)"/>
    <x v="2"/>
  </r>
  <r>
    <x v="0"/>
    <n v="4"/>
    <s v="Brilot et al. (2009)"/>
    <x v="3"/>
  </r>
  <r>
    <x v="0"/>
    <n v="5"/>
    <s v="Brilot et al. (2012)"/>
    <x v="4"/>
  </r>
  <r>
    <x v="1"/>
    <n v="6"/>
    <s v="Brydges et al. (2017)"/>
    <x v="5"/>
  </r>
  <r>
    <x v="0"/>
    <n v="7"/>
    <s v="Carreras et al. (2015)"/>
    <x v="6"/>
  </r>
  <r>
    <x v="0"/>
    <n v="8"/>
    <s v="Carreras et al. (2016)"/>
    <x v="5"/>
  </r>
  <r>
    <x v="0"/>
    <n v="9"/>
    <s v="Chaby et al. (2013)"/>
    <x v="7"/>
  </r>
  <r>
    <x v="1"/>
    <n v="10"/>
    <s v="Curzytek et al. (2018)"/>
    <x v="5"/>
  </r>
  <r>
    <x v="0"/>
    <n v="11"/>
    <s v="Destrez et al. (2012)"/>
    <x v="0"/>
  </r>
  <r>
    <x v="0"/>
    <n v="12"/>
    <s v="Destrez et al. (2017)"/>
    <x v="8"/>
  </r>
  <r>
    <x v="0"/>
    <n v="13"/>
    <s v="Doyle et al. (2010b)"/>
    <x v="6"/>
  </r>
  <r>
    <x v="0"/>
    <n v="14"/>
    <s v="Doyle et al. (2011a)"/>
    <x v="9"/>
  </r>
  <r>
    <x v="0"/>
    <n v="15"/>
    <s v="Doyle et al. (2015)"/>
    <x v="10"/>
  </r>
  <r>
    <x v="0"/>
    <n v="16"/>
    <s v="Drozd et al. (2016)"/>
    <x v="11"/>
  </r>
  <r>
    <x v="1"/>
    <n v="17"/>
    <s v="Düpjan et al. (2017)"/>
    <x v="5"/>
  </r>
  <r>
    <x v="0"/>
    <n v="18"/>
    <s v="Enkel et al. (2010)"/>
    <x v="5"/>
  </r>
  <r>
    <x v="0"/>
    <n v="19"/>
    <s v="Gordon &amp; Rodgers (2015)"/>
    <x v="12"/>
  </r>
  <r>
    <x v="0"/>
    <n v="20"/>
    <s v="Graulich et al. (2016)"/>
    <x v="13"/>
  </r>
  <r>
    <x v="1"/>
    <n v="21"/>
    <s v="Henry et al. (2017)"/>
    <x v="5"/>
  </r>
  <r>
    <x v="0"/>
    <n v="22"/>
    <s v="Hernandez et al. (2015)"/>
    <x v="1"/>
  </r>
  <r>
    <x v="1"/>
    <n v="23"/>
    <s v="Hintze et al. (2017)"/>
    <x v="5"/>
  </r>
  <r>
    <x v="0"/>
    <n v="24"/>
    <s v="Hymmel &amp; Sufka (2012)"/>
    <x v="14"/>
  </r>
  <r>
    <x v="1"/>
    <n v="25"/>
    <s v="Jones et al. (2017)"/>
    <x v="5"/>
  </r>
  <r>
    <x v="0"/>
    <n v="26"/>
    <s v="Kariagiannis et al. (2015)"/>
    <x v="7"/>
  </r>
  <r>
    <x v="0"/>
    <n v="27"/>
    <s v="Kis et al. (2015)"/>
    <x v="0"/>
  </r>
  <r>
    <x v="0"/>
    <n v="28"/>
    <s v="Kreigel et al. (2016a)"/>
    <x v="0"/>
  </r>
  <r>
    <x v="0"/>
    <n v="29"/>
    <s v="Kreigel et al. (2016b)"/>
    <x v="15"/>
  </r>
  <r>
    <x v="0"/>
    <n v="30"/>
    <s v="McGuire et al. (2015)"/>
    <x v="16"/>
  </r>
  <r>
    <x v="0"/>
    <n v="31"/>
    <s v="McHugh et al. (2015)"/>
    <x v="17"/>
  </r>
  <r>
    <x v="0"/>
    <n v="32"/>
    <s v="Mendl et al. (2010)"/>
    <x v="6"/>
  </r>
  <r>
    <x v="0"/>
    <n v="33"/>
    <s v="Muehlemann et al. (2011)"/>
    <x v="18"/>
  </r>
  <r>
    <x v="0"/>
    <n v="34"/>
    <s v="Murphy et al. (2015)"/>
    <x v="5"/>
  </r>
  <r>
    <x v="0"/>
    <n v="35"/>
    <s v="Novak et al. (2015a)"/>
    <x v="19"/>
  </r>
  <r>
    <x v="0"/>
    <n v="36"/>
    <s v="Novak et al. (2016b)"/>
    <x v="6"/>
  </r>
  <r>
    <x v="0"/>
    <n v="37"/>
    <s v="Pomerantz et al. (2012)"/>
    <x v="6"/>
  </r>
  <r>
    <x v="0"/>
    <n v="38"/>
    <s v="Rafa et al. (2015)"/>
    <x v="5"/>
  </r>
  <r>
    <x v="0"/>
    <n v="39"/>
    <s v="Rafa et al. (2016)"/>
    <x v="5"/>
  </r>
  <r>
    <x v="0"/>
    <n v="40"/>
    <s v="Reefman et al. (2012)"/>
    <x v="20"/>
  </r>
  <r>
    <x v="0"/>
    <n v="41"/>
    <s v="Roelofs et al. (2016)"/>
    <x v="5"/>
  </r>
  <r>
    <x v="1"/>
    <n v="42"/>
    <s v="Roelofs et al. (2017)"/>
    <x v="5"/>
  </r>
  <r>
    <x v="0"/>
    <n v="43"/>
    <s v="Rygula et al. (2015a)"/>
    <x v="0"/>
  </r>
  <r>
    <x v="0"/>
    <n v="44"/>
    <s v="Rygula et al. (2015b)"/>
    <x v="5"/>
  </r>
  <r>
    <x v="0"/>
    <n v="45"/>
    <s v="Rygula et al. (2015c)"/>
    <x v="9"/>
  </r>
  <r>
    <x v="0"/>
    <n v="46"/>
    <s v="Rygula &amp; Popik (2016)"/>
    <x v="6"/>
  </r>
  <r>
    <x v="0"/>
    <n v="47"/>
    <s v="Sahin et al. (2016)"/>
    <x v="0"/>
  </r>
  <r>
    <x v="0"/>
    <n v="48"/>
    <s v="Salmeto et al. (2011)"/>
    <x v="21"/>
  </r>
  <r>
    <x v="0"/>
    <n v="49"/>
    <s v="Saito et al. (2016)"/>
    <x v="5"/>
  </r>
  <r>
    <x v="0"/>
    <n v="50"/>
    <s v="Starling et al. (2014)"/>
    <x v="6"/>
  </r>
  <r>
    <x v="0"/>
    <n v="51"/>
    <s v="Stuart et al. (2013)"/>
    <x v="20"/>
  </r>
  <r>
    <x v="0"/>
    <n v="52"/>
    <s v="Svedensen et al. (2012)"/>
    <x v="20"/>
  </r>
  <r>
    <x v="0"/>
    <n v="53"/>
    <s v="Sumegi et al. (2014)"/>
    <x v="6"/>
  </r>
  <r>
    <x v="0"/>
    <n v="54"/>
    <s v="Tami et al. (2011)"/>
    <x v="6"/>
  </r>
  <r>
    <x v="0"/>
    <n v="55"/>
    <s v="Titulaer et al. (2013)"/>
    <x v="22"/>
  </r>
  <r>
    <x v="0"/>
    <n v="56"/>
    <s v="Verbeek et al. (2014b)"/>
    <x v="0"/>
  </r>
  <r>
    <x v="2"/>
    <n v="57"/>
    <s v="McGuire et al. (2017)"/>
    <x v="21"/>
  </r>
  <r>
    <x v="2"/>
    <n v="58"/>
    <s v="Vonk et al. ( unpublished preprint)"/>
    <x v="23"/>
  </r>
  <r>
    <x v="2"/>
    <n v="59"/>
    <s v="McGuire et al. (2017b)"/>
    <x v="13"/>
  </r>
  <r>
    <x v="2"/>
    <n v="60"/>
    <s v="McGuire et al. (2018)"/>
    <x v="13"/>
  </r>
  <r>
    <x v="3"/>
    <n v="61"/>
    <s v="Bailoo et al. (2018)"/>
    <x v="24"/>
  </r>
  <r>
    <x v="3"/>
    <n v="62"/>
    <s v="Monk et al. (2018)"/>
    <x v="25"/>
  </r>
  <r>
    <x v="3"/>
    <n v="63"/>
    <s v="Drozd et al. (2019)"/>
    <x v="2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4" minRefreshableVersion="3" useAutoFormatting="1" itemPrintTitles="1" createdVersion="4" indent="0" outline="1" outlineData="1" gridDropZones="1" multipleFieldFilters="0">
  <location ref="A4:D81" firstHeaderRow="1" firstDataRow="2" firstDataCol="1"/>
  <pivotFields count="61">
    <pivotField dataField="1" showAll="0">
      <items count="48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t="default"/>
      </items>
    </pivotField>
    <pivotField axis="axisRow" showAll="0">
      <items count="76">
        <item x="0"/>
        <item x="1"/>
        <item x="2"/>
        <item x="3"/>
        <item x="4"/>
        <item x="5"/>
        <item x="6"/>
        <item x="7"/>
        <item x="8"/>
        <item x="9"/>
        <item x="10"/>
        <item x="11"/>
        <item x="12"/>
        <item x="13"/>
        <item x="14"/>
        <item x="15"/>
        <item x="16"/>
        <item x="17"/>
        <item x="18"/>
        <item x="19"/>
        <item x="20"/>
        <item x="21"/>
        <item x="22"/>
        <item x="23"/>
        <item x="24"/>
        <item x="25"/>
        <item x="26"/>
        <item x="67"/>
        <item x="27"/>
        <item x="28"/>
        <item x="29"/>
        <item x="30"/>
        <item x="31"/>
        <item x="32"/>
        <item x="33"/>
        <item x="68"/>
        <item x="69"/>
        <item x="34"/>
        <item x="35"/>
        <item x="36"/>
        <item x="37"/>
        <item x="38"/>
        <item x="70"/>
        <item x="39"/>
        <item x="40"/>
        <item x="42"/>
        <item x="41"/>
        <item x="43"/>
        <item x="73"/>
        <item x="44"/>
        <item x="45"/>
        <item x="46"/>
        <item x="47"/>
        <item x="48"/>
        <item x="49"/>
        <item x="50"/>
        <item x="51"/>
        <item x="52"/>
        <item x="53"/>
        <item x="54"/>
        <item x="55"/>
        <item x="56"/>
        <item x="57"/>
        <item x="58"/>
        <item x="59"/>
        <item x="71"/>
        <item x="60"/>
        <item x="72"/>
        <item x="61"/>
        <item x="62"/>
        <item x="66"/>
        <item x="63"/>
        <item x="64"/>
        <item x="65"/>
        <item x="7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3">
        <item x="1"/>
        <item x="0"/>
        <item t="default"/>
      </items>
    </pivotField>
    <pivotField showAll="0"/>
  </pivotFields>
  <rowFields count="1">
    <field x="1"/>
  </rowFields>
  <rowItems count="7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t="grand">
      <x/>
    </i>
  </rowItems>
  <colFields count="1">
    <field x="59"/>
  </colFields>
  <colItems count="3">
    <i>
      <x/>
    </i>
    <i>
      <x v="1"/>
    </i>
    <i t="grand">
      <x/>
    </i>
  </colItems>
  <dataFields count="1">
    <dataField name="Count of EffectID" fld="0" subtotal="count" baseField="0" baseItem="0"/>
  </dataField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1" applyNumberFormats="0" applyBorderFormats="0" applyFontFormats="0" applyPatternFormats="0" applyAlignmentFormats="0" applyWidthHeightFormats="1" dataCaption="Values" updatedVersion="4" minRefreshableVersion="3" useAutoFormatting="1" itemPrintTitles="1" createdVersion="4" indent="0" outline="1" outlineData="1" gridDropZones="1" multipleFieldFilters="0">
  <location ref="B70:G99" firstHeaderRow="1" firstDataRow="2" firstDataCol="1"/>
  <pivotFields count="4">
    <pivotField axis="axisCol" showAll="0">
      <items count="5">
        <item x="0"/>
        <item x="1"/>
        <item x="3"/>
        <item x="2"/>
        <item t="default"/>
      </items>
    </pivotField>
    <pivotField showAll="0"/>
    <pivotField dataField="1" showAll="0"/>
    <pivotField axis="axisRow" showAll="0">
      <items count="28">
        <item x="6"/>
        <item x="24"/>
        <item x="22"/>
        <item x="19"/>
        <item x="13"/>
        <item x="4"/>
        <item x="9"/>
        <item x="0"/>
        <item x="10"/>
        <item x="16"/>
        <item x="25"/>
        <item x="26"/>
        <item x="8"/>
        <item x="5"/>
        <item x="12"/>
        <item x="21"/>
        <item x="11"/>
        <item x="23"/>
        <item x="7"/>
        <item x="20"/>
        <item x="18"/>
        <item x="1"/>
        <item x="15"/>
        <item x="14"/>
        <item x="2"/>
        <item x="17"/>
        <item x="3"/>
        <item t="default"/>
      </items>
    </pivotField>
  </pivotFields>
  <rowFields count="1">
    <field x="3"/>
  </rowFields>
  <rowItems count="28">
    <i>
      <x/>
    </i>
    <i>
      <x v="1"/>
    </i>
    <i>
      <x v="2"/>
    </i>
    <i>
      <x v="3"/>
    </i>
    <i>
      <x v="4"/>
    </i>
    <i>
      <x v="5"/>
    </i>
    <i>
      <x v="6"/>
    </i>
    <i>
      <x v="7"/>
    </i>
    <i>
      <x v="8"/>
    </i>
    <i>
      <x v="9"/>
    </i>
    <i>
      <x v="10"/>
    </i>
    <i>
      <x v="11"/>
    </i>
    <i>
      <x v="12"/>
    </i>
    <i>
      <x v="13"/>
    </i>
    <i>
      <x v="14"/>
    </i>
    <i>
      <x v="15"/>
    </i>
    <i>
      <x v="16"/>
    </i>
    <i>
      <x v="17"/>
    </i>
    <i>
      <x v="18"/>
    </i>
    <i>
      <x v="19"/>
    </i>
    <i>
      <x v="20"/>
    </i>
    <i>
      <x v="21"/>
    </i>
    <i>
      <x v="22"/>
    </i>
    <i>
      <x v="23"/>
    </i>
    <i>
      <x v="24"/>
    </i>
    <i>
      <x v="25"/>
    </i>
    <i>
      <x v="26"/>
    </i>
    <i t="grand">
      <x/>
    </i>
  </rowItems>
  <colFields count="1">
    <field x="0"/>
  </colFields>
  <colItems count="5">
    <i>
      <x/>
    </i>
    <i>
      <x v="1"/>
    </i>
    <i>
      <x v="2"/>
    </i>
    <i>
      <x v="3"/>
    </i>
    <i t="grand">
      <x/>
    </i>
  </colItems>
  <dataFields count="1">
    <dataField name="Count of Short ref" fld="2" subtotal="count" baseField="0" baseItem="0"/>
  </dataFields>
  <formats count="14">
    <format dxfId="13">
      <pivotArea field="3" grandCol="1" collapsedLevelsAreSubtotals="1" axis="axisRow" fieldPosition="0">
        <references count="1">
          <reference field="3" count="1">
            <x v="22"/>
          </reference>
        </references>
      </pivotArea>
    </format>
    <format dxfId="12">
      <pivotArea field="3" grandCol="1" collapsedLevelsAreSubtotals="1" axis="axisRow" fieldPosition="0">
        <references count="1">
          <reference field="3" count="1">
            <x v="16"/>
          </reference>
        </references>
      </pivotArea>
    </format>
    <format dxfId="11">
      <pivotArea field="3" grandCol="1" collapsedLevelsAreSubtotals="1" axis="axisRow" fieldPosition="0">
        <references count="1">
          <reference field="3" count="1">
            <x v="11"/>
          </reference>
        </references>
      </pivotArea>
    </format>
    <format dxfId="10">
      <pivotArea field="3" grandCol="1" collapsedLevelsAreSubtotals="1" axis="axisRow" fieldPosition="0">
        <references count="1">
          <reference field="3" count="5">
            <x v="6"/>
            <x v="7"/>
            <x v="8"/>
            <x v="9"/>
            <x v="10"/>
          </reference>
        </references>
      </pivotArea>
    </format>
    <format dxfId="9">
      <pivotArea field="3" grandCol="1" collapsedLevelsAreSubtotals="1" axis="axisRow" fieldPosition="0">
        <references count="1">
          <reference field="3" count="4">
            <x v="23"/>
            <x v="24"/>
            <x v="25"/>
            <x v="26"/>
          </reference>
        </references>
      </pivotArea>
    </format>
    <format dxfId="8">
      <pivotArea field="3" grandCol="1" collapsedLevelsAreSubtotals="1" axis="axisRow" fieldPosition="0">
        <references count="1">
          <reference field="3" count="2">
            <x v="4"/>
            <x v="5"/>
          </reference>
        </references>
      </pivotArea>
    </format>
    <format dxfId="7">
      <pivotArea field="3" grandCol="1" collapsedLevelsAreSubtotals="1" axis="axisRow" fieldPosition="0">
        <references count="1">
          <reference field="3" count="2">
            <x v="19"/>
            <x v="20"/>
          </reference>
        </references>
      </pivotArea>
    </format>
    <format dxfId="6">
      <pivotArea field="3" grandCol="1" collapsedLevelsAreSubtotals="1" axis="axisRow" fieldPosition="0">
        <references count="1">
          <reference field="3" count="3">
            <x v="13"/>
            <x v="14"/>
            <x v="15"/>
          </reference>
        </references>
      </pivotArea>
    </format>
    <format dxfId="5">
      <pivotArea field="3" grandCol="1" collapsedLevelsAreSubtotals="1" axis="axisRow" fieldPosition="0">
        <references count="1">
          <reference field="3" count="1">
            <x v="17"/>
          </reference>
        </references>
      </pivotArea>
    </format>
    <format dxfId="4">
      <pivotArea field="3" grandCol="1" collapsedLevelsAreSubtotals="1" axis="axisRow" fieldPosition="0">
        <references count="1">
          <reference field="3" count="1">
            <x v="0"/>
          </reference>
        </references>
      </pivotArea>
    </format>
    <format dxfId="3">
      <pivotArea field="3" grandCol="1" collapsedLevelsAreSubtotals="1" axis="axisRow" fieldPosition="0">
        <references count="1">
          <reference field="3" count="1">
            <x v="21"/>
          </reference>
        </references>
      </pivotArea>
    </format>
    <format dxfId="2">
      <pivotArea field="3" grandCol="1" collapsedLevelsAreSubtotals="1" axis="axisRow" fieldPosition="0">
        <references count="1">
          <reference field="3" count="1">
            <x v="18"/>
          </reference>
        </references>
      </pivotArea>
    </format>
    <format dxfId="1">
      <pivotArea field="3" grandCol="1" collapsedLevelsAreSubtotals="1" axis="axisRow" fieldPosition="0">
        <references count="1">
          <reference field="3" count="1">
            <x v="12"/>
          </reference>
        </references>
      </pivotArea>
    </format>
    <format dxfId="0">
      <pivotArea field="3" grandCol="1" collapsedLevelsAreSubtotals="1" axis="axisRow" fieldPosition="0">
        <references count="1">
          <reference field="3" count="3">
            <x v="1"/>
            <x v="2"/>
            <x v="3"/>
          </reference>
        </references>
      </pivotArea>
    </format>
  </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H520"/>
  <sheetViews>
    <sheetView tabSelected="1" workbookViewId="0">
      <pane xSplit="4" ySplit="1" topLeftCell="AN423" activePane="bottomRight" state="frozen"/>
      <selection pane="topRight" activeCell="E1" sqref="E1"/>
      <selection pane="bottomLeft" activeCell="A2" sqref="A2"/>
      <selection pane="bottomRight" activeCell="AZ458" sqref="AZ458"/>
    </sheetView>
  </sheetViews>
  <sheetFormatPr baseColWidth="10" defaultColWidth="11" defaultRowHeight="15" x14ac:dyDescent="0"/>
  <cols>
    <col min="2" max="2" width="20.5" customWidth="1"/>
    <col min="47" max="47" width="11" style="3"/>
    <col min="48" max="49" width="11" style="56"/>
    <col min="50" max="50" width="11" style="50"/>
    <col min="51" max="51" width="11" style="63"/>
    <col min="52" max="53" width="11" style="56"/>
    <col min="54" max="54" width="11" style="50"/>
    <col min="55" max="55" width="11" style="63"/>
    <col min="57" max="57" width="18" customWidth="1"/>
    <col min="58" max="58" width="39.83203125" customWidth="1"/>
  </cols>
  <sheetData>
    <row r="1" spans="1:60">
      <c r="A1" t="s">
        <v>0</v>
      </c>
      <c r="B1" t="s">
        <v>1</v>
      </c>
      <c r="C1" t="s">
        <v>2</v>
      </c>
      <c r="D1" t="s">
        <v>3</v>
      </c>
      <c r="E1" t="s">
        <v>4</v>
      </c>
      <c r="F1" t="s">
        <v>5</v>
      </c>
      <c r="G1" t="s">
        <v>7</v>
      </c>
      <c r="H1" t="s">
        <v>8</v>
      </c>
      <c r="I1" t="s">
        <v>9</v>
      </c>
      <c r="J1" t="s">
        <v>10</v>
      </c>
      <c r="K1" t="s">
        <v>11</v>
      </c>
      <c r="L1" t="s">
        <v>12</v>
      </c>
      <c r="M1" t="s">
        <v>13</v>
      </c>
      <c r="N1" t="s">
        <v>14</v>
      </c>
      <c r="O1" t="s">
        <v>15</v>
      </c>
      <c r="P1" t="s">
        <v>16</v>
      </c>
      <c r="Q1" t="s">
        <v>17</v>
      </c>
      <c r="R1" t="s">
        <v>18</v>
      </c>
      <c r="S1" t="s">
        <v>19</v>
      </c>
      <c r="T1" t="s">
        <v>20</v>
      </c>
      <c r="U1" t="s">
        <v>21</v>
      </c>
      <c r="V1" t="s">
        <v>22</v>
      </c>
      <c r="W1" t="s">
        <v>23</v>
      </c>
      <c r="X1" t="s">
        <v>24</v>
      </c>
      <c r="Y1" t="s">
        <v>25</v>
      </c>
      <c r="Z1" t="s">
        <v>26</v>
      </c>
      <c r="AA1" t="s">
        <v>27</v>
      </c>
      <c r="AB1" t="s">
        <v>28</v>
      </c>
      <c r="AC1" t="s">
        <v>29</v>
      </c>
      <c r="AD1" t="s">
        <v>30</v>
      </c>
      <c r="AE1" t="s">
        <v>31</v>
      </c>
      <c r="AF1" t="s">
        <v>32</v>
      </c>
      <c r="AG1" t="s">
        <v>33</v>
      </c>
      <c r="AH1" t="s">
        <v>34</v>
      </c>
      <c r="AI1" t="s">
        <v>35</v>
      </c>
      <c r="AJ1" t="s">
        <v>36</v>
      </c>
      <c r="AK1" t="s">
        <v>37</v>
      </c>
      <c r="AL1" t="s">
        <v>38</v>
      </c>
      <c r="AM1" t="s">
        <v>39</v>
      </c>
      <c r="AN1" t="s">
        <v>40</v>
      </c>
      <c r="AO1" t="s">
        <v>41</v>
      </c>
      <c r="AP1" t="s">
        <v>42</v>
      </c>
      <c r="AQ1" t="s">
        <v>43</v>
      </c>
      <c r="AR1" t="s">
        <v>44</v>
      </c>
      <c r="AS1" t="s">
        <v>45</v>
      </c>
      <c r="AT1" t="s">
        <v>46</v>
      </c>
      <c r="AU1" s="3" t="s">
        <v>47</v>
      </c>
      <c r="AV1" s="56" t="s">
        <v>48</v>
      </c>
      <c r="AW1" s="56" t="s">
        <v>49</v>
      </c>
      <c r="AX1" s="50" t="s">
        <v>50</v>
      </c>
      <c r="AY1" s="63" t="s">
        <v>51</v>
      </c>
      <c r="AZ1" s="56" t="s">
        <v>52</v>
      </c>
      <c r="BA1" s="56" t="s">
        <v>53</v>
      </c>
      <c r="BB1" s="50" t="s">
        <v>54</v>
      </c>
      <c r="BC1" s="63" t="s">
        <v>55</v>
      </c>
      <c r="BD1" t="s">
        <v>56</v>
      </c>
      <c r="BE1" t="s">
        <v>57</v>
      </c>
      <c r="BF1" t="s">
        <v>58</v>
      </c>
      <c r="BG1" t="s">
        <v>1731</v>
      </c>
      <c r="BH1" t="s">
        <v>1842</v>
      </c>
    </row>
    <row r="2" spans="1:60" s="1" customFormat="1">
      <c r="A2" s="1" t="s">
        <v>1271</v>
      </c>
      <c r="B2" s="1" t="s">
        <v>1749</v>
      </c>
      <c r="C2" s="1" t="s">
        <v>63</v>
      </c>
      <c r="D2" s="1" t="s">
        <v>64</v>
      </c>
      <c r="E2" s="1" t="s">
        <v>65</v>
      </c>
      <c r="F2" s="1" t="s">
        <v>66</v>
      </c>
      <c r="G2" s="1" t="s">
        <v>67</v>
      </c>
      <c r="H2" s="1">
        <v>2016</v>
      </c>
      <c r="I2" s="1" t="s">
        <v>68</v>
      </c>
      <c r="J2" s="1" t="s">
        <v>69</v>
      </c>
      <c r="K2" s="1" t="s">
        <v>70</v>
      </c>
      <c r="L2" s="1" t="s">
        <v>71</v>
      </c>
      <c r="M2" s="1" t="s">
        <v>72</v>
      </c>
      <c r="N2" s="1" t="s">
        <v>73</v>
      </c>
      <c r="O2" s="1" t="s">
        <v>74</v>
      </c>
      <c r="P2" s="1" t="s">
        <v>75</v>
      </c>
      <c r="Q2" s="1" t="s">
        <v>72</v>
      </c>
      <c r="R2" s="1" t="s">
        <v>75</v>
      </c>
      <c r="S2" s="1" t="s">
        <v>76</v>
      </c>
      <c r="T2" s="1" t="s">
        <v>76</v>
      </c>
      <c r="U2" s="1" t="s">
        <v>76</v>
      </c>
      <c r="V2" s="1" t="s">
        <v>77</v>
      </c>
      <c r="W2" s="1" t="s">
        <v>78</v>
      </c>
      <c r="X2" s="1" t="s">
        <v>78</v>
      </c>
      <c r="Y2" s="1" t="s">
        <v>79</v>
      </c>
      <c r="Z2" s="1" t="s">
        <v>80</v>
      </c>
      <c r="AA2" s="1" t="s">
        <v>81</v>
      </c>
      <c r="AB2" s="1" t="s">
        <v>81</v>
      </c>
      <c r="AC2" s="1" t="s">
        <v>82</v>
      </c>
      <c r="AD2" s="1" t="s">
        <v>83</v>
      </c>
      <c r="AE2" s="1" t="s">
        <v>84</v>
      </c>
      <c r="AF2" s="1" t="s">
        <v>85</v>
      </c>
      <c r="AG2" s="1" t="s">
        <v>86</v>
      </c>
      <c r="AH2" s="1" t="s">
        <v>76</v>
      </c>
      <c r="AI2" s="1">
        <v>3</v>
      </c>
      <c r="AJ2" s="1" t="s">
        <v>87</v>
      </c>
      <c r="AK2" s="1">
        <v>3</v>
      </c>
      <c r="AL2" s="1">
        <v>17</v>
      </c>
      <c r="AM2" s="1" t="s">
        <v>88</v>
      </c>
      <c r="AN2" s="1">
        <v>4</v>
      </c>
      <c r="AO2" s="1">
        <v>3</v>
      </c>
      <c r="AP2" s="1">
        <v>5</v>
      </c>
      <c r="AQ2" s="1">
        <v>3</v>
      </c>
      <c r="AR2" s="1" t="s">
        <v>89</v>
      </c>
      <c r="AS2" s="1" t="s">
        <v>90</v>
      </c>
      <c r="AT2" s="1" t="s">
        <v>91</v>
      </c>
      <c r="AU2" s="4" t="s">
        <v>1269</v>
      </c>
      <c r="AV2" s="57">
        <v>0.81</v>
      </c>
      <c r="AW2" s="57">
        <v>0.09</v>
      </c>
      <c r="AX2" s="51">
        <v>7</v>
      </c>
      <c r="AY2" s="64">
        <v>0.24</v>
      </c>
      <c r="AZ2" s="57">
        <v>0.75</v>
      </c>
      <c r="BA2" s="57">
        <v>0.09</v>
      </c>
      <c r="BB2" s="51">
        <v>8</v>
      </c>
      <c r="BC2" s="64">
        <v>0.27</v>
      </c>
      <c r="BD2" s="1" t="s">
        <v>93</v>
      </c>
      <c r="BE2" s="1" t="s">
        <v>1990</v>
      </c>
      <c r="BF2" s="1" t="s">
        <v>102</v>
      </c>
      <c r="BH2" s="1" t="s">
        <v>1747</v>
      </c>
    </row>
    <row r="3" spans="1:60" s="1" customFormat="1">
      <c r="A3" s="1" t="s">
        <v>1272</v>
      </c>
      <c r="B3" s="1" t="s">
        <v>1749</v>
      </c>
      <c r="C3" s="1" t="s">
        <v>63</v>
      </c>
      <c r="D3" s="1" t="s">
        <v>64</v>
      </c>
      <c r="E3" s="1" t="s">
        <v>65</v>
      </c>
      <c r="F3" s="1" t="s">
        <v>66</v>
      </c>
      <c r="G3" s="1" t="s">
        <v>67</v>
      </c>
      <c r="H3" s="1">
        <v>2016</v>
      </c>
      <c r="I3" s="1" t="s">
        <v>68</v>
      </c>
      <c r="J3" s="1" t="s">
        <v>69</v>
      </c>
      <c r="K3" s="1" t="s">
        <v>70</v>
      </c>
      <c r="L3" s="1" t="s">
        <v>71</v>
      </c>
      <c r="M3" s="1" t="s">
        <v>72</v>
      </c>
      <c r="N3" s="1" t="s">
        <v>73</v>
      </c>
      <c r="O3" s="1" t="s">
        <v>74</v>
      </c>
      <c r="P3" s="1" t="s">
        <v>75</v>
      </c>
      <c r="Q3" s="1" t="s">
        <v>72</v>
      </c>
      <c r="R3" s="1" t="s">
        <v>75</v>
      </c>
      <c r="S3" s="1" t="s">
        <v>76</v>
      </c>
      <c r="T3" s="1" t="s">
        <v>76</v>
      </c>
      <c r="U3" s="1" t="s">
        <v>76</v>
      </c>
      <c r="V3" s="1" t="s">
        <v>77</v>
      </c>
      <c r="W3" s="1" t="s">
        <v>78</v>
      </c>
      <c r="X3" s="1" t="s">
        <v>78</v>
      </c>
      <c r="Y3" s="1" t="s">
        <v>79</v>
      </c>
      <c r="Z3" s="1" t="s">
        <v>80</v>
      </c>
      <c r="AA3" s="1" t="s">
        <v>81</v>
      </c>
      <c r="AB3" s="1" t="s">
        <v>81</v>
      </c>
      <c r="AC3" s="1" t="s">
        <v>82</v>
      </c>
      <c r="AD3" s="1" t="s">
        <v>83</v>
      </c>
      <c r="AE3" s="1" t="s">
        <v>84</v>
      </c>
      <c r="AF3" s="1" t="s">
        <v>85</v>
      </c>
      <c r="AG3" s="1" t="s">
        <v>86</v>
      </c>
      <c r="AH3" s="1" t="s">
        <v>76</v>
      </c>
      <c r="AI3" s="1">
        <v>3</v>
      </c>
      <c r="AJ3" s="1" t="s">
        <v>87</v>
      </c>
      <c r="AK3" s="1">
        <v>3</v>
      </c>
      <c r="AL3" s="1">
        <v>17</v>
      </c>
      <c r="AM3" s="1" t="s">
        <v>88</v>
      </c>
      <c r="AN3" s="1">
        <v>4</v>
      </c>
      <c r="AO3" s="1">
        <v>3</v>
      </c>
      <c r="AP3" s="1">
        <v>5</v>
      </c>
      <c r="AQ3" s="1">
        <v>3</v>
      </c>
      <c r="AR3" s="1" t="s">
        <v>89</v>
      </c>
      <c r="AS3" s="1" t="s">
        <v>90</v>
      </c>
      <c r="AT3" s="1" t="s">
        <v>91</v>
      </c>
      <c r="AU3" s="4" t="s">
        <v>1854</v>
      </c>
      <c r="AV3" s="57">
        <v>0.52</v>
      </c>
      <c r="AW3" s="57">
        <v>0.11</v>
      </c>
      <c r="AX3" s="51">
        <v>7</v>
      </c>
      <c r="AY3" s="64">
        <v>0.3</v>
      </c>
      <c r="AZ3" s="57">
        <v>0.33</v>
      </c>
      <c r="BA3" s="57">
        <v>0.1</v>
      </c>
      <c r="BB3" s="51">
        <v>8</v>
      </c>
      <c r="BC3" s="64">
        <v>0.28000000000000003</v>
      </c>
      <c r="BD3" s="1" t="s">
        <v>93</v>
      </c>
      <c r="BE3" s="1" t="s">
        <v>1990</v>
      </c>
      <c r="BF3" s="1" t="s">
        <v>99</v>
      </c>
    </row>
    <row r="4" spans="1:60" s="1" customFormat="1">
      <c r="A4" s="1" t="s">
        <v>1273</v>
      </c>
      <c r="B4" s="1" t="s">
        <v>1749</v>
      </c>
      <c r="C4" s="1" t="s">
        <v>63</v>
      </c>
      <c r="D4" s="1" t="s">
        <v>64</v>
      </c>
      <c r="E4" s="1" t="s">
        <v>65</v>
      </c>
      <c r="F4" s="1" t="s">
        <v>66</v>
      </c>
      <c r="G4" s="1" t="s">
        <v>67</v>
      </c>
      <c r="H4" s="1">
        <v>2016</v>
      </c>
      <c r="I4" s="1" t="s">
        <v>68</v>
      </c>
      <c r="J4" s="1" t="s">
        <v>69</v>
      </c>
      <c r="K4" s="1" t="s">
        <v>70</v>
      </c>
      <c r="L4" s="1" t="s">
        <v>71</v>
      </c>
      <c r="M4" s="1" t="s">
        <v>72</v>
      </c>
      <c r="N4" s="1" t="s">
        <v>73</v>
      </c>
      <c r="O4" s="1" t="s">
        <v>74</v>
      </c>
      <c r="P4" s="1" t="s">
        <v>75</v>
      </c>
      <c r="Q4" s="1" t="s">
        <v>72</v>
      </c>
      <c r="R4" s="1" t="s">
        <v>75</v>
      </c>
      <c r="S4" s="1" t="s">
        <v>76</v>
      </c>
      <c r="T4" s="1" t="s">
        <v>76</v>
      </c>
      <c r="U4" s="1" t="s">
        <v>76</v>
      </c>
      <c r="V4" s="1" t="s">
        <v>77</v>
      </c>
      <c r="W4" s="1" t="s">
        <v>78</v>
      </c>
      <c r="X4" s="1" t="s">
        <v>78</v>
      </c>
      <c r="Y4" s="1" t="s">
        <v>79</v>
      </c>
      <c r="Z4" s="1" t="s">
        <v>80</v>
      </c>
      <c r="AA4" s="1" t="s">
        <v>81</v>
      </c>
      <c r="AB4" s="1" t="s">
        <v>81</v>
      </c>
      <c r="AC4" s="1" t="s">
        <v>82</v>
      </c>
      <c r="AD4" s="1" t="s">
        <v>83</v>
      </c>
      <c r="AE4" s="1" t="s">
        <v>84</v>
      </c>
      <c r="AF4" s="1" t="s">
        <v>85</v>
      </c>
      <c r="AG4" s="1" t="s">
        <v>86</v>
      </c>
      <c r="AH4" s="1" t="s">
        <v>76</v>
      </c>
      <c r="AI4" s="1">
        <v>3</v>
      </c>
      <c r="AJ4" s="1" t="s">
        <v>87</v>
      </c>
      <c r="AK4" s="1">
        <v>3</v>
      </c>
      <c r="AL4" s="1">
        <v>17</v>
      </c>
      <c r="AM4" s="1" t="s">
        <v>88</v>
      </c>
      <c r="AN4" s="1">
        <v>4</v>
      </c>
      <c r="AO4" s="1">
        <v>3</v>
      </c>
      <c r="AP4" s="1">
        <v>5</v>
      </c>
      <c r="AQ4" s="1">
        <v>3</v>
      </c>
      <c r="AR4" s="1" t="s">
        <v>89</v>
      </c>
      <c r="AS4" s="1" t="s">
        <v>90</v>
      </c>
      <c r="AT4" s="1" t="s">
        <v>91</v>
      </c>
      <c r="AU4" s="4" t="s">
        <v>1270</v>
      </c>
      <c r="AV4" s="57">
        <v>0.24</v>
      </c>
      <c r="AW4" s="57">
        <v>0.1</v>
      </c>
      <c r="AX4" s="51">
        <v>7</v>
      </c>
      <c r="AY4" s="64">
        <v>0.26</v>
      </c>
      <c r="AZ4" s="57">
        <v>0.17</v>
      </c>
      <c r="BA4" s="57">
        <v>0.08</v>
      </c>
      <c r="BB4" s="51">
        <v>8</v>
      </c>
      <c r="BC4" s="64">
        <v>0.23</v>
      </c>
      <c r="BD4" s="1" t="s">
        <v>93</v>
      </c>
      <c r="BE4" s="1" t="s">
        <v>1990</v>
      </c>
      <c r="BF4" s="1" t="s">
        <v>95</v>
      </c>
    </row>
    <row r="5" spans="1:60">
      <c r="A5" t="s">
        <v>1274</v>
      </c>
      <c r="B5" t="s">
        <v>104</v>
      </c>
      <c r="C5" t="s">
        <v>105</v>
      </c>
      <c r="D5" t="s">
        <v>106</v>
      </c>
      <c r="E5" t="s">
        <v>107</v>
      </c>
      <c r="F5" t="s">
        <v>108</v>
      </c>
      <c r="G5" t="s">
        <v>67</v>
      </c>
      <c r="H5">
        <v>2016</v>
      </c>
      <c r="I5" t="s">
        <v>109</v>
      </c>
      <c r="J5" t="s">
        <v>110</v>
      </c>
      <c r="K5" t="s">
        <v>111</v>
      </c>
      <c r="L5" t="s">
        <v>71</v>
      </c>
      <c r="M5" t="s">
        <v>112</v>
      </c>
      <c r="N5" t="s">
        <v>73</v>
      </c>
      <c r="O5" t="s">
        <v>113</v>
      </c>
      <c r="P5" t="s">
        <v>75</v>
      </c>
      <c r="Q5" t="s">
        <v>72</v>
      </c>
      <c r="R5" t="s">
        <v>75</v>
      </c>
      <c r="S5" t="s">
        <v>76</v>
      </c>
      <c r="T5" t="s">
        <v>76</v>
      </c>
      <c r="U5" t="s">
        <v>76</v>
      </c>
      <c r="V5" t="s">
        <v>77</v>
      </c>
      <c r="W5" t="s">
        <v>114</v>
      </c>
      <c r="X5" t="s">
        <v>115</v>
      </c>
      <c r="Y5" t="s">
        <v>116</v>
      </c>
      <c r="Z5" t="s">
        <v>117</v>
      </c>
      <c r="AA5" t="s">
        <v>118</v>
      </c>
      <c r="AB5" t="s">
        <v>119</v>
      </c>
      <c r="AC5" t="s">
        <v>120</v>
      </c>
      <c r="AD5" t="s">
        <v>121</v>
      </c>
      <c r="AE5" t="s">
        <v>122</v>
      </c>
      <c r="AF5" t="s">
        <v>123</v>
      </c>
      <c r="AG5" t="s">
        <v>86</v>
      </c>
      <c r="AH5" t="s">
        <v>76</v>
      </c>
      <c r="AI5">
        <v>3</v>
      </c>
      <c r="AJ5" t="s">
        <v>87</v>
      </c>
      <c r="AK5" t="s">
        <v>124</v>
      </c>
      <c r="AL5" t="s">
        <v>125</v>
      </c>
      <c r="AM5" t="s">
        <v>126</v>
      </c>
      <c r="AN5">
        <v>8</v>
      </c>
      <c r="AO5">
        <v>4</v>
      </c>
      <c r="AP5">
        <v>9</v>
      </c>
      <c r="AQ5">
        <v>6</v>
      </c>
      <c r="AR5" t="s">
        <v>127</v>
      </c>
      <c r="AS5" t="s">
        <v>128</v>
      </c>
      <c r="AT5" t="s">
        <v>129</v>
      </c>
      <c r="AU5" s="3" t="s">
        <v>131</v>
      </c>
      <c r="AV5" s="56">
        <v>6.06</v>
      </c>
      <c r="AW5" s="56">
        <v>0.86</v>
      </c>
      <c r="AX5" s="50">
        <v>8</v>
      </c>
      <c r="AY5" s="63">
        <v>2.4300000000000002</v>
      </c>
      <c r="AZ5" s="56">
        <v>4.8499999999999996</v>
      </c>
      <c r="BA5" s="56">
        <v>1.51</v>
      </c>
      <c r="BB5" s="50">
        <v>9</v>
      </c>
      <c r="BC5" s="63">
        <v>4.53</v>
      </c>
      <c r="BD5" t="s">
        <v>93</v>
      </c>
      <c r="BE5" t="s">
        <v>130</v>
      </c>
      <c r="BF5" t="s">
        <v>1723</v>
      </c>
    </row>
    <row r="6" spans="1:60">
      <c r="A6" t="s">
        <v>1275</v>
      </c>
      <c r="B6" t="s">
        <v>104</v>
      </c>
      <c r="C6" t="s">
        <v>105</v>
      </c>
      <c r="D6" t="s">
        <v>106</v>
      </c>
      <c r="E6" t="s">
        <v>107</v>
      </c>
      <c r="F6" t="s">
        <v>108</v>
      </c>
      <c r="G6" t="s">
        <v>67</v>
      </c>
      <c r="H6">
        <v>2016</v>
      </c>
      <c r="I6" t="s">
        <v>109</v>
      </c>
      <c r="J6" t="s">
        <v>110</v>
      </c>
      <c r="K6" t="s">
        <v>111</v>
      </c>
      <c r="L6" t="s">
        <v>71</v>
      </c>
      <c r="M6" t="s">
        <v>112</v>
      </c>
      <c r="N6" t="s">
        <v>73</v>
      </c>
      <c r="O6" t="s">
        <v>113</v>
      </c>
      <c r="P6" t="s">
        <v>75</v>
      </c>
      <c r="Q6" t="s">
        <v>72</v>
      </c>
      <c r="R6" t="s">
        <v>75</v>
      </c>
      <c r="S6" t="s">
        <v>76</v>
      </c>
      <c r="T6" t="s">
        <v>76</v>
      </c>
      <c r="U6" t="s">
        <v>76</v>
      </c>
      <c r="V6" t="s">
        <v>77</v>
      </c>
      <c r="W6" t="s">
        <v>114</v>
      </c>
      <c r="X6" t="s">
        <v>115</v>
      </c>
      <c r="Y6" t="s">
        <v>116</v>
      </c>
      <c r="Z6" t="s">
        <v>117</v>
      </c>
      <c r="AA6" t="s">
        <v>118</v>
      </c>
      <c r="AB6" t="s">
        <v>119</v>
      </c>
      <c r="AC6" t="s">
        <v>120</v>
      </c>
      <c r="AD6" t="s">
        <v>121</v>
      </c>
      <c r="AE6" t="s">
        <v>122</v>
      </c>
      <c r="AF6" t="s">
        <v>123</v>
      </c>
      <c r="AG6" t="s">
        <v>86</v>
      </c>
      <c r="AH6" t="s">
        <v>76</v>
      </c>
      <c r="AI6">
        <v>3</v>
      </c>
      <c r="AJ6" t="s">
        <v>87</v>
      </c>
      <c r="AK6" t="s">
        <v>124</v>
      </c>
      <c r="AL6" t="s">
        <v>125</v>
      </c>
      <c r="AM6" t="s">
        <v>126</v>
      </c>
      <c r="AN6">
        <v>8</v>
      </c>
      <c r="AO6">
        <v>4</v>
      </c>
      <c r="AP6">
        <v>9</v>
      </c>
      <c r="AQ6">
        <v>6</v>
      </c>
      <c r="AR6" t="s">
        <v>127</v>
      </c>
      <c r="AS6" t="s">
        <v>128</v>
      </c>
      <c r="AT6" t="s">
        <v>129</v>
      </c>
      <c r="AU6" s="3" t="s">
        <v>1854</v>
      </c>
      <c r="AV6" s="56">
        <v>4.8</v>
      </c>
      <c r="AW6" s="56">
        <v>0.99</v>
      </c>
      <c r="AX6" s="50">
        <v>8</v>
      </c>
      <c r="AY6" s="63">
        <v>2.8</v>
      </c>
      <c r="AZ6" s="56">
        <v>5.36</v>
      </c>
      <c r="BA6" s="56">
        <v>1.52</v>
      </c>
      <c r="BB6" s="50">
        <v>9</v>
      </c>
      <c r="BC6" s="63">
        <v>4.5599999999999996</v>
      </c>
      <c r="BD6" t="s">
        <v>93</v>
      </c>
      <c r="BE6" t="s">
        <v>130</v>
      </c>
      <c r="BF6" t="s">
        <v>1724</v>
      </c>
    </row>
    <row r="7" spans="1:60">
      <c r="A7" t="s">
        <v>1276</v>
      </c>
      <c r="B7" t="s">
        <v>104</v>
      </c>
      <c r="C7" t="s">
        <v>105</v>
      </c>
      <c r="D7" t="s">
        <v>106</v>
      </c>
      <c r="E7" t="s">
        <v>107</v>
      </c>
      <c r="F7" t="s">
        <v>108</v>
      </c>
      <c r="G7" t="s">
        <v>67</v>
      </c>
      <c r="H7">
        <v>2016</v>
      </c>
      <c r="I7" t="s">
        <v>109</v>
      </c>
      <c r="J7" t="s">
        <v>110</v>
      </c>
      <c r="K7" t="s">
        <v>111</v>
      </c>
      <c r="L7" t="s">
        <v>71</v>
      </c>
      <c r="M7" t="s">
        <v>112</v>
      </c>
      <c r="N7" t="s">
        <v>73</v>
      </c>
      <c r="O7" t="s">
        <v>113</v>
      </c>
      <c r="P7" t="s">
        <v>75</v>
      </c>
      <c r="Q7" t="s">
        <v>72</v>
      </c>
      <c r="R7" t="s">
        <v>75</v>
      </c>
      <c r="S7" t="s">
        <v>76</v>
      </c>
      <c r="T7" t="s">
        <v>76</v>
      </c>
      <c r="U7" t="s">
        <v>76</v>
      </c>
      <c r="V7" t="s">
        <v>77</v>
      </c>
      <c r="W7" t="s">
        <v>114</v>
      </c>
      <c r="X7" t="s">
        <v>115</v>
      </c>
      <c r="Y7" t="s">
        <v>116</v>
      </c>
      <c r="Z7" t="s">
        <v>117</v>
      </c>
      <c r="AA7" t="s">
        <v>118</v>
      </c>
      <c r="AB7" t="s">
        <v>119</v>
      </c>
      <c r="AC7" t="s">
        <v>120</v>
      </c>
      <c r="AD7" t="s">
        <v>121</v>
      </c>
      <c r="AE7" t="s">
        <v>122</v>
      </c>
      <c r="AF7" t="s">
        <v>123</v>
      </c>
      <c r="AG7" t="s">
        <v>86</v>
      </c>
      <c r="AH7" t="s">
        <v>76</v>
      </c>
      <c r="AI7">
        <v>3</v>
      </c>
      <c r="AJ7" t="s">
        <v>87</v>
      </c>
      <c r="AK7" t="s">
        <v>124</v>
      </c>
      <c r="AL7" t="s">
        <v>125</v>
      </c>
      <c r="AM7" t="s">
        <v>126</v>
      </c>
      <c r="AN7">
        <v>8</v>
      </c>
      <c r="AO7">
        <v>4</v>
      </c>
      <c r="AP7">
        <v>9</v>
      </c>
      <c r="AQ7">
        <v>6</v>
      </c>
      <c r="AR7" t="s">
        <v>127</v>
      </c>
      <c r="AS7" t="s">
        <v>128</v>
      </c>
      <c r="AT7" t="s">
        <v>129</v>
      </c>
      <c r="AU7" s="3" t="s">
        <v>1855</v>
      </c>
      <c r="AV7" s="56">
        <v>13.54</v>
      </c>
      <c r="AW7" s="56">
        <v>3.4</v>
      </c>
      <c r="AX7" s="50">
        <v>8</v>
      </c>
      <c r="AY7" s="63">
        <v>9.6199999999999992</v>
      </c>
      <c r="AZ7" s="56">
        <v>16.670000000000002</v>
      </c>
      <c r="BA7" s="56">
        <v>3.1</v>
      </c>
      <c r="BB7" s="50">
        <v>9</v>
      </c>
      <c r="BC7" s="63">
        <v>9.3000000000000007</v>
      </c>
      <c r="BD7" t="s">
        <v>93</v>
      </c>
      <c r="BE7" t="s">
        <v>130</v>
      </c>
      <c r="BF7" t="s">
        <v>1725</v>
      </c>
    </row>
    <row r="8" spans="1:60" s="1" customFormat="1">
      <c r="A8" s="1" t="s">
        <v>1277</v>
      </c>
      <c r="B8" s="1" t="s">
        <v>104</v>
      </c>
      <c r="C8" s="1" t="s">
        <v>105</v>
      </c>
      <c r="D8" s="1" t="s">
        <v>137</v>
      </c>
      <c r="E8" s="1" t="s">
        <v>107</v>
      </c>
      <c r="F8" s="1" t="s">
        <v>108</v>
      </c>
      <c r="G8" s="1" t="s">
        <v>67</v>
      </c>
      <c r="H8" s="1">
        <v>2016</v>
      </c>
      <c r="I8" s="1" t="s">
        <v>109</v>
      </c>
      <c r="J8" s="1" t="s">
        <v>110</v>
      </c>
      <c r="K8" s="1" t="s">
        <v>111</v>
      </c>
      <c r="L8" s="1" t="s">
        <v>71</v>
      </c>
      <c r="M8" s="1" t="s">
        <v>112</v>
      </c>
      <c r="N8" s="1" t="s">
        <v>73</v>
      </c>
      <c r="O8" s="1" t="s">
        <v>113</v>
      </c>
      <c r="P8" s="1" t="s">
        <v>75</v>
      </c>
      <c r="Q8" s="1" t="s">
        <v>72</v>
      </c>
      <c r="R8" s="1" t="s">
        <v>75</v>
      </c>
      <c r="S8" s="1" t="s">
        <v>76</v>
      </c>
      <c r="T8" s="1" t="s">
        <v>76</v>
      </c>
      <c r="U8" s="1" t="s">
        <v>76</v>
      </c>
      <c r="V8" s="1" t="s">
        <v>77</v>
      </c>
      <c r="W8" s="1" t="s">
        <v>114</v>
      </c>
      <c r="X8" s="1" t="s">
        <v>115</v>
      </c>
      <c r="Y8" s="1" t="s">
        <v>116</v>
      </c>
      <c r="Z8" s="1" t="s">
        <v>117</v>
      </c>
      <c r="AA8" s="1" t="s">
        <v>118</v>
      </c>
      <c r="AB8" s="1" t="s">
        <v>119</v>
      </c>
      <c r="AC8" s="1" t="s">
        <v>120</v>
      </c>
      <c r="AD8" s="1" t="s">
        <v>121</v>
      </c>
      <c r="AE8" s="1" t="s">
        <v>122</v>
      </c>
      <c r="AF8" s="1" t="s">
        <v>123</v>
      </c>
      <c r="AG8" s="1" t="s">
        <v>86</v>
      </c>
      <c r="AH8" s="1" t="s">
        <v>76</v>
      </c>
      <c r="AI8" s="1">
        <v>3</v>
      </c>
      <c r="AJ8" s="1" t="s">
        <v>87</v>
      </c>
      <c r="AK8" s="1" t="s">
        <v>124</v>
      </c>
      <c r="AL8" s="1" t="s">
        <v>125</v>
      </c>
      <c r="AM8" s="1" t="s">
        <v>126</v>
      </c>
      <c r="AN8" s="1">
        <v>8</v>
      </c>
      <c r="AO8" s="1">
        <v>4</v>
      </c>
      <c r="AP8" s="1">
        <v>9</v>
      </c>
      <c r="AQ8" s="1">
        <v>6</v>
      </c>
      <c r="AR8" s="1" t="s">
        <v>138</v>
      </c>
      <c r="AS8" s="1" t="s">
        <v>128</v>
      </c>
      <c r="AT8" s="1" t="s">
        <v>129</v>
      </c>
      <c r="AU8" s="4" t="s">
        <v>131</v>
      </c>
      <c r="AV8" s="57">
        <v>6.06</v>
      </c>
      <c r="AW8" s="57">
        <v>4.01</v>
      </c>
      <c r="AX8" s="51">
        <v>4</v>
      </c>
      <c r="AY8" s="64">
        <v>8.02</v>
      </c>
      <c r="AZ8" s="57">
        <v>4.75</v>
      </c>
      <c r="BA8" s="57">
        <v>2.76</v>
      </c>
      <c r="BB8" s="51">
        <v>6</v>
      </c>
      <c r="BC8" s="64">
        <v>6.76</v>
      </c>
      <c r="BD8" s="1" t="s">
        <v>93</v>
      </c>
      <c r="BE8" s="1" t="s">
        <v>130</v>
      </c>
      <c r="BF8" s="1" t="s">
        <v>1723</v>
      </c>
    </row>
    <row r="9" spans="1:60" s="1" customFormat="1">
      <c r="A9" s="1" t="s">
        <v>1278</v>
      </c>
      <c r="B9" s="1" t="s">
        <v>104</v>
      </c>
      <c r="C9" s="1" t="s">
        <v>105</v>
      </c>
      <c r="D9" s="1" t="s">
        <v>137</v>
      </c>
      <c r="E9" s="1" t="s">
        <v>107</v>
      </c>
      <c r="F9" s="1" t="s">
        <v>108</v>
      </c>
      <c r="G9" s="1" t="s">
        <v>67</v>
      </c>
      <c r="H9" s="1">
        <v>2016</v>
      </c>
      <c r="I9" s="1" t="s">
        <v>109</v>
      </c>
      <c r="J9" s="1" t="s">
        <v>110</v>
      </c>
      <c r="K9" s="1" t="s">
        <v>111</v>
      </c>
      <c r="L9" s="1" t="s">
        <v>71</v>
      </c>
      <c r="M9" s="1" t="s">
        <v>112</v>
      </c>
      <c r="N9" s="1" t="s">
        <v>73</v>
      </c>
      <c r="O9" s="1" t="s">
        <v>113</v>
      </c>
      <c r="P9" s="1" t="s">
        <v>75</v>
      </c>
      <c r="Q9" s="1" t="s">
        <v>72</v>
      </c>
      <c r="R9" s="1" t="s">
        <v>75</v>
      </c>
      <c r="S9" s="1" t="s">
        <v>76</v>
      </c>
      <c r="T9" s="1" t="s">
        <v>76</v>
      </c>
      <c r="U9" s="1" t="s">
        <v>76</v>
      </c>
      <c r="V9" s="1" t="s">
        <v>77</v>
      </c>
      <c r="W9" s="1" t="s">
        <v>114</v>
      </c>
      <c r="X9" s="1" t="s">
        <v>115</v>
      </c>
      <c r="Y9" s="1" t="s">
        <v>116</v>
      </c>
      <c r="Z9" s="1" t="s">
        <v>117</v>
      </c>
      <c r="AA9" s="1" t="s">
        <v>118</v>
      </c>
      <c r="AB9" s="1" t="s">
        <v>119</v>
      </c>
      <c r="AC9" s="1" t="s">
        <v>120</v>
      </c>
      <c r="AD9" s="1" t="s">
        <v>121</v>
      </c>
      <c r="AE9" s="1" t="s">
        <v>122</v>
      </c>
      <c r="AF9" s="1" t="s">
        <v>123</v>
      </c>
      <c r="AG9" s="1" t="s">
        <v>86</v>
      </c>
      <c r="AH9" s="1" t="s">
        <v>76</v>
      </c>
      <c r="AI9" s="1">
        <v>3</v>
      </c>
      <c r="AJ9" s="1" t="s">
        <v>87</v>
      </c>
      <c r="AK9" s="1" t="s">
        <v>124</v>
      </c>
      <c r="AL9" s="1" t="s">
        <v>125</v>
      </c>
      <c r="AM9" s="1" t="s">
        <v>126</v>
      </c>
      <c r="AN9" s="1">
        <v>8</v>
      </c>
      <c r="AO9" s="1">
        <v>4</v>
      </c>
      <c r="AP9" s="1">
        <v>9</v>
      </c>
      <c r="AQ9" s="1">
        <v>6</v>
      </c>
      <c r="AR9" s="1" t="s">
        <v>138</v>
      </c>
      <c r="AS9" s="1" t="s">
        <v>128</v>
      </c>
      <c r="AT9" s="1" t="s">
        <v>129</v>
      </c>
      <c r="AU9" s="4" t="s">
        <v>1854</v>
      </c>
      <c r="AV9" s="57">
        <v>3.65</v>
      </c>
      <c r="AW9" s="57">
        <v>0.89</v>
      </c>
      <c r="AX9" s="51">
        <v>4</v>
      </c>
      <c r="AY9" s="64">
        <v>1.78</v>
      </c>
      <c r="AZ9" s="57">
        <v>3.43</v>
      </c>
      <c r="BA9" s="57">
        <v>1.1599999999999999</v>
      </c>
      <c r="BB9" s="51">
        <v>6</v>
      </c>
      <c r="BC9" s="64">
        <v>2.84</v>
      </c>
      <c r="BD9" s="1" t="s">
        <v>93</v>
      </c>
      <c r="BE9" s="1" t="s">
        <v>130</v>
      </c>
      <c r="BF9" s="1" t="s">
        <v>1724</v>
      </c>
    </row>
    <row r="10" spans="1:60" s="1" customFormat="1">
      <c r="A10" s="1" t="s">
        <v>1279</v>
      </c>
      <c r="B10" s="1" t="s">
        <v>104</v>
      </c>
      <c r="C10" s="1" t="s">
        <v>105</v>
      </c>
      <c r="D10" s="1" t="s">
        <v>137</v>
      </c>
      <c r="E10" s="1" t="s">
        <v>107</v>
      </c>
      <c r="F10" s="1" t="s">
        <v>108</v>
      </c>
      <c r="G10" s="1" t="s">
        <v>67</v>
      </c>
      <c r="H10" s="1">
        <v>2016</v>
      </c>
      <c r="I10" s="1" t="s">
        <v>109</v>
      </c>
      <c r="J10" s="1" t="s">
        <v>110</v>
      </c>
      <c r="K10" s="1" t="s">
        <v>111</v>
      </c>
      <c r="L10" s="1" t="s">
        <v>71</v>
      </c>
      <c r="M10" s="1" t="s">
        <v>112</v>
      </c>
      <c r="N10" s="1" t="s">
        <v>73</v>
      </c>
      <c r="O10" s="1" t="s">
        <v>113</v>
      </c>
      <c r="P10" s="1" t="s">
        <v>75</v>
      </c>
      <c r="Q10" s="1" t="s">
        <v>72</v>
      </c>
      <c r="R10" s="1" t="s">
        <v>75</v>
      </c>
      <c r="S10" s="1" t="s">
        <v>76</v>
      </c>
      <c r="T10" s="1" t="s">
        <v>76</v>
      </c>
      <c r="U10" s="1" t="s">
        <v>76</v>
      </c>
      <c r="V10" s="1" t="s">
        <v>77</v>
      </c>
      <c r="W10" s="1" t="s">
        <v>114</v>
      </c>
      <c r="X10" s="1" t="s">
        <v>115</v>
      </c>
      <c r="Y10" s="1" t="s">
        <v>116</v>
      </c>
      <c r="Z10" s="1" t="s">
        <v>117</v>
      </c>
      <c r="AA10" s="1" t="s">
        <v>118</v>
      </c>
      <c r="AB10" s="1" t="s">
        <v>119</v>
      </c>
      <c r="AC10" s="1" t="s">
        <v>120</v>
      </c>
      <c r="AD10" s="1" t="s">
        <v>121</v>
      </c>
      <c r="AE10" s="1" t="s">
        <v>122</v>
      </c>
      <c r="AF10" s="1" t="s">
        <v>123</v>
      </c>
      <c r="AG10" s="1" t="s">
        <v>86</v>
      </c>
      <c r="AH10" s="1" t="s">
        <v>76</v>
      </c>
      <c r="AI10" s="1">
        <v>3</v>
      </c>
      <c r="AJ10" s="1" t="s">
        <v>87</v>
      </c>
      <c r="AK10" s="1" t="s">
        <v>124</v>
      </c>
      <c r="AL10" s="1" t="s">
        <v>125</v>
      </c>
      <c r="AM10" s="1" t="s">
        <v>126</v>
      </c>
      <c r="AN10" s="1">
        <v>8</v>
      </c>
      <c r="AO10" s="1">
        <v>4</v>
      </c>
      <c r="AP10" s="1">
        <v>9</v>
      </c>
      <c r="AQ10" s="1">
        <v>6</v>
      </c>
      <c r="AR10" s="1" t="s">
        <v>138</v>
      </c>
      <c r="AS10" s="1" t="s">
        <v>128</v>
      </c>
      <c r="AT10" s="1" t="s">
        <v>129</v>
      </c>
      <c r="AU10" s="4" t="s">
        <v>1855</v>
      </c>
      <c r="AV10" s="57">
        <v>12.06</v>
      </c>
      <c r="AW10" s="57">
        <v>5.51</v>
      </c>
      <c r="AX10" s="51">
        <v>4</v>
      </c>
      <c r="AY10" s="64">
        <v>11.02</v>
      </c>
      <c r="AZ10" s="57">
        <v>11.7</v>
      </c>
      <c r="BA10" s="57">
        <v>4.17</v>
      </c>
      <c r="BB10" s="51">
        <v>6</v>
      </c>
      <c r="BC10" s="64">
        <v>10.210000000000001</v>
      </c>
      <c r="BD10" s="1" t="s">
        <v>93</v>
      </c>
      <c r="BE10" s="1" t="s">
        <v>130</v>
      </c>
      <c r="BF10" s="1" t="s">
        <v>1725</v>
      </c>
    </row>
    <row r="11" spans="1:60">
      <c r="A11" t="s">
        <v>1280</v>
      </c>
      <c r="B11" t="s">
        <v>142</v>
      </c>
      <c r="C11" s="2" t="s">
        <v>143</v>
      </c>
      <c r="D11" t="s">
        <v>144</v>
      </c>
      <c r="E11" t="s">
        <v>145</v>
      </c>
      <c r="F11" t="s">
        <v>146</v>
      </c>
      <c r="G11" t="s">
        <v>67</v>
      </c>
      <c r="H11">
        <v>2016</v>
      </c>
      <c r="I11" t="s">
        <v>147</v>
      </c>
      <c r="J11" t="s">
        <v>148</v>
      </c>
      <c r="K11" t="s">
        <v>149</v>
      </c>
      <c r="L11" t="s">
        <v>71</v>
      </c>
      <c r="M11" t="s">
        <v>72</v>
      </c>
      <c r="N11" t="s">
        <v>73</v>
      </c>
      <c r="O11" t="s">
        <v>74</v>
      </c>
      <c r="P11" t="s">
        <v>75</v>
      </c>
      <c r="Q11" t="s">
        <v>72</v>
      </c>
      <c r="R11" t="s">
        <v>75</v>
      </c>
      <c r="S11" t="s">
        <v>76</v>
      </c>
      <c r="T11" t="s">
        <v>76</v>
      </c>
      <c r="U11" t="s">
        <v>76</v>
      </c>
      <c r="V11" t="s">
        <v>77</v>
      </c>
      <c r="W11" t="s">
        <v>114</v>
      </c>
      <c r="X11" t="s">
        <v>115</v>
      </c>
      <c r="Y11" t="s">
        <v>150</v>
      </c>
      <c r="Z11" t="s">
        <v>151</v>
      </c>
      <c r="AA11" t="s">
        <v>152</v>
      </c>
      <c r="AB11" t="s">
        <v>152</v>
      </c>
      <c r="AC11" t="s">
        <v>152</v>
      </c>
      <c r="AD11" t="s">
        <v>121</v>
      </c>
      <c r="AE11" t="s">
        <v>153</v>
      </c>
      <c r="AF11" t="s">
        <v>123</v>
      </c>
      <c r="AG11" t="s">
        <v>154</v>
      </c>
      <c r="AH11" t="s">
        <v>76</v>
      </c>
      <c r="AI11">
        <v>3</v>
      </c>
      <c r="AJ11" t="s">
        <v>87</v>
      </c>
      <c r="AK11">
        <v>3</v>
      </c>
      <c r="AL11" t="s">
        <v>155</v>
      </c>
      <c r="AM11" t="s">
        <v>126</v>
      </c>
      <c r="AN11">
        <v>4</v>
      </c>
      <c r="AO11">
        <v>5</v>
      </c>
      <c r="AP11">
        <v>5</v>
      </c>
      <c r="AQ11">
        <v>5</v>
      </c>
      <c r="AR11" t="s">
        <v>89</v>
      </c>
      <c r="AS11" t="s">
        <v>156</v>
      </c>
      <c r="AT11" t="s">
        <v>129</v>
      </c>
      <c r="AU11" s="3" t="s">
        <v>131</v>
      </c>
      <c r="AV11" s="56">
        <v>17.28</v>
      </c>
      <c r="AW11" s="56">
        <v>9.6300000000000008</v>
      </c>
      <c r="AX11" s="50">
        <v>9</v>
      </c>
      <c r="AY11" s="63">
        <v>28.9</v>
      </c>
      <c r="AZ11" s="56">
        <v>14.55</v>
      </c>
      <c r="BA11" s="56">
        <v>8.6</v>
      </c>
      <c r="BB11" s="50">
        <v>10</v>
      </c>
      <c r="BC11" s="63">
        <v>27.2</v>
      </c>
      <c r="BD11" t="s">
        <v>93</v>
      </c>
      <c r="BE11" t="s">
        <v>157</v>
      </c>
      <c r="BF11" t="s">
        <v>158</v>
      </c>
    </row>
    <row r="12" spans="1:60">
      <c r="A12" t="s">
        <v>1281</v>
      </c>
      <c r="B12" t="s">
        <v>142</v>
      </c>
      <c r="C12" t="s">
        <v>143</v>
      </c>
      <c r="D12" t="s">
        <v>144</v>
      </c>
      <c r="E12" t="s">
        <v>145</v>
      </c>
      <c r="F12" t="s">
        <v>146</v>
      </c>
      <c r="G12" t="s">
        <v>67</v>
      </c>
      <c r="H12">
        <v>2016</v>
      </c>
      <c r="I12" t="s">
        <v>147</v>
      </c>
      <c r="J12" t="s">
        <v>148</v>
      </c>
      <c r="K12" t="s">
        <v>149</v>
      </c>
      <c r="L12" t="s">
        <v>71</v>
      </c>
      <c r="M12" t="s">
        <v>72</v>
      </c>
      <c r="N12" t="s">
        <v>73</v>
      </c>
      <c r="O12" t="s">
        <v>74</v>
      </c>
      <c r="P12" t="s">
        <v>75</v>
      </c>
      <c r="Q12" t="s">
        <v>72</v>
      </c>
      <c r="R12" t="s">
        <v>75</v>
      </c>
      <c r="S12" t="s">
        <v>76</v>
      </c>
      <c r="T12" t="s">
        <v>76</v>
      </c>
      <c r="U12" t="s">
        <v>76</v>
      </c>
      <c r="V12" t="s">
        <v>77</v>
      </c>
      <c r="W12" t="s">
        <v>114</v>
      </c>
      <c r="X12" t="s">
        <v>115</v>
      </c>
      <c r="Y12" t="s">
        <v>150</v>
      </c>
      <c r="Z12" t="s">
        <v>151</v>
      </c>
      <c r="AA12" t="s">
        <v>152</v>
      </c>
      <c r="AB12" t="s">
        <v>152</v>
      </c>
      <c r="AC12" t="s">
        <v>152</v>
      </c>
      <c r="AD12" t="s">
        <v>121</v>
      </c>
      <c r="AE12" t="s">
        <v>153</v>
      </c>
      <c r="AF12" t="s">
        <v>123</v>
      </c>
      <c r="AG12" t="s">
        <v>154</v>
      </c>
      <c r="AH12" t="s">
        <v>76</v>
      </c>
      <c r="AI12">
        <v>3</v>
      </c>
      <c r="AJ12" t="s">
        <v>87</v>
      </c>
      <c r="AK12">
        <v>3</v>
      </c>
      <c r="AL12" t="s">
        <v>155</v>
      </c>
      <c r="AM12" t="s">
        <v>126</v>
      </c>
      <c r="AN12">
        <v>4</v>
      </c>
      <c r="AO12">
        <v>5</v>
      </c>
      <c r="AP12">
        <v>5</v>
      </c>
      <c r="AQ12">
        <v>5</v>
      </c>
      <c r="AR12" t="s">
        <v>89</v>
      </c>
      <c r="AS12" t="s">
        <v>156</v>
      </c>
      <c r="AT12" t="s">
        <v>129</v>
      </c>
      <c r="AU12" s="3" t="s">
        <v>1854</v>
      </c>
      <c r="AV12" s="56">
        <v>34.14</v>
      </c>
      <c r="AW12" s="56">
        <v>14.75</v>
      </c>
      <c r="AX12" s="50">
        <v>9</v>
      </c>
      <c r="AY12" s="63">
        <v>44.24</v>
      </c>
      <c r="AZ12" s="56">
        <v>19.55</v>
      </c>
      <c r="BA12" s="56">
        <v>9.19</v>
      </c>
      <c r="BB12" s="50">
        <v>10</v>
      </c>
      <c r="BC12" s="63">
        <v>29.06</v>
      </c>
      <c r="BD12" t="s">
        <v>93</v>
      </c>
      <c r="BE12" t="s">
        <v>157</v>
      </c>
      <c r="BF12" t="s">
        <v>158</v>
      </c>
    </row>
    <row r="13" spans="1:60">
      <c r="A13" t="s">
        <v>1282</v>
      </c>
      <c r="B13" t="s">
        <v>142</v>
      </c>
      <c r="C13" t="s">
        <v>143</v>
      </c>
      <c r="D13" t="s">
        <v>144</v>
      </c>
      <c r="E13" t="s">
        <v>145</v>
      </c>
      <c r="F13" t="s">
        <v>146</v>
      </c>
      <c r="G13" t="s">
        <v>67</v>
      </c>
      <c r="H13">
        <v>2016</v>
      </c>
      <c r="I13" t="s">
        <v>147</v>
      </c>
      <c r="J13" t="s">
        <v>148</v>
      </c>
      <c r="K13" t="s">
        <v>149</v>
      </c>
      <c r="L13" t="s">
        <v>71</v>
      </c>
      <c r="M13" t="s">
        <v>72</v>
      </c>
      <c r="N13" t="s">
        <v>73</v>
      </c>
      <c r="O13" t="s">
        <v>74</v>
      </c>
      <c r="P13" t="s">
        <v>75</v>
      </c>
      <c r="Q13" t="s">
        <v>72</v>
      </c>
      <c r="R13" t="s">
        <v>75</v>
      </c>
      <c r="S13" t="s">
        <v>76</v>
      </c>
      <c r="T13" t="s">
        <v>76</v>
      </c>
      <c r="U13" t="s">
        <v>76</v>
      </c>
      <c r="V13" t="s">
        <v>77</v>
      </c>
      <c r="W13" t="s">
        <v>114</v>
      </c>
      <c r="X13" t="s">
        <v>115</v>
      </c>
      <c r="Y13" t="s">
        <v>150</v>
      </c>
      <c r="Z13" t="s">
        <v>151</v>
      </c>
      <c r="AA13" t="s">
        <v>152</v>
      </c>
      <c r="AB13" t="s">
        <v>152</v>
      </c>
      <c r="AC13" t="s">
        <v>152</v>
      </c>
      <c r="AD13" t="s">
        <v>121</v>
      </c>
      <c r="AE13" t="s">
        <v>153</v>
      </c>
      <c r="AF13" t="s">
        <v>123</v>
      </c>
      <c r="AG13" t="s">
        <v>154</v>
      </c>
      <c r="AH13" t="s">
        <v>76</v>
      </c>
      <c r="AI13">
        <v>3</v>
      </c>
      <c r="AJ13" t="s">
        <v>87</v>
      </c>
      <c r="AK13">
        <v>3</v>
      </c>
      <c r="AL13" t="s">
        <v>155</v>
      </c>
      <c r="AM13" t="s">
        <v>126</v>
      </c>
      <c r="AN13">
        <v>4</v>
      </c>
      <c r="AO13">
        <v>5</v>
      </c>
      <c r="AP13">
        <v>5</v>
      </c>
      <c r="AQ13">
        <v>5</v>
      </c>
      <c r="AR13" t="s">
        <v>89</v>
      </c>
      <c r="AS13" t="s">
        <v>156</v>
      </c>
      <c r="AT13" t="s">
        <v>129</v>
      </c>
      <c r="AU13" s="3" t="s">
        <v>1855</v>
      </c>
      <c r="AV13" s="56">
        <v>103.26</v>
      </c>
      <c r="AW13" s="56">
        <v>22.23</v>
      </c>
      <c r="AX13" s="50">
        <v>9</v>
      </c>
      <c r="AY13" s="63">
        <v>66.7</v>
      </c>
      <c r="AZ13" s="56">
        <v>83.84</v>
      </c>
      <c r="BA13" s="56">
        <v>24.64</v>
      </c>
      <c r="BB13" s="50">
        <v>10</v>
      </c>
      <c r="BC13" s="63">
        <v>77.91</v>
      </c>
      <c r="BD13" t="s">
        <v>93</v>
      </c>
      <c r="BE13" t="s">
        <v>157</v>
      </c>
      <c r="BF13" t="s">
        <v>158</v>
      </c>
    </row>
    <row r="14" spans="1:60">
      <c r="A14" t="s">
        <v>1283</v>
      </c>
      <c r="B14" t="s">
        <v>142</v>
      </c>
      <c r="C14" t="s">
        <v>143</v>
      </c>
      <c r="D14" t="s">
        <v>144</v>
      </c>
      <c r="E14" t="s">
        <v>145</v>
      </c>
      <c r="F14" t="s">
        <v>146</v>
      </c>
      <c r="G14" t="s">
        <v>67</v>
      </c>
      <c r="H14">
        <v>2016</v>
      </c>
      <c r="I14" t="s">
        <v>147</v>
      </c>
      <c r="J14" t="s">
        <v>148</v>
      </c>
      <c r="K14" t="s">
        <v>149</v>
      </c>
      <c r="L14" t="s">
        <v>71</v>
      </c>
      <c r="M14" t="s">
        <v>72</v>
      </c>
      <c r="N14" t="s">
        <v>73</v>
      </c>
      <c r="O14" t="s">
        <v>74</v>
      </c>
      <c r="P14" t="s">
        <v>75</v>
      </c>
      <c r="Q14" t="s">
        <v>72</v>
      </c>
      <c r="R14" t="s">
        <v>75</v>
      </c>
      <c r="S14" t="s">
        <v>76</v>
      </c>
      <c r="T14" t="s">
        <v>76</v>
      </c>
      <c r="U14" t="s">
        <v>76</v>
      </c>
      <c r="V14" t="s">
        <v>77</v>
      </c>
      <c r="W14" t="s">
        <v>114</v>
      </c>
      <c r="X14" t="s">
        <v>115</v>
      </c>
      <c r="Y14" t="s">
        <v>150</v>
      </c>
      <c r="Z14" t="s">
        <v>151</v>
      </c>
      <c r="AA14" t="s">
        <v>152</v>
      </c>
      <c r="AB14" t="s">
        <v>152</v>
      </c>
      <c r="AC14" t="s">
        <v>152</v>
      </c>
      <c r="AD14" t="s">
        <v>121</v>
      </c>
      <c r="AE14" t="s">
        <v>153</v>
      </c>
      <c r="AF14" t="s">
        <v>123</v>
      </c>
      <c r="AG14" t="s">
        <v>154</v>
      </c>
      <c r="AH14" t="s">
        <v>76</v>
      </c>
      <c r="AI14">
        <v>3</v>
      </c>
      <c r="AJ14" t="s">
        <v>87</v>
      </c>
      <c r="AK14">
        <v>3</v>
      </c>
      <c r="AL14" t="s">
        <v>155</v>
      </c>
      <c r="AM14" t="s">
        <v>126</v>
      </c>
      <c r="AN14">
        <v>4</v>
      </c>
      <c r="AO14">
        <v>5</v>
      </c>
      <c r="AP14">
        <v>5</v>
      </c>
      <c r="AQ14">
        <v>5</v>
      </c>
      <c r="AR14" t="s">
        <v>89</v>
      </c>
      <c r="AS14" t="s">
        <v>156</v>
      </c>
      <c r="AT14" t="s">
        <v>129</v>
      </c>
      <c r="AU14" s="3" t="s">
        <v>1270</v>
      </c>
      <c r="AV14" s="56">
        <v>154.82400000000001</v>
      </c>
      <c r="AW14" s="56">
        <v>17.504999999999999</v>
      </c>
      <c r="AX14" s="50">
        <v>9</v>
      </c>
      <c r="AY14" s="63">
        <f>AW14*3</f>
        <v>52.515000000000001</v>
      </c>
      <c r="AZ14" s="56">
        <v>139.57</v>
      </c>
      <c r="BA14" s="56">
        <v>18.004999999999999</v>
      </c>
      <c r="BB14" s="50">
        <v>10</v>
      </c>
      <c r="BC14" s="63">
        <v>54.02</v>
      </c>
      <c r="BD14" t="s">
        <v>93</v>
      </c>
      <c r="BE14" t="s">
        <v>157</v>
      </c>
      <c r="BF14" t="s">
        <v>158</v>
      </c>
    </row>
    <row r="15" spans="1:60">
      <c r="A15" t="s">
        <v>1284</v>
      </c>
      <c r="B15" t="s">
        <v>142</v>
      </c>
      <c r="C15" t="s">
        <v>143</v>
      </c>
      <c r="D15" t="s">
        <v>144</v>
      </c>
      <c r="E15" t="s">
        <v>145</v>
      </c>
      <c r="F15" t="s">
        <v>146</v>
      </c>
      <c r="G15" t="s">
        <v>67</v>
      </c>
      <c r="H15">
        <v>2016</v>
      </c>
      <c r="I15" t="s">
        <v>147</v>
      </c>
      <c r="J15" t="s">
        <v>148</v>
      </c>
      <c r="K15" t="s">
        <v>149</v>
      </c>
      <c r="L15" t="s">
        <v>71</v>
      </c>
      <c r="M15" t="s">
        <v>72</v>
      </c>
      <c r="N15" t="s">
        <v>73</v>
      </c>
      <c r="O15" t="s">
        <v>74</v>
      </c>
      <c r="P15" t="s">
        <v>75</v>
      </c>
      <c r="Q15" t="s">
        <v>72</v>
      </c>
      <c r="R15" t="s">
        <v>75</v>
      </c>
      <c r="S15" t="s">
        <v>76</v>
      </c>
      <c r="T15" t="s">
        <v>76</v>
      </c>
      <c r="U15" t="s">
        <v>76</v>
      </c>
      <c r="V15" t="s">
        <v>77</v>
      </c>
      <c r="W15" t="s">
        <v>114</v>
      </c>
      <c r="X15" t="s">
        <v>115</v>
      </c>
      <c r="Y15" t="s">
        <v>150</v>
      </c>
      <c r="Z15" t="s">
        <v>151</v>
      </c>
      <c r="AA15" t="s">
        <v>152</v>
      </c>
      <c r="AB15" t="s">
        <v>152</v>
      </c>
      <c r="AC15" t="s">
        <v>152</v>
      </c>
      <c r="AD15" t="s">
        <v>121</v>
      </c>
      <c r="AE15" t="s">
        <v>153</v>
      </c>
      <c r="AF15" t="s">
        <v>123</v>
      </c>
      <c r="AG15" t="s">
        <v>154</v>
      </c>
      <c r="AH15" t="s">
        <v>76</v>
      </c>
      <c r="AI15">
        <v>3</v>
      </c>
      <c r="AJ15" t="s">
        <v>87</v>
      </c>
      <c r="AK15">
        <v>3</v>
      </c>
      <c r="AL15" t="s">
        <v>155</v>
      </c>
      <c r="AM15" t="s">
        <v>126</v>
      </c>
      <c r="AN15">
        <v>4</v>
      </c>
      <c r="AO15">
        <v>5</v>
      </c>
      <c r="AP15">
        <v>5</v>
      </c>
      <c r="AQ15">
        <v>5</v>
      </c>
      <c r="AR15" t="s">
        <v>89</v>
      </c>
      <c r="AS15" t="s">
        <v>156</v>
      </c>
      <c r="AT15" t="s">
        <v>129</v>
      </c>
      <c r="AU15" s="3" t="s">
        <v>1269</v>
      </c>
      <c r="AV15" s="56">
        <v>4.2480000000000002</v>
      </c>
      <c r="AW15" s="56">
        <v>0.50700000000000001</v>
      </c>
      <c r="AX15" s="50">
        <v>9</v>
      </c>
      <c r="AY15" s="63">
        <v>1.52</v>
      </c>
      <c r="AZ15" s="56">
        <v>4.8070000000000004</v>
      </c>
      <c r="BA15" s="56">
        <v>0.53700000000000003</v>
      </c>
      <c r="BB15" s="50">
        <v>10</v>
      </c>
      <c r="BC15" s="63">
        <v>1.61</v>
      </c>
      <c r="BD15" t="s">
        <v>93</v>
      </c>
      <c r="BE15" t="s">
        <v>157</v>
      </c>
      <c r="BF15" t="s">
        <v>158</v>
      </c>
    </row>
    <row r="16" spans="1:60" s="5" customFormat="1" ht="14">
      <c r="A16" s="5" t="s">
        <v>1285</v>
      </c>
      <c r="B16" s="5" t="s">
        <v>162</v>
      </c>
      <c r="C16" s="5" t="s">
        <v>163</v>
      </c>
      <c r="D16" s="5" t="s">
        <v>164</v>
      </c>
      <c r="E16" s="5" t="s">
        <v>165</v>
      </c>
      <c r="F16" s="5" t="s">
        <v>66</v>
      </c>
      <c r="G16" s="5" t="s">
        <v>67</v>
      </c>
      <c r="H16" s="5">
        <v>2016</v>
      </c>
      <c r="I16" s="5" t="s">
        <v>166</v>
      </c>
      <c r="J16" s="5" t="s">
        <v>167</v>
      </c>
      <c r="K16" s="5" t="s">
        <v>168</v>
      </c>
      <c r="L16" s="5" t="s">
        <v>71</v>
      </c>
      <c r="M16" s="5" t="s">
        <v>169</v>
      </c>
      <c r="N16" s="5" t="s">
        <v>73</v>
      </c>
      <c r="O16" s="5" t="s">
        <v>74</v>
      </c>
      <c r="P16" s="5" t="s">
        <v>75</v>
      </c>
      <c r="Q16" s="5" t="s">
        <v>72</v>
      </c>
      <c r="R16" s="5" t="s">
        <v>75</v>
      </c>
      <c r="S16" s="5" t="s">
        <v>76</v>
      </c>
      <c r="T16" s="5" t="s">
        <v>76</v>
      </c>
      <c r="U16" s="5" t="s">
        <v>76</v>
      </c>
      <c r="V16" s="5" t="s">
        <v>170</v>
      </c>
      <c r="W16" s="5" t="s">
        <v>171</v>
      </c>
      <c r="X16" s="5" t="s">
        <v>171</v>
      </c>
      <c r="Y16" s="5" t="s">
        <v>172</v>
      </c>
      <c r="Z16" s="5" t="s">
        <v>173</v>
      </c>
      <c r="AA16" s="5" t="s">
        <v>174</v>
      </c>
      <c r="AB16" s="5" t="s">
        <v>175</v>
      </c>
      <c r="AC16" s="5" t="s">
        <v>174</v>
      </c>
      <c r="AD16" s="5" t="s">
        <v>176</v>
      </c>
      <c r="AE16" s="5" t="s">
        <v>177</v>
      </c>
      <c r="AF16" s="5" t="s">
        <v>85</v>
      </c>
      <c r="AG16" s="5" t="s">
        <v>86</v>
      </c>
      <c r="AH16" s="5" t="s">
        <v>76</v>
      </c>
      <c r="AI16" s="5">
        <v>1</v>
      </c>
      <c r="AJ16" s="5" t="s">
        <v>87</v>
      </c>
      <c r="AK16" s="5" t="s">
        <v>72</v>
      </c>
      <c r="AL16" s="5" t="s">
        <v>72</v>
      </c>
      <c r="AM16" s="5" t="s">
        <v>126</v>
      </c>
      <c r="AN16" s="5">
        <v>0</v>
      </c>
      <c r="AO16" s="5">
        <v>6</v>
      </c>
      <c r="AP16" s="5">
        <v>0</v>
      </c>
      <c r="AQ16" s="5">
        <v>6</v>
      </c>
      <c r="AR16" s="5" t="s">
        <v>138</v>
      </c>
      <c r="AS16" s="5" t="s">
        <v>178</v>
      </c>
      <c r="AT16" s="5" t="s">
        <v>91</v>
      </c>
      <c r="AU16" s="6" t="s">
        <v>1854</v>
      </c>
      <c r="AV16" s="58">
        <v>52.95</v>
      </c>
      <c r="AW16" s="58">
        <v>8.26</v>
      </c>
      <c r="AX16" s="52">
        <v>6</v>
      </c>
      <c r="AY16" s="65">
        <v>20.239999999999998</v>
      </c>
      <c r="AZ16" s="58">
        <v>49.15</v>
      </c>
      <c r="BA16" s="58">
        <v>8.57</v>
      </c>
      <c r="BB16" s="52">
        <v>6</v>
      </c>
      <c r="BC16" s="65">
        <v>20.99</v>
      </c>
      <c r="BD16" s="5" t="s">
        <v>93</v>
      </c>
      <c r="BE16" s="5" t="s">
        <v>1991</v>
      </c>
      <c r="BF16" s="5" t="s">
        <v>1843</v>
      </c>
      <c r="BG16" s="5" t="s">
        <v>1732</v>
      </c>
    </row>
    <row r="17" spans="1:59" s="5" customFormat="1" ht="14">
      <c r="A17" s="5" t="s">
        <v>1286</v>
      </c>
      <c r="B17" s="5" t="s">
        <v>162</v>
      </c>
      <c r="C17" s="5" t="s">
        <v>163</v>
      </c>
      <c r="D17" s="5" t="s">
        <v>181</v>
      </c>
      <c r="E17" s="5" t="s">
        <v>165</v>
      </c>
      <c r="F17" s="5" t="s">
        <v>66</v>
      </c>
      <c r="G17" s="5" t="s">
        <v>67</v>
      </c>
      <c r="H17" s="5">
        <v>2016</v>
      </c>
      <c r="I17" s="5" t="s">
        <v>166</v>
      </c>
      <c r="J17" s="5" t="s">
        <v>167</v>
      </c>
      <c r="K17" s="5" t="s">
        <v>168</v>
      </c>
      <c r="L17" s="5" t="s">
        <v>71</v>
      </c>
      <c r="M17" s="5" t="s">
        <v>169</v>
      </c>
      <c r="N17" s="5" t="s">
        <v>73</v>
      </c>
      <c r="O17" s="5" t="s">
        <v>74</v>
      </c>
      <c r="P17" s="5" t="s">
        <v>75</v>
      </c>
      <c r="Q17" s="5" t="s">
        <v>72</v>
      </c>
      <c r="R17" s="5" t="s">
        <v>75</v>
      </c>
      <c r="S17" s="5" t="s">
        <v>76</v>
      </c>
      <c r="T17" s="5" t="s">
        <v>76</v>
      </c>
      <c r="U17" s="5" t="s">
        <v>76</v>
      </c>
      <c r="V17" s="5" t="s">
        <v>170</v>
      </c>
      <c r="W17" s="5" t="s">
        <v>171</v>
      </c>
      <c r="X17" s="5" t="s">
        <v>171</v>
      </c>
      <c r="Y17" s="5" t="s">
        <v>172</v>
      </c>
      <c r="Z17" s="5" t="s">
        <v>173</v>
      </c>
      <c r="AA17" s="5" t="s">
        <v>174</v>
      </c>
      <c r="AB17" s="5" t="s">
        <v>175</v>
      </c>
      <c r="AC17" s="5" t="s">
        <v>174</v>
      </c>
      <c r="AD17" s="5" t="s">
        <v>176</v>
      </c>
      <c r="AE17" s="5" t="s">
        <v>177</v>
      </c>
      <c r="AF17" s="5" t="s">
        <v>85</v>
      </c>
      <c r="AG17" s="5" t="s">
        <v>86</v>
      </c>
      <c r="AH17" s="5" t="s">
        <v>76</v>
      </c>
      <c r="AI17" s="5">
        <v>1</v>
      </c>
      <c r="AJ17" s="5" t="s">
        <v>87</v>
      </c>
      <c r="AK17" s="5" t="s">
        <v>72</v>
      </c>
      <c r="AL17" s="5" t="s">
        <v>72</v>
      </c>
      <c r="AM17" s="5" t="s">
        <v>126</v>
      </c>
      <c r="AN17" s="5">
        <v>6</v>
      </c>
      <c r="AO17" s="5">
        <v>0</v>
      </c>
      <c r="AP17" s="5">
        <v>6</v>
      </c>
      <c r="AQ17" s="5">
        <v>0</v>
      </c>
      <c r="AR17" s="5" t="s">
        <v>127</v>
      </c>
      <c r="AS17" s="5" t="s">
        <v>178</v>
      </c>
      <c r="AT17" s="5" t="s">
        <v>91</v>
      </c>
      <c r="AU17" s="6" t="s">
        <v>1854</v>
      </c>
      <c r="AV17" s="58">
        <v>41.62</v>
      </c>
      <c r="AW17" s="58">
        <v>8.06</v>
      </c>
      <c r="AX17" s="52">
        <v>6</v>
      </c>
      <c r="AY17" s="65">
        <v>19.75</v>
      </c>
      <c r="AZ17" s="58">
        <v>88.56</v>
      </c>
      <c r="BA17" s="58">
        <v>7.84</v>
      </c>
      <c r="BB17" s="52">
        <v>6</v>
      </c>
      <c r="BC17" s="65">
        <v>19.21</v>
      </c>
      <c r="BD17" s="5" t="s">
        <v>93</v>
      </c>
      <c r="BE17" s="5" t="s">
        <v>1991</v>
      </c>
      <c r="BF17" s="5" t="s">
        <v>1843</v>
      </c>
      <c r="BG17" s="5" t="s">
        <v>1732</v>
      </c>
    </row>
    <row r="18" spans="1:59" s="1" customFormat="1">
      <c r="A18" s="1" t="s">
        <v>1287</v>
      </c>
      <c r="B18" s="1" t="s">
        <v>183</v>
      </c>
      <c r="C18" s="1" t="s">
        <v>184</v>
      </c>
      <c r="D18" s="1" t="s">
        <v>185</v>
      </c>
      <c r="E18" s="1" t="s">
        <v>186</v>
      </c>
      <c r="F18" s="1" t="s">
        <v>187</v>
      </c>
      <c r="G18" s="1" t="s">
        <v>67</v>
      </c>
      <c r="H18" s="1">
        <v>2017</v>
      </c>
      <c r="I18" s="1" t="s">
        <v>188</v>
      </c>
      <c r="J18" s="1" t="s">
        <v>167</v>
      </c>
      <c r="K18" s="1" t="s">
        <v>168</v>
      </c>
      <c r="L18" s="1" t="s">
        <v>71</v>
      </c>
      <c r="M18" s="1" t="s">
        <v>169</v>
      </c>
      <c r="N18" s="1" t="s">
        <v>73</v>
      </c>
      <c r="O18" s="1" t="s">
        <v>74</v>
      </c>
      <c r="P18" s="1" t="s">
        <v>75</v>
      </c>
      <c r="Q18" s="1" t="s">
        <v>72</v>
      </c>
      <c r="R18" s="1" t="s">
        <v>75</v>
      </c>
      <c r="S18" s="1" t="s">
        <v>76</v>
      </c>
      <c r="T18" s="1" t="s">
        <v>76</v>
      </c>
      <c r="U18" s="1" t="s">
        <v>76</v>
      </c>
      <c r="V18" s="1" t="s">
        <v>170</v>
      </c>
      <c r="W18" s="1" t="s">
        <v>171</v>
      </c>
      <c r="X18" s="1" t="s">
        <v>171</v>
      </c>
      <c r="Y18" s="1" t="s">
        <v>172</v>
      </c>
      <c r="Z18" s="1" t="s">
        <v>173</v>
      </c>
      <c r="AA18" s="1" t="s">
        <v>174</v>
      </c>
      <c r="AB18" s="1" t="s">
        <v>175</v>
      </c>
      <c r="AC18" s="1" t="s">
        <v>174</v>
      </c>
      <c r="AD18" s="1" t="s">
        <v>176</v>
      </c>
      <c r="AE18" s="1" t="s">
        <v>189</v>
      </c>
      <c r="AF18" s="1" t="s">
        <v>85</v>
      </c>
      <c r="AG18" s="1" t="s">
        <v>86</v>
      </c>
      <c r="AH18" s="1" t="s">
        <v>76</v>
      </c>
      <c r="AI18" s="1">
        <v>1</v>
      </c>
      <c r="AJ18" s="1">
        <v>5</v>
      </c>
      <c r="AK18" s="1">
        <v>1</v>
      </c>
      <c r="AL18" s="1" t="s">
        <v>72</v>
      </c>
      <c r="AM18" s="1" t="s">
        <v>88</v>
      </c>
      <c r="AN18" s="1">
        <v>0</v>
      </c>
      <c r="AO18" s="1">
        <v>16</v>
      </c>
      <c r="AP18" s="1">
        <v>0</v>
      </c>
      <c r="AQ18" s="1">
        <v>48</v>
      </c>
      <c r="AR18" s="1" t="s">
        <v>127</v>
      </c>
      <c r="AS18" s="1" t="s">
        <v>190</v>
      </c>
      <c r="AT18" s="1" t="s">
        <v>91</v>
      </c>
      <c r="AU18" s="4" t="s">
        <v>1854</v>
      </c>
      <c r="AV18" s="57">
        <v>0.79</v>
      </c>
      <c r="AW18" s="57">
        <v>7.0000000000000007E-2</v>
      </c>
      <c r="AX18" s="51">
        <v>16</v>
      </c>
      <c r="AY18" s="64">
        <v>0.3</v>
      </c>
      <c r="AZ18" s="57">
        <v>0.8</v>
      </c>
      <c r="BA18" s="57">
        <v>0.03</v>
      </c>
      <c r="BB18" s="51">
        <v>48</v>
      </c>
      <c r="BC18" s="64">
        <v>0.24</v>
      </c>
      <c r="BD18" s="1" t="s">
        <v>93</v>
      </c>
      <c r="BE18" s="1" t="s">
        <v>191</v>
      </c>
      <c r="BF18" s="1" t="s">
        <v>1728</v>
      </c>
    </row>
    <row r="19" spans="1:59">
      <c r="A19" t="s">
        <v>1288</v>
      </c>
      <c r="B19" t="s">
        <v>183</v>
      </c>
      <c r="C19" t="s">
        <v>194</v>
      </c>
      <c r="D19" t="s">
        <v>195</v>
      </c>
      <c r="E19" t="s">
        <v>186</v>
      </c>
      <c r="F19" t="s">
        <v>187</v>
      </c>
      <c r="G19" t="s">
        <v>67</v>
      </c>
      <c r="H19">
        <v>2017</v>
      </c>
      <c r="I19" t="s">
        <v>188</v>
      </c>
      <c r="J19" t="s">
        <v>167</v>
      </c>
      <c r="K19" t="s">
        <v>168</v>
      </c>
      <c r="L19" t="s">
        <v>71</v>
      </c>
      <c r="M19" t="s">
        <v>169</v>
      </c>
      <c r="N19" t="s">
        <v>73</v>
      </c>
      <c r="O19" t="s">
        <v>74</v>
      </c>
      <c r="P19" t="s">
        <v>75</v>
      </c>
      <c r="Q19" t="s">
        <v>72</v>
      </c>
      <c r="R19" t="s">
        <v>75</v>
      </c>
      <c r="S19" t="s">
        <v>76</v>
      </c>
      <c r="T19" t="s">
        <v>76</v>
      </c>
      <c r="U19" t="s">
        <v>76</v>
      </c>
      <c r="V19" t="s">
        <v>170</v>
      </c>
      <c r="W19" t="s">
        <v>171</v>
      </c>
      <c r="X19" t="s">
        <v>171</v>
      </c>
      <c r="Y19" t="s">
        <v>172</v>
      </c>
      <c r="Z19" t="s">
        <v>173</v>
      </c>
      <c r="AA19" t="s">
        <v>174</v>
      </c>
      <c r="AB19" t="s">
        <v>175</v>
      </c>
      <c r="AC19" t="s">
        <v>174</v>
      </c>
      <c r="AD19" t="s">
        <v>176</v>
      </c>
      <c r="AE19" t="s">
        <v>177</v>
      </c>
      <c r="AF19" t="s">
        <v>85</v>
      </c>
      <c r="AG19" t="s">
        <v>86</v>
      </c>
      <c r="AH19" t="s">
        <v>76</v>
      </c>
      <c r="AI19">
        <v>1</v>
      </c>
      <c r="AJ19">
        <v>5</v>
      </c>
      <c r="AK19">
        <v>1</v>
      </c>
      <c r="AL19" t="s">
        <v>72</v>
      </c>
      <c r="AM19" t="s">
        <v>88</v>
      </c>
      <c r="AN19">
        <v>0</v>
      </c>
      <c r="AO19">
        <v>18</v>
      </c>
      <c r="AP19">
        <v>0</v>
      </c>
      <c r="AQ19">
        <v>20</v>
      </c>
      <c r="AR19" t="s">
        <v>127</v>
      </c>
      <c r="AS19" t="s">
        <v>196</v>
      </c>
      <c r="AT19" t="s">
        <v>91</v>
      </c>
      <c r="AU19" s="3" t="s">
        <v>1854</v>
      </c>
      <c r="AV19" s="56">
        <v>0.82</v>
      </c>
      <c r="AW19" s="56">
        <v>0.06</v>
      </c>
      <c r="AX19" s="50">
        <v>18</v>
      </c>
      <c r="AY19" s="63">
        <v>0.24</v>
      </c>
      <c r="AZ19" s="56">
        <v>0.81</v>
      </c>
      <c r="BA19" s="56">
        <v>0.06</v>
      </c>
      <c r="BB19" s="50">
        <v>20</v>
      </c>
      <c r="BC19" s="63">
        <v>0.25</v>
      </c>
      <c r="BD19" t="s">
        <v>93</v>
      </c>
      <c r="BE19" t="s">
        <v>191</v>
      </c>
      <c r="BF19" t="s">
        <v>1729</v>
      </c>
    </row>
    <row r="20" spans="1:59" s="1" customFormat="1">
      <c r="A20" s="1" t="s">
        <v>1289</v>
      </c>
      <c r="B20" s="1" t="s">
        <v>199</v>
      </c>
      <c r="C20" s="1" t="s">
        <v>200</v>
      </c>
      <c r="D20" s="1" t="s">
        <v>201</v>
      </c>
      <c r="E20" s="1" t="s">
        <v>202</v>
      </c>
      <c r="F20" s="1" t="s">
        <v>203</v>
      </c>
      <c r="G20" s="1" t="s">
        <v>67</v>
      </c>
      <c r="H20" s="1">
        <v>2017</v>
      </c>
      <c r="I20" s="1" t="s">
        <v>204</v>
      </c>
      <c r="J20" s="1" t="s">
        <v>167</v>
      </c>
      <c r="K20" s="1" t="s">
        <v>168</v>
      </c>
      <c r="L20" s="1" t="s">
        <v>71</v>
      </c>
      <c r="M20" s="1" t="s">
        <v>169</v>
      </c>
      <c r="N20" s="1" t="s">
        <v>73</v>
      </c>
      <c r="O20" s="1" t="s">
        <v>74</v>
      </c>
      <c r="P20" s="1" t="s">
        <v>75</v>
      </c>
      <c r="Q20" s="1" t="s">
        <v>72</v>
      </c>
      <c r="R20" s="1" t="s">
        <v>75</v>
      </c>
      <c r="S20" s="1" t="s">
        <v>76</v>
      </c>
      <c r="T20" s="1" t="s">
        <v>76</v>
      </c>
      <c r="U20" s="1" t="s">
        <v>76</v>
      </c>
      <c r="V20" s="1" t="s">
        <v>170</v>
      </c>
      <c r="W20" s="1" t="s">
        <v>171</v>
      </c>
      <c r="X20" s="1" t="s">
        <v>171</v>
      </c>
      <c r="Y20" s="1" t="s">
        <v>172</v>
      </c>
      <c r="Z20" s="1" t="s">
        <v>173</v>
      </c>
      <c r="AA20" s="1" t="s">
        <v>174</v>
      </c>
      <c r="AB20" s="1" t="s">
        <v>175</v>
      </c>
      <c r="AC20" s="1" t="s">
        <v>174</v>
      </c>
      <c r="AD20" s="1" t="s">
        <v>176</v>
      </c>
      <c r="AE20" s="1" t="s">
        <v>177</v>
      </c>
      <c r="AF20" s="1" t="s">
        <v>85</v>
      </c>
      <c r="AG20" s="1" t="s">
        <v>86</v>
      </c>
      <c r="AH20" s="1" t="s">
        <v>76</v>
      </c>
      <c r="AI20" s="1">
        <v>1</v>
      </c>
      <c r="AJ20" s="1">
        <v>5</v>
      </c>
      <c r="AK20" s="1">
        <v>1</v>
      </c>
      <c r="AL20" s="1" t="s">
        <v>72</v>
      </c>
      <c r="AM20" s="1" t="s">
        <v>88</v>
      </c>
      <c r="AN20" s="1">
        <v>15</v>
      </c>
      <c r="AO20" s="1">
        <v>0</v>
      </c>
      <c r="AP20" s="1">
        <v>15</v>
      </c>
      <c r="AQ20" s="1">
        <v>0</v>
      </c>
      <c r="AR20" s="1" t="s">
        <v>127</v>
      </c>
      <c r="AS20" s="1" t="s">
        <v>178</v>
      </c>
      <c r="AT20" s="1" t="s">
        <v>91</v>
      </c>
      <c r="AU20" s="4" t="s">
        <v>1854</v>
      </c>
      <c r="AV20" s="57">
        <v>0.98</v>
      </c>
      <c r="AW20" s="57">
        <v>0.01</v>
      </c>
      <c r="AX20" s="51">
        <v>15</v>
      </c>
      <c r="AY20" s="64">
        <v>0.05</v>
      </c>
      <c r="AZ20" s="57">
        <v>0.12</v>
      </c>
      <c r="BA20" s="57">
        <v>0.05</v>
      </c>
      <c r="BB20" s="51">
        <v>15</v>
      </c>
      <c r="BC20" s="64">
        <v>0.18</v>
      </c>
      <c r="BD20" s="1" t="s">
        <v>93</v>
      </c>
      <c r="BE20" s="1" t="s">
        <v>1992</v>
      </c>
      <c r="BF20" s="1" t="s">
        <v>1730</v>
      </c>
    </row>
    <row r="21" spans="1:59">
      <c r="A21" t="s">
        <v>1290</v>
      </c>
      <c r="B21" t="s">
        <v>199</v>
      </c>
      <c r="C21" t="s">
        <v>200</v>
      </c>
      <c r="D21" t="s">
        <v>207</v>
      </c>
      <c r="E21" t="s">
        <v>202</v>
      </c>
      <c r="F21" t="s">
        <v>203</v>
      </c>
      <c r="G21" t="s">
        <v>67</v>
      </c>
      <c r="H21">
        <v>2017</v>
      </c>
      <c r="I21" t="s">
        <v>204</v>
      </c>
      <c r="J21" t="s">
        <v>167</v>
      </c>
      <c r="K21" t="s">
        <v>168</v>
      </c>
      <c r="L21" t="s">
        <v>71</v>
      </c>
      <c r="M21" t="s">
        <v>169</v>
      </c>
      <c r="N21" t="s">
        <v>73</v>
      </c>
      <c r="O21" t="s">
        <v>74</v>
      </c>
      <c r="P21" t="s">
        <v>75</v>
      </c>
      <c r="Q21" t="s">
        <v>72</v>
      </c>
      <c r="R21" t="s">
        <v>75</v>
      </c>
      <c r="S21" t="s">
        <v>76</v>
      </c>
      <c r="T21" t="s">
        <v>76</v>
      </c>
      <c r="U21" t="s">
        <v>76</v>
      </c>
      <c r="V21" t="s">
        <v>170</v>
      </c>
      <c r="W21" t="s">
        <v>171</v>
      </c>
      <c r="X21" t="s">
        <v>171</v>
      </c>
      <c r="Y21" t="s">
        <v>172</v>
      </c>
      <c r="Z21" t="s">
        <v>173</v>
      </c>
      <c r="AA21" t="s">
        <v>174</v>
      </c>
      <c r="AB21" t="s">
        <v>175</v>
      </c>
      <c r="AC21" t="s">
        <v>174</v>
      </c>
      <c r="AD21" t="s">
        <v>176</v>
      </c>
      <c r="AE21" t="s">
        <v>177</v>
      </c>
      <c r="AF21" t="s">
        <v>85</v>
      </c>
      <c r="AG21" t="s">
        <v>86</v>
      </c>
      <c r="AH21" t="s">
        <v>76</v>
      </c>
      <c r="AI21">
        <v>1</v>
      </c>
      <c r="AJ21">
        <v>5</v>
      </c>
      <c r="AK21">
        <v>1</v>
      </c>
      <c r="AL21" t="s">
        <v>72</v>
      </c>
      <c r="AM21" t="s">
        <v>88</v>
      </c>
      <c r="AN21">
        <v>0</v>
      </c>
      <c r="AO21">
        <v>15</v>
      </c>
      <c r="AP21">
        <v>0</v>
      </c>
      <c r="AQ21">
        <v>15</v>
      </c>
      <c r="AR21" t="s">
        <v>138</v>
      </c>
      <c r="AS21" t="s">
        <v>178</v>
      </c>
      <c r="AT21" t="s">
        <v>91</v>
      </c>
      <c r="AU21" s="3" t="s">
        <v>1854</v>
      </c>
      <c r="AV21" s="56">
        <v>0.85</v>
      </c>
      <c r="AW21" s="56">
        <v>0.04</v>
      </c>
      <c r="AX21" s="50">
        <v>15</v>
      </c>
      <c r="AY21" s="63">
        <v>0.17</v>
      </c>
      <c r="AZ21" s="56">
        <v>0.21</v>
      </c>
      <c r="BA21" s="56">
        <v>0.06</v>
      </c>
      <c r="BB21" s="50">
        <v>15</v>
      </c>
      <c r="BC21" s="63">
        <v>0.24</v>
      </c>
      <c r="BD21" t="s">
        <v>93</v>
      </c>
      <c r="BE21" t="s">
        <v>1992</v>
      </c>
      <c r="BF21" s="1" t="s">
        <v>1730</v>
      </c>
    </row>
    <row r="22" spans="1:59" s="1" customFormat="1">
      <c r="A22" s="1" t="s">
        <v>1291</v>
      </c>
      <c r="B22" s="1" t="s">
        <v>209</v>
      </c>
      <c r="C22" s="1" t="s">
        <v>210</v>
      </c>
      <c r="D22" s="1" t="s">
        <v>211</v>
      </c>
      <c r="E22" s="1" t="s">
        <v>212</v>
      </c>
      <c r="F22" s="1" t="s">
        <v>213</v>
      </c>
      <c r="G22" s="1" t="s">
        <v>67</v>
      </c>
      <c r="H22" s="1">
        <v>2007</v>
      </c>
      <c r="I22" s="1" t="s">
        <v>214</v>
      </c>
      <c r="J22" s="1" t="s">
        <v>215</v>
      </c>
      <c r="K22" s="1" t="s">
        <v>216</v>
      </c>
      <c r="L22" s="1" t="s">
        <v>217</v>
      </c>
      <c r="M22" s="1" t="s">
        <v>72</v>
      </c>
      <c r="N22" s="1" t="s">
        <v>218</v>
      </c>
      <c r="O22" s="1" t="s">
        <v>74</v>
      </c>
      <c r="P22" s="1" t="s">
        <v>219</v>
      </c>
      <c r="Q22" s="1" t="s">
        <v>220</v>
      </c>
      <c r="R22" s="1" t="s">
        <v>221</v>
      </c>
      <c r="S22" s="1" t="s">
        <v>76</v>
      </c>
      <c r="T22" s="1" t="s">
        <v>76</v>
      </c>
      <c r="U22" s="1" t="s">
        <v>220</v>
      </c>
      <c r="V22" s="1" t="s">
        <v>77</v>
      </c>
      <c r="W22" s="1" t="s">
        <v>222</v>
      </c>
      <c r="X22" s="1" t="s">
        <v>78</v>
      </c>
      <c r="Y22" s="1" t="s">
        <v>223</v>
      </c>
      <c r="Z22" s="1" t="s">
        <v>224</v>
      </c>
      <c r="AA22" s="1" t="s">
        <v>225</v>
      </c>
      <c r="AB22" s="1" t="s">
        <v>226</v>
      </c>
      <c r="AC22" s="1" t="s">
        <v>227</v>
      </c>
      <c r="AD22" s="1" t="s">
        <v>83</v>
      </c>
      <c r="AE22" s="1" t="s">
        <v>228</v>
      </c>
      <c r="AF22" s="1" t="s">
        <v>123</v>
      </c>
      <c r="AG22" s="1" t="s">
        <v>86</v>
      </c>
      <c r="AH22" s="1" t="s">
        <v>76</v>
      </c>
      <c r="AI22" s="1">
        <v>3</v>
      </c>
      <c r="AJ22" s="1">
        <v>5</v>
      </c>
      <c r="AK22" s="1" t="s">
        <v>229</v>
      </c>
      <c r="AL22" s="1" t="s">
        <v>230</v>
      </c>
      <c r="AM22" s="1" t="s">
        <v>88</v>
      </c>
      <c r="AN22" s="1">
        <v>3</v>
      </c>
      <c r="AO22" s="1">
        <v>3</v>
      </c>
      <c r="AP22" s="1">
        <v>3</v>
      </c>
      <c r="AQ22" s="1">
        <v>3</v>
      </c>
      <c r="AR22" s="1" t="s">
        <v>89</v>
      </c>
      <c r="AS22" s="1" t="s">
        <v>231</v>
      </c>
      <c r="AT22" s="1" t="s">
        <v>129</v>
      </c>
      <c r="AU22" s="4" t="s">
        <v>131</v>
      </c>
      <c r="AV22" s="57">
        <v>0.57999999999999996</v>
      </c>
      <c r="AW22" s="57">
        <v>0.12</v>
      </c>
      <c r="AX22" s="51">
        <v>6</v>
      </c>
      <c r="AY22" s="64">
        <v>0.28999999999999998</v>
      </c>
      <c r="AZ22" s="57">
        <v>0.3</v>
      </c>
      <c r="BA22" s="57">
        <v>0.1</v>
      </c>
      <c r="BB22" s="51">
        <v>6</v>
      </c>
      <c r="BC22" s="64">
        <v>0.25</v>
      </c>
      <c r="BD22" s="1" t="s">
        <v>93</v>
      </c>
      <c r="BE22" s="1" t="s">
        <v>1993</v>
      </c>
      <c r="BF22" s="1" t="s">
        <v>233</v>
      </c>
    </row>
    <row r="23" spans="1:59" s="1" customFormat="1">
      <c r="A23" s="1" t="s">
        <v>1292</v>
      </c>
      <c r="B23" s="1" t="s">
        <v>209</v>
      </c>
      <c r="C23" s="1" t="s">
        <v>210</v>
      </c>
      <c r="D23" s="1" t="s">
        <v>211</v>
      </c>
      <c r="E23" s="1" t="s">
        <v>212</v>
      </c>
      <c r="F23" s="1" t="s">
        <v>213</v>
      </c>
      <c r="G23" s="1" t="s">
        <v>67</v>
      </c>
      <c r="H23" s="1">
        <v>2007</v>
      </c>
      <c r="I23" s="1" t="s">
        <v>214</v>
      </c>
      <c r="J23" s="1" t="s">
        <v>215</v>
      </c>
      <c r="K23" s="1" t="s">
        <v>216</v>
      </c>
      <c r="L23" s="1" t="s">
        <v>217</v>
      </c>
      <c r="M23" s="1" t="s">
        <v>72</v>
      </c>
      <c r="N23" s="1" t="s">
        <v>218</v>
      </c>
      <c r="O23" s="1" t="s">
        <v>74</v>
      </c>
      <c r="P23" s="1" t="s">
        <v>219</v>
      </c>
      <c r="Q23" s="1" t="s">
        <v>220</v>
      </c>
      <c r="R23" s="1" t="s">
        <v>221</v>
      </c>
      <c r="S23" s="1" t="s">
        <v>76</v>
      </c>
      <c r="T23" s="1" t="s">
        <v>76</v>
      </c>
      <c r="U23" s="1" t="s">
        <v>220</v>
      </c>
      <c r="V23" s="1" t="s">
        <v>77</v>
      </c>
      <c r="W23" s="1" t="s">
        <v>222</v>
      </c>
      <c r="X23" s="1" t="s">
        <v>78</v>
      </c>
      <c r="Y23" s="1" t="s">
        <v>223</v>
      </c>
      <c r="Z23" s="1" t="s">
        <v>224</v>
      </c>
      <c r="AA23" s="1" t="s">
        <v>225</v>
      </c>
      <c r="AB23" s="1" t="s">
        <v>226</v>
      </c>
      <c r="AC23" s="1" t="s">
        <v>227</v>
      </c>
      <c r="AD23" s="1" t="s">
        <v>83</v>
      </c>
      <c r="AE23" s="1" t="s">
        <v>228</v>
      </c>
      <c r="AF23" s="1" t="s">
        <v>123</v>
      </c>
      <c r="AG23" s="1" t="s">
        <v>86</v>
      </c>
      <c r="AH23" s="1" t="s">
        <v>76</v>
      </c>
      <c r="AI23" s="1">
        <v>3</v>
      </c>
      <c r="AJ23" s="1">
        <v>5</v>
      </c>
      <c r="AK23" s="1" t="s">
        <v>229</v>
      </c>
      <c r="AL23" s="1" t="s">
        <v>230</v>
      </c>
      <c r="AM23" s="1" t="s">
        <v>88</v>
      </c>
      <c r="AN23" s="1">
        <v>3</v>
      </c>
      <c r="AO23" s="1">
        <v>3</v>
      </c>
      <c r="AP23" s="1">
        <v>3</v>
      </c>
      <c r="AQ23" s="1">
        <v>3</v>
      </c>
      <c r="AR23" s="1" t="s">
        <v>89</v>
      </c>
      <c r="AS23" s="1" t="s">
        <v>231</v>
      </c>
      <c r="AT23" s="1" t="s">
        <v>129</v>
      </c>
      <c r="AU23" s="4" t="s">
        <v>1854</v>
      </c>
      <c r="AV23" s="57">
        <v>0.22</v>
      </c>
      <c r="AW23" s="57">
        <v>0.1</v>
      </c>
      <c r="AX23" s="51">
        <v>6</v>
      </c>
      <c r="AY23" s="64">
        <v>0.25</v>
      </c>
      <c r="AZ23" s="57">
        <v>0.1</v>
      </c>
      <c r="BA23" s="57">
        <v>0.04</v>
      </c>
      <c r="BB23" s="51">
        <v>6</v>
      </c>
      <c r="BC23" s="64">
        <v>0.09</v>
      </c>
      <c r="BD23" s="1" t="s">
        <v>93</v>
      </c>
      <c r="BE23" s="1" t="s">
        <v>1993</v>
      </c>
      <c r="BF23" s="1" t="s">
        <v>233</v>
      </c>
    </row>
    <row r="24" spans="1:59" s="1" customFormat="1">
      <c r="A24" s="1" t="s">
        <v>1293</v>
      </c>
      <c r="B24" s="1" t="s">
        <v>209</v>
      </c>
      <c r="C24" s="1" t="s">
        <v>210</v>
      </c>
      <c r="D24" s="1" t="s">
        <v>211</v>
      </c>
      <c r="E24" s="1" t="s">
        <v>212</v>
      </c>
      <c r="F24" s="1" t="s">
        <v>213</v>
      </c>
      <c r="G24" s="1" t="s">
        <v>67</v>
      </c>
      <c r="H24" s="1">
        <v>2007</v>
      </c>
      <c r="I24" s="1" t="s">
        <v>214</v>
      </c>
      <c r="J24" s="1" t="s">
        <v>215</v>
      </c>
      <c r="K24" s="1" t="s">
        <v>216</v>
      </c>
      <c r="L24" s="1" t="s">
        <v>217</v>
      </c>
      <c r="M24" s="1" t="s">
        <v>72</v>
      </c>
      <c r="N24" s="1" t="s">
        <v>218</v>
      </c>
      <c r="O24" s="1" t="s">
        <v>74</v>
      </c>
      <c r="P24" s="1" t="s">
        <v>219</v>
      </c>
      <c r="Q24" s="1" t="s">
        <v>220</v>
      </c>
      <c r="R24" s="1" t="s">
        <v>221</v>
      </c>
      <c r="S24" s="1" t="s">
        <v>76</v>
      </c>
      <c r="T24" s="1" t="s">
        <v>76</v>
      </c>
      <c r="U24" s="1" t="s">
        <v>220</v>
      </c>
      <c r="V24" s="1" t="s">
        <v>77</v>
      </c>
      <c r="W24" s="1" t="s">
        <v>222</v>
      </c>
      <c r="X24" s="1" t="s">
        <v>78</v>
      </c>
      <c r="Y24" s="1" t="s">
        <v>223</v>
      </c>
      <c r="Z24" s="1" t="s">
        <v>224</v>
      </c>
      <c r="AA24" s="1" t="s">
        <v>225</v>
      </c>
      <c r="AB24" s="1" t="s">
        <v>226</v>
      </c>
      <c r="AC24" s="1" t="s">
        <v>227</v>
      </c>
      <c r="AD24" s="1" t="s">
        <v>83</v>
      </c>
      <c r="AE24" s="1" t="s">
        <v>228</v>
      </c>
      <c r="AF24" s="1" t="s">
        <v>123</v>
      </c>
      <c r="AG24" s="1" t="s">
        <v>86</v>
      </c>
      <c r="AH24" s="1" t="s">
        <v>76</v>
      </c>
      <c r="AI24" s="1">
        <v>3</v>
      </c>
      <c r="AJ24" s="1">
        <v>5</v>
      </c>
      <c r="AK24" s="1" t="s">
        <v>229</v>
      </c>
      <c r="AL24" s="1" t="s">
        <v>230</v>
      </c>
      <c r="AM24" s="1" t="s">
        <v>88</v>
      </c>
      <c r="AN24" s="1">
        <v>3</v>
      </c>
      <c r="AO24" s="1">
        <v>3</v>
      </c>
      <c r="AP24" s="1">
        <v>3</v>
      </c>
      <c r="AQ24" s="1">
        <v>3</v>
      </c>
      <c r="AR24" s="1" t="s">
        <v>89</v>
      </c>
      <c r="AS24" s="1" t="s">
        <v>231</v>
      </c>
      <c r="AT24" s="1" t="s">
        <v>129</v>
      </c>
      <c r="AU24" s="4" t="s">
        <v>1855</v>
      </c>
      <c r="AV24" s="57">
        <v>0.1</v>
      </c>
      <c r="AW24" s="57">
        <v>0.09</v>
      </c>
      <c r="AX24" s="51">
        <v>6</v>
      </c>
      <c r="AY24" s="64">
        <v>0.23</v>
      </c>
      <c r="AZ24" s="57">
        <v>0.06</v>
      </c>
      <c r="BA24" s="57">
        <v>0.05</v>
      </c>
      <c r="BB24" s="51">
        <v>6</v>
      </c>
      <c r="BC24" s="64">
        <v>0.12</v>
      </c>
      <c r="BD24" s="1" t="s">
        <v>93</v>
      </c>
      <c r="BE24" s="1" t="s">
        <v>1993</v>
      </c>
      <c r="BF24" s="1" t="s">
        <v>233</v>
      </c>
    </row>
    <row r="25" spans="1:59" s="1" customFormat="1">
      <c r="A25" s="1" t="s">
        <v>1294</v>
      </c>
      <c r="B25" s="1" t="s">
        <v>209</v>
      </c>
      <c r="C25" s="1" t="s">
        <v>210</v>
      </c>
      <c r="D25" s="1" t="s">
        <v>211</v>
      </c>
      <c r="E25" s="1" t="s">
        <v>212</v>
      </c>
      <c r="F25" s="1" t="s">
        <v>213</v>
      </c>
      <c r="G25" s="1" t="s">
        <v>67</v>
      </c>
      <c r="H25" s="1">
        <v>2007</v>
      </c>
      <c r="I25" s="1" t="s">
        <v>214</v>
      </c>
      <c r="J25" s="1" t="s">
        <v>215</v>
      </c>
      <c r="K25" s="1" t="s">
        <v>216</v>
      </c>
      <c r="L25" s="1" t="s">
        <v>217</v>
      </c>
      <c r="M25" s="1" t="s">
        <v>72</v>
      </c>
      <c r="N25" s="1" t="s">
        <v>218</v>
      </c>
      <c r="O25" s="1" t="s">
        <v>74</v>
      </c>
      <c r="P25" s="1" t="s">
        <v>219</v>
      </c>
      <c r="Q25" s="1" t="s">
        <v>220</v>
      </c>
      <c r="R25" s="1" t="s">
        <v>221</v>
      </c>
      <c r="S25" s="1" t="s">
        <v>76</v>
      </c>
      <c r="T25" s="1" t="s">
        <v>76</v>
      </c>
      <c r="U25" s="1" t="s">
        <v>220</v>
      </c>
      <c r="V25" s="1" t="s">
        <v>77</v>
      </c>
      <c r="W25" s="1" t="s">
        <v>222</v>
      </c>
      <c r="X25" s="1" t="s">
        <v>78</v>
      </c>
      <c r="Y25" s="1" t="s">
        <v>223</v>
      </c>
      <c r="Z25" s="1" t="s">
        <v>224</v>
      </c>
      <c r="AA25" s="1" t="s">
        <v>225</v>
      </c>
      <c r="AB25" s="1" t="s">
        <v>226</v>
      </c>
      <c r="AC25" s="1" t="s">
        <v>227</v>
      </c>
      <c r="AD25" s="1" t="s">
        <v>83</v>
      </c>
      <c r="AE25" s="1" t="s">
        <v>228</v>
      </c>
      <c r="AF25" s="1" t="s">
        <v>123</v>
      </c>
      <c r="AG25" s="1" t="s">
        <v>86</v>
      </c>
      <c r="AH25" s="1" t="s">
        <v>76</v>
      </c>
      <c r="AI25" s="1">
        <v>3</v>
      </c>
      <c r="AJ25" s="1">
        <v>5</v>
      </c>
      <c r="AK25" s="1" t="s">
        <v>229</v>
      </c>
      <c r="AL25" s="1" t="s">
        <v>230</v>
      </c>
      <c r="AM25" s="1" t="s">
        <v>88</v>
      </c>
      <c r="AN25" s="1">
        <v>3</v>
      </c>
      <c r="AO25" s="1">
        <v>3</v>
      </c>
      <c r="AP25" s="1">
        <v>3</v>
      </c>
      <c r="AQ25" s="1">
        <v>3</v>
      </c>
      <c r="AR25" s="1" t="s">
        <v>89</v>
      </c>
      <c r="AS25" s="1" t="s">
        <v>231</v>
      </c>
      <c r="AT25" s="1" t="s">
        <v>129</v>
      </c>
      <c r="AU25" s="4" t="s">
        <v>1270</v>
      </c>
      <c r="AV25" s="57">
        <v>0.12413</v>
      </c>
      <c r="AW25" s="57">
        <v>0.12125</v>
      </c>
      <c r="AX25" s="51">
        <v>6</v>
      </c>
      <c r="AY25" s="64">
        <v>0.3</v>
      </c>
      <c r="AZ25" s="57">
        <v>8.3379999999999996E-2</v>
      </c>
      <c r="BA25" s="57">
        <v>7.9140000000000002E-2</v>
      </c>
      <c r="BB25" s="51">
        <v>6</v>
      </c>
      <c r="BC25" s="64">
        <v>0.19</v>
      </c>
      <c r="BD25" s="1" t="s">
        <v>93</v>
      </c>
      <c r="BE25" s="1" t="s">
        <v>1993</v>
      </c>
      <c r="BF25" s="1" t="s">
        <v>233</v>
      </c>
    </row>
    <row r="26" spans="1:59" s="1" customFormat="1">
      <c r="A26" s="1" t="s">
        <v>1295</v>
      </c>
      <c r="B26" s="1" t="s">
        <v>209</v>
      </c>
      <c r="C26" s="1" t="s">
        <v>210</v>
      </c>
      <c r="D26" s="1" t="s">
        <v>211</v>
      </c>
      <c r="E26" s="1" t="s">
        <v>212</v>
      </c>
      <c r="F26" s="1" t="s">
        <v>213</v>
      </c>
      <c r="G26" s="1" t="s">
        <v>67</v>
      </c>
      <c r="H26" s="1">
        <v>2007</v>
      </c>
      <c r="I26" s="1" t="s">
        <v>214</v>
      </c>
      <c r="J26" s="1" t="s">
        <v>215</v>
      </c>
      <c r="K26" s="1" t="s">
        <v>216</v>
      </c>
      <c r="L26" s="1" t="s">
        <v>217</v>
      </c>
      <c r="M26" s="1" t="s">
        <v>72</v>
      </c>
      <c r="N26" s="1" t="s">
        <v>218</v>
      </c>
      <c r="O26" s="1" t="s">
        <v>74</v>
      </c>
      <c r="P26" s="1" t="s">
        <v>219</v>
      </c>
      <c r="Q26" s="1" t="s">
        <v>220</v>
      </c>
      <c r="R26" s="1" t="s">
        <v>221</v>
      </c>
      <c r="S26" s="1" t="s">
        <v>76</v>
      </c>
      <c r="T26" s="1" t="s">
        <v>76</v>
      </c>
      <c r="U26" s="1" t="s">
        <v>220</v>
      </c>
      <c r="V26" s="1" t="s">
        <v>77</v>
      </c>
      <c r="W26" s="1" t="s">
        <v>222</v>
      </c>
      <c r="X26" s="1" t="s">
        <v>78</v>
      </c>
      <c r="Y26" s="1" t="s">
        <v>223</v>
      </c>
      <c r="Z26" s="1" t="s">
        <v>224</v>
      </c>
      <c r="AA26" s="1" t="s">
        <v>225</v>
      </c>
      <c r="AB26" s="1" t="s">
        <v>226</v>
      </c>
      <c r="AC26" s="1" t="s">
        <v>227</v>
      </c>
      <c r="AD26" s="1" t="s">
        <v>83</v>
      </c>
      <c r="AE26" s="1" t="s">
        <v>228</v>
      </c>
      <c r="AF26" s="1" t="s">
        <v>123</v>
      </c>
      <c r="AG26" s="1" t="s">
        <v>86</v>
      </c>
      <c r="AH26" s="1" t="s">
        <v>76</v>
      </c>
      <c r="AI26" s="1">
        <v>3</v>
      </c>
      <c r="AJ26" s="1">
        <v>5</v>
      </c>
      <c r="AK26" s="1" t="s">
        <v>229</v>
      </c>
      <c r="AL26" s="1" t="s">
        <v>230</v>
      </c>
      <c r="AM26" s="1" t="s">
        <v>88</v>
      </c>
      <c r="AN26" s="1">
        <v>3</v>
      </c>
      <c r="AO26" s="1">
        <v>3</v>
      </c>
      <c r="AP26" s="1">
        <v>3</v>
      </c>
      <c r="AQ26" s="1">
        <v>3</v>
      </c>
      <c r="AR26" s="1" t="s">
        <v>89</v>
      </c>
      <c r="AS26" s="1" t="s">
        <v>231</v>
      </c>
      <c r="AT26" s="1" t="s">
        <v>129</v>
      </c>
      <c r="AU26" s="4" t="s">
        <v>1269</v>
      </c>
      <c r="AV26" s="57">
        <v>0.99151999999999996</v>
      </c>
      <c r="AW26" s="57">
        <v>2.95399999999999E-2</v>
      </c>
      <c r="AX26" s="51">
        <v>6</v>
      </c>
      <c r="AY26" s="64">
        <v>7.2357927001814829E-2</v>
      </c>
      <c r="AZ26" s="57">
        <v>0.88705999999999996</v>
      </c>
      <c r="BA26" s="57">
        <v>0.11366</v>
      </c>
      <c r="BB26" s="51">
        <v>6</v>
      </c>
      <c r="BC26" s="64">
        <v>0.28000000000000003</v>
      </c>
      <c r="BD26" s="1" t="s">
        <v>93</v>
      </c>
      <c r="BE26" s="1" t="s">
        <v>1993</v>
      </c>
      <c r="BF26" s="1" t="s">
        <v>233</v>
      </c>
    </row>
    <row r="27" spans="1:59">
      <c r="A27" t="s">
        <v>1296</v>
      </c>
      <c r="B27" t="s">
        <v>237</v>
      </c>
      <c r="C27" t="s">
        <v>238</v>
      </c>
      <c r="D27" t="s">
        <v>239</v>
      </c>
      <c r="E27" t="s">
        <v>240</v>
      </c>
      <c r="F27" t="s">
        <v>241</v>
      </c>
      <c r="G27" t="s">
        <v>67</v>
      </c>
      <c r="H27">
        <v>2011</v>
      </c>
      <c r="I27" t="s">
        <v>242</v>
      </c>
      <c r="J27" t="s">
        <v>243</v>
      </c>
      <c r="K27" t="s">
        <v>244</v>
      </c>
      <c r="L27" t="s">
        <v>245</v>
      </c>
      <c r="M27" t="s">
        <v>72</v>
      </c>
      <c r="N27" t="s">
        <v>218</v>
      </c>
      <c r="O27" t="s">
        <v>74</v>
      </c>
      <c r="P27" t="s">
        <v>75</v>
      </c>
      <c r="Q27" t="s">
        <v>72</v>
      </c>
      <c r="R27" t="s">
        <v>75</v>
      </c>
      <c r="S27" t="s">
        <v>76</v>
      </c>
      <c r="T27" t="s">
        <v>76</v>
      </c>
      <c r="U27" t="s">
        <v>220</v>
      </c>
      <c r="V27" t="s">
        <v>77</v>
      </c>
      <c r="W27" t="s">
        <v>246</v>
      </c>
      <c r="X27" t="s">
        <v>247</v>
      </c>
      <c r="Y27" t="s">
        <v>248</v>
      </c>
      <c r="Z27" t="s">
        <v>249</v>
      </c>
      <c r="AA27" t="s">
        <v>250</v>
      </c>
      <c r="AB27" t="s">
        <v>251</v>
      </c>
      <c r="AC27" t="s">
        <v>252</v>
      </c>
      <c r="AD27" t="s">
        <v>83</v>
      </c>
      <c r="AE27" t="s">
        <v>253</v>
      </c>
      <c r="AF27" t="s">
        <v>85</v>
      </c>
      <c r="AG27" t="s">
        <v>154</v>
      </c>
      <c r="AH27" t="s">
        <v>76</v>
      </c>
      <c r="AI27">
        <v>3</v>
      </c>
      <c r="AJ27">
        <v>1</v>
      </c>
      <c r="AK27" t="s">
        <v>124</v>
      </c>
      <c r="AL27" t="s">
        <v>254</v>
      </c>
      <c r="AM27" t="s">
        <v>88</v>
      </c>
      <c r="AN27">
        <v>0</v>
      </c>
      <c r="AO27">
        <v>69</v>
      </c>
      <c r="AP27">
        <v>0</v>
      </c>
      <c r="AQ27">
        <v>78</v>
      </c>
      <c r="AR27" t="s">
        <v>138</v>
      </c>
      <c r="AS27" t="s">
        <v>255</v>
      </c>
      <c r="AT27" t="s">
        <v>91</v>
      </c>
      <c r="AU27" s="3" t="s">
        <v>131</v>
      </c>
      <c r="AV27" s="56">
        <v>0.62</v>
      </c>
      <c r="AW27" s="56">
        <v>0.06</v>
      </c>
      <c r="AX27" s="50">
        <v>69</v>
      </c>
      <c r="AY27" s="63">
        <v>0.5</v>
      </c>
      <c r="AZ27" s="56">
        <v>0.55000000000000004</v>
      </c>
      <c r="BA27" s="56">
        <v>0.06</v>
      </c>
      <c r="BB27" s="50">
        <v>78</v>
      </c>
      <c r="BC27" s="63">
        <v>0.5</v>
      </c>
      <c r="BD27" t="s">
        <v>93</v>
      </c>
      <c r="BE27" t="s">
        <v>1992</v>
      </c>
      <c r="BF27" t="s">
        <v>260</v>
      </c>
    </row>
    <row r="28" spans="1:59">
      <c r="A28" t="s">
        <v>1297</v>
      </c>
      <c r="B28" t="s">
        <v>237</v>
      </c>
      <c r="C28" t="s">
        <v>238</v>
      </c>
      <c r="D28" t="s">
        <v>239</v>
      </c>
      <c r="E28" t="s">
        <v>240</v>
      </c>
      <c r="F28" t="s">
        <v>241</v>
      </c>
      <c r="G28" t="s">
        <v>67</v>
      </c>
      <c r="H28">
        <v>2011</v>
      </c>
      <c r="I28" t="s">
        <v>242</v>
      </c>
      <c r="J28" t="s">
        <v>243</v>
      </c>
      <c r="K28" t="s">
        <v>244</v>
      </c>
      <c r="L28" t="s">
        <v>245</v>
      </c>
      <c r="M28" t="s">
        <v>72</v>
      </c>
      <c r="N28" t="s">
        <v>218</v>
      </c>
      <c r="O28" t="s">
        <v>74</v>
      </c>
      <c r="P28" t="s">
        <v>75</v>
      </c>
      <c r="Q28" t="s">
        <v>72</v>
      </c>
      <c r="R28" t="s">
        <v>75</v>
      </c>
      <c r="S28" t="s">
        <v>76</v>
      </c>
      <c r="T28" t="s">
        <v>76</v>
      </c>
      <c r="U28" t="s">
        <v>220</v>
      </c>
      <c r="V28" t="s">
        <v>77</v>
      </c>
      <c r="W28" t="s">
        <v>246</v>
      </c>
      <c r="X28" t="s">
        <v>247</v>
      </c>
      <c r="Y28" t="s">
        <v>248</v>
      </c>
      <c r="Z28" t="s">
        <v>249</v>
      </c>
      <c r="AA28" t="s">
        <v>250</v>
      </c>
      <c r="AB28" t="s">
        <v>251</v>
      </c>
      <c r="AC28" t="s">
        <v>252</v>
      </c>
      <c r="AD28" t="s">
        <v>83</v>
      </c>
      <c r="AE28" t="s">
        <v>253</v>
      </c>
      <c r="AF28" t="s">
        <v>85</v>
      </c>
      <c r="AG28" t="s">
        <v>154</v>
      </c>
      <c r="AH28" t="s">
        <v>76</v>
      </c>
      <c r="AI28">
        <v>3</v>
      </c>
      <c r="AJ28">
        <v>1</v>
      </c>
      <c r="AK28" t="s">
        <v>124</v>
      </c>
      <c r="AL28" t="s">
        <v>254</v>
      </c>
      <c r="AM28" t="s">
        <v>88</v>
      </c>
      <c r="AN28">
        <v>0</v>
      </c>
      <c r="AO28">
        <v>69</v>
      </c>
      <c r="AP28">
        <v>0</v>
      </c>
      <c r="AQ28">
        <v>78</v>
      </c>
      <c r="AR28" t="s">
        <v>138</v>
      </c>
      <c r="AS28" t="s">
        <v>255</v>
      </c>
      <c r="AT28" t="s">
        <v>91</v>
      </c>
      <c r="AU28" s="3" t="s">
        <v>1854</v>
      </c>
      <c r="AV28" s="56">
        <v>0.56999999999999995</v>
      </c>
      <c r="AW28" s="56">
        <v>0.06</v>
      </c>
      <c r="AX28" s="50">
        <v>69</v>
      </c>
      <c r="AY28" s="63">
        <v>0.49</v>
      </c>
      <c r="AZ28" s="56">
        <v>0.45</v>
      </c>
      <c r="BA28" s="56">
        <v>0.06</v>
      </c>
      <c r="BB28" s="50">
        <v>78</v>
      </c>
      <c r="BC28" s="63">
        <v>0.49</v>
      </c>
      <c r="BD28" t="s">
        <v>93</v>
      </c>
      <c r="BE28" t="s">
        <v>1992</v>
      </c>
      <c r="BF28" t="s">
        <v>258</v>
      </c>
    </row>
    <row r="29" spans="1:59">
      <c r="A29" t="s">
        <v>1298</v>
      </c>
      <c r="B29" t="s">
        <v>237</v>
      </c>
      <c r="C29" t="s">
        <v>238</v>
      </c>
      <c r="D29" t="s">
        <v>239</v>
      </c>
      <c r="E29" t="s">
        <v>240</v>
      </c>
      <c r="F29" t="s">
        <v>241</v>
      </c>
      <c r="G29" t="s">
        <v>67</v>
      </c>
      <c r="H29">
        <v>2011</v>
      </c>
      <c r="I29" t="s">
        <v>242</v>
      </c>
      <c r="J29" t="s">
        <v>243</v>
      </c>
      <c r="K29" t="s">
        <v>244</v>
      </c>
      <c r="L29" t="s">
        <v>245</v>
      </c>
      <c r="M29" t="s">
        <v>72</v>
      </c>
      <c r="N29" t="s">
        <v>218</v>
      </c>
      <c r="O29" t="s">
        <v>74</v>
      </c>
      <c r="P29" t="s">
        <v>75</v>
      </c>
      <c r="Q29" t="s">
        <v>72</v>
      </c>
      <c r="R29" t="s">
        <v>75</v>
      </c>
      <c r="S29" t="s">
        <v>76</v>
      </c>
      <c r="T29" t="s">
        <v>76</v>
      </c>
      <c r="U29" t="s">
        <v>220</v>
      </c>
      <c r="V29" t="s">
        <v>77</v>
      </c>
      <c r="W29" t="s">
        <v>246</v>
      </c>
      <c r="X29" t="s">
        <v>247</v>
      </c>
      <c r="Y29" t="s">
        <v>248</v>
      </c>
      <c r="Z29" t="s">
        <v>249</v>
      </c>
      <c r="AA29" t="s">
        <v>250</v>
      </c>
      <c r="AB29" t="s">
        <v>251</v>
      </c>
      <c r="AC29" t="s">
        <v>252</v>
      </c>
      <c r="AD29" t="s">
        <v>83</v>
      </c>
      <c r="AE29" t="s">
        <v>253</v>
      </c>
      <c r="AF29" t="s">
        <v>85</v>
      </c>
      <c r="AG29" t="s">
        <v>154</v>
      </c>
      <c r="AH29" t="s">
        <v>76</v>
      </c>
      <c r="AI29">
        <v>3</v>
      </c>
      <c r="AJ29">
        <v>1</v>
      </c>
      <c r="AK29" t="s">
        <v>124</v>
      </c>
      <c r="AL29" t="s">
        <v>254</v>
      </c>
      <c r="AM29" t="s">
        <v>88</v>
      </c>
      <c r="AN29">
        <v>0</v>
      </c>
      <c r="AO29">
        <v>69</v>
      </c>
      <c r="AP29">
        <v>0</v>
      </c>
      <c r="AQ29">
        <v>78</v>
      </c>
      <c r="AR29" t="s">
        <v>138</v>
      </c>
      <c r="AS29" t="s">
        <v>255</v>
      </c>
      <c r="AT29" t="s">
        <v>91</v>
      </c>
      <c r="AU29" s="3" t="s">
        <v>1855</v>
      </c>
      <c r="AV29" s="56">
        <v>0.41</v>
      </c>
      <c r="AW29" s="56">
        <v>0.06</v>
      </c>
      <c r="AX29" s="50">
        <v>69</v>
      </c>
      <c r="AY29" s="63">
        <v>0.49</v>
      </c>
      <c r="AZ29" s="56">
        <v>0.26</v>
      </c>
      <c r="BA29" s="56">
        <v>0.05</v>
      </c>
      <c r="BB29" s="50">
        <v>78</v>
      </c>
      <c r="BC29" s="63">
        <v>0.44</v>
      </c>
      <c r="BD29" t="s">
        <v>93</v>
      </c>
      <c r="BE29" t="s">
        <v>1992</v>
      </c>
      <c r="BF29" t="s">
        <v>1726</v>
      </c>
    </row>
    <row r="30" spans="1:59">
      <c r="A30" t="s">
        <v>1299</v>
      </c>
      <c r="B30" t="s">
        <v>237</v>
      </c>
      <c r="C30" t="s">
        <v>238</v>
      </c>
      <c r="D30" t="s">
        <v>239</v>
      </c>
      <c r="E30" t="s">
        <v>240</v>
      </c>
      <c r="F30" t="s">
        <v>241</v>
      </c>
      <c r="G30" t="s">
        <v>67</v>
      </c>
      <c r="H30">
        <v>2011</v>
      </c>
      <c r="I30" t="s">
        <v>242</v>
      </c>
      <c r="J30" t="s">
        <v>243</v>
      </c>
      <c r="K30" t="s">
        <v>244</v>
      </c>
      <c r="L30" t="s">
        <v>245</v>
      </c>
      <c r="M30" t="s">
        <v>72</v>
      </c>
      <c r="N30" t="s">
        <v>218</v>
      </c>
      <c r="O30" t="s">
        <v>74</v>
      </c>
      <c r="P30" t="s">
        <v>75</v>
      </c>
      <c r="Q30" t="s">
        <v>72</v>
      </c>
      <c r="R30" t="s">
        <v>75</v>
      </c>
      <c r="S30" t="s">
        <v>76</v>
      </c>
      <c r="T30" t="s">
        <v>76</v>
      </c>
      <c r="U30" t="s">
        <v>220</v>
      </c>
      <c r="V30" t="s">
        <v>77</v>
      </c>
      <c r="W30" t="s">
        <v>246</v>
      </c>
      <c r="X30" t="s">
        <v>247</v>
      </c>
      <c r="Y30" t="s">
        <v>248</v>
      </c>
      <c r="Z30" t="s">
        <v>249</v>
      </c>
      <c r="AA30" t="s">
        <v>250</v>
      </c>
      <c r="AB30" t="s">
        <v>251</v>
      </c>
      <c r="AC30" t="s">
        <v>252</v>
      </c>
      <c r="AD30" t="s">
        <v>83</v>
      </c>
      <c r="AE30" t="s">
        <v>253</v>
      </c>
      <c r="AF30" t="s">
        <v>85</v>
      </c>
      <c r="AG30" t="s">
        <v>154</v>
      </c>
      <c r="AH30" t="s">
        <v>76</v>
      </c>
      <c r="AI30">
        <v>3</v>
      </c>
      <c r="AJ30">
        <v>1</v>
      </c>
      <c r="AK30" t="s">
        <v>124</v>
      </c>
      <c r="AL30" t="s">
        <v>254</v>
      </c>
      <c r="AM30" t="s">
        <v>88</v>
      </c>
      <c r="AN30">
        <v>0</v>
      </c>
      <c r="AO30">
        <v>69</v>
      </c>
      <c r="AP30">
        <v>0</v>
      </c>
      <c r="AQ30">
        <v>78</v>
      </c>
      <c r="AR30" t="s">
        <v>138</v>
      </c>
      <c r="AS30" t="s">
        <v>255</v>
      </c>
      <c r="AT30" t="s">
        <v>91</v>
      </c>
      <c r="AU30" s="3" t="s">
        <v>1270</v>
      </c>
      <c r="AV30" s="56">
        <v>0.32014000000000004</v>
      </c>
      <c r="AW30" s="56">
        <v>5.6079999999999998E-2</v>
      </c>
      <c r="AX30" s="50">
        <v>69</v>
      </c>
      <c r="AY30" s="63">
        <v>0.47</v>
      </c>
      <c r="AZ30" s="56">
        <v>6.5269999999999995E-2</v>
      </c>
      <c r="BA30" s="56">
        <v>2.7740000000000001E-2</v>
      </c>
      <c r="BB30" s="50">
        <v>78</v>
      </c>
      <c r="BC30" s="63">
        <v>0.24</v>
      </c>
      <c r="BD30" t="s">
        <v>93</v>
      </c>
      <c r="BE30" t="s">
        <v>1992</v>
      </c>
      <c r="BF30" t="s">
        <v>1727</v>
      </c>
    </row>
    <row r="31" spans="1:59">
      <c r="A31" t="s">
        <v>1300</v>
      </c>
      <c r="B31" t="s">
        <v>237</v>
      </c>
      <c r="C31" t="s">
        <v>238</v>
      </c>
      <c r="D31" t="s">
        <v>239</v>
      </c>
      <c r="E31" t="s">
        <v>240</v>
      </c>
      <c r="F31" t="s">
        <v>241</v>
      </c>
      <c r="G31" t="s">
        <v>67</v>
      </c>
      <c r="H31">
        <v>2011</v>
      </c>
      <c r="I31" t="s">
        <v>242</v>
      </c>
      <c r="J31" t="s">
        <v>243</v>
      </c>
      <c r="K31" t="s">
        <v>244</v>
      </c>
      <c r="L31" t="s">
        <v>245</v>
      </c>
      <c r="M31" t="s">
        <v>72</v>
      </c>
      <c r="N31" t="s">
        <v>218</v>
      </c>
      <c r="O31" t="s">
        <v>74</v>
      </c>
      <c r="P31" t="s">
        <v>75</v>
      </c>
      <c r="Q31" t="s">
        <v>72</v>
      </c>
      <c r="R31" t="s">
        <v>75</v>
      </c>
      <c r="S31" t="s">
        <v>76</v>
      </c>
      <c r="T31" t="s">
        <v>76</v>
      </c>
      <c r="U31" t="s">
        <v>220</v>
      </c>
      <c r="V31" t="s">
        <v>77</v>
      </c>
      <c r="W31" t="s">
        <v>246</v>
      </c>
      <c r="X31" t="s">
        <v>247</v>
      </c>
      <c r="Y31" t="s">
        <v>248</v>
      </c>
      <c r="Z31" t="s">
        <v>249</v>
      </c>
      <c r="AA31" t="s">
        <v>250</v>
      </c>
      <c r="AB31" t="s">
        <v>251</v>
      </c>
      <c r="AC31" t="s">
        <v>252</v>
      </c>
      <c r="AD31" t="s">
        <v>83</v>
      </c>
      <c r="AE31" t="s">
        <v>253</v>
      </c>
      <c r="AF31" t="s">
        <v>85</v>
      </c>
      <c r="AG31" t="s">
        <v>154</v>
      </c>
      <c r="AH31" t="s">
        <v>76</v>
      </c>
      <c r="AI31">
        <v>3</v>
      </c>
      <c r="AJ31">
        <v>1</v>
      </c>
      <c r="AK31" t="s">
        <v>124</v>
      </c>
      <c r="AL31" t="s">
        <v>254</v>
      </c>
      <c r="AM31" t="s">
        <v>88</v>
      </c>
      <c r="AN31">
        <v>0</v>
      </c>
      <c r="AO31">
        <v>69</v>
      </c>
      <c r="AP31">
        <v>0</v>
      </c>
      <c r="AQ31">
        <v>78</v>
      </c>
      <c r="AR31" t="s">
        <v>138</v>
      </c>
      <c r="AS31" t="s">
        <v>255</v>
      </c>
      <c r="AT31" t="s">
        <v>91</v>
      </c>
      <c r="AU31" s="3" t="s">
        <v>1269</v>
      </c>
      <c r="AV31" s="56">
        <v>0.68037999999999998</v>
      </c>
      <c r="AW31" s="56">
        <v>5.7679999999999995E-2</v>
      </c>
      <c r="AX31" s="50">
        <v>69</v>
      </c>
      <c r="AY31" s="63">
        <v>0.48</v>
      </c>
      <c r="AZ31" s="56">
        <v>0.66590000000000005</v>
      </c>
      <c r="BA31" s="56">
        <v>5.5709999999999996E-2</v>
      </c>
      <c r="BB31" s="50">
        <v>78</v>
      </c>
      <c r="BC31" s="63">
        <v>0.49</v>
      </c>
      <c r="BD31" t="s">
        <v>93</v>
      </c>
      <c r="BE31" t="s">
        <v>1992</v>
      </c>
      <c r="BF31" t="s">
        <v>1727</v>
      </c>
    </row>
    <row r="32" spans="1:59" s="1" customFormat="1">
      <c r="A32" s="1" t="s">
        <v>1301</v>
      </c>
      <c r="B32" s="1" t="s">
        <v>262</v>
      </c>
      <c r="C32" s="1" t="s">
        <v>263</v>
      </c>
      <c r="D32" s="1" t="s">
        <v>264</v>
      </c>
      <c r="E32" s="1" t="s">
        <v>265</v>
      </c>
      <c r="F32" s="1" t="s">
        <v>187</v>
      </c>
      <c r="G32" s="1" t="s">
        <v>67</v>
      </c>
      <c r="H32" s="1">
        <v>2015</v>
      </c>
      <c r="I32" s="1" t="s">
        <v>266</v>
      </c>
      <c r="J32" s="1" t="s">
        <v>215</v>
      </c>
      <c r="K32" s="1" t="s">
        <v>216</v>
      </c>
      <c r="L32" s="1" t="s">
        <v>217</v>
      </c>
      <c r="M32" s="1" t="s">
        <v>72</v>
      </c>
      <c r="N32" s="1" t="s">
        <v>218</v>
      </c>
      <c r="O32" s="1" t="s">
        <v>113</v>
      </c>
      <c r="P32" s="1" t="s">
        <v>75</v>
      </c>
      <c r="Q32" s="1" t="s">
        <v>72</v>
      </c>
      <c r="R32" s="1" t="s">
        <v>75</v>
      </c>
      <c r="S32" s="1" t="s">
        <v>220</v>
      </c>
      <c r="T32" s="1" t="s">
        <v>76</v>
      </c>
      <c r="U32" s="1" t="s">
        <v>76</v>
      </c>
      <c r="V32" s="1" t="s">
        <v>77</v>
      </c>
      <c r="W32" s="1" t="s">
        <v>222</v>
      </c>
      <c r="X32" s="1" t="s">
        <v>78</v>
      </c>
      <c r="Y32" s="1" t="s">
        <v>223</v>
      </c>
      <c r="Z32" s="1" t="s">
        <v>224</v>
      </c>
      <c r="AA32" s="1" t="s">
        <v>225</v>
      </c>
      <c r="AB32" s="1" t="s">
        <v>268</v>
      </c>
      <c r="AC32" s="1" t="s">
        <v>269</v>
      </c>
      <c r="AD32" s="1" t="s">
        <v>83</v>
      </c>
      <c r="AE32" s="1" t="s">
        <v>270</v>
      </c>
      <c r="AF32" s="1" t="s">
        <v>85</v>
      </c>
      <c r="AG32" s="1" t="s">
        <v>86</v>
      </c>
      <c r="AH32" s="1" t="s">
        <v>76</v>
      </c>
      <c r="AI32" s="1">
        <v>3</v>
      </c>
      <c r="AJ32" s="1" t="s">
        <v>271</v>
      </c>
      <c r="AK32" s="1" t="s">
        <v>272</v>
      </c>
      <c r="AL32" s="1" t="s">
        <v>273</v>
      </c>
      <c r="AM32" s="1" t="s">
        <v>126</v>
      </c>
      <c r="AN32" s="1">
        <v>7</v>
      </c>
      <c r="AO32" s="1">
        <v>8</v>
      </c>
      <c r="AP32" s="1">
        <v>7</v>
      </c>
      <c r="AQ32" s="1">
        <v>8</v>
      </c>
      <c r="AR32" s="1" t="s">
        <v>89</v>
      </c>
      <c r="AS32" s="1" t="s">
        <v>274</v>
      </c>
      <c r="AT32" s="1" t="s">
        <v>91</v>
      </c>
      <c r="AU32" s="4" t="s">
        <v>131</v>
      </c>
      <c r="AV32" s="57">
        <v>6.65</v>
      </c>
      <c r="AW32" s="57">
        <v>1.62</v>
      </c>
      <c r="AX32" s="51">
        <v>15</v>
      </c>
      <c r="AY32" s="64">
        <v>6.28</v>
      </c>
      <c r="AZ32" s="57">
        <v>7.72</v>
      </c>
      <c r="BA32" s="57">
        <v>3.13</v>
      </c>
      <c r="BB32" s="51">
        <v>15</v>
      </c>
      <c r="BC32" s="64">
        <v>12.1</v>
      </c>
      <c r="BD32" s="1" t="s">
        <v>93</v>
      </c>
      <c r="BE32" s="1" t="s">
        <v>1994</v>
      </c>
    </row>
    <row r="33" spans="1:57" s="1" customFormat="1">
      <c r="A33" s="1" t="s">
        <v>1302</v>
      </c>
      <c r="B33" s="1" t="s">
        <v>262</v>
      </c>
      <c r="C33" s="1" t="s">
        <v>263</v>
      </c>
      <c r="D33" s="1" t="s">
        <v>264</v>
      </c>
      <c r="E33" s="1" t="s">
        <v>265</v>
      </c>
      <c r="F33" s="1" t="s">
        <v>187</v>
      </c>
      <c r="G33" s="1" t="s">
        <v>67</v>
      </c>
      <c r="H33" s="1">
        <v>2015</v>
      </c>
      <c r="I33" s="1" t="s">
        <v>266</v>
      </c>
      <c r="J33" s="1" t="s">
        <v>215</v>
      </c>
      <c r="K33" s="1" t="s">
        <v>216</v>
      </c>
      <c r="L33" s="1" t="s">
        <v>217</v>
      </c>
      <c r="M33" s="1" t="s">
        <v>72</v>
      </c>
      <c r="N33" s="1" t="s">
        <v>218</v>
      </c>
      <c r="O33" s="1" t="s">
        <v>113</v>
      </c>
      <c r="P33" s="1" t="s">
        <v>75</v>
      </c>
      <c r="Q33" s="1" t="s">
        <v>72</v>
      </c>
      <c r="R33" s="1" t="s">
        <v>75</v>
      </c>
      <c r="S33" s="1" t="s">
        <v>220</v>
      </c>
      <c r="T33" s="1" t="s">
        <v>76</v>
      </c>
      <c r="U33" s="1" t="s">
        <v>76</v>
      </c>
      <c r="V33" s="1" t="s">
        <v>77</v>
      </c>
      <c r="W33" s="1" t="s">
        <v>222</v>
      </c>
      <c r="X33" s="1" t="s">
        <v>78</v>
      </c>
      <c r="Y33" s="1" t="s">
        <v>223</v>
      </c>
      <c r="Z33" s="1" t="s">
        <v>224</v>
      </c>
      <c r="AA33" s="1" t="s">
        <v>225</v>
      </c>
      <c r="AB33" s="1" t="s">
        <v>268</v>
      </c>
      <c r="AC33" s="1" t="s">
        <v>269</v>
      </c>
      <c r="AD33" s="1" t="s">
        <v>83</v>
      </c>
      <c r="AE33" s="1" t="s">
        <v>270</v>
      </c>
      <c r="AF33" s="1" t="s">
        <v>85</v>
      </c>
      <c r="AG33" s="1" t="s">
        <v>86</v>
      </c>
      <c r="AH33" s="1" t="s">
        <v>76</v>
      </c>
      <c r="AI33" s="1">
        <v>3</v>
      </c>
      <c r="AJ33" s="1" t="s">
        <v>271</v>
      </c>
      <c r="AK33" s="1" t="s">
        <v>272</v>
      </c>
      <c r="AL33" s="1" t="s">
        <v>273</v>
      </c>
      <c r="AM33" s="1" t="s">
        <v>126</v>
      </c>
      <c r="AN33" s="1">
        <v>7</v>
      </c>
      <c r="AO33" s="1">
        <v>8</v>
      </c>
      <c r="AP33" s="1">
        <v>7</v>
      </c>
      <c r="AQ33" s="1">
        <v>8</v>
      </c>
      <c r="AR33" s="1" t="s">
        <v>89</v>
      </c>
      <c r="AS33" s="1" t="s">
        <v>274</v>
      </c>
      <c r="AT33" s="1" t="s">
        <v>91</v>
      </c>
      <c r="AU33" s="4" t="s">
        <v>1854</v>
      </c>
      <c r="AV33" s="57">
        <v>23.1</v>
      </c>
      <c r="AW33" s="57">
        <v>3.92</v>
      </c>
      <c r="AX33" s="51">
        <v>15</v>
      </c>
      <c r="AY33" s="64">
        <v>15.17</v>
      </c>
      <c r="AZ33" s="57">
        <v>16.5</v>
      </c>
      <c r="BA33" s="57">
        <v>5.34</v>
      </c>
      <c r="BB33" s="51">
        <v>15</v>
      </c>
      <c r="BC33" s="64">
        <v>20.67</v>
      </c>
      <c r="BD33" s="1" t="s">
        <v>93</v>
      </c>
      <c r="BE33" s="1" t="s">
        <v>1994</v>
      </c>
    </row>
    <row r="34" spans="1:57" s="1" customFormat="1">
      <c r="A34" s="1" t="s">
        <v>1303</v>
      </c>
      <c r="B34" s="1" t="s">
        <v>262</v>
      </c>
      <c r="C34" s="1" t="s">
        <v>263</v>
      </c>
      <c r="D34" s="1" t="s">
        <v>264</v>
      </c>
      <c r="E34" s="1" t="s">
        <v>265</v>
      </c>
      <c r="F34" s="1" t="s">
        <v>187</v>
      </c>
      <c r="G34" s="1" t="s">
        <v>67</v>
      </c>
      <c r="H34" s="1">
        <v>2015</v>
      </c>
      <c r="I34" s="1" t="s">
        <v>266</v>
      </c>
      <c r="J34" s="1" t="s">
        <v>215</v>
      </c>
      <c r="K34" s="1" t="s">
        <v>216</v>
      </c>
      <c r="L34" s="1" t="s">
        <v>217</v>
      </c>
      <c r="M34" s="1" t="s">
        <v>72</v>
      </c>
      <c r="N34" s="1" t="s">
        <v>218</v>
      </c>
      <c r="O34" s="1" t="s">
        <v>113</v>
      </c>
      <c r="P34" s="1" t="s">
        <v>75</v>
      </c>
      <c r="Q34" s="1" t="s">
        <v>72</v>
      </c>
      <c r="R34" s="1" t="s">
        <v>75</v>
      </c>
      <c r="S34" s="1" t="s">
        <v>220</v>
      </c>
      <c r="T34" s="1" t="s">
        <v>76</v>
      </c>
      <c r="U34" s="1" t="s">
        <v>76</v>
      </c>
      <c r="V34" s="1" t="s">
        <v>77</v>
      </c>
      <c r="W34" s="1" t="s">
        <v>222</v>
      </c>
      <c r="X34" s="1" t="s">
        <v>78</v>
      </c>
      <c r="Y34" s="1" t="s">
        <v>223</v>
      </c>
      <c r="Z34" s="1" t="s">
        <v>267</v>
      </c>
      <c r="AA34" s="1" t="s">
        <v>225</v>
      </c>
      <c r="AB34" s="1" t="s">
        <v>268</v>
      </c>
      <c r="AC34" s="1" t="s">
        <v>269</v>
      </c>
      <c r="AD34" s="1" t="s">
        <v>83</v>
      </c>
      <c r="AE34" s="1" t="s">
        <v>270</v>
      </c>
      <c r="AF34" s="1" t="s">
        <v>85</v>
      </c>
      <c r="AG34" s="1" t="s">
        <v>86</v>
      </c>
      <c r="AH34" s="1" t="s">
        <v>76</v>
      </c>
      <c r="AI34" s="1">
        <v>3</v>
      </c>
      <c r="AJ34" s="1" t="s">
        <v>271</v>
      </c>
      <c r="AK34" s="1" t="s">
        <v>272</v>
      </c>
      <c r="AL34" s="1" t="s">
        <v>273</v>
      </c>
      <c r="AM34" s="1" t="s">
        <v>126</v>
      </c>
      <c r="AN34" s="1">
        <v>7</v>
      </c>
      <c r="AO34" s="1">
        <v>8</v>
      </c>
      <c r="AP34" s="1">
        <v>7</v>
      </c>
      <c r="AQ34" s="1">
        <v>8</v>
      </c>
      <c r="AR34" s="1" t="s">
        <v>89</v>
      </c>
      <c r="AS34" s="1" t="s">
        <v>274</v>
      </c>
      <c r="AT34" s="1" t="s">
        <v>91</v>
      </c>
      <c r="AU34" s="4" t="s">
        <v>1855</v>
      </c>
      <c r="AV34" s="57">
        <v>30.52</v>
      </c>
      <c r="AW34" s="57">
        <v>5.19</v>
      </c>
      <c r="AX34" s="51">
        <v>15</v>
      </c>
      <c r="AY34" s="64">
        <v>20.079999999999998</v>
      </c>
      <c r="AZ34" s="57">
        <v>20.87</v>
      </c>
      <c r="BA34" s="57">
        <v>5.01</v>
      </c>
      <c r="BB34" s="51">
        <v>15</v>
      </c>
      <c r="BC34" s="64">
        <v>19.41</v>
      </c>
      <c r="BD34" s="1" t="s">
        <v>93</v>
      </c>
      <c r="BE34" s="1" t="s">
        <v>1994</v>
      </c>
    </row>
    <row r="35" spans="1:57" s="1" customFormat="1">
      <c r="A35" s="1" t="s">
        <v>1304</v>
      </c>
      <c r="B35" s="1" t="s">
        <v>262</v>
      </c>
      <c r="C35" s="1" t="s">
        <v>263</v>
      </c>
      <c r="D35" s="1" t="s">
        <v>264</v>
      </c>
      <c r="E35" s="1" t="s">
        <v>265</v>
      </c>
      <c r="F35" s="1" t="s">
        <v>187</v>
      </c>
      <c r="G35" s="1" t="s">
        <v>67</v>
      </c>
      <c r="H35" s="1">
        <v>2015</v>
      </c>
      <c r="I35" s="1" t="s">
        <v>266</v>
      </c>
      <c r="J35" s="1" t="s">
        <v>215</v>
      </c>
      <c r="K35" s="1" t="s">
        <v>216</v>
      </c>
      <c r="L35" s="1" t="s">
        <v>217</v>
      </c>
      <c r="M35" s="1" t="s">
        <v>72</v>
      </c>
      <c r="N35" s="1" t="s">
        <v>218</v>
      </c>
      <c r="O35" s="1" t="s">
        <v>113</v>
      </c>
      <c r="P35" s="1" t="s">
        <v>75</v>
      </c>
      <c r="Q35" s="1" t="s">
        <v>72</v>
      </c>
      <c r="R35" s="1" t="s">
        <v>75</v>
      </c>
      <c r="S35" s="1" t="s">
        <v>220</v>
      </c>
      <c r="T35" s="1" t="s">
        <v>76</v>
      </c>
      <c r="U35" s="1" t="s">
        <v>76</v>
      </c>
      <c r="V35" s="1" t="s">
        <v>77</v>
      </c>
      <c r="W35" s="1" t="s">
        <v>222</v>
      </c>
      <c r="X35" s="1" t="s">
        <v>78</v>
      </c>
      <c r="Y35" s="1" t="s">
        <v>223</v>
      </c>
      <c r="Z35" s="1" t="s">
        <v>224</v>
      </c>
      <c r="AA35" s="1" t="s">
        <v>225</v>
      </c>
      <c r="AB35" s="1" t="s">
        <v>268</v>
      </c>
      <c r="AC35" s="1" t="s">
        <v>269</v>
      </c>
      <c r="AD35" s="1" t="s">
        <v>83</v>
      </c>
      <c r="AE35" s="1" t="s">
        <v>270</v>
      </c>
      <c r="AF35" s="1" t="s">
        <v>85</v>
      </c>
      <c r="AG35" s="1" t="s">
        <v>86</v>
      </c>
      <c r="AH35" s="1" t="s">
        <v>76</v>
      </c>
      <c r="AI35" s="1">
        <v>3</v>
      </c>
      <c r="AJ35" s="1" t="s">
        <v>271</v>
      </c>
      <c r="AK35" s="1" t="s">
        <v>272</v>
      </c>
      <c r="AL35" s="1" t="s">
        <v>273</v>
      </c>
      <c r="AM35" s="1" t="s">
        <v>126</v>
      </c>
      <c r="AN35" s="1">
        <v>7</v>
      </c>
      <c r="AO35" s="1">
        <v>8</v>
      </c>
      <c r="AP35" s="1">
        <v>7</v>
      </c>
      <c r="AQ35" s="1">
        <v>8</v>
      </c>
      <c r="AR35" s="1" t="s">
        <v>89</v>
      </c>
      <c r="AS35" s="1" t="s">
        <v>274</v>
      </c>
      <c r="AT35" s="1" t="s">
        <v>91</v>
      </c>
      <c r="AU35" s="4" t="s">
        <v>1270</v>
      </c>
      <c r="AV35" s="57">
        <v>34.893000000000001</v>
      </c>
      <c r="AW35" s="57">
        <v>4.798</v>
      </c>
      <c r="AX35" s="51">
        <v>15</v>
      </c>
      <c r="AY35" s="64">
        <v>18.582574095103187</v>
      </c>
      <c r="AZ35" s="57">
        <v>25.628</v>
      </c>
      <c r="BA35" s="57">
        <v>5.2649999999999997</v>
      </c>
      <c r="BB35" s="51">
        <v>15</v>
      </c>
      <c r="BC35" s="64">
        <v>20.391257317782049</v>
      </c>
      <c r="BD35" s="1" t="s">
        <v>93</v>
      </c>
      <c r="BE35" s="1" t="s">
        <v>1994</v>
      </c>
    </row>
    <row r="36" spans="1:57" s="1" customFormat="1">
      <c r="A36" s="1" t="s">
        <v>1305</v>
      </c>
      <c r="B36" s="1" t="s">
        <v>262</v>
      </c>
      <c r="C36" s="1" t="s">
        <v>263</v>
      </c>
      <c r="D36" s="1" t="s">
        <v>264</v>
      </c>
      <c r="E36" s="1" t="s">
        <v>265</v>
      </c>
      <c r="F36" s="1" t="s">
        <v>187</v>
      </c>
      <c r="G36" s="1" t="s">
        <v>67</v>
      </c>
      <c r="H36" s="1">
        <v>2015</v>
      </c>
      <c r="I36" s="1" t="s">
        <v>266</v>
      </c>
      <c r="J36" s="1" t="s">
        <v>215</v>
      </c>
      <c r="K36" s="1" t="s">
        <v>216</v>
      </c>
      <c r="L36" s="1" t="s">
        <v>217</v>
      </c>
      <c r="M36" s="1" t="s">
        <v>72</v>
      </c>
      <c r="N36" s="1" t="s">
        <v>218</v>
      </c>
      <c r="O36" s="1" t="s">
        <v>113</v>
      </c>
      <c r="P36" s="1" t="s">
        <v>75</v>
      </c>
      <c r="Q36" s="1" t="s">
        <v>72</v>
      </c>
      <c r="R36" s="1" t="s">
        <v>75</v>
      </c>
      <c r="S36" s="1" t="s">
        <v>220</v>
      </c>
      <c r="T36" s="1" t="s">
        <v>76</v>
      </c>
      <c r="U36" s="1" t="s">
        <v>76</v>
      </c>
      <c r="V36" s="1" t="s">
        <v>77</v>
      </c>
      <c r="W36" s="1" t="s">
        <v>222</v>
      </c>
      <c r="X36" s="1" t="s">
        <v>78</v>
      </c>
      <c r="Y36" s="1" t="s">
        <v>223</v>
      </c>
      <c r="Z36" s="1" t="s">
        <v>224</v>
      </c>
      <c r="AA36" s="1" t="s">
        <v>225</v>
      </c>
      <c r="AB36" s="1" t="s">
        <v>268</v>
      </c>
      <c r="AC36" s="1" t="s">
        <v>269</v>
      </c>
      <c r="AD36" s="1" t="s">
        <v>83</v>
      </c>
      <c r="AE36" s="1" t="s">
        <v>270</v>
      </c>
      <c r="AF36" s="1" t="s">
        <v>85</v>
      </c>
      <c r="AG36" s="1" t="s">
        <v>86</v>
      </c>
      <c r="AH36" s="1" t="s">
        <v>76</v>
      </c>
      <c r="AI36" s="1">
        <v>3</v>
      </c>
      <c r="AJ36" s="1" t="s">
        <v>271</v>
      </c>
      <c r="AK36" s="1" t="s">
        <v>272</v>
      </c>
      <c r="AL36" s="1" t="s">
        <v>273</v>
      </c>
      <c r="AM36" s="1" t="s">
        <v>126</v>
      </c>
      <c r="AN36" s="1">
        <v>7</v>
      </c>
      <c r="AO36" s="1">
        <v>8</v>
      </c>
      <c r="AP36" s="1">
        <v>7</v>
      </c>
      <c r="AQ36" s="1">
        <v>8</v>
      </c>
      <c r="AR36" s="1" t="s">
        <v>89</v>
      </c>
      <c r="AS36" s="1" t="s">
        <v>274</v>
      </c>
      <c r="AT36" s="1" t="s">
        <v>91</v>
      </c>
      <c r="AU36" s="4" t="s">
        <v>1269</v>
      </c>
      <c r="AV36" s="57">
        <v>4.1079999999999997</v>
      </c>
      <c r="AW36" s="57">
        <v>0.86599999999999999</v>
      </c>
      <c r="AX36" s="51">
        <v>15</v>
      </c>
      <c r="AY36" s="64">
        <v>3.354003577815623</v>
      </c>
      <c r="AZ36" s="57">
        <v>2.1429999999999998</v>
      </c>
      <c r="BA36" s="57">
        <v>0.80700000000000005</v>
      </c>
      <c r="BB36" s="51">
        <v>15</v>
      </c>
      <c r="BC36" s="64">
        <v>3.1254975603893858</v>
      </c>
      <c r="BD36" s="1" t="s">
        <v>93</v>
      </c>
      <c r="BE36" s="1" t="s">
        <v>1994</v>
      </c>
    </row>
    <row r="37" spans="1:57">
      <c r="A37" t="s">
        <v>1306</v>
      </c>
      <c r="B37" t="s">
        <v>262</v>
      </c>
      <c r="C37" t="s">
        <v>279</v>
      </c>
      <c r="D37" t="s">
        <v>264</v>
      </c>
      <c r="E37" t="s">
        <v>265</v>
      </c>
      <c r="F37" t="s">
        <v>187</v>
      </c>
      <c r="G37" t="s">
        <v>67</v>
      </c>
      <c r="H37">
        <v>2015</v>
      </c>
      <c r="I37" t="s">
        <v>266</v>
      </c>
      <c r="J37" t="s">
        <v>215</v>
      </c>
      <c r="K37" t="s">
        <v>216</v>
      </c>
      <c r="L37" t="s">
        <v>217</v>
      </c>
      <c r="M37" t="s">
        <v>72</v>
      </c>
      <c r="N37" t="s">
        <v>218</v>
      </c>
      <c r="O37" t="s">
        <v>113</v>
      </c>
      <c r="P37" t="s">
        <v>75</v>
      </c>
      <c r="Q37" t="s">
        <v>72</v>
      </c>
      <c r="R37" t="s">
        <v>75</v>
      </c>
      <c r="S37" t="s">
        <v>220</v>
      </c>
      <c r="T37" t="s">
        <v>76</v>
      </c>
      <c r="U37" t="s">
        <v>76</v>
      </c>
      <c r="V37" t="s">
        <v>77</v>
      </c>
      <c r="W37" t="s">
        <v>222</v>
      </c>
      <c r="X37" t="s">
        <v>78</v>
      </c>
      <c r="Y37" t="s">
        <v>223</v>
      </c>
      <c r="Z37" t="s">
        <v>224</v>
      </c>
      <c r="AA37" t="s">
        <v>225</v>
      </c>
      <c r="AB37" t="s">
        <v>268</v>
      </c>
      <c r="AC37" t="s">
        <v>269</v>
      </c>
      <c r="AD37" t="s">
        <v>83</v>
      </c>
      <c r="AE37" t="s">
        <v>270</v>
      </c>
      <c r="AF37" t="s">
        <v>85</v>
      </c>
      <c r="AG37" t="s">
        <v>86</v>
      </c>
      <c r="AH37" t="s">
        <v>76</v>
      </c>
      <c r="AI37">
        <v>3</v>
      </c>
      <c r="AJ37" t="s">
        <v>271</v>
      </c>
      <c r="AK37" t="s">
        <v>272</v>
      </c>
      <c r="AL37" t="s">
        <v>273</v>
      </c>
      <c r="AM37" t="s">
        <v>126</v>
      </c>
      <c r="AN37">
        <v>11</v>
      </c>
      <c r="AO37">
        <v>11</v>
      </c>
      <c r="AP37">
        <v>3</v>
      </c>
      <c r="AQ37">
        <v>5</v>
      </c>
      <c r="AR37" t="s">
        <v>89</v>
      </c>
      <c r="AS37" t="s">
        <v>280</v>
      </c>
      <c r="AT37" t="s">
        <v>91</v>
      </c>
      <c r="AU37" s="3" t="s">
        <v>131</v>
      </c>
      <c r="AV37" s="56">
        <v>6.51</v>
      </c>
      <c r="AW37" s="56">
        <v>1.89</v>
      </c>
      <c r="AX37" s="50">
        <v>22</v>
      </c>
      <c r="AY37" s="63">
        <v>8.86</v>
      </c>
      <c r="AZ37" s="56">
        <v>8.6</v>
      </c>
      <c r="BA37" s="56">
        <v>4.2</v>
      </c>
      <c r="BB37" s="50">
        <v>8</v>
      </c>
      <c r="BC37" s="63">
        <v>11.88</v>
      </c>
      <c r="BD37" t="s">
        <v>93</v>
      </c>
      <c r="BE37" t="s">
        <v>1995</v>
      </c>
    </row>
    <row r="38" spans="1:57">
      <c r="A38" t="s">
        <v>1307</v>
      </c>
      <c r="B38" t="s">
        <v>262</v>
      </c>
      <c r="C38" t="s">
        <v>279</v>
      </c>
      <c r="D38" t="s">
        <v>264</v>
      </c>
      <c r="E38" t="s">
        <v>265</v>
      </c>
      <c r="F38" t="s">
        <v>187</v>
      </c>
      <c r="G38" t="s">
        <v>67</v>
      </c>
      <c r="H38">
        <v>2015</v>
      </c>
      <c r="I38" t="s">
        <v>266</v>
      </c>
      <c r="J38" t="s">
        <v>215</v>
      </c>
      <c r="K38" t="s">
        <v>216</v>
      </c>
      <c r="L38" t="s">
        <v>217</v>
      </c>
      <c r="M38" t="s">
        <v>72</v>
      </c>
      <c r="N38" t="s">
        <v>218</v>
      </c>
      <c r="O38" t="s">
        <v>113</v>
      </c>
      <c r="P38" t="s">
        <v>75</v>
      </c>
      <c r="Q38" t="s">
        <v>72</v>
      </c>
      <c r="R38" t="s">
        <v>75</v>
      </c>
      <c r="S38" t="s">
        <v>220</v>
      </c>
      <c r="T38" t="s">
        <v>76</v>
      </c>
      <c r="U38" t="s">
        <v>76</v>
      </c>
      <c r="V38" t="s">
        <v>77</v>
      </c>
      <c r="W38" t="s">
        <v>222</v>
      </c>
      <c r="X38" t="s">
        <v>78</v>
      </c>
      <c r="Y38" t="s">
        <v>223</v>
      </c>
      <c r="Z38" t="s">
        <v>224</v>
      </c>
      <c r="AA38" t="s">
        <v>225</v>
      </c>
      <c r="AB38" t="s">
        <v>268</v>
      </c>
      <c r="AC38" t="s">
        <v>269</v>
      </c>
      <c r="AD38" t="s">
        <v>83</v>
      </c>
      <c r="AE38" t="s">
        <v>270</v>
      </c>
      <c r="AF38" t="s">
        <v>85</v>
      </c>
      <c r="AG38" t="s">
        <v>86</v>
      </c>
      <c r="AH38" t="s">
        <v>76</v>
      </c>
      <c r="AI38">
        <v>3</v>
      </c>
      <c r="AJ38" t="s">
        <v>271</v>
      </c>
      <c r="AK38" t="s">
        <v>272</v>
      </c>
      <c r="AL38" t="s">
        <v>273</v>
      </c>
      <c r="AM38" t="s">
        <v>126</v>
      </c>
      <c r="AN38">
        <v>11</v>
      </c>
      <c r="AO38">
        <v>11</v>
      </c>
      <c r="AP38">
        <v>3</v>
      </c>
      <c r="AQ38">
        <v>5</v>
      </c>
      <c r="AR38" t="s">
        <v>89</v>
      </c>
      <c r="AS38" t="s">
        <v>280</v>
      </c>
      <c r="AT38" t="s">
        <v>91</v>
      </c>
      <c r="AU38" s="3" t="s">
        <v>1854</v>
      </c>
      <c r="AV38" s="56">
        <v>19.809999999999999</v>
      </c>
      <c r="AW38" s="56">
        <v>3.41</v>
      </c>
      <c r="AX38" s="50">
        <v>22</v>
      </c>
      <c r="AY38" s="63">
        <v>16</v>
      </c>
      <c r="AZ38" s="56">
        <v>19.38</v>
      </c>
      <c r="BA38" s="56">
        <v>8.68</v>
      </c>
      <c r="BB38" s="50">
        <v>8</v>
      </c>
      <c r="BC38" s="63">
        <v>24.55</v>
      </c>
      <c r="BD38" t="s">
        <v>93</v>
      </c>
      <c r="BE38" t="s">
        <v>1995</v>
      </c>
    </row>
    <row r="39" spans="1:57">
      <c r="A39" t="s">
        <v>1308</v>
      </c>
      <c r="B39" t="s">
        <v>262</v>
      </c>
      <c r="C39" t="s">
        <v>279</v>
      </c>
      <c r="D39" t="s">
        <v>264</v>
      </c>
      <c r="E39" t="s">
        <v>265</v>
      </c>
      <c r="F39" t="s">
        <v>187</v>
      </c>
      <c r="G39" t="s">
        <v>67</v>
      </c>
      <c r="H39">
        <v>2015</v>
      </c>
      <c r="I39" t="s">
        <v>266</v>
      </c>
      <c r="J39" t="s">
        <v>215</v>
      </c>
      <c r="K39" t="s">
        <v>216</v>
      </c>
      <c r="L39" t="s">
        <v>217</v>
      </c>
      <c r="M39" t="s">
        <v>72</v>
      </c>
      <c r="N39" t="s">
        <v>218</v>
      </c>
      <c r="O39" t="s">
        <v>113</v>
      </c>
      <c r="P39" t="s">
        <v>75</v>
      </c>
      <c r="Q39" t="s">
        <v>72</v>
      </c>
      <c r="R39" t="s">
        <v>75</v>
      </c>
      <c r="S39" t="s">
        <v>220</v>
      </c>
      <c r="T39" t="s">
        <v>76</v>
      </c>
      <c r="U39" t="s">
        <v>76</v>
      </c>
      <c r="V39" t="s">
        <v>77</v>
      </c>
      <c r="W39" t="s">
        <v>222</v>
      </c>
      <c r="X39" t="s">
        <v>78</v>
      </c>
      <c r="Y39" t="s">
        <v>223</v>
      </c>
      <c r="Z39" t="s">
        <v>267</v>
      </c>
      <c r="AA39" t="s">
        <v>225</v>
      </c>
      <c r="AB39" t="s">
        <v>268</v>
      </c>
      <c r="AC39" t="s">
        <v>269</v>
      </c>
      <c r="AD39" t="s">
        <v>83</v>
      </c>
      <c r="AE39" t="s">
        <v>270</v>
      </c>
      <c r="AF39" t="s">
        <v>85</v>
      </c>
      <c r="AG39" t="s">
        <v>86</v>
      </c>
      <c r="AH39" t="s">
        <v>76</v>
      </c>
      <c r="AI39">
        <v>3</v>
      </c>
      <c r="AJ39" t="s">
        <v>271</v>
      </c>
      <c r="AK39" t="s">
        <v>272</v>
      </c>
      <c r="AL39" t="s">
        <v>273</v>
      </c>
      <c r="AM39" t="s">
        <v>126</v>
      </c>
      <c r="AN39">
        <v>11</v>
      </c>
      <c r="AO39">
        <v>11</v>
      </c>
      <c r="AP39">
        <v>3</v>
      </c>
      <c r="AQ39">
        <v>5</v>
      </c>
      <c r="AR39" t="s">
        <v>89</v>
      </c>
      <c r="AS39" t="s">
        <v>280</v>
      </c>
      <c r="AT39" t="s">
        <v>91</v>
      </c>
      <c r="AU39" s="3" t="s">
        <v>1855</v>
      </c>
      <c r="AV39" s="56">
        <v>28.2</v>
      </c>
      <c r="AW39" s="56">
        <v>4.26</v>
      </c>
      <c r="AX39" s="50">
        <v>22</v>
      </c>
      <c r="AY39" s="63">
        <v>20</v>
      </c>
      <c r="AZ39" s="56">
        <v>18.32</v>
      </c>
      <c r="BA39" s="56">
        <v>7.14</v>
      </c>
      <c r="BB39" s="50">
        <v>8</v>
      </c>
      <c r="BC39" s="63">
        <v>20.2</v>
      </c>
      <c r="BD39" t="s">
        <v>93</v>
      </c>
      <c r="BE39" t="s">
        <v>1995</v>
      </c>
    </row>
    <row r="40" spans="1:57">
      <c r="A40" t="s">
        <v>1309</v>
      </c>
      <c r="B40" t="s">
        <v>262</v>
      </c>
      <c r="C40" t="s">
        <v>279</v>
      </c>
      <c r="D40" t="s">
        <v>264</v>
      </c>
      <c r="E40" t="s">
        <v>265</v>
      </c>
      <c r="F40" t="s">
        <v>187</v>
      </c>
      <c r="G40" t="s">
        <v>67</v>
      </c>
      <c r="H40">
        <v>2015</v>
      </c>
      <c r="I40" t="s">
        <v>266</v>
      </c>
      <c r="J40" t="s">
        <v>215</v>
      </c>
      <c r="K40" t="s">
        <v>216</v>
      </c>
      <c r="L40" t="s">
        <v>217</v>
      </c>
      <c r="M40" t="s">
        <v>72</v>
      </c>
      <c r="N40" t="s">
        <v>218</v>
      </c>
      <c r="O40" t="s">
        <v>113</v>
      </c>
      <c r="P40" t="s">
        <v>75</v>
      </c>
      <c r="Q40" t="s">
        <v>72</v>
      </c>
      <c r="R40" t="s">
        <v>75</v>
      </c>
      <c r="S40" t="s">
        <v>220</v>
      </c>
      <c r="T40" t="s">
        <v>76</v>
      </c>
      <c r="U40" t="s">
        <v>76</v>
      </c>
      <c r="V40" t="s">
        <v>77</v>
      </c>
      <c r="W40" t="s">
        <v>222</v>
      </c>
      <c r="X40" t="s">
        <v>78</v>
      </c>
      <c r="Y40" t="s">
        <v>223</v>
      </c>
      <c r="Z40" t="s">
        <v>224</v>
      </c>
      <c r="AA40" t="s">
        <v>225</v>
      </c>
      <c r="AB40" t="s">
        <v>268</v>
      </c>
      <c r="AC40" t="s">
        <v>269</v>
      </c>
      <c r="AD40" t="s">
        <v>83</v>
      </c>
      <c r="AE40" t="s">
        <v>270</v>
      </c>
      <c r="AF40" t="s">
        <v>85</v>
      </c>
      <c r="AG40" t="s">
        <v>86</v>
      </c>
      <c r="AH40" t="s">
        <v>76</v>
      </c>
      <c r="AI40">
        <v>3</v>
      </c>
      <c r="AJ40" t="s">
        <v>271</v>
      </c>
      <c r="AK40" t="s">
        <v>272</v>
      </c>
      <c r="AL40" t="s">
        <v>273</v>
      </c>
      <c r="AM40" t="s">
        <v>126</v>
      </c>
      <c r="AN40">
        <v>11</v>
      </c>
      <c r="AO40">
        <v>11</v>
      </c>
      <c r="AP40">
        <v>3</v>
      </c>
      <c r="AQ40">
        <v>5</v>
      </c>
      <c r="AR40" t="s">
        <v>89</v>
      </c>
      <c r="AS40" t="s">
        <v>280</v>
      </c>
      <c r="AT40" t="s">
        <v>91</v>
      </c>
      <c r="AU40" s="3" t="s">
        <v>1270</v>
      </c>
      <c r="AV40" s="56">
        <v>32.569000000000003</v>
      </c>
      <c r="AW40" s="56">
        <v>4.1230000000000002</v>
      </c>
      <c r="AX40" s="50">
        <v>22</v>
      </c>
      <c r="AY40" s="63">
        <v>19.338584177752001</v>
      </c>
      <c r="AZ40" s="56">
        <v>23.56</v>
      </c>
      <c r="BA40" s="56">
        <v>7.5839999999999996</v>
      </c>
      <c r="BB40" s="50">
        <v>8</v>
      </c>
      <c r="BC40" s="63">
        <v>21.450791314075108</v>
      </c>
      <c r="BD40" t="s">
        <v>93</v>
      </c>
      <c r="BE40" t="s">
        <v>1995</v>
      </c>
    </row>
    <row r="41" spans="1:57">
      <c r="A41" t="s">
        <v>1310</v>
      </c>
      <c r="B41" t="s">
        <v>262</v>
      </c>
      <c r="C41" t="s">
        <v>279</v>
      </c>
      <c r="D41" t="s">
        <v>264</v>
      </c>
      <c r="E41" t="s">
        <v>265</v>
      </c>
      <c r="F41" t="s">
        <v>187</v>
      </c>
      <c r="G41" t="s">
        <v>67</v>
      </c>
      <c r="H41">
        <v>2015</v>
      </c>
      <c r="I41" t="s">
        <v>266</v>
      </c>
      <c r="J41" t="s">
        <v>215</v>
      </c>
      <c r="K41" t="s">
        <v>216</v>
      </c>
      <c r="L41" t="s">
        <v>217</v>
      </c>
      <c r="M41" t="s">
        <v>72</v>
      </c>
      <c r="N41" t="s">
        <v>218</v>
      </c>
      <c r="O41" t="s">
        <v>113</v>
      </c>
      <c r="P41" t="s">
        <v>75</v>
      </c>
      <c r="Q41" t="s">
        <v>72</v>
      </c>
      <c r="R41" t="s">
        <v>75</v>
      </c>
      <c r="S41" t="s">
        <v>220</v>
      </c>
      <c r="T41" t="s">
        <v>76</v>
      </c>
      <c r="U41" t="s">
        <v>76</v>
      </c>
      <c r="V41" t="s">
        <v>77</v>
      </c>
      <c r="W41" t="s">
        <v>222</v>
      </c>
      <c r="X41" t="s">
        <v>78</v>
      </c>
      <c r="Y41" t="s">
        <v>223</v>
      </c>
      <c r="Z41" t="s">
        <v>224</v>
      </c>
      <c r="AA41" t="s">
        <v>225</v>
      </c>
      <c r="AB41" t="s">
        <v>268</v>
      </c>
      <c r="AC41" t="s">
        <v>269</v>
      </c>
      <c r="AD41" t="s">
        <v>83</v>
      </c>
      <c r="AE41" t="s">
        <v>270</v>
      </c>
      <c r="AF41" t="s">
        <v>85</v>
      </c>
      <c r="AG41" t="s">
        <v>86</v>
      </c>
      <c r="AH41" t="s">
        <v>76</v>
      </c>
      <c r="AI41">
        <v>3</v>
      </c>
      <c r="AJ41" t="s">
        <v>271</v>
      </c>
      <c r="AK41" t="s">
        <v>272</v>
      </c>
      <c r="AL41" t="s">
        <v>273</v>
      </c>
      <c r="AM41" t="s">
        <v>126</v>
      </c>
      <c r="AN41">
        <v>11</v>
      </c>
      <c r="AO41">
        <v>11</v>
      </c>
      <c r="AP41">
        <v>3</v>
      </c>
      <c r="AQ41">
        <v>5</v>
      </c>
      <c r="AR41" t="s">
        <v>89</v>
      </c>
      <c r="AS41" t="s">
        <v>280</v>
      </c>
      <c r="AT41" t="s">
        <v>91</v>
      </c>
      <c r="AU41" s="3" t="s">
        <v>1269</v>
      </c>
      <c r="AV41" s="56">
        <v>3.226</v>
      </c>
      <c r="AW41" s="56">
        <v>0.73</v>
      </c>
      <c r="AX41" s="50">
        <v>22</v>
      </c>
      <c r="AY41" s="63">
        <v>3.4240035046711035</v>
      </c>
      <c r="AZ41" s="56">
        <v>2.3380000000000001</v>
      </c>
      <c r="BA41" s="56">
        <v>0.65200000000000002</v>
      </c>
      <c r="BB41" s="50">
        <v>8</v>
      </c>
      <c r="BC41" s="63">
        <v>1.8441344853345161</v>
      </c>
      <c r="BD41" t="s">
        <v>93</v>
      </c>
      <c r="BE41" t="s">
        <v>1995</v>
      </c>
    </row>
    <row r="42" spans="1:57" s="1" customFormat="1">
      <c r="A42" s="1" t="s">
        <v>1311</v>
      </c>
      <c r="B42" s="1" t="s">
        <v>285</v>
      </c>
      <c r="C42" s="1" t="s">
        <v>286</v>
      </c>
      <c r="D42" s="1" t="s">
        <v>287</v>
      </c>
      <c r="E42" s="1" t="s">
        <v>288</v>
      </c>
      <c r="F42" s="1" t="s">
        <v>289</v>
      </c>
      <c r="G42" s="1" t="s">
        <v>67</v>
      </c>
      <c r="H42" s="1">
        <v>2015</v>
      </c>
      <c r="I42" s="1" t="s">
        <v>290</v>
      </c>
      <c r="J42" s="1" t="s">
        <v>291</v>
      </c>
      <c r="K42" s="1" t="s">
        <v>292</v>
      </c>
      <c r="L42" s="1" t="s">
        <v>71</v>
      </c>
      <c r="M42" s="1" t="s">
        <v>72</v>
      </c>
      <c r="N42" s="1" t="s">
        <v>73</v>
      </c>
      <c r="O42" s="1" t="s">
        <v>74</v>
      </c>
      <c r="P42" s="1" t="s">
        <v>219</v>
      </c>
      <c r="Q42" s="1" t="s">
        <v>220</v>
      </c>
      <c r="R42" s="1" t="s">
        <v>221</v>
      </c>
      <c r="S42" s="1" t="s">
        <v>76</v>
      </c>
      <c r="T42" s="1" t="s">
        <v>76</v>
      </c>
      <c r="U42" s="1" t="s">
        <v>76</v>
      </c>
      <c r="V42" s="1" t="s">
        <v>77</v>
      </c>
      <c r="W42" s="1" t="s">
        <v>114</v>
      </c>
      <c r="X42" s="1" t="s">
        <v>115</v>
      </c>
      <c r="Y42" s="1" t="s">
        <v>293</v>
      </c>
      <c r="Z42" s="1" t="s">
        <v>294</v>
      </c>
      <c r="AA42" s="1" t="s">
        <v>295</v>
      </c>
      <c r="AB42" s="1" t="s">
        <v>296</v>
      </c>
      <c r="AC42" s="1" t="s">
        <v>297</v>
      </c>
      <c r="AD42" s="1" t="s">
        <v>83</v>
      </c>
      <c r="AE42" s="1" t="s">
        <v>123</v>
      </c>
      <c r="AF42" s="1" t="s">
        <v>123</v>
      </c>
      <c r="AG42" s="1" t="s">
        <v>86</v>
      </c>
      <c r="AH42" s="1" t="s">
        <v>76</v>
      </c>
      <c r="AI42" s="1">
        <v>3</v>
      </c>
      <c r="AJ42" s="1">
        <v>12</v>
      </c>
      <c r="AK42" s="1" t="s">
        <v>272</v>
      </c>
      <c r="AL42" s="1" t="s">
        <v>298</v>
      </c>
      <c r="AM42" s="1" t="s">
        <v>88</v>
      </c>
      <c r="AN42" s="1">
        <v>30</v>
      </c>
      <c r="AO42" s="1">
        <v>0</v>
      </c>
      <c r="AP42" s="1">
        <v>30</v>
      </c>
      <c r="AQ42" s="1">
        <v>0</v>
      </c>
      <c r="AR42" s="1" t="s">
        <v>127</v>
      </c>
      <c r="AS42" s="1" t="s">
        <v>299</v>
      </c>
      <c r="AT42" s="1" t="s">
        <v>300</v>
      </c>
      <c r="AU42" s="4" t="s">
        <v>131</v>
      </c>
      <c r="AV42" s="57">
        <v>0.85</v>
      </c>
      <c r="AW42" s="57">
        <v>0.04</v>
      </c>
      <c r="AX42" s="51">
        <v>30</v>
      </c>
      <c r="AY42" s="64">
        <v>0.23</v>
      </c>
      <c r="AZ42" s="57">
        <v>0.74</v>
      </c>
      <c r="BA42" s="57">
        <v>0.03</v>
      </c>
      <c r="BB42" s="51">
        <v>30</v>
      </c>
      <c r="BC42" s="64">
        <v>0.18</v>
      </c>
      <c r="BD42" s="1" t="s">
        <v>93</v>
      </c>
      <c r="BE42" s="1" t="s">
        <v>1996</v>
      </c>
    </row>
    <row r="43" spans="1:57" s="1" customFormat="1">
      <c r="A43" s="1" t="s">
        <v>1312</v>
      </c>
      <c r="B43" s="1" t="s">
        <v>285</v>
      </c>
      <c r="C43" s="1" t="s">
        <v>286</v>
      </c>
      <c r="D43" s="1" t="s">
        <v>287</v>
      </c>
      <c r="E43" s="1" t="s">
        <v>288</v>
      </c>
      <c r="F43" s="1" t="s">
        <v>289</v>
      </c>
      <c r="G43" s="1" t="s">
        <v>67</v>
      </c>
      <c r="H43" s="1">
        <v>2015</v>
      </c>
      <c r="I43" s="1" t="s">
        <v>290</v>
      </c>
      <c r="J43" s="1" t="s">
        <v>291</v>
      </c>
      <c r="K43" s="1" t="s">
        <v>292</v>
      </c>
      <c r="L43" s="1" t="s">
        <v>71</v>
      </c>
      <c r="M43" s="1" t="s">
        <v>72</v>
      </c>
      <c r="N43" s="1" t="s">
        <v>73</v>
      </c>
      <c r="O43" s="1" t="s">
        <v>74</v>
      </c>
      <c r="P43" s="1" t="s">
        <v>219</v>
      </c>
      <c r="Q43" s="1" t="s">
        <v>220</v>
      </c>
      <c r="R43" s="1" t="s">
        <v>221</v>
      </c>
      <c r="S43" s="1" t="s">
        <v>76</v>
      </c>
      <c r="T43" s="1" t="s">
        <v>76</v>
      </c>
      <c r="U43" s="1" t="s">
        <v>76</v>
      </c>
      <c r="V43" s="1" t="s">
        <v>77</v>
      </c>
      <c r="W43" s="1" t="s">
        <v>114</v>
      </c>
      <c r="X43" s="1" t="s">
        <v>115</v>
      </c>
      <c r="Y43" s="1" t="s">
        <v>293</v>
      </c>
      <c r="Z43" s="1" t="s">
        <v>294</v>
      </c>
      <c r="AA43" s="1" t="s">
        <v>295</v>
      </c>
      <c r="AB43" s="1" t="s">
        <v>296</v>
      </c>
      <c r="AC43" s="1" t="s">
        <v>297</v>
      </c>
      <c r="AD43" s="1" t="s">
        <v>83</v>
      </c>
      <c r="AE43" s="1" t="s">
        <v>123</v>
      </c>
      <c r="AF43" s="1" t="s">
        <v>123</v>
      </c>
      <c r="AG43" s="1" t="s">
        <v>86</v>
      </c>
      <c r="AH43" s="1" t="s">
        <v>76</v>
      </c>
      <c r="AI43" s="1">
        <v>3</v>
      </c>
      <c r="AJ43" s="1">
        <v>12</v>
      </c>
      <c r="AK43" s="1" t="s">
        <v>272</v>
      </c>
      <c r="AL43" s="1" t="s">
        <v>298</v>
      </c>
      <c r="AM43" s="1" t="s">
        <v>88</v>
      </c>
      <c r="AN43" s="1">
        <v>30</v>
      </c>
      <c r="AO43" s="1">
        <v>0</v>
      </c>
      <c r="AP43" s="1">
        <v>30</v>
      </c>
      <c r="AQ43" s="1">
        <v>0</v>
      </c>
      <c r="AR43" s="1" t="s">
        <v>127</v>
      </c>
      <c r="AS43" s="1" t="s">
        <v>299</v>
      </c>
      <c r="AT43" s="1" t="s">
        <v>300</v>
      </c>
      <c r="AU43" s="4" t="s">
        <v>1854</v>
      </c>
      <c r="AV43" s="57">
        <v>0.66</v>
      </c>
      <c r="AW43" s="57">
        <v>0.06</v>
      </c>
      <c r="AX43" s="51">
        <v>30</v>
      </c>
      <c r="AY43" s="64">
        <v>0.33</v>
      </c>
      <c r="AZ43" s="57">
        <v>0.66</v>
      </c>
      <c r="BA43" s="57">
        <v>7.0000000000000007E-2</v>
      </c>
      <c r="BB43" s="51">
        <v>30</v>
      </c>
      <c r="BC43" s="64">
        <v>0.36</v>
      </c>
      <c r="BD43" s="1" t="s">
        <v>93</v>
      </c>
      <c r="BE43" s="1" t="s">
        <v>1992</v>
      </c>
    </row>
    <row r="44" spans="1:57" s="1" customFormat="1">
      <c r="A44" s="1" t="s">
        <v>1313</v>
      </c>
      <c r="B44" s="1" t="s">
        <v>285</v>
      </c>
      <c r="C44" s="1" t="s">
        <v>286</v>
      </c>
      <c r="D44" s="1" t="s">
        <v>287</v>
      </c>
      <c r="E44" s="1" t="s">
        <v>288</v>
      </c>
      <c r="F44" s="1" t="s">
        <v>289</v>
      </c>
      <c r="G44" s="1" t="s">
        <v>67</v>
      </c>
      <c r="H44" s="1">
        <v>2015</v>
      </c>
      <c r="I44" s="1" t="s">
        <v>290</v>
      </c>
      <c r="J44" s="1" t="s">
        <v>291</v>
      </c>
      <c r="K44" s="1" t="s">
        <v>292</v>
      </c>
      <c r="L44" s="1" t="s">
        <v>71</v>
      </c>
      <c r="M44" s="1" t="s">
        <v>72</v>
      </c>
      <c r="N44" s="1" t="s">
        <v>73</v>
      </c>
      <c r="O44" s="1" t="s">
        <v>74</v>
      </c>
      <c r="P44" s="1" t="s">
        <v>219</v>
      </c>
      <c r="Q44" s="1" t="s">
        <v>220</v>
      </c>
      <c r="R44" s="1" t="s">
        <v>221</v>
      </c>
      <c r="S44" s="1" t="s">
        <v>76</v>
      </c>
      <c r="T44" s="1" t="s">
        <v>76</v>
      </c>
      <c r="U44" s="1" t="s">
        <v>76</v>
      </c>
      <c r="V44" s="1" t="s">
        <v>77</v>
      </c>
      <c r="W44" s="1" t="s">
        <v>114</v>
      </c>
      <c r="X44" s="1" t="s">
        <v>115</v>
      </c>
      <c r="Y44" s="1" t="s">
        <v>293</v>
      </c>
      <c r="Z44" s="1" t="s">
        <v>294</v>
      </c>
      <c r="AA44" s="1" t="s">
        <v>295</v>
      </c>
      <c r="AB44" s="1" t="s">
        <v>296</v>
      </c>
      <c r="AC44" s="1" t="s">
        <v>297</v>
      </c>
      <c r="AD44" s="1" t="s">
        <v>83</v>
      </c>
      <c r="AE44" s="1" t="s">
        <v>123</v>
      </c>
      <c r="AF44" s="1" t="s">
        <v>123</v>
      </c>
      <c r="AG44" s="1" t="s">
        <v>86</v>
      </c>
      <c r="AH44" s="1" t="s">
        <v>76</v>
      </c>
      <c r="AI44" s="1">
        <v>3</v>
      </c>
      <c r="AJ44" s="1">
        <v>12</v>
      </c>
      <c r="AK44" s="1" t="s">
        <v>272</v>
      </c>
      <c r="AL44" s="1" t="s">
        <v>298</v>
      </c>
      <c r="AM44" s="1" t="s">
        <v>88</v>
      </c>
      <c r="AN44" s="1">
        <v>30</v>
      </c>
      <c r="AO44" s="1">
        <v>0</v>
      </c>
      <c r="AP44" s="1">
        <v>30</v>
      </c>
      <c r="AQ44" s="1">
        <v>0</v>
      </c>
      <c r="AR44" s="1" t="s">
        <v>127</v>
      </c>
      <c r="AS44" s="1" t="s">
        <v>299</v>
      </c>
      <c r="AT44" s="1" t="s">
        <v>300</v>
      </c>
      <c r="AU44" s="4" t="s">
        <v>1855</v>
      </c>
      <c r="AV44" s="57">
        <v>0.65</v>
      </c>
      <c r="AW44" s="57">
        <v>0.05</v>
      </c>
      <c r="AX44" s="51">
        <v>30</v>
      </c>
      <c r="AY44" s="64">
        <v>0.27</v>
      </c>
      <c r="AZ44" s="57">
        <v>0.53</v>
      </c>
      <c r="BA44" s="57">
        <v>0.06</v>
      </c>
      <c r="BB44" s="51">
        <v>30</v>
      </c>
      <c r="BC44" s="64">
        <v>0.33</v>
      </c>
      <c r="BD44" s="1" t="s">
        <v>93</v>
      </c>
      <c r="BE44" s="1" t="s">
        <v>1992</v>
      </c>
    </row>
    <row r="45" spans="1:57" s="1" customFormat="1">
      <c r="A45" s="1" t="s">
        <v>1314</v>
      </c>
      <c r="B45" s="1" t="s">
        <v>285</v>
      </c>
      <c r="C45" s="1" t="s">
        <v>286</v>
      </c>
      <c r="D45" s="1" t="s">
        <v>287</v>
      </c>
      <c r="E45" s="1" t="s">
        <v>288</v>
      </c>
      <c r="F45" s="1" t="s">
        <v>289</v>
      </c>
      <c r="G45" s="1" t="s">
        <v>67</v>
      </c>
      <c r="H45" s="1">
        <v>2015</v>
      </c>
      <c r="I45" s="1" t="s">
        <v>290</v>
      </c>
      <c r="J45" s="1" t="s">
        <v>291</v>
      </c>
      <c r="K45" s="1" t="s">
        <v>292</v>
      </c>
      <c r="L45" s="1" t="s">
        <v>71</v>
      </c>
      <c r="M45" s="1" t="s">
        <v>72</v>
      </c>
      <c r="N45" s="1" t="s">
        <v>73</v>
      </c>
      <c r="O45" s="1" t="s">
        <v>74</v>
      </c>
      <c r="P45" s="1" t="s">
        <v>219</v>
      </c>
      <c r="Q45" s="1" t="s">
        <v>220</v>
      </c>
      <c r="R45" s="1" t="s">
        <v>221</v>
      </c>
      <c r="S45" s="1" t="s">
        <v>76</v>
      </c>
      <c r="T45" s="1" t="s">
        <v>76</v>
      </c>
      <c r="U45" s="1" t="s">
        <v>76</v>
      </c>
      <c r="V45" s="1" t="s">
        <v>77</v>
      </c>
      <c r="W45" s="1" t="s">
        <v>114</v>
      </c>
      <c r="X45" s="1" t="s">
        <v>115</v>
      </c>
      <c r="Y45" s="1" t="s">
        <v>293</v>
      </c>
      <c r="Z45" s="1" t="s">
        <v>294</v>
      </c>
      <c r="AA45" s="1" t="s">
        <v>295</v>
      </c>
      <c r="AB45" s="1" t="s">
        <v>296</v>
      </c>
      <c r="AC45" s="1" t="s">
        <v>297</v>
      </c>
      <c r="AD45" s="1" t="s">
        <v>83</v>
      </c>
      <c r="AE45" s="1" t="s">
        <v>123</v>
      </c>
      <c r="AF45" s="1" t="s">
        <v>123</v>
      </c>
      <c r="AG45" s="1" t="s">
        <v>86</v>
      </c>
      <c r="AH45" s="1" t="s">
        <v>76</v>
      </c>
      <c r="AI45" s="1">
        <v>3</v>
      </c>
      <c r="AJ45" s="1">
        <v>12</v>
      </c>
      <c r="AK45" s="1" t="s">
        <v>272</v>
      </c>
      <c r="AL45" s="1" t="s">
        <v>298</v>
      </c>
      <c r="AM45" s="1" t="s">
        <v>88</v>
      </c>
      <c r="AN45" s="1">
        <v>30</v>
      </c>
      <c r="AO45" s="1">
        <v>0</v>
      </c>
      <c r="AP45" s="1">
        <v>30</v>
      </c>
      <c r="AQ45" s="1">
        <v>0</v>
      </c>
      <c r="AR45" s="1" t="s">
        <v>127</v>
      </c>
      <c r="AS45" s="1" t="s">
        <v>299</v>
      </c>
      <c r="AT45" s="1" t="s">
        <v>300</v>
      </c>
      <c r="AU45" s="4" t="s">
        <v>1270</v>
      </c>
      <c r="AV45" s="57">
        <v>0.37453999999999998</v>
      </c>
      <c r="AW45" s="57">
        <v>6.5140000000000003E-2</v>
      </c>
      <c r="AX45" s="51">
        <v>30</v>
      </c>
      <c r="AY45" s="64">
        <v>0.3567864739588652</v>
      </c>
      <c r="AZ45" s="57">
        <v>0.30044999999999999</v>
      </c>
      <c r="BA45" s="57">
        <v>5.8130000000000022E-2</v>
      </c>
      <c r="BB45" s="51">
        <v>30</v>
      </c>
      <c r="BC45" s="64">
        <v>0.31839112267775316</v>
      </c>
      <c r="BD45" s="1" t="s">
        <v>93</v>
      </c>
      <c r="BE45" s="1" t="s">
        <v>1992</v>
      </c>
    </row>
    <row r="46" spans="1:57" s="1" customFormat="1">
      <c r="A46" s="1" t="s">
        <v>1315</v>
      </c>
      <c r="B46" s="1" t="s">
        <v>285</v>
      </c>
      <c r="C46" s="1" t="s">
        <v>286</v>
      </c>
      <c r="D46" s="1" t="s">
        <v>287</v>
      </c>
      <c r="E46" s="1" t="s">
        <v>288</v>
      </c>
      <c r="F46" s="1" t="s">
        <v>289</v>
      </c>
      <c r="G46" s="1" t="s">
        <v>67</v>
      </c>
      <c r="H46" s="1">
        <v>2015</v>
      </c>
      <c r="I46" s="1" t="s">
        <v>290</v>
      </c>
      <c r="J46" s="1" t="s">
        <v>291</v>
      </c>
      <c r="K46" s="1" t="s">
        <v>292</v>
      </c>
      <c r="L46" s="1" t="s">
        <v>71</v>
      </c>
      <c r="M46" s="1" t="s">
        <v>72</v>
      </c>
      <c r="N46" s="1" t="s">
        <v>73</v>
      </c>
      <c r="O46" s="1" t="s">
        <v>74</v>
      </c>
      <c r="P46" s="1" t="s">
        <v>219</v>
      </c>
      <c r="Q46" s="1" t="s">
        <v>220</v>
      </c>
      <c r="R46" s="1" t="s">
        <v>221</v>
      </c>
      <c r="S46" s="1" t="s">
        <v>76</v>
      </c>
      <c r="T46" s="1" t="s">
        <v>76</v>
      </c>
      <c r="U46" s="1" t="s">
        <v>76</v>
      </c>
      <c r="V46" s="1" t="s">
        <v>77</v>
      </c>
      <c r="W46" s="1" t="s">
        <v>114</v>
      </c>
      <c r="X46" s="1" t="s">
        <v>115</v>
      </c>
      <c r="Y46" s="1" t="s">
        <v>293</v>
      </c>
      <c r="Z46" s="1" t="s">
        <v>294</v>
      </c>
      <c r="AA46" s="1" t="s">
        <v>295</v>
      </c>
      <c r="AB46" s="1" t="s">
        <v>296</v>
      </c>
      <c r="AC46" s="1" t="s">
        <v>297</v>
      </c>
      <c r="AD46" s="1" t="s">
        <v>83</v>
      </c>
      <c r="AE46" s="1" t="s">
        <v>123</v>
      </c>
      <c r="AF46" s="1" t="s">
        <v>123</v>
      </c>
      <c r="AG46" s="1" t="s">
        <v>86</v>
      </c>
      <c r="AH46" s="1" t="s">
        <v>76</v>
      </c>
      <c r="AI46" s="1">
        <v>3</v>
      </c>
      <c r="AJ46" s="1">
        <v>12</v>
      </c>
      <c r="AK46" s="1" t="s">
        <v>272</v>
      </c>
      <c r="AL46" s="1" t="s">
        <v>298</v>
      </c>
      <c r="AM46" s="1" t="s">
        <v>88</v>
      </c>
      <c r="AN46" s="1">
        <v>30</v>
      </c>
      <c r="AO46" s="1">
        <v>0</v>
      </c>
      <c r="AP46" s="1">
        <v>30</v>
      </c>
      <c r="AQ46" s="1">
        <v>0</v>
      </c>
      <c r="AR46" s="1" t="s">
        <v>127</v>
      </c>
      <c r="AS46" s="1" t="s">
        <v>299</v>
      </c>
      <c r="AT46" s="1" t="s">
        <v>300</v>
      </c>
      <c r="AU46" s="4" t="s">
        <v>1269</v>
      </c>
      <c r="AV46" s="57">
        <v>0.8284999999999999</v>
      </c>
      <c r="AW46" s="57">
        <v>1.9879999999999998E-2</v>
      </c>
      <c r="AX46" s="51">
        <v>30</v>
      </c>
      <c r="AY46" s="64">
        <v>0.10888724443202702</v>
      </c>
      <c r="AZ46" s="57">
        <v>0.80120999999999998</v>
      </c>
      <c r="BA46" s="57">
        <v>4.2529999999999998E-2</v>
      </c>
      <c r="BB46" s="51">
        <v>30</v>
      </c>
      <c r="BC46" s="64">
        <v>0.23294640370694714</v>
      </c>
      <c r="BD46" s="1" t="s">
        <v>93</v>
      </c>
      <c r="BE46" s="1" t="s">
        <v>1992</v>
      </c>
    </row>
    <row r="47" spans="1:57">
      <c r="A47" t="s">
        <v>1316</v>
      </c>
      <c r="B47" t="s">
        <v>305</v>
      </c>
      <c r="C47" t="s">
        <v>306</v>
      </c>
      <c r="D47" t="s">
        <v>307</v>
      </c>
      <c r="E47" t="s">
        <v>308</v>
      </c>
      <c r="F47" t="s">
        <v>213</v>
      </c>
      <c r="G47" t="s">
        <v>67</v>
      </c>
      <c r="H47">
        <v>2012</v>
      </c>
      <c r="I47" t="s">
        <v>309</v>
      </c>
      <c r="J47" t="s">
        <v>310</v>
      </c>
      <c r="K47" t="s">
        <v>311</v>
      </c>
      <c r="L47" t="s">
        <v>71</v>
      </c>
      <c r="M47" t="s">
        <v>72</v>
      </c>
      <c r="N47" t="s">
        <v>73</v>
      </c>
      <c r="O47" t="s">
        <v>74</v>
      </c>
      <c r="P47" t="s">
        <v>219</v>
      </c>
      <c r="Q47" t="s">
        <v>220</v>
      </c>
      <c r="R47" t="s">
        <v>221</v>
      </c>
      <c r="S47" t="s">
        <v>220</v>
      </c>
      <c r="T47" t="s">
        <v>220</v>
      </c>
      <c r="U47" t="s">
        <v>76</v>
      </c>
      <c r="V47" t="s">
        <v>77</v>
      </c>
      <c r="W47" t="s">
        <v>312</v>
      </c>
      <c r="X47" t="s">
        <v>78</v>
      </c>
      <c r="Y47" t="s">
        <v>313</v>
      </c>
      <c r="Z47" t="s">
        <v>314</v>
      </c>
      <c r="AA47" t="s">
        <v>315</v>
      </c>
      <c r="AB47" t="s">
        <v>316</v>
      </c>
      <c r="AC47" t="s">
        <v>317</v>
      </c>
      <c r="AD47" t="s">
        <v>83</v>
      </c>
      <c r="AE47" t="s">
        <v>318</v>
      </c>
      <c r="AF47" t="s">
        <v>123</v>
      </c>
      <c r="AG47" t="s">
        <v>154</v>
      </c>
      <c r="AH47" t="s">
        <v>76</v>
      </c>
      <c r="AI47">
        <v>3</v>
      </c>
      <c r="AJ47">
        <v>6</v>
      </c>
      <c r="AK47" t="s">
        <v>319</v>
      </c>
      <c r="AL47" t="s">
        <v>320</v>
      </c>
      <c r="AM47" t="s">
        <v>126</v>
      </c>
      <c r="AN47">
        <v>7</v>
      </c>
      <c r="AO47">
        <v>0</v>
      </c>
      <c r="AP47">
        <v>7</v>
      </c>
      <c r="AQ47">
        <v>0</v>
      </c>
      <c r="AR47" t="s">
        <v>127</v>
      </c>
      <c r="AS47" t="s">
        <v>321</v>
      </c>
      <c r="AT47" t="s">
        <v>300</v>
      </c>
      <c r="AU47" s="3" t="s">
        <v>131</v>
      </c>
      <c r="AV47" s="56">
        <v>1.1200000000000001</v>
      </c>
      <c r="AW47" s="56">
        <v>7.0000000000000007E-2</v>
      </c>
      <c r="AX47" s="50">
        <v>7</v>
      </c>
      <c r="AY47" s="63">
        <v>0.19</v>
      </c>
      <c r="AZ47" s="56">
        <v>1.32</v>
      </c>
      <c r="BA47" s="56">
        <v>0.13</v>
      </c>
      <c r="BB47" s="50">
        <v>7</v>
      </c>
      <c r="BC47" s="63">
        <v>0.35</v>
      </c>
      <c r="BD47" t="s">
        <v>93</v>
      </c>
      <c r="BE47" t="s">
        <v>1997</v>
      </c>
    </row>
    <row r="48" spans="1:57">
      <c r="A48" t="s">
        <v>1317</v>
      </c>
      <c r="B48" t="s">
        <v>305</v>
      </c>
      <c r="C48" t="s">
        <v>306</v>
      </c>
      <c r="D48" t="s">
        <v>307</v>
      </c>
      <c r="E48" t="s">
        <v>308</v>
      </c>
      <c r="F48" t="s">
        <v>213</v>
      </c>
      <c r="G48" t="s">
        <v>67</v>
      </c>
      <c r="H48">
        <v>2012</v>
      </c>
      <c r="I48" t="s">
        <v>309</v>
      </c>
      <c r="J48" t="s">
        <v>310</v>
      </c>
      <c r="K48" t="s">
        <v>311</v>
      </c>
      <c r="L48" t="s">
        <v>71</v>
      </c>
      <c r="M48" t="s">
        <v>72</v>
      </c>
      <c r="N48" t="s">
        <v>73</v>
      </c>
      <c r="O48" t="s">
        <v>74</v>
      </c>
      <c r="P48" t="s">
        <v>219</v>
      </c>
      <c r="Q48" t="s">
        <v>220</v>
      </c>
      <c r="R48" t="s">
        <v>221</v>
      </c>
      <c r="S48" t="s">
        <v>220</v>
      </c>
      <c r="T48" t="s">
        <v>220</v>
      </c>
      <c r="U48" t="s">
        <v>76</v>
      </c>
      <c r="V48" t="s">
        <v>77</v>
      </c>
      <c r="W48" t="s">
        <v>312</v>
      </c>
      <c r="X48" t="s">
        <v>78</v>
      </c>
      <c r="Y48" t="s">
        <v>313</v>
      </c>
      <c r="Z48" t="s">
        <v>314</v>
      </c>
      <c r="AA48" t="s">
        <v>315</v>
      </c>
      <c r="AB48" t="s">
        <v>316</v>
      </c>
      <c r="AC48" t="s">
        <v>317</v>
      </c>
      <c r="AD48" t="s">
        <v>83</v>
      </c>
      <c r="AE48" t="s">
        <v>318</v>
      </c>
      <c r="AF48" t="s">
        <v>123</v>
      </c>
      <c r="AG48" t="s">
        <v>154</v>
      </c>
      <c r="AH48" t="s">
        <v>76</v>
      </c>
      <c r="AI48">
        <v>3</v>
      </c>
      <c r="AJ48">
        <v>6</v>
      </c>
      <c r="AK48" t="s">
        <v>319</v>
      </c>
      <c r="AL48" t="s">
        <v>320</v>
      </c>
      <c r="AM48" t="s">
        <v>126</v>
      </c>
      <c r="AN48">
        <v>7</v>
      </c>
      <c r="AO48">
        <v>0</v>
      </c>
      <c r="AP48">
        <v>7</v>
      </c>
      <c r="AQ48">
        <v>0</v>
      </c>
      <c r="AR48" t="s">
        <v>127</v>
      </c>
      <c r="AS48" t="s">
        <v>321</v>
      </c>
      <c r="AT48" t="s">
        <v>300</v>
      </c>
      <c r="AU48" s="3" t="s">
        <v>1854</v>
      </c>
      <c r="AV48" s="56">
        <v>1.17</v>
      </c>
      <c r="AW48" s="56">
        <v>0.11</v>
      </c>
      <c r="AX48" s="50">
        <v>7</v>
      </c>
      <c r="AY48" s="63">
        <v>0.28999999999999998</v>
      </c>
      <c r="AZ48" s="56">
        <v>1.43</v>
      </c>
      <c r="BA48" s="56">
        <v>0.14000000000000001</v>
      </c>
      <c r="BB48" s="50">
        <v>7</v>
      </c>
      <c r="BC48" s="63">
        <v>0.36</v>
      </c>
      <c r="BD48" t="s">
        <v>93</v>
      </c>
      <c r="BE48" t="s">
        <v>1997</v>
      </c>
    </row>
    <row r="49" spans="1:58">
      <c r="A49" t="s">
        <v>1318</v>
      </c>
      <c r="B49" t="s">
        <v>305</v>
      </c>
      <c r="C49" t="s">
        <v>306</v>
      </c>
      <c r="D49" t="s">
        <v>307</v>
      </c>
      <c r="E49" t="s">
        <v>308</v>
      </c>
      <c r="F49" t="s">
        <v>213</v>
      </c>
      <c r="G49" t="s">
        <v>67</v>
      </c>
      <c r="H49">
        <v>2012</v>
      </c>
      <c r="I49" t="s">
        <v>309</v>
      </c>
      <c r="J49" t="s">
        <v>310</v>
      </c>
      <c r="K49" t="s">
        <v>311</v>
      </c>
      <c r="L49" t="s">
        <v>71</v>
      </c>
      <c r="M49" t="s">
        <v>72</v>
      </c>
      <c r="N49" t="s">
        <v>73</v>
      </c>
      <c r="O49" t="s">
        <v>74</v>
      </c>
      <c r="P49" t="s">
        <v>219</v>
      </c>
      <c r="Q49" t="s">
        <v>220</v>
      </c>
      <c r="R49" t="s">
        <v>221</v>
      </c>
      <c r="S49" t="s">
        <v>220</v>
      </c>
      <c r="T49" t="s">
        <v>220</v>
      </c>
      <c r="U49" t="s">
        <v>76</v>
      </c>
      <c r="V49" t="s">
        <v>77</v>
      </c>
      <c r="W49" t="s">
        <v>312</v>
      </c>
      <c r="X49" t="s">
        <v>78</v>
      </c>
      <c r="Y49" t="s">
        <v>313</v>
      </c>
      <c r="Z49" t="s">
        <v>314</v>
      </c>
      <c r="AA49" t="s">
        <v>315</v>
      </c>
      <c r="AB49" t="s">
        <v>316</v>
      </c>
      <c r="AC49" t="s">
        <v>317</v>
      </c>
      <c r="AD49" t="s">
        <v>83</v>
      </c>
      <c r="AE49" t="s">
        <v>318</v>
      </c>
      <c r="AF49" t="s">
        <v>123</v>
      </c>
      <c r="AG49" t="s">
        <v>154</v>
      </c>
      <c r="AH49" t="s">
        <v>76</v>
      </c>
      <c r="AI49">
        <v>3</v>
      </c>
      <c r="AJ49">
        <v>6</v>
      </c>
      <c r="AK49" t="s">
        <v>319</v>
      </c>
      <c r="AL49" t="s">
        <v>320</v>
      </c>
      <c r="AM49" t="s">
        <v>126</v>
      </c>
      <c r="AN49">
        <v>7</v>
      </c>
      <c r="AO49">
        <v>0</v>
      </c>
      <c r="AP49">
        <v>7</v>
      </c>
      <c r="AQ49">
        <v>0</v>
      </c>
      <c r="AR49" t="s">
        <v>127</v>
      </c>
      <c r="AS49" t="s">
        <v>321</v>
      </c>
      <c r="AT49" t="s">
        <v>300</v>
      </c>
      <c r="AU49" s="3" t="s">
        <v>1855</v>
      </c>
      <c r="AV49" s="56">
        <v>1.66</v>
      </c>
      <c r="AW49" s="56">
        <v>0.08</v>
      </c>
      <c r="AX49" s="50">
        <v>7</v>
      </c>
      <c r="AY49" s="63">
        <v>0.21</v>
      </c>
      <c r="AZ49" s="56">
        <v>1.79</v>
      </c>
      <c r="BA49" s="56">
        <v>0.06</v>
      </c>
      <c r="BB49" s="50">
        <v>7</v>
      </c>
      <c r="BC49" s="63">
        <v>0.16</v>
      </c>
      <c r="BD49" t="s">
        <v>93</v>
      </c>
      <c r="BE49" t="s">
        <v>1997</v>
      </c>
    </row>
    <row r="50" spans="1:58">
      <c r="A50" t="s">
        <v>1319</v>
      </c>
      <c r="B50" t="s">
        <v>305</v>
      </c>
      <c r="C50" t="s">
        <v>306</v>
      </c>
      <c r="D50" t="s">
        <v>307</v>
      </c>
      <c r="E50" t="s">
        <v>308</v>
      </c>
      <c r="F50" t="s">
        <v>213</v>
      </c>
      <c r="G50" t="s">
        <v>67</v>
      </c>
      <c r="H50">
        <v>2012</v>
      </c>
      <c r="I50" t="s">
        <v>309</v>
      </c>
      <c r="J50" t="s">
        <v>310</v>
      </c>
      <c r="K50" t="s">
        <v>311</v>
      </c>
      <c r="L50" t="s">
        <v>71</v>
      </c>
      <c r="M50" t="s">
        <v>72</v>
      </c>
      <c r="N50" t="s">
        <v>73</v>
      </c>
      <c r="O50" t="s">
        <v>74</v>
      </c>
      <c r="P50" t="s">
        <v>219</v>
      </c>
      <c r="Q50" t="s">
        <v>220</v>
      </c>
      <c r="R50" t="s">
        <v>221</v>
      </c>
      <c r="S50" t="s">
        <v>220</v>
      </c>
      <c r="T50" t="s">
        <v>220</v>
      </c>
      <c r="U50" t="s">
        <v>76</v>
      </c>
      <c r="V50" t="s">
        <v>77</v>
      </c>
      <c r="W50" t="s">
        <v>312</v>
      </c>
      <c r="X50" t="s">
        <v>78</v>
      </c>
      <c r="Y50" t="s">
        <v>313</v>
      </c>
      <c r="Z50" t="s">
        <v>314</v>
      </c>
      <c r="AA50" t="s">
        <v>315</v>
      </c>
      <c r="AB50" t="s">
        <v>316</v>
      </c>
      <c r="AC50" t="s">
        <v>317</v>
      </c>
      <c r="AD50" t="s">
        <v>83</v>
      </c>
      <c r="AE50" t="s">
        <v>318</v>
      </c>
      <c r="AF50" t="s">
        <v>123</v>
      </c>
      <c r="AG50" t="s">
        <v>154</v>
      </c>
      <c r="AH50" t="s">
        <v>76</v>
      </c>
      <c r="AI50">
        <v>3</v>
      </c>
      <c r="AJ50">
        <v>6</v>
      </c>
      <c r="AK50" t="s">
        <v>319</v>
      </c>
      <c r="AL50" t="s">
        <v>320</v>
      </c>
      <c r="AM50" t="s">
        <v>126</v>
      </c>
      <c r="AN50">
        <v>7</v>
      </c>
      <c r="AO50">
        <v>0</v>
      </c>
      <c r="AP50">
        <v>7</v>
      </c>
      <c r="AQ50">
        <v>0</v>
      </c>
      <c r="AR50" t="s">
        <v>127</v>
      </c>
      <c r="AS50" t="s">
        <v>321</v>
      </c>
      <c r="AT50" t="s">
        <v>300</v>
      </c>
      <c r="AU50" s="3" t="s">
        <v>1270</v>
      </c>
      <c r="AV50" s="56">
        <v>1.8919999999999999</v>
      </c>
      <c r="AW50" s="56">
        <v>3.7999999999999999E-2</v>
      </c>
      <c r="AX50" s="50">
        <v>7</v>
      </c>
      <c r="AY50" s="63">
        <v>0.10053854982045445</v>
      </c>
      <c r="AZ50" s="56">
        <v>1.863</v>
      </c>
      <c r="BA50" s="56">
        <v>5.0000000000000044E-2</v>
      </c>
      <c r="BB50" s="50">
        <v>7</v>
      </c>
      <c r="BC50" s="63">
        <v>0.13228756555322965</v>
      </c>
      <c r="BD50" t="s">
        <v>93</v>
      </c>
      <c r="BE50" t="s">
        <v>1997</v>
      </c>
    </row>
    <row r="51" spans="1:58">
      <c r="A51" t="s">
        <v>1320</v>
      </c>
      <c r="B51" t="s">
        <v>305</v>
      </c>
      <c r="C51" t="s">
        <v>306</v>
      </c>
      <c r="D51" t="s">
        <v>307</v>
      </c>
      <c r="E51" t="s">
        <v>308</v>
      </c>
      <c r="F51" t="s">
        <v>213</v>
      </c>
      <c r="G51" t="s">
        <v>67</v>
      </c>
      <c r="H51">
        <v>2012</v>
      </c>
      <c r="I51" t="s">
        <v>309</v>
      </c>
      <c r="J51" t="s">
        <v>310</v>
      </c>
      <c r="K51" t="s">
        <v>311</v>
      </c>
      <c r="L51" t="s">
        <v>71</v>
      </c>
      <c r="M51" t="s">
        <v>72</v>
      </c>
      <c r="N51" t="s">
        <v>73</v>
      </c>
      <c r="O51" t="s">
        <v>74</v>
      </c>
      <c r="P51" t="s">
        <v>219</v>
      </c>
      <c r="Q51" t="s">
        <v>220</v>
      </c>
      <c r="R51" t="s">
        <v>221</v>
      </c>
      <c r="S51" t="s">
        <v>220</v>
      </c>
      <c r="T51" t="s">
        <v>220</v>
      </c>
      <c r="U51" t="s">
        <v>76</v>
      </c>
      <c r="V51" t="s">
        <v>77</v>
      </c>
      <c r="W51" t="s">
        <v>312</v>
      </c>
      <c r="X51" t="s">
        <v>78</v>
      </c>
      <c r="Y51" t="s">
        <v>313</v>
      </c>
      <c r="Z51" t="s">
        <v>314</v>
      </c>
      <c r="AA51" t="s">
        <v>315</v>
      </c>
      <c r="AB51" t="s">
        <v>316</v>
      </c>
      <c r="AC51" t="s">
        <v>317</v>
      </c>
      <c r="AD51" t="s">
        <v>83</v>
      </c>
      <c r="AE51" t="s">
        <v>318</v>
      </c>
      <c r="AF51" t="s">
        <v>123</v>
      </c>
      <c r="AG51" t="s">
        <v>154</v>
      </c>
      <c r="AH51" t="s">
        <v>76</v>
      </c>
      <c r="AI51">
        <v>3</v>
      </c>
      <c r="AJ51">
        <v>6</v>
      </c>
      <c r="AK51" t="s">
        <v>319</v>
      </c>
      <c r="AL51" t="s">
        <v>320</v>
      </c>
      <c r="AM51" t="s">
        <v>126</v>
      </c>
      <c r="AN51">
        <v>7</v>
      </c>
      <c r="AO51">
        <v>0</v>
      </c>
      <c r="AP51">
        <v>7</v>
      </c>
      <c r="AQ51">
        <v>0</v>
      </c>
      <c r="AR51" t="s">
        <v>127</v>
      </c>
      <c r="AS51" t="s">
        <v>321</v>
      </c>
      <c r="AT51" t="s">
        <v>300</v>
      </c>
      <c r="AU51" s="3" t="s">
        <v>1269</v>
      </c>
      <c r="AV51" s="56">
        <v>1.131</v>
      </c>
      <c r="AW51" s="56">
        <v>5.699999999999994E-2</v>
      </c>
      <c r="AX51" s="50">
        <v>7</v>
      </c>
      <c r="AY51" s="63">
        <v>0.15080782473068152</v>
      </c>
      <c r="AZ51" s="56">
        <v>1.226</v>
      </c>
      <c r="BA51" s="56">
        <v>0.11600000000000001</v>
      </c>
      <c r="BB51" s="50">
        <v>7</v>
      </c>
      <c r="BC51" s="63">
        <v>0.30690715208349256</v>
      </c>
      <c r="BD51" t="s">
        <v>93</v>
      </c>
      <c r="BE51" t="s">
        <v>1997</v>
      </c>
    </row>
    <row r="52" spans="1:58" s="10" customFormat="1">
      <c r="A52" s="10" t="s">
        <v>1321</v>
      </c>
      <c r="B52" s="10" t="s">
        <v>305</v>
      </c>
      <c r="C52" s="10" t="s">
        <v>306</v>
      </c>
      <c r="D52" s="10" t="s">
        <v>307</v>
      </c>
      <c r="E52" s="10" t="s">
        <v>308</v>
      </c>
      <c r="F52" s="10" t="s">
        <v>213</v>
      </c>
      <c r="G52" s="10" t="s">
        <v>67</v>
      </c>
      <c r="H52" s="10">
        <v>2012</v>
      </c>
      <c r="I52" s="10" t="s">
        <v>309</v>
      </c>
      <c r="J52" s="10" t="s">
        <v>310</v>
      </c>
      <c r="K52" s="10" t="s">
        <v>311</v>
      </c>
      <c r="L52" s="10" t="s">
        <v>71</v>
      </c>
      <c r="M52" s="10" t="s">
        <v>72</v>
      </c>
      <c r="N52" s="10" t="s">
        <v>73</v>
      </c>
      <c r="O52" s="10" t="s">
        <v>74</v>
      </c>
      <c r="P52" s="10" t="s">
        <v>219</v>
      </c>
      <c r="Q52" s="10" t="s">
        <v>220</v>
      </c>
      <c r="R52" s="10" t="s">
        <v>221</v>
      </c>
      <c r="S52" s="10" t="s">
        <v>220</v>
      </c>
      <c r="T52" s="10" t="s">
        <v>220</v>
      </c>
      <c r="U52" s="10" t="s">
        <v>76</v>
      </c>
      <c r="V52" s="10" t="s">
        <v>77</v>
      </c>
      <c r="W52" s="10" t="s">
        <v>312</v>
      </c>
      <c r="X52" s="10" t="s">
        <v>78</v>
      </c>
      <c r="Y52" s="10" t="s">
        <v>313</v>
      </c>
      <c r="Z52" s="10" t="s">
        <v>314</v>
      </c>
      <c r="AA52" s="10" t="s">
        <v>315</v>
      </c>
      <c r="AB52" s="10" t="s">
        <v>316</v>
      </c>
      <c r="AC52" s="10" t="s">
        <v>317</v>
      </c>
      <c r="AD52" s="10" t="s">
        <v>83</v>
      </c>
      <c r="AE52" s="10" t="s">
        <v>326</v>
      </c>
      <c r="AF52" s="10" t="s">
        <v>123</v>
      </c>
      <c r="AG52" s="10" t="s">
        <v>154</v>
      </c>
      <c r="AH52" s="10" t="s">
        <v>76</v>
      </c>
      <c r="AI52" s="10">
        <v>3</v>
      </c>
      <c r="AJ52" s="10">
        <v>6</v>
      </c>
      <c r="AK52" s="10" t="s">
        <v>319</v>
      </c>
      <c r="AL52" s="10" t="s">
        <v>320</v>
      </c>
      <c r="AM52" s="10" t="s">
        <v>88</v>
      </c>
      <c r="AN52" s="10">
        <v>7</v>
      </c>
      <c r="AO52" s="10">
        <v>0</v>
      </c>
      <c r="AP52" s="10">
        <v>7</v>
      </c>
      <c r="AQ52" s="10">
        <v>0</v>
      </c>
      <c r="AR52" s="10" t="s">
        <v>127</v>
      </c>
      <c r="AS52" s="10" t="s">
        <v>321</v>
      </c>
      <c r="AT52" s="10" t="s">
        <v>300</v>
      </c>
      <c r="AU52" s="11" t="s">
        <v>131</v>
      </c>
      <c r="AV52" s="59">
        <v>0.88</v>
      </c>
      <c r="AW52" s="59">
        <v>0.04</v>
      </c>
      <c r="AX52" s="53">
        <v>7</v>
      </c>
      <c r="AY52" s="66">
        <v>0.1</v>
      </c>
      <c r="AZ52" s="59">
        <v>0.66</v>
      </c>
      <c r="BA52" s="59">
        <v>0.12</v>
      </c>
      <c r="BB52" s="53">
        <v>7</v>
      </c>
      <c r="BC52" s="66">
        <v>0.33</v>
      </c>
      <c r="BD52" s="10" t="s">
        <v>93</v>
      </c>
      <c r="BE52" s="10" t="s">
        <v>1996</v>
      </c>
    </row>
    <row r="53" spans="1:58" s="10" customFormat="1">
      <c r="A53" s="10" t="s">
        <v>1322</v>
      </c>
      <c r="B53" s="10" t="s">
        <v>305</v>
      </c>
      <c r="C53" s="10" t="s">
        <v>306</v>
      </c>
      <c r="D53" s="10" t="s">
        <v>307</v>
      </c>
      <c r="E53" s="10" t="s">
        <v>308</v>
      </c>
      <c r="F53" s="10" t="s">
        <v>213</v>
      </c>
      <c r="G53" s="10" t="s">
        <v>67</v>
      </c>
      <c r="H53" s="10">
        <v>2012</v>
      </c>
      <c r="I53" s="10" t="s">
        <v>309</v>
      </c>
      <c r="J53" s="10" t="s">
        <v>310</v>
      </c>
      <c r="K53" s="10" t="s">
        <v>311</v>
      </c>
      <c r="L53" s="10" t="s">
        <v>71</v>
      </c>
      <c r="M53" s="10" t="s">
        <v>72</v>
      </c>
      <c r="N53" s="10" t="s">
        <v>73</v>
      </c>
      <c r="O53" s="10" t="s">
        <v>74</v>
      </c>
      <c r="P53" s="10" t="s">
        <v>219</v>
      </c>
      <c r="Q53" s="10" t="s">
        <v>220</v>
      </c>
      <c r="R53" s="10" t="s">
        <v>221</v>
      </c>
      <c r="S53" s="10" t="s">
        <v>220</v>
      </c>
      <c r="T53" s="10" t="s">
        <v>220</v>
      </c>
      <c r="U53" s="10" t="s">
        <v>76</v>
      </c>
      <c r="V53" s="10" t="s">
        <v>77</v>
      </c>
      <c r="W53" s="10" t="s">
        <v>312</v>
      </c>
      <c r="X53" s="10" t="s">
        <v>78</v>
      </c>
      <c r="Y53" s="10" t="s">
        <v>313</v>
      </c>
      <c r="Z53" s="10" t="s">
        <v>314</v>
      </c>
      <c r="AA53" s="10" t="s">
        <v>315</v>
      </c>
      <c r="AB53" s="10" t="s">
        <v>316</v>
      </c>
      <c r="AC53" s="10" t="s">
        <v>317</v>
      </c>
      <c r="AD53" s="10" t="s">
        <v>83</v>
      </c>
      <c r="AE53" s="10" t="s">
        <v>326</v>
      </c>
      <c r="AF53" s="10" t="s">
        <v>123</v>
      </c>
      <c r="AG53" s="10" t="s">
        <v>154</v>
      </c>
      <c r="AH53" s="10" t="s">
        <v>76</v>
      </c>
      <c r="AI53" s="10">
        <v>3</v>
      </c>
      <c r="AJ53" s="10">
        <v>6</v>
      </c>
      <c r="AK53" s="10" t="s">
        <v>319</v>
      </c>
      <c r="AL53" s="10" t="s">
        <v>320</v>
      </c>
      <c r="AM53" s="10" t="s">
        <v>88</v>
      </c>
      <c r="AN53" s="10">
        <v>7</v>
      </c>
      <c r="AO53" s="10">
        <v>0</v>
      </c>
      <c r="AP53" s="10">
        <v>7</v>
      </c>
      <c r="AQ53" s="10">
        <v>0</v>
      </c>
      <c r="AR53" s="10" t="s">
        <v>127</v>
      </c>
      <c r="AS53" s="10" t="s">
        <v>321</v>
      </c>
      <c r="AT53" s="10" t="s">
        <v>300</v>
      </c>
      <c r="AU53" s="11" t="s">
        <v>1854</v>
      </c>
      <c r="AV53" s="59">
        <v>0.78</v>
      </c>
      <c r="AW53" s="59">
        <v>0.06</v>
      </c>
      <c r="AX53" s="53">
        <v>7</v>
      </c>
      <c r="AY53" s="66">
        <v>0.16</v>
      </c>
      <c r="AZ53" s="59">
        <v>0.57999999999999996</v>
      </c>
      <c r="BA53" s="59">
        <v>0.13</v>
      </c>
      <c r="BB53" s="53">
        <v>7</v>
      </c>
      <c r="BC53" s="66">
        <v>0.34</v>
      </c>
      <c r="BD53" s="10" t="s">
        <v>93</v>
      </c>
      <c r="BE53" s="10" t="s">
        <v>1992</v>
      </c>
    </row>
    <row r="54" spans="1:58" s="10" customFormat="1">
      <c r="A54" s="10" t="s">
        <v>1323</v>
      </c>
      <c r="B54" s="10" t="s">
        <v>305</v>
      </c>
      <c r="C54" s="10" t="s">
        <v>306</v>
      </c>
      <c r="D54" s="10" t="s">
        <v>307</v>
      </c>
      <c r="E54" s="10" t="s">
        <v>308</v>
      </c>
      <c r="F54" s="10" t="s">
        <v>213</v>
      </c>
      <c r="G54" s="10" t="s">
        <v>67</v>
      </c>
      <c r="H54" s="10">
        <v>2012</v>
      </c>
      <c r="I54" s="10" t="s">
        <v>309</v>
      </c>
      <c r="J54" s="10" t="s">
        <v>310</v>
      </c>
      <c r="K54" s="10" t="s">
        <v>311</v>
      </c>
      <c r="L54" s="10" t="s">
        <v>71</v>
      </c>
      <c r="M54" s="10" t="s">
        <v>72</v>
      </c>
      <c r="N54" s="10" t="s">
        <v>73</v>
      </c>
      <c r="O54" s="10" t="s">
        <v>74</v>
      </c>
      <c r="P54" s="10" t="s">
        <v>219</v>
      </c>
      <c r="Q54" s="10" t="s">
        <v>220</v>
      </c>
      <c r="R54" s="10" t="s">
        <v>221</v>
      </c>
      <c r="S54" s="10" t="s">
        <v>220</v>
      </c>
      <c r="T54" s="10" t="s">
        <v>220</v>
      </c>
      <c r="U54" s="10" t="s">
        <v>76</v>
      </c>
      <c r="V54" s="10" t="s">
        <v>77</v>
      </c>
      <c r="W54" s="10" t="s">
        <v>312</v>
      </c>
      <c r="X54" s="10" t="s">
        <v>78</v>
      </c>
      <c r="Y54" s="10" t="s">
        <v>313</v>
      </c>
      <c r="Z54" s="10" t="s">
        <v>314</v>
      </c>
      <c r="AA54" s="10" t="s">
        <v>315</v>
      </c>
      <c r="AB54" s="10" t="s">
        <v>316</v>
      </c>
      <c r="AC54" s="10" t="s">
        <v>317</v>
      </c>
      <c r="AD54" s="10" t="s">
        <v>83</v>
      </c>
      <c r="AE54" s="10" t="s">
        <v>326</v>
      </c>
      <c r="AF54" s="10" t="s">
        <v>123</v>
      </c>
      <c r="AG54" s="10" t="s">
        <v>154</v>
      </c>
      <c r="AH54" s="10" t="s">
        <v>76</v>
      </c>
      <c r="AI54" s="10">
        <v>3</v>
      </c>
      <c r="AJ54" s="10">
        <v>6</v>
      </c>
      <c r="AK54" s="10" t="s">
        <v>319</v>
      </c>
      <c r="AL54" s="10" t="s">
        <v>320</v>
      </c>
      <c r="AM54" s="10" t="s">
        <v>88</v>
      </c>
      <c r="AN54" s="10">
        <v>7</v>
      </c>
      <c r="AO54" s="10">
        <v>0</v>
      </c>
      <c r="AP54" s="10">
        <v>7</v>
      </c>
      <c r="AQ54" s="10">
        <v>0</v>
      </c>
      <c r="AR54" s="10" t="s">
        <v>127</v>
      </c>
      <c r="AS54" s="10" t="s">
        <v>321</v>
      </c>
      <c r="AT54" s="10" t="s">
        <v>300</v>
      </c>
      <c r="AU54" s="11" t="s">
        <v>1855</v>
      </c>
      <c r="AV54" s="59">
        <v>0.37</v>
      </c>
      <c r="AW54" s="59">
        <v>0.08</v>
      </c>
      <c r="AX54" s="53">
        <v>7</v>
      </c>
      <c r="AY54" s="66">
        <v>0.22</v>
      </c>
      <c r="AZ54" s="59">
        <v>0.3</v>
      </c>
      <c r="BA54" s="59">
        <v>0.06</v>
      </c>
      <c r="BB54" s="53">
        <v>7</v>
      </c>
      <c r="BC54" s="66">
        <v>0.16</v>
      </c>
      <c r="BD54" s="10" t="s">
        <v>93</v>
      </c>
      <c r="BE54" s="10" t="s">
        <v>1992</v>
      </c>
    </row>
    <row r="55" spans="1:58" s="10" customFormat="1">
      <c r="A55" s="10" t="s">
        <v>1324</v>
      </c>
      <c r="B55" s="10" t="s">
        <v>305</v>
      </c>
      <c r="C55" s="10" t="s">
        <v>306</v>
      </c>
      <c r="D55" s="10" t="s">
        <v>307</v>
      </c>
      <c r="E55" s="10" t="s">
        <v>308</v>
      </c>
      <c r="F55" s="10" t="s">
        <v>213</v>
      </c>
      <c r="G55" s="10" t="s">
        <v>67</v>
      </c>
      <c r="H55" s="10">
        <v>2012</v>
      </c>
      <c r="I55" s="10" t="s">
        <v>309</v>
      </c>
      <c r="J55" s="10" t="s">
        <v>310</v>
      </c>
      <c r="K55" s="10" t="s">
        <v>311</v>
      </c>
      <c r="L55" s="10" t="s">
        <v>71</v>
      </c>
      <c r="M55" s="10" t="s">
        <v>72</v>
      </c>
      <c r="N55" s="10" t="s">
        <v>73</v>
      </c>
      <c r="O55" s="10" t="s">
        <v>74</v>
      </c>
      <c r="P55" s="10" t="s">
        <v>219</v>
      </c>
      <c r="Q55" s="10" t="s">
        <v>220</v>
      </c>
      <c r="R55" s="10" t="s">
        <v>221</v>
      </c>
      <c r="S55" s="10" t="s">
        <v>220</v>
      </c>
      <c r="T55" s="10" t="s">
        <v>220</v>
      </c>
      <c r="U55" s="10" t="s">
        <v>76</v>
      </c>
      <c r="V55" s="10" t="s">
        <v>77</v>
      </c>
      <c r="W55" s="10" t="s">
        <v>312</v>
      </c>
      <c r="X55" s="10" t="s">
        <v>78</v>
      </c>
      <c r="Y55" s="10" t="s">
        <v>313</v>
      </c>
      <c r="Z55" s="10" t="s">
        <v>314</v>
      </c>
      <c r="AA55" s="10" t="s">
        <v>315</v>
      </c>
      <c r="AB55" s="10" t="s">
        <v>316</v>
      </c>
      <c r="AC55" s="10" t="s">
        <v>317</v>
      </c>
      <c r="AD55" s="10" t="s">
        <v>83</v>
      </c>
      <c r="AE55" s="10" t="s">
        <v>326</v>
      </c>
      <c r="AF55" s="10" t="s">
        <v>123</v>
      </c>
      <c r="AG55" s="10" t="s">
        <v>154</v>
      </c>
      <c r="AH55" s="10" t="s">
        <v>76</v>
      </c>
      <c r="AI55" s="10">
        <v>3</v>
      </c>
      <c r="AJ55" s="10">
        <v>6</v>
      </c>
      <c r="AK55" s="10" t="s">
        <v>319</v>
      </c>
      <c r="AL55" s="10" t="s">
        <v>320</v>
      </c>
      <c r="AM55" s="10" t="s">
        <v>88</v>
      </c>
      <c r="AN55" s="10">
        <v>7</v>
      </c>
      <c r="AO55" s="10">
        <v>0</v>
      </c>
      <c r="AP55" s="10">
        <v>7</v>
      </c>
      <c r="AQ55" s="10">
        <v>0</v>
      </c>
      <c r="AR55" s="10" t="s">
        <v>127</v>
      </c>
      <c r="AS55" s="10" t="s">
        <v>321</v>
      </c>
      <c r="AT55" s="10" t="s">
        <v>300</v>
      </c>
      <c r="AU55" s="11" t="s">
        <v>1270</v>
      </c>
      <c r="AV55" s="59">
        <v>0.17798999999999998</v>
      </c>
      <c r="AW55" s="59">
        <v>3.9219999999999991E-2</v>
      </c>
      <c r="AX55" s="53">
        <v>7</v>
      </c>
      <c r="AY55" s="66">
        <v>0.10376636641995322</v>
      </c>
      <c r="AZ55" s="59">
        <v>0.15947</v>
      </c>
      <c r="BA55" s="59">
        <v>4.4959999999999986E-2</v>
      </c>
      <c r="BB55" s="53">
        <v>7</v>
      </c>
      <c r="BC55" s="66">
        <v>0.11895297894546396</v>
      </c>
      <c r="BD55" s="10" t="s">
        <v>93</v>
      </c>
      <c r="BE55" s="10" t="s">
        <v>1992</v>
      </c>
    </row>
    <row r="56" spans="1:58" s="10" customFormat="1">
      <c r="A56" s="10" t="s">
        <v>1325</v>
      </c>
      <c r="B56" s="10" t="s">
        <v>305</v>
      </c>
      <c r="C56" s="10" t="s">
        <v>306</v>
      </c>
      <c r="D56" s="10" t="s">
        <v>307</v>
      </c>
      <c r="E56" s="10" t="s">
        <v>308</v>
      </c>
      <c r="F56" s="10" t="s">
        <v>213</v>
      </c>
      <c r="G56" s="10" t="s">
        <v>67</v>
      </c>
      <c r="H56" s="10">
        <v>2012</v>
      </c>
      <c r="I56" s="10" t="s">
        <v>309</v>
      </c>
      <c r="J56" s="10" t="s">
        <v>310</v>
      </c>
      <c r="K56" s="10" t="s">
        <v>311</v>
      </c>
      <c r="L56" s="10" t="s">
        <v>71</v>
      </c>
      <c r="M56" s="10" t="s">
        <v>72</v>
      </c>
      <c r="N56" s="10" t="s">
        <v>73</v>
      </c>
      <c r="O56" s="10" t="s">
        <v>74</v>
      </c>
      <c r="P56" s="10" t="s">
        <v>219</v>
      </c>
      <c r="Q56" s="10" t="s">
        <v>220</v>
      </c>
      <c r="R56" s="10" t="s">
        <v>221</v>
      </c>
      <c r="S56" s="10" t="s">
        <v>220</v>
      </c>
      <c r="T56" s="10" t="s">
        <v>220</v>
      </c>
      <c r="U56" s="10" t="s">
        <v>76</v>
      </c>
      <c r="V56" s="10" t="s">
        <v>77</v>
      </c>
      <c r="W56" s="10" t="s">
        <v>312</v>
      </c>
      <c r="X56" s="10" t="s">
        <v>78</v>
      </c>
      <c r="Y56" s="10" t="s">
        <v>313</v>
      </c>
      <c r="Z56" s="10" t="s">
        <v>314</v>
      </c>
      <c r="AA56" s="10" t="s">
        <v>315</v>
      </c>
      <c r="AB56" s="10" t="s">
        <v>316</v>
      </c>
      <c r="AC56" s="10" t="s">
        <v>317</v>
      </c>
      <c r="AD56" s="10" t="s">
        <v>83</v>
      </c>
      <c r="AE56" s="10" t="s">
        <v>326</v>
      </c>
      <c r="AF56" s="10" t="s">
        <v>123</v>
      </c>
      <c r="AG56" s="10" t="s">
        <v>154</v>
      </c>
      <c r="AH56" s="10" t="s">
        <v>76</v>
      </c>
      <c r="AI56" s="10">
        <v>3</v>
      </c>
      <c r="AJ56" s="10">
        <v>6</v>
      </c>
      <c r="AK56" s="10" t="s">
        <v>319</v>
      </c>
      <c r="AL56" s="10" t="s">
        <v>320</v>
      </c>
      <c r="AM56" s="10" t="s">
        <v>88</v>
      </c>
      <c r="AN56" s="10">
        <v>7</v>
      </c>
      <c r="AO56" s="10">
        <v>0</v>
      </c>
      <c r="AP56" s="10">
        <v>7</v>
      </c>
      <c r="AQ56" s="10">
        <v>0</v>
      </c>
      <c r="AR56" s="10" t="s">
        <v>127</v>
      </c>
      <c r="AS56" s="10" t="s">
        <v>321</v>
      </c>
      <c r="AT56" s="10" t="s">
        <v>300</v>
      </c>
      <c r="AU56" s="11" t="s">
        <v>1269</v>
      </c>
      <c r="AV56" s="60">
        <v>0.84833000000000003</v>
      </c>
      <c r="AW56" s="59">
        <v>2.9959999999999952E-2</v>
      </c>
      <c r="AX56" s="53">
        <v>7</v>
      </c>
      <c r="AY56" s="66">
        <v>7.9266709279495015E-2</v>
      </c>
      <c r="AZ56" s="59">
        <v>0.76519000000000004</v>
      </c>
      <c r="BA56" s="59">
        <v>8.4690000000000085E-2</v>
      </c>
      <c r="BB56" s="53">
        <v>7</v>
      </c>
      <c r="BC56" s="66">
        <v>0.2240686785340604</v>
      </c>
      <c r="BD56" s="10" t="s">
        <v>93</v>
      </c>
      <c r="BE56" s="10" t="s">
        <v>1992</v>
      </c>
    </row>
    <row r="57" spans="1:58">
      <c r="A57" t="s">
        <v>1326</v>
      </c>
      <c r="B57" t="s">
        <v>330</v>
      </c>
      <c r="C57" t="s">
        <v>331</v>
      </c>
      <c r="D57" t="s">
        <v>332</v>
      </c>
      <c r="E57" t="s">
        <v>333</v>
      </c>
      <c r="F57" t="s">
        <v>334</v>
      </c>
      <c r="G57" t="s">
        <v>67</v>
      </c>
      <c r="H57">
        <v>2012</v>
      </c>
      <c r="I57" t="s">
        <v>335</v>
      </c>
      <c r="J57" t="s">
        <v>336</v>
      </c>
      <c r="K57" t="s">
        <v>337</v>
      </c>
      <c r="L57" t="s">
        <v>71</v>
      </c>
      <c r="M57" t="s">
        <v>338</v>
      </c>
      <c r="N57" t="s">
        <v>73</v>
      </c>
      <c r="O57" t="s">
        <v>74</v>
      </c>
      <c r="P57" t="s">
        <v>75</v>
      </c>
      <c r="Q57" t="s">
        <v>72</v>
      </c>
      <c r="R57" t="s">
        <v>75</v>
      </c>
      <c r="S57" t="s">
        <v>76</v>
      </c>
      <c r="T57" t="s">
        <v>76</v>
      </c>
      <c r="U57" t="s">
        <v>76</v>
      </c>
      <c r="V57" t="s">
        <v>77</v>
      </c>
      <c r="W57" t="s">
        <v>222</v>
      </c>
      <c r="X57" t="s">
        <v>78</v>
      </c>
      <c r="Y57" t="s">
        <v>339</v>
      </c>
      <c r="Z57" t="s">
        <v>340</v>
      </c>
      <c r="AA57" t="s">
        <v>341</v>
      </c>
      <c r="AB57" t="s">
        <v>342</v>
      </c>
      <c r="AC57" t="s">
        <v>343</v>
      </c>
      <c r="AD57" t="s">
        <v>83</v>
      </c>
      <c r="AE57" t="s">
        <v>344</v>
      </c>
      <c r="AF57" t="s">
        <v>85</v>
      </c>
      <c r="AG57" t="s">
        <v>154</v>
      </c>
      <c r="AH57" t="s">
        <v>76</v>
      </c>
      <c r="AI57">
        <v>1</v>
      </c>
      <c r="AJ57">
        <v>1</v>
      </c>
      <c r="AK57" t="s">
        <v>345</v>
      </c>
      <c r="AL57" t="s">
        <v>346</v>
      </c>
      <c r="AM57" t="s">
        <v>126</v>
      </c>
      <c r="AN57">
        <v>42</v>
      </c>
      <c r="AO57">
        <v>0</v>
      </c>
      <c r="AP57">
        <v>42</v>
      </c>
      <c r="AQ57">
        <v>0</v>
      </c>
      <c r="AR57" t="s">
        <v>127</v>
      </c>
      <c r="AS57" t="s">
        <v>347</v>
      </c>
      <c r="AT57" t="s">
        <v>91</v>
      </c>
      <c r="AU57" s="3" t="s">
        <v>1854</v>
      </c>
      <c r="AV57" s="56">
        <v>12.61</v>
      </c>
      <c r="AW57" s="56">
        <v>3.69</v>
      </c>
      <c r="AX57" s="50">
        <v>42</v>
      </c>
      <c r="AY57" s="63">
        <v>23.93</v>
      </c>
      <c r="AZ57" s="56">
        <v>35.15</v>
      </c>
      <c r="BA57" s="56">
        <v>8.6199999999999992</v>
      </c>
      <c r="BB57" s="50">
        <v>42</v>
      </c>
      <c r="BC57" s="63">
        <v>55.85</v>
      </c>
      <c r="BD57" t="s">
        <v>93</v>
      </c>
      <c r="BE57" t="s">
        <v>1998</v>
      </c>
    </row>
    <row r="58" spans="1:58">
      <c r="A58" t="s">
        <v>1327</v>
      </c>
      <c r="B58" t="s">
        <v>330</v>
      </c>
      <c r="C58" t="s">
        <v>331</v>
      </c>
      <c r="D58" t="s">
        <v>332</v>
      </c>
      <c r="E58" t="s">
        <v>333</v>
      </c>
      <c r="F58" t="s">
        <v>334</v>
      </c>
      <c r="G58" t="s">
        <v>67</v>
      </c>
      <c r="H58">
        <v>2012</v>
      </c>
      <c r="I58" t="s">
        <v>335</v>
      </c>
      <c r="J58" t="s">
        <v>336</v>
      </c>
      <c r="K58" t="s">
        <v>337</v>
      </c>
      <c r="L58" t="s">
        <v>71</v>
      </c>
      <c r="M58" t="s">
        <v>338</v>
      </c>
      <c r="N58" t="s">
        <v>73</v>
      </c>
      <c r="O58" t="s">
        <v>74</v>
      </c>
      <c r="P58" t="s">
        <v>75</v>
      </c>
      <c r="Q58" t="s">
        <v>72</v>
      </c>
      <c r="R58" t="s">
        <v>75</v>
      </c>
      <c r="S58" t="s">
        <v>76</v>
      </c>
      <c r="T58" t="s">
        <v>76</v>
      </c>
      <c r="U58" t="s">
        <v>76</v>
      </c>
      <c r="V58" t="s">
        <v>77</v>
      </c>
      <c r="W58" t="s">
        <v>222</v>
      </c>
      <c r="X58" t="s">
        <v>78</v>
      </c>
      <c r="Y58" t="s">
        <v>339</v>
      </c>
      <c r="Z58" t="s">
        <v>340</v>
      </c>
      <c r="AA58" t="s">
        <v>341</v>
      </c>
      <c r="AB58" t="s">
        <v>342</v>
      </c>
      <c r="AC58" t="s">
        <v>343</v>
      </c>
      <c r="AD58" t="s">
        <v>83</v>
      </c>
      <c r="AE58" t="s">
        <v>344</v>
      </c>
      <c r="AF58" t="s">
        <v>85</v>
      </c>
      <c r="AG58" t="s">
        <v>154</v>
      </c>
      <c r="AH58" t="s">
        <v>76</v>
      </c>
      <c r="AI58">
        <v>1</v>
      </c>
      <c r="AJ58">
        <v>1</v>
      </c>
      <c r="AK58" t="s">
        <v>345</v>
      </c>
      <c r="AL58" t="s">
        <v>346</v>
      </c>
      <c r="AM58" t="s">
        <v>126</v>
      </c>
      <c r="AN58">
        <v>42</v>
      </c>
      <c r="AO58">
        <v>0</v>
      </c>
      <c r="AP58">
        <v>42</v>
      </c>
      <c r="AQ58">
        <v>0</v>
      </c>
      <c r="AR58" t="s">
        <v>127</v>
      </c>
      <c r="AS58" t="s">
        <v>347</v>
      </c>
      <c r="AT58" t="s">
        <v>91</v>
      </c>
      <c r="AU58" s="3" t="s">
        <v>1270</v>
      </c>
      <c r="AV58" s="56">
        <v>7.0759999999999996</v>
      </c>
      <c r="AW58" s="56">
        <v>1.3520000000000001</v>
      </c>
      <c r="AX58" s="50">
        <v>42</v>
      </c>
      <c r="AY58" s="63">
        <v>8.7619614242474277</v>
      </c>
      <c r="AZ58" s="56">
        <v>51.012999999999998</v>
      </c>
      <c r="BA58" s="56">
        <v>19.14</v>
      </c>
      <c r="BB58" s="50">
        <v>42</v>
      </c>
      <c r="BC58" s="63">
        <v>124.04137696752645</v>
      </c>
      <c r="BD58" t="s">
        <v>93</v>
      </c>
      <c r="BE58" t="s">
        <v>1998</v>
      </c>
    </row>
    <row r="59" spans="1:58">
      <c r="A59" t="s">
        <v>1328</v>
      </c>
      <c r="B59" t="s">
        <v>330</v>
      </c>
      <c r="C59" t="s">
        <v>331</v>
      </c>
      <c r="D59" t="s">
        <v>332</v>
      </c>
      <c r="E59" t="s">
        <v>333</v>
      </c>
      <c r="F59" t="s">
        <v>334</v>
      </c>
      <c r="G59" t="s">
        <v>67</v>
      </c>
      <c r="H59">
        <v>2012</v>
      </c>
      <c r="I59" t="s">
        <v>335</v>
      </c>
      <c r="J59" t="s">
        <v>336</v>
      </c>
      <c r="K59" t="s">
        <v>337</v>
      </c>
      <c r="L59" t="s">
        <v>71</v>
      </c>
      <c r="M59" t="s">
        <v>338</v>
      </c>
      <c r="N59" t="s">
        <v>73</v>
      </c>
      <c r="O59" t="s">
        <v>74</v>
      </c>
      <c r="P59" t="s">
        <v>75</v>
      </c>
      <c r="Q59" t="s">
        <v>72</v>
      </c>
      <c r="R59" t="s">
        <v>75</v>
      </c>
      <c r="S59" t="s">
        <v>76</v>
      </c>
      <c r="T59" t="s">
        <v>76</v>
      </c>
      <c r="U59" t="s">
        <v>76</v>
      </c>
      <c r="V59" t="s">
        <v>77</v>
      </c>
      <c r="W59" t="s">
        <v>222</v>
      </c>
      <c r="X59" t="s">
        <v>78</v>
      </c>
      <c r="Y59" t="s">
        <v>339</v>
      </c>
      <c r="Z59" t="s">
        <v>340</v>
      </c>
      <c r="AA59" t="s">
        <v>341</v>
      </c>
      <c r="AB59" t="s">
        <v>342</v>
      </c>
      <c r="AC59" t="s">
        <v>343</v>
      </c>
      <c r="AD59" t="s">
        <v>83</v>
      </c>
      <c r="AE59" t="s">
        <v>344</v>
      </c>
      <c r="AF59" t="s">
        <v>85</v>
      </c>
      <c r="AG59" t="s">
        <v>154</v>
      </c>
      <c r="AH59" t="s">
        <v>76</v>
      </c>
      <c r="AI59">
        <v>1</v>
      </c>
      <c r="AJ59">
        <v>1</v>
      </c>
      <c r="AK59" t="s">
        <v>345</v>
      </c>
      <c r="AL59" t="s">
        <v>346</v>
      </c>
      <c r="AM59" t="s">
        <v>126</v>
      </c>
      <c r="AN59">
        <v>42</v>
      </c>
      <c r="AO59">
        <v>0</v>
      </c>
      <c r="AP59">
        <v>42</v>
      </c>
      <c r="AQ59">
        <v>0</v>
      </c>
      <c r="AR59" t="s">
        <v>127</v>
      </c>
      <c r="AS59" t="s">
        <v>347</v>
      </c>
      <c r="AT59" t="s">
        <v>91</v>
      </c>
      <c r="AU59" s="3" t="s">
        <v>1269</v>
      </c>
      <c r="AV59" s="56">
        <v>8.3670000000000009</v>
      </c>
      <c r="AW59" s="56">
        <v>2.1160000000000001</v>
      </c>
      <c r="AX59" s="50">
        <v>42</v>
      </c>
      <c r="AY59" s="63">
        <v>13.713247317831033</v>
      </c>
      <c r="AZ59" s="56">
        <v>10.222</v>
      </c>
      <c r="BA59" s="56">
        <v>3.649</v>
      </c>
      <c r="BB59" s="50">
        <v>42</v>
      </c>
      <c r="BC59" s="63">
        <v>23.648222808490281</v>
      </c>
      <c r="BD59" t="s">
        <v>93</v>
      </c>
      <c r="BE59" t="s">
        <v>1998</v>
      </c>
    </row>
    <row r="60" spans="1:58" s="1" customFormat="1">
      <c r="A60" s="1" t="s">
        <v>1329</v>
      </c>
      <c r="B60" s="1" t="s">
        <v>350</v>
      </c>
      <c r="C60" s="1" t="s">
        <v>351</v>
      </c>
      <c r="D60" s="1" t="s">
        <v>352</v>
      </c>
      <c r="E60" s="1" t="s">
        <v>353</v>
      </c>
      <c r="F60" s="1" t="s">
        <v>187</v>
      </c>
      <c r="G60" s="1" t="s">
        <v>67</v>
      </c>
      <c r="H60" s="1">
        <v>2015</v>
      </c>
      <c r="I60" s="1" t="s">
        <v>354</v>
      </c>
      <c r="J60" s="1" t="s">
        <v>110</v>
      </c>
      <c r="K60" s="1" t="s">
        <v>111</v>
      </c>
      <c r="L60" s="1" t="s">
        <v>71</v>
      </c>
      <c r="M60" s="1" t="s">
        <v>355</v>
      </c>
      <c r="N60" s="1" t="s">
        <v>73</v>
      </c>
      <c r="O60" s="1" t="s">
        <v>113</v>
      </c>
      <c r="P60" s="1" t="s">
        <v>75</v>
      </c>
      <c r="Q60" s="1" t="s">
        <v>72</v>
      </c>
      <c r="R60" s="1" t="s">
        <v>75</v>
      </c>
      <c r="S60" s="1" t="s">
        <v>76</v>
      </c>
      <c r="T60" s="1" t="s">
        <v>76</v>
      </c>
      <c r="U60" s="1" t="s">
        <v>220</v>
      </c>
      <c r="V60" s="1" t="s">
        <v>77</v>
      </c>
      <c r="W60" s="1" t="s">
        <v>356</v>
      </c>
      <c r="X60" s="1" t="s">
        <v>356</v>
      </c>
      <c r="Y60" s="1" t="s">
        <v>357</v>
      </c>
      <c r="Z60" s="1" t="s">
        <v>358</v>
      </c>
      <c r="AA60" s="1" t="s">
        <v>359</v>
      </c>
      <c r="AB60" s="1" t="s">
        <v>360</v>
      </c>
      <c r="AC60" s="1" t="s">
        <v>361</v>
      </c>
      <c r="AD60" s="1" t="s">
        <v>83</v>
      </c>
      <c r="AE60" s="1" t="s">
        <v>362</v>
      </c>
      <c r="AF60" s="1" t="s">
        <v>85</v>
      </c>
      <c r="AG60" s="1" t="s">
        <v>86</v>
      </c>
      <c r="AH60" s="1" t="s">
        <v>76</v>
      </c>
      <c r="AI60" s="1">
        <v>3</v>
      </c>
      <c r="AJ60" s="1" t="s">
        <v>363</v>
      </c>
      <c r="AK60" s="1" t="s">
        <v>364</v>
      </c>
      <c r="AL60" s="1" t="s">
        <v>365</v>
      </c>
      <c r="AM60" s="1" t="s">
        <v>88</v>
      </c>
      <c r="AN60" s="1">
        <v>5</v>
      </c>
      <c r="AO60" s="1">
        <v>6</v>
      </c>
      <c r="AP60" s="1">
        <v>5</v>
      </c>
      <c r="AQ60" s="1">
        <v>5</v>
      </c>
      <c r="AR60" s="1" t="s">
        <v>89</v>
      </c>
      <c r="AS60" s="1" t="s">
        <v>369</v>
      </c>
      <c r="AT60" s="1" t="s">
        <v>91</v>
      </c>
      <c r="AU60" s="4" t="s">
        <v>131</v>
      </c>
      <c r="AV60" s="57">
        <v>0.3</v>
      </c>
      <c r="AW60" s="57">
        <v>0.09</v>
      </c>
      <c r="AX60" s="51">
        <v>11</v>
      </c>
      <c r="AY60" s="64">
        <v>0.3</v>
      </c>
      <c r="AZ60" s="57">
        <v>0.35</v>
      </c>
      <c r="BA60" s="57">
        <v>0.09</v>
      </c>
      <c r="BB60" s="51">
        <v>10</v>
      </c>
      <c r="BC60" s="64">
        <v>0.28999999999999998</v>
      </c>
      <c r="BD60" s="1" t="s">
        <v>93</v>
      </c>
      <c r="BE60" s="1" t="s">
        <v>157</v>
      </c>
      <c r="BF60" s="1" t="s">
        <v>367</v>
      </c>
    </row>
    <row r="61" spans="1:58" s="1" customFormat="1">
      <c r="A61" s="1" t="s">
        <v>1330</v>
      </c>
      <c r="B61" s="1" t="s">
        <v>350</v>
      </c>
      <c r="C61" s="1" t="s">
        <v>351</v>
      </c>
      <c r="D61" s="1" t="s">
        <v>352</v>
      </c>
      <c r="E61" s="1" t="s">
        <v>353</v>
      </c>
      <c r="F61" s="1" t="s">
        <v>187</v>
      </c>
      <c r="G61" s="1" t="s">
        <v>67</v>
      </c>
      <c r="H61" s="1">
        <v>2015</v>
      </c>
      <c r="I61" s="1" t="s">
        <v>354</v>
      </c>
      <c r="J61" s="1" t="s">
        <v>110</v>
      </c>
      <c r="K61" s="1" t="s">
        <v>111</v>
      </c>
      <c r="L61" s="1" t="s">
        <v>71</v>
      </c>
      <c r="M61" s="1" t="s">
        <v>355</v>
      </c>
      <c r="N61" s="1" t="s">
        <v>73</v>
      </c>
      <c r="O61" s="1" t="s">
        <v>113</v>
      </c>
      <c r="P61" s="1" t="s">
        <v>75</v>
      </c>
      <c r="Q61" s="1" t="s">
        <v>72</v>
      </c>
      <c r="R61" s="1" t="s">
        <v>75</v>
      </c>
      <c r="S61" s="1" t="s">
        <v>76</v>
      </c>
      <c r="T61" s="1" t="s">
        <v>76</v>
      </c>
      <c r="U61" s="1" t="s">
        <v>220</v>
      </c>
      <c r="V61" s="1" t="s">
        <v>77</v>
      </c>
      <c r="W61" s="1" t="s">
        <v>356</v>
      </c>
      <c r="X61" s="1" t="s">
        <v>356</v>
      </c>
      <c r="Y61" s="1" t="s">
        <v>357</v>
      </c>
      <c r="Z61" s="1" t="s">
        <v>358</v>
      </c>
      <c r="AA61" s="1" t="s">
        <v>359</v>
      </c>
      <c r="AB61" s="1" t="s">
        <v>360</v>
      </c>
      <c r="AC61" s="1" t="s">
        <v>361</v>
      </c>
      <c r="AD61" s="1" t="s">
        <v>83</v>
      </c>
      <c r="AE61" s="1" t="s">
        <v>362</v>
      </c>
      <c r="AF61" s="1" t="s">
        <v>85</v>
      </c>
      <c r="AG61" s="1" t="s">
        <v>86</v>
      </c>
      <c r="AH61" s="1" t="s">
        <v>76</v>
      </c>
      <c r="AI61" s="1">
        <v>3</v>
      </c>
      <c r="AJ61" s="1" t="s">
        <v>363</v>
      </c>
      <c r="AK61" s="1" t="s">
        <v>364</v>
      </c>
      <c r="AL61" s="1" t="s">
        <v>365</v>
      </c>
      <c r="AM61" s="1" t="s">
        <v>88</v>
      </c>
      <c r="AN61" s="1">
        <v>5</v>
      </c>
      <c r="AO61" s="1">
        <v>6</v>
      </c>
      <c r="AP61" s="1">
        <v>5</v>
      </c>
      <c r="AQ61" s="1">
        <v>5</v>
      </c>
      <c r="AR61" s="1" t="s">
        <v>89</v>
      </c>
      <c r="AS61" s="1" t="s">
        <v>369</v>
      </c>
      <c r="AT61" s="1" t="s">
        <v>91</v>
      </c>
      <c r="AU61" s="4" t="s">
        <v>1854</v>
      </c>
      <c r="AV61" s="57">
        <v>0.23</v>
      </c>
      <c r="AW61" s="57">
        <v>0.08</v>
      </c>
      <c r="AX61" s="51">
        <v>11</v>
      </c>
      <c r="AY61" s="64">
        <v>0.26</v>
      </c>
      <c r="AZ61" s="57">
        <v>0.23</v>
      </c>
      <c r="BA61" s="57">
        <v>0.08</v>
      </c>
      <c r="BB61" s="51">
        <v>10</v>
      </c>
      <c r="BC61" s="64">
        <v>0.25</v>
      </c>
      <c r="BD61" s="1" t="s">
        <v>93</v>
      </c>
      <c r="BE61" s="1" t="s">
        <v>157</v>
      </c>
      <c r="BF61" s="1" t="s">
        <v>367</v>
      </c>
    </row>
    <row r="62" spans="1:58" s="1" customFormat="1">
      <c r="A62" s="1" t="s">
        <v>1331</v>
      </c>
      <c r="B62" s="1" t="s">
        <v>350</v>
      </c>
      <c r="C62" s="1" t="s">
        <v>351</v>
      </c>
      <c r="D62" s="1" t="s">
        <v>352</v>
      </c>
      <c r="E62" s="1" t="s">
        <v>353</v>
      </c>
      <c r="F62" s="1" t="s">
        <v>187</v>
      </c>
      <c r="G62" s="1" t="s">
        <v>67</v>
      </c>
      <c r="H62" s="1">
        <v>2015</v>
      </c>
      <c r="I62" s="1" t="s">
        <v>354</v>
      </c>
      <c r="J62" s="1" t="s">
        <v>110</v>
      </c>
      <c r="K62" s="1" t="s">
        <v>111</v>
      </c>
      <c r="L62" s="1" t="s">
        <v>71</v>
      </c>
      <c r="M62" s="1" t="s">
        <v>355</v>
      </c>
      <c r="N62" s="1" t="s">
        <v>73</v>
      </c>
      <c r="O62" s="1" t="s">
        <v>113</v>
      </c>
      <c r="P62" s="1" t="s">
        <v>75</v>
      </c>
      <c r="Q62" s="1" t="s">
        <v>72</v>
      </c>
      <c r="R62" s="1" t="s">
        <v>75</v>
      </c>
      <c r="S62" s="1" t="s">
        <v>76</v>
      </c>
      <c r="T62" s="1" t="s">
        <v>76</v>
      </c>
      <c r="U62" s="1" t="s">
        <v>220</v>
      </c>
      <c r="V62" s="1" t="s">
        <v>77</v>
      </c>
      <c r="W62" s="1" t="s">
        <v>356</v>
      </c>
      <c r="X62" s="1" t="s">
        <v>356</v>
      </c>
      <c r="Y62" s="1" t="s">
        <v>357</v>
      </c>
      <c r="Z62" s="1" t="s">
        <v>358</v>
      </c>
      <c r="AA62" s="1" t="s">
        <v>359</v>
      </c>
      <c r="AB62" s="1" t="s">
        <v>360</v>
      </c>
      <c r="AC62" s="1" t="s">
        <v>361</v>
      </c>
      <c r="AD62" s="1" t="s">
        <v>83</v>
      </c>
      <c r="AE62" s="1" t="s">
        <v>362</v>
      </c>
      <c r="AF62" s="1" t="s">
        <v>85</v>
      </c>
      <c r="AG62" s="1" t="s">
        <v>86</v>
      </c>
      <c r="AH62" s="1" t="s">
        <v>76</v>
      </c>
      <c r="AI62" s="1">
        <v>3</v>
      </c>
      <c r="AJ62" s="1" t="s">
        <v>363</v>
      </c>
      <c r="AK62" s="1" t="s">
        <v>364</v>
      </c>
      <c r="AL62" s="1" t="s">
        <v>365</v>
      </c>
      <c r="AM62" s="1" t="s">
        <v>88</v>
      </c>
      <c r="AN62" s="1">
        <v>5</v>
      </c>
      <c r="AO62" s="1">
        <v>6</v>
      </c>
      <c r="AP62" s="1">
        <v>5</v>
      </c>
      <c r="AQ62" s="1">
        <v>5</v>
      </c>
      <c r="AR62" s="1" t="s">
        <v>89</v>
      </c>
      <c r="AS62" s="1" t="s">
        <v>369</v>
      </c>
      <c r="AT62" s="1" t="s">
        <v>91</v>
      </c>
      <c r="AU62" s="4" t="s">
        <v>1855</v>
      </c>
      <c r="AV62" s="57">
        <v>0.32</v>
      </c>
      <c r="AW62" s="57">
        <v>0.09</v>
      </c>
      <c r="AX62" s="51">
        <v>11</v>
      </c>
      <c r="AY62" s="64">
        <v>0.31</v>
      </c>
      <c r="AZ62" s="57">
        <v>0.33</v>
      </c>
      <c r="BA62" s="57">
        <v>0.09</v>
      </c>
      <c r="BB62" s="51">
        <v>10</v>
      </c>
      <c r="BC62" s="64">
        <v>0.28999999999999998</v>
      </c>
      <c r="BD62" s="1" t="s">
        <v>93</v>
      </c>
      <c r="BE62" s="1" t="s">
        <v>157</v>
      </c>
      <c r="BF62" s="1" t="s">
        <v>367</v>
      </c>
    </row>
    <row r="63" spans="1:58" s="1" customFormat="1">
      <c r="A63" s="1" t="s">
        <v>1332</v>
      </c>
      <c r="B63" s="1" t="s">
        <v>350</v>
      </c>
      <c r="C63" s="1" t="s">
        <v>351</v>
      </c>
      <c r="D63" s="1" t="s">
        <v>352</v>
      </c>
      <c r="E63" s="1" t="s">
        <v>353</v>
      </c>
      <c r="F63" s="1" t="s">
        <v>187</v>
      </c>
      <c r="G63" s="1" t="s">
        <v>67</v>
      </c>
      <c r="H63" s="1">
        <v>2015</v>
      </c>
      <c r="I63" s="1" t="s">
        <v>354</v>
      </c>
      <c r="J63" s="1" t="s">
        <v>110</v>
      </c>
      <c r="K63" s="1" t="s">
        <v>111</v>
      </c>
      <c r="L63" s="1" t="s">
        <v>71</v>
      </c>
      <c r="M63" s="1" t="s">
        <v>355</v>
      </c>
      <c r="N63" s="1" t="s">
        <v>73</v>
      </c>
      <c r="O63" s="1" t="s">
        <v>113</v>
      </c>
      <c r="P63" s="1" t="s">
        <v>75</v>
      </c>
      <c r="Q63" s="1" t="s">
        <v>72</v>
      </c>
      <c r="R63" s="1" t="s">
        <v>75</v>
      </c>
      <c r="S63" s="1" t="s">
        <v>76</v>
      </c>
      <c r="T63" s="1" t="s">
        <v>76</v>
      </c>
      <c r="U63" s="1" t="s">
        <v>220</v>
      </c>
      <c r="V63" s="1" t="s">
        <v>77</v>
      </c>
      <c r="W63" s="1" t="s">
        <v>356</v>
      </c>
      <c r="X63" s="1" t="s">
        <v>356</v>
      </c>
      <c r="Y63" s="1" t="s">
        <v>357</v>
      </c>
      <c r="Z63" s="1" t="s">
        <v>358</v>
      </c>
      <c r="AA63" s="1" t="s">
        <v>359</v>
      </c>
      <c r="AB63" s="1" t="s">
        <v>360</v>
      </c>
      <c r="AC63" s="1" t="s">
        <v>361</v>
      </c>
      <c r="AD63" s="1" t="s">
        <v>83</v>
      </c>
      <c r="AE63" s="1" t="s">
        <v>362</v>
      </c>
      <c r="AF63" s="1" t="s">
        <v>85</v>
      </c>
      <c r="AG63" s="1" t="s">
        <v>86</v>
      </c>
      <c r="AH63" s="1" t="s">
        <v>76</v>
      </c>
      <c r="AI63" s="1">
        <v>3</v>
      </c>
      <c r="AJ63" s="1" t="s">
        <v>363</v>
      </c>
      <c r="AK63" s="1" t="s">
        <v>364</v>
      </c>
      <c r="AL63" s="1" t="s">
        <v>365</v>
      </c>
      <c r="AM63" s="1" t="s">
        <v>88</v>
      </c>
      <c r="AN63" s="1">
        <v>5</v>
      </c>
      <c r="AO63" s="1">
        <v>6</v>
      </c>
      <c r="AP63" s="1">
        <v>5</v>
      </c>
      <c r="AQ63" s="1">
        <v>5</v>
      </c>
      <c r="AR63" s="1" t="s">
        <v>89</v>
      </c>
      <c r="AS63" s="1" t="s">
        <v>369</v>
      </c>
      <c r="AT63" s="1" t="s">
        <v>91</v>
      </c>
      <c r="AU63" s="4" t="s">
        <v>1270</v>
      </c>
      <c r="AV63" s="57">
        <v>0.18390000000000001</v>
      </c>
      <c r="AW63" s="57">
        <v>4.8399999999999999E-2</v>
      </c>
      <c r="AX63" s="51">
        <v>11</v>
      </c>
      <c r="AY63" s="64">
        <v>0.16</v>
      </c>
      <c r="AZ63" s="57">
        <v>0.33629999999999999</v>
      </c>
      <c r="BA63" s="57">
        <v>6.9099999999999995E-2</v>
      </c>
      <c r="BB63" s="51">
        <v>10</v>
      </c>
      <c r="BC63" s="64">
        <v>0.22</v>
      </c>
      <c r="BD63" s="1" t="s">
        <v>93</v>
      </c>
      <c r="BE63" s="1" t="s">
        <v>157</v>
      </c>
      <c r="BF63" s="1" t="s">
        <v>367</v>
      </c>
    </row>
    <row r="64" spans="1:58" s="1" customFormat="1">
      <c r="A64" s="1" t="s">
        <v>1333</v>
      </c>
      <c r="B64" s="1" t="s">
        <v>350</v>
      </c>
      <c r="C64" s="1" t="s">
        <v>351</v>
      </c>
      <c r="D64" s="1" t="s">
        <v>352</v>
      </c>
      <c r="E64" s="1" t="s">
        <v>353</v>
      </c>
      <c r="F64" s="1" t="s">
        <v>187</v>
      </c>
      <c r="G64" s="1" t="s">
        <v>67</v>
      </c>
      <c r="H64" s="1">
        <v>2015</v>
      </c>
      <c r="I64" s="1" t="s">
        <v>354</v>
      </c>
      <c r="J64" s="1" t="s">
        <v>110</v>
      </c>
      <c r="K64" s="1" t="s">
        <v>111</v>
      </c>
      <c r="L64" s="1" t="s">
        <v>71</v>
      </c>
      <c r="M64" s="1" t="s">
        <v>355</v>
      </c>
      <c r="N64" s="1" t="s">
        <v>73</v>
      </c>
      <c r="O64" s="1" t="s">
        <v>113</v>
      </c>
      <c r="P64" s="1" t="s">
        <v>75</v>
      </c>
      <c r="Q64" s="1" t="s">
        <v>72</v>
      </c>
      <c r="R64" s="1" t="s">
        <v>75</v>
      </c>
      <c r="S64" s="1" t="s">
        <v>76</v>
      </c>
      <c r="T64" s="1" t="s">
        <v>76</v>
      </c>
      <c r="U64" s="1" t="s">
        <v>220</v>
      </c>
      <c r="V64" s="1" t="s">
        <v>77</v>
      </c>
      <c r="W64" s="1" t="s">
        <v>356</v>
      </c>
      <c r="X64" s="1" t="s">
        <v>356</v>
      </c>
      <c r="Y64" s="1" t="s">
        <v>357</v>
      </c>
      <c r="Z64" s="1" t="s">
        <v>358</v>
      </c>
      <c r="AA64" s="1" t="s">
        <v>359</v>
      </c>
      <c r="AB64" s="1" t="s">
        <v>360</v>
      </c>
      <c r="AC64" s="1" t="s">
        <v>361</v>
      </c>
      <c r="AD64" s="1" t="s">
        <v>83</v>
      </c>
      <c r="AE64" s="1" t="s">
        <v>362</v>
      </c>
      <c r="AF64" s="1" t="s">
        <v>85</v>
      </c>
      <c r="AG64" s="1" t="s">
        <v>86</v>
      </c>
      <c r="AH64" s="1" t="s">
        <v>76</v>
      </c>
      <c r="AI64" s="1">
        <v>3</v>
      </c>
      <c r="AJ64" s="1" t="s">
        <v>363</v>
      </c>
      <c r="AK64" s="1" t="s">
        <v>364</v>
      </c>
      <c r="AL64" s="1" t="s">
        <v>365</v>
      </c>
      <c r="AM64" s="1" t="s">
        <v>88</v>
      </c>
      <c r="AN64" s="1">
        <v>5</v>
      </c>
      <c r="AO64" s="1">
        <v>6</v>
      </c>
      <c r="AP64" s="1">
        <v>5</v>
      </c>
      <c r="AQ64" s="1">
        <v>5</v>
      </c>
      <c r="AR64" s="1" t="s">
        <v>89</v>
      </c>
      <c r="AS64" s="1" t="s">
        <v>369</v>
      </c>
      <c r="AT64" s="1" t="s">
        <v>91</v>
      </c>
      <c r="AU64" s="4" t="s">
        <v>1269</v>
      </c>
      <c r="AV64" s="57">
        <v>0.76349999999999996</v>
      </c>
      <c r="AW64" s="57">
        <v>5.6599999999999998E-2</v>
      </c>
      <c r="AX64" s="51">
        <v>11</v>
      </c>
      <c r="AY64" s="64">
        <v>0.19</v>
      </c>
      <c r="AZ64" s="57">
        <v>0.75609999999999999</v>
      </c>
      <c r="BA64" s="57">
        <v>5.8799999999999998E-2</v>
      </c>
      <c r="BB64" s="51">
        <v>10</v>
      </c>
      <c r="BC64" s="64">
        <v>0.19</v>
      </c>
      <c r="BD64" s="1" t="s">
        <v>93</v>
      </c>
      <c r="BE64" s="1" t="s">
        <v>157</v>
      </c>
      <c r="BF64" s="1" t="s">
        <v>367</v>
      </c>
    </row>
    <row r="65" spans="1:58">
      <c r="A65" t="s">
        <v>1334</v>
      </c>
      <c r="B65" t="s">
        <v>350</v>
      </c>
      <c r="C65" t="s">
        <v>351</v>
      </c>
      <c r="D65" t="s">
        <v>352</v>
      </c>
      <c r="E65" t="s">
        <v>353</v>
      </c>
      <c r="F65" t="s">
        <v>187</v>
      </c>
      <c r="G65" t="s">
        <v>67</v>
      </c>
      <c r="H65">
        <v>2015</v>
      </c>
      <c r="I65" t="s">
        <v>354</v>
      </c>
      <c r="J65" t="s">
        <v>110</v>
      </c>
      <c r="K65" t="s">
        <v>111</v>
      </c>
      <c r="L65" t="s">
        <v>71</v>
      </c>
      <c r="M65" t="s">
        <v>355</v>
      </c>
      <c r="N65" t="s">
        <v>73</v>
      </c>
      <c r="O65" t="s">
        <v>113</v>
      </c>
      <c r="P65" t="s">
        <v>75</v>
      </c>
      <c r="Q65" t="s">
        <v>72</v>
      </c>
      <c r="R65" t="s">
        <v>75</v>
      </c>
      <c r="S65" t="s">
        <v>76</v>
      </c>
      <c r="T65" t="s">
        <v>76</v>
      </c>
      <c r="U65" t="s">
        <v>220</v>
      </c>
      <c r="V65" t="s">
        <v>77</v>
      </c>
      <c r="W65" t="s">
        <v>356</v>
      </c>
      <c r="X65" t="s">
        <v>356</v>
      </c>
      <c r="Y65" t="s">
        <v>357</v>
      </c>
      <c r="Z65" t="s">
        <v>358</v>
      </c>
      <c r="AA65" t="s">
        <v>359</v>
      </c>
      <c r="AB65" t="s">
        <v>360</v>
      </c>
      <c r="AC65" t="s">
        <v>361</v>
      </c>
      <c r="AD65" t="s">
        <v>83</v>
      </c>
      <c r="AE65" t="s">
        <v>362</v>
      </c>
      <c r="AF65" t="s">
        <v>85</v>
      </c>
      <c r="AG65" t="s">
        <v>86</v>
      </c>
      <c r="AH65" t="s">
        <v>76</v>
      </c>
      <c r="AI65">
        <v>3</v>
      </c>
      <c r="AJ65" t="s">
        <v>363</v>
      </c>
      <c r="AK65" t="s">
        <v>364</v>
      </c>
      <c r="AL65" t="s">
        <v>365</v>
      </c>
      <c r="AM65" t="s">
        <v>88</v>
      </c>
      <c r="AN65">
        <v>5</v>
      </c>
      <c r="AO65">
        <v>3</v>
      </c>
      <c r="AP65">
        <v>5</v>
      </c>
      <c r="AQ65">
        <v>6</v>
      </c>
      <c r="AR65" t="s">
        <v>89</v>
      </c>
      <c r="AS65" t="s">
        <v>366</v>
      </c>
      <c r="AT65" t="s">
        <v>129</v>
      </c>
      <c r="AU65" s="3" t="s">
        <v>131</v>
      </c>
      <c r="AV65" s="56">
        <v>0.47</v>
      </c>
      <c r="AW65" s="56">
        <v>0.11</v>
      </c>
      <c r="AX65" s="50">
        <v>8</v>
      </c>
      <c r="AY65" s="63">
        <v>0.32</v>
      </c>
      <c r="AZ65" s="56">
        <v>0.3</v>
      </c>
      <c r="BA65" s="56">
        <v>0.09</v>
      </c>
      <c r="BB65" s="50">
        <v>11</v>
      </c>
      <c r="BC65" s="63">
        <v>0.3</v>
      </c>
      <c r="BD65" t="s">
        <v>93</v>
      </c>
      <c r="BE65" t="s">
        <v>157</v>
      </c>
      <c r="BF65" t="s">
        <v>367</v>
      </c>
    </row>
    <row r="66" spans="1:58">
      <c r="A66" t="s">
        <v>1335</v>
      </c>
      <c r="B66" t="s">
        <v>350</v>
      </c>
      <c r="C66" t="s">
        <v>351</v>
      </c>
      <c r="D66" t="s">
        <v>352</v>
      </c>
      <c r="E66" t="s">
        <v>353</v>
      </c>
      <c r="F66" t="s">
        <v>187</v>
      </c>
      <c r="G66" t="s">
        <v>67</v>
      </c>
      <c r="H66">
        <v>2015</v>
      </c>
      <c r="I66" t="s">
        <v>354</v>
      </c>
      <c r="J66" t="s">
        <v>110</v>
      </c>
      <c r="K66" t="s">
        <v>111</v>
      </c>
      <c r="L66" t="s">
        <v>71</v>
      </c>
      <c r="M66" t="s">
        <v>355</v>
      </c>
      <c r="N66" t="s">
        <v>73</v>
      </c>
      <c r="O66" t="s">
        <v>113</v>
      </c>
      <c r="P66" t="s">
        <v>75</v>
      </c>
      <c r="Q66" t="s">
        <v>72</v>
      </c>
      <c r="R66" t="s">
        <v>75</v>
      </c>
      <c r="S66" t="s">
        <v>76</v>
      </c>
      <c r="T66" t="s">
        <v>76</v>
      </c>
      <c r="U66" t="s">
        <v>220</v>
      </c>
      <c r="V66" t="s">
        <v>77</v>
      </c>
      <c r="W66" t="s">
        <v>356</v>
      </c>
      <c r="X66" t="s">
        <v>356</v>
      </c>
      <c r="Y66" t="s">
        <v>357</v>
      </c>
      <c r="Z66" t="s">
        <v>358</v>
      </c>
      <c r="AA66" t="s">
        <v>359</v>
      </c>
      <c r="AB66" t="s">
        <v>360</v>
      </c>
      <c r="AC66" t="s">
        <v>361</v>
      </c>
      <c r="AD66" t="s">
        <v>83</v>
      </c>
      <c r="AE66" t="s">
        <v>362</v>
      </c>
      <c r="AF66" t="s">
        <v>85</v>
      </c>
      <c r="AG66" t="s">
        <v>86</v>
      </c>
      <c r="AH66" t="s">
        <v>76</v>
      </c>
      <c r="AI66">
        <v>3</v>
      </c>
      <c r="AJ66" t="s">
        <v>363</v>
      </c>
      <c r="AK66" t="s">
        <v>364</v>
      </c>
      <c r="AL66" t="s">
        <v>365</v>
      </c>
      <c r="AM66" t="s">
        <v>88</v>
      </c>
      <c r="AN66">
        <v>5</v>
      </c>
      <c r="AO66">
        <v>3</v>
      </c>
      <c r="AP66">
        <v>5</v>
      </c>
      <c r="AQ66">
        <v>6</v>
      </c>
      <c r="AR66" t="s">
        <v>89</v>
      </c>
      <c r="AS66" t="s">
        <v>366</v>
      </c>
      <c r="AT66" t="s">
        <v>129</v>
      </c>
      <c r="AU66" s="3" t="s">
        <v>1854</v>
      </c>
      <c r="AV66" s="56">
        <v>0.6</v>
      </c>
      <c r="AW66" s="56">
        <v>0.11</v>
      </c>
      <c r="AX66" s="50">
        <v>8</v>
      </c>
      <c r="AY66" s="63">
        <v>0.31</v>
      </c>
      <c r="AZ66" s="56">
        <v>0.23</v>
      </c>
      <c r="BA66" s="56">
        <v>0.08</v>
      </c>
      <c r="BB66" s="50">
        <v>11</v>
      </c>
      <c r="BC66" s="63">
        <v>0.26</v>
      </c>
      <c r="BD66" t="s">
        <v>93</v>
      </c>
      <c r="BE66" t="s">
        <v>157</v>
      </c>
      <c r="BF66" t="s">
        <v>367</v>
      </c>
    </row>
    <row r="67" spans="1:58">
      <c r="A67" t="s">
        <v>1336</v>
      </c>
      <c r="B67" t="s">
        <v>350</v>
      </c>
      <c r="C67" t="s">
        <v>351</v>
      </c>
      <c r="D67" t="s">
        <v>352</v>
      </c>
      <c r="E67" t="s">
        <v>353</v>
      </c>
      <c r="F67" t="s">
        <v>187</v>
      </c>
      <c r="G67" t="s">
        <v>67</v>
      </c>
      <c r="H67">
        <v>2015</v>
      </c>
      <c r="I67" t="s">
        <v>354</v>
      </c>
      <c r="J67" t="s">
        <v>110</v>
      </c>
      <c r="K67" t="s">
        <v>111</v>
      </c>
      <c r="L67" t="s">
        <v>71</v>
      </c>
      <c r="M67" t="s">
        <v>355</v>
      </c>
      <c r="N67" t="s">
        <v>73</v>
      </c>
      <c r="O67" t="s">
        <v>113</v>
      </c>
      <c r="P67" t="s">
        <v>75</v>
      </c>
      <c r="Q67" t="s">
        <v>72</v>
      </c>
      <c r="R67" t="s">
        <v>75</v>
      </c>
      <c r="S67" t="s">
        <v>76</v>
      </c>
      <c r="T67" t="s">
        <v>76</v>
      </c>
      <c r="U67" t="s">
        <v>220</v>
      </c>
      <c r="V67" t="s">
        <v>77</v>
      </c>
      <c r="W67" t="s">
        <v>356</v>
      </c>
      <c r="X67" t="s">
        <v>356</v>
      </c>
      <c r="Y67" t="s">
        <v>357</v>
      </c>
      <c r="Z67" t="s">
        <v>358</v>
      </c>
      <c r="AA67" t="s">
        <v>359</v>
      </c>
      <c r="AB67" t="s">
        <v>360</v>
      </c>
      <c r="AC67" t="s">
        <v>361</v>
      </c>
      <c r="AD67" t="s">
        <v>83</v>
      </c>
      <c r="AE67" t="s">
        <v>362</v>
      </c>
      <c r="AF67" t="s">
        <v>85</v>
      </c>
      <c r="AG67" t="s">
        <v>86</v>
      </c>
      <c r="AH67" t="s">
        <v>76</v>
      </c>
      <c r="AI67">
        <v>3</v>
      </c>
      <c r="AJ67" t="s">
        <v>363</v>
      </c>
      <c r="AK67" t="s">
        <v>364</v>
      </c>
      <c r="AL67" t="s">
        <v>365</v>
      </c>
      <c r="AM67" t="s">
        <v>88</v>
      </c>
      <c r="AN67">
        <v>5</v>
      </c>
      <c r="AO67">
        <v>3</v>
      </c>
      <c r="AP67">
        <v>5</v>
      </c>
      <c r="AQ67">
        <v>6</v>
      </c>
      <c r="AR67" t="s">
        <v>89</v>
      </c>
      <c r="AS67" t="s">
        <v>366</v>
      </c>
      <c r="AT67" t="s">
        <v>129</v>
      </c>
      <c r="AU67" s="3" t="s">
        <v>1855</v>
      </c>
      <c r="AV67" s="56">
        <v>0.43</v>
      </c>
      <c r="AW67" s="56">
        <v>0.11</v>
      </c>
      <c r="AX67" s="50">
        <v>8</v>
      </c>
      <c r="AY67" s="63">
        <v>0.32</v>
      </c>
      <c r="AZ67" s="56">
        <v>0.32</v>
      </c>
      <c r="BA67" s="56">
        <v>0.09</v>
      </c>
      <c r="BB67" s="50">
        <v>11</v>
      </c>
      <c r="BC67" s="63">
        <v>0.31</v>
      </c>
      <c r="BD67" t="s">
        <v>93</v>
      </c>
      <c r="BE67" t="s">
        <v>157</v>
      </c>
      <c r="BF67" t="s">
        <v>367</v>
      </c>
    </row>
    <row r="68" spans="1:58">
      <c r="A68" t="s">
        <v>1337</v>
      </c>
      <c r="B68" t="s">
        <v>350</v>
      </c>
      <c r="C68" t="s">
        <v>351</v>
      </c>
      <c r="D68" t="s">
        <v>352</v>
      </c>
      <c r="E68" t="s">
        <v>353</v>
      </c>
      <c r="F68" t="s">
        <v>187</v>
      </c>
      <c r="G68" t="s">
        <v>67</v>
      </c>
      <c r="H68">
        <v>2015</v>
      </c>
      <c r="I68" t="s">
        <v>354</v>
      </c>
      <c r="J68" t="s">
        <v>110</v>
      </c>
      <c r="K68" t="s">
        <v>111</v>
      </c>
      <c r="L68" t="s">
        <v>71</v>
      </c>
      <c r="M68" t="s">
        <v>355</v>
      </c>
      <c r="N68" t="s">
        <v>73</v>
      </c>
      <c r="O68" t="s">
        <v>113</v>
      </c>
      <c r="P68" t="s">
        <v>75</v>
      </c>
      <c r="Q68" t="s">
        <v>72</v>
      </c>
      <c r="R68" t="s">
        <v>75</v>
      </c>
      <c r="S68" t="s">
        <v>76</v>
      </c>
      <c r="T68" t="s">
        <v>76</v>
      </c>
      <c r="U68" t="s">
        <v>220</v>
      </c>
      <c r="V68" t="s">
        <v>77</v>
      </c>
      <c r="W68" t="s">
        <v>356</v>
      </c>
      <c r="X68" t="s">
        <v>356</v>
      </c>
      <c r="Y68" t="s">
        <v>357</v>
      </c>
      <c r="Z68" t="s">
        <v>358</v>
      </c>
      <c r="AA68" t="s">
        <v>359</v>
      </c>
      <c r="AB68" t="s">
        <v>360</v>
      </c>
      <c r="AC68" t="s">
        <v>361</v>
      </c>
      <c r="AD68" t="s">
        <v>83</v>
      </c>
      <c r="AE68" t="s">
        <v>362</v>
      </c>
      <c r="AF68" t="s">
        <v>85</v>
      </c>
      <c r="AG68" t="s">
        <v>86</v>
      </c>
      <c r="AH68" t="s">
        <v>76</v>
      </c>
      <c r="AI68">
        <v>3</v>
      </c>
      <c r="AJ68" t="s">
        <v>363</v>
      </c>
      <c r="AK68" t="s">
        <v>364</v>
      </c>
      <c r="AL68" t="s">
        <v>365</v>
      </c>
      <c r="AM68" t="s">
        <v>88</v>
      </c>
      <c r="AN68">
        <v>5</v>
      </c>
      <c r="AO68">
        <v>3</v>
      </c>
      <c r="AP68">
        <v>5</v>
      </c>
      <c r="AQ68">
        <v>6</v>
      </c>
      <c r="AR68" t="s">
        <v>89</v>
      </c>
      <c r="AS68" t="s">
        <v>366</v>
      </c>
      <c r="AT68" t="s">
        <v>129</v>
      </c>
      <c r="AU68" s="3" t="s">
        <v>1270</v>
      </c>
      <c r="AV68" s="56">
        <v>0.26860000000000001</v>
      </c>
      <c r="AW68" s="56">
        <v>6.6199999999999995E-2</v>
      </c>
      <c r="AX68" s="50">
        <v>8</v>
      </c>
      <c r="AY68" s="63">
        <v>0.19</v>
      </c>
      <c r="AZ68" s="56">
        <v>0.18390000000000001</v>
      </c>
      <c r="BA68" s="56">
        <v>4.8399999999999999E-2</v>
      </c>
      <c r="BB68" s="50">
        <v>11</v>
      </c>
      <c r="BC68" s="63">
        <v>0.16</v>
      </c>
      <c r="BD68" t="s">
        <v>93</v>
      </c>
      <c r="BE68" t="s">
        <v>157</v>
      </c>
      <c r="BF68" t="s">
        <v>367</v>
      </c>
    </row>
    <row r="69" spans="1:58">
      <c r="A69" t="s">
        <v>1338</v>
      </c>
      <c r="B69" t="s">
        <v>350</v>
      </c>
      <c r="C69" t="s">
        <v>351</v>
      </c>
      <c r="D69" t="s">
        <v>352</v>
      </c>
      <c r="E69" t="s">
        <v>353</v>
      </c>
      <c r="F69" t="s">
        <v>187</v>
      </c>
      <c r="G69" t="s">
        <v>67</v>
      </c>
      <c r="H69">
        <v>2015</v>
      </c>
      <c r="I69" t="s">
        <v>354</v>
      </c>
      <c r="J69" t="s">
        <v>110</v>
      </c>
      <c r="K69" t="s">
        <v>111</v>
      </c>
      <c r="L69" t="s">
        <v>71</v>
      </c>
      <c r="M69" t="s">
        <v>355</v>
      </c>
      <c r="N69" t="s">
        <v>73</v>
      </c>
      <c r="O69" t="s">
        <v>113</v>
      </c>
      <c r="P69" t="s">
        <v>75</v>
      </c>
      <c r="Q69" t="s">
        <v>72</v>
      </c>
      <c r="R69" t="s">
        <v>75</v>
      </c>
      <c r="S69" t="s">
        <v>76</v>
      </c>
      <c r="T69" t="s">
        <v>76</v>
      </c>
      <c r="U69" t="s">
        <v>220</v>
      </c>
      <c r="V69" t="s">
        <v>77</v>
      </c>
      <c r="W69" t="s">
        <v>356</v>
      </c>
      <c r="X69" t="s">
        <v>356</v>
      </c>
      <c r="Y69" t="s">
        <v>357</v>
      </c>
      <c r="Z69" t="s">
        <v>358</v>
      </c>
      <c r="AA69" t="s">
        <v>359</v>
      </c>
      <c r="AB69" t="s">
        <v>360</v>
      </c>
      <c r="AC69" t="s">
        <v>361</v>
      </c>
      <c r="AD69" t="s">
        <v>83</v>
      </c>
      <c r="AE69" t="s">
        <v>362</v>
      </c>
      <c r="AF69" t="s">
        <v>85</v>
      </c>
      <c r="AG69" t="s">
        <v>86</v>
      </c>
      <c r="AH69" t="s">
        <v>76</v>
      </c>
      <c r="AI69">
        <v>3</v>
      </c>
      <c r="AJ69" t="s">
        <v>363</v>
      </c>
      <c r="AK69" t="s">
        <v>364</v>
      </c>
      <c r="AL69" t="s">
        <v>365</v>
      </c>
      <c r="AM69" t="s">
        <v>88</v>
      </c>
      <c r="AN69">
        <v>5</v>
      </c>
      <c r="AO69">
        <v>3</v>
      </c>
      <c r="AP69">
        <v>5</v>
      </c>
      <c r="AQ69">
        <v>6</v>
      </c>
      <c r="AR69" t="s">
        <v>89</v>
      </c>
      <c r="AS69" t="s">
        <v>366</v>
      </c>
      <c r="AT69" t="s">
        <v>129</v>
      </c>
      <c r="AU69" s="3" t="s">
        <v>1269</v>
      </c>
      <c r="AV69" s="56">
        <v>0.82840000000000003</v>
      </c>
      <c r="AW69" s="56">
        <v>5.0700000000000002E-2</v>
      </c>
      <c r="AX69" s="50">
        <v>8</v>
      </c>
      <c r="AY69" s="63">
        <v>0.14000000000000001</v>
      </c>
      <c r="AZ69" s="56">
        <v>0.76349999999999996</v>
      </c>
      <c r="BA69" s="56">
        <v>5.6599999999999998E-2</v>
      </c>
      <c r="BB69" s="50">
        <v>11</v>
      </c>
      <c r="BC69" s="63">
        <v>0.19</v>
      </c>
      <c r="BD69" t="s">
        <v>93</v>
      </c>
      <c r="BE69" t="s">
        <v>157</v>
      </c>
      <c r="BF69" t="s">
        <v>367</v>
      </c>
    </row>
    <row r="70" spans="1:58" s="1" customFormat="1">
      <c r="A70" s="1" t="s">
        <v>1339</v>
      </c>
      <c r="B70" s="1" t="s">
        <v>350</v>
      </c>
      <c r="C70" s="1" t="s">
        <v>351</v>
      </c>
      <c r="D70" s="1" t="s">
        <v>352</v>
      </c>
      <c r="E70" s="1" t="s">
        <v>353</v>
      </c>
      <c r="F70" s="1" t="s">
        <v>187</v>
      </c>
      <c r="G70" s="1" t="s">
        <v>67</v>
      </c>
      <c r="H70" s="1">
        <v>2015</v>
      </c>
      <c r="I70" s="1" t="s">
        <v>354</v>
      </c>
      <c r="J70" s="1" t="s">
        <v>110</v>
      </c>
      <c r="K70" s="1" t="s">
        <v>111</v>
      </c>
      <c r="L70" s="1" t="s">
        <v>71</v>
      </c>
      <c r="M70" s="1" t="s">
        <v>355</v>
      </c>
      <c r="N70" s="1" t="s">
        <v>73</v>
      </c>
      <c r="O70" s="1" t="s">
        <v>113</v>
      </c>
      <c r="P70" s="1" t="s">
        <v>75</v>
      </c>
      <c r="Q70" s="1" t="s">
        <v>72</v>
      </c>
      <c r="R70" s="1" t="s">
        <v>75</v>
      </c>
      <c r="S70" s="1" t="s">
        <v>76</v>
      </c>
      <c r="T70" s="1" t="s">
        <v>76</v>
      </c>
      <c r="U70" s="1" t="s">
        <v>220</v>
      </c>
      <c r="V70" s="1" t="s">
        <v>77</v>
      </c>
      <c r="W70" s="1" t="s">
        <v>356</v>
      </c>
      <c r="X70" s="1" t="s">
        <v>356</v>
      </c>
      <c r="Y70" s="1" t="s">
        <v>357</v>
      </c>
      <c r="Z70" s="1" t="s">
        <v>358</v>
      </c>
      <c r="AA70" s="1" t="s">
        <v>359</v>
      </c>
      <c r="AB70" s="1" t="s">
        <v>360</v>
      </c>
      <c r="AC70" s="1" t="s">
        <v>361</v>
      </c>
      <c r="AD70" s="1" t="s">
        <v>83</v>
      </c>
      <c r="AE70" s="1" t="s">
        <v>362</v>
      </c>
      <c r="AF70" s="1" t="s">
        <v>85</v>
      </c>
      <c r="AG70" s="1" t="s">
        <v>86</v>
      </c>
      <c r="AH70" s="1" t="s">
        <v>76</v>
      </c>
      <c r="AI70" s="1">
        <v>3</v>
      </c>
      <c r="AJ70" s="1" t="s">
        <v>363</v>
      </c>
      <c r="AK70" s="1" t="s">
        <v>364</v>
      </c>
      <c r="AL70" s="1" t="s">
        <v>365</v>
      </c>
      <c r="AM70" s="1" t="s">
        <v>88</v>
      </c>
      <c r="AN70" s="1">
        <v>5</v>
      </c>
      <c r="AO70" s="1">
        <v>3</v>
      </c>
      <c r="AP70" s="1">
        <v>5</v>
      </c>
      <c r="AQ70" s="1">
        <v>5</v>
      </c>
      <c r="AR70" s="1" t="s">
        <v>89</v>
      </c>
      <c r="AS70" s="1" t="s">
        <v>371</v>
      </c>
      <c r="AT70" s="1" t="s">
        <v>300</v>
      </c>
      <c r="AU70" s="4" t="s">
        <v>131</v>
      </c>
      <c r="AV70" s="57">
        <v>0.47</v>
      </c>
      <c r="AW70" s="57">
        <v>0.11</v>
      </c>
      <c r="AX70" s="51">
        <v>8</v>
      </c>
      <c r="AY70" s="64">
        <v>0.32</v>
      </c>
      <c r="AZ70" s="57">
        <v>0.35</v>
      </c>
      <c r="BA70" s="57">
        <v>0.09</v>
      </c>
      <c r="BB70" s="51">
        <v>10</v>
      </c>
      <c r="BC70" s="64">
        <v>0.28999999999999998</v>
      </c>
      <c r="BD70" s="1" t="s">
        <v>93</v>
      </c>
      <c r="BE70" s="1" t="s">
        <v>157</v>
      </c>
      <c r="BF70" s="1" t="s">
        <v>367</v>
      </c>
    </row>
    <row r="71" spans="1:58" s="1" customFormat="1">
      <c r="A71" s="1" t="s">
        <v>1340</v>
      </c>
      <c r="B71" s="1" t="s">
        <v>350</v>
      </c>
      <c r="C71" s="1" t="s">
        <v>351</v>
      </c>
      <c r="D71" s="1" t="s">
        <v>352</v>
      </c>
      <c r="E71" s="1" t="s">
        <v>353</v>
      </c>
      <c r="F71" s="1" t="s">
        <v>187</v>
      </c>
      <c r="G71" s="1" t="s">
        <v>67</v>
      </c>
      <c r="H71" s="1">
        <v>2015</v>
      </c>
      <c r="I71" s="1" t="s">
        <v>354</v>
      </c>
      <c r="J71" s="1" t="s">
        <v>110</v>
      </c>
      <c r="K71" s="1" t="s">
        <v>111</v>
      </c>
      <c r="L71" s="1" t="s">
        <v>71</v>
      </c>
      <c r="M71" s="1" t="s">
        <v>355</v>
      </c>
      <c r="N71" s="1" t="s">
        <v>73</v>
      </c>
      <c r="O71" s="1" t="s">
        <v>113</v>
      </c>
      <c r="P71" s="1" t="s">
        <v>75</v>
      </c>
      <c r="Q71" s="1" t="s">
        <v>72</v>
      </c>
      <c r="R71" s="1" t="s">
        <v>75</v>
      </c>
      <c r="S71" s="1" t="s">
        <v>76</v>
      </c>
      <c r="T71" s="1" t="s">
        <v>76</v>
      </c>
      <c r="U71" s="1" t="s">
        <v>220</v>
      </c>
      <c r="V71" s="1" t="s">
        <v>77</v>
      </c>
      <c r="W71" s="1" t="s">
        <v>356</v>
      </c>
      <c r="X71" s="1" t="s">
        <v>356</v>
      </c>
      <c r="Y71" s="1" t="s">
        <v>357</v>
      </c>
      <c r="Z71" s="1" t="s">
        <v>358</v>
      </c>
      <c r="AA71" s="1" t="s">
        <v>359</v>
      </c>
      <c r="AB71" s="1" t="s">
        <v>360</v>
      </c>
      <c r="AC71" s="1" t="s">
        <v>361</v>
      </c>
      <c r="AD71" s="1" t="s">
        <v>83</v>
      </c>
      <c r="AE71" s="1" t="s">
        <v>362</v>
      </c>
      <c r="AF71" s="1" t="s">
        <v>85</v>
      </c>
      <c r="AG71" s="1" t="s">
        <v>86</v>
      </c>
      <c r="AH71" s="1" t="s">
        <v>76</v>
      </c>
      <c r="AI71" s="1">
        <v>3</v>
      </c>
      <c r="AJ71" s="1" t="s">
        <v>363</v>
      </c>
      <c r="AK71" s="1" t="s">
        <v>364</v>
      </c>
      <c r="AL71" s="1" t="s">
        <v>365</v>
      </c>
      <c r="AM71" s="1" t="s">
        <v>88</v>
      </c>
      <c r="AN71" s="1">
        <v>5</v>
      </c>
      <c r="AO71" s="1">
        <v>3</v>
      </c>
      <c r="AP71" s="1">
        <v>5</v>
      </c>
      <c r="AQ71" s="1">
        <v>5</v>
      </c>
      <c r="AR71" s="1" t="s">
        <v>89</v>
      </c>
      <c r="AS71" s="1" t="s">
        <v>371</v>
      </c>
      <c r="AT71" s="1" t="s">
        <v>300</v>
      </c>
      <c r="AU71" s="4" t="s">
        <v>1854</v>
      </c>
      <c r="AV71" s="57">
        <v>0.6</v>
      </c>
      <c r="AW71" s="57">
        <v>0.11</v>
      </c>
      <c r="AX71" s="51">
        <v>8</v>
      </c>
      <c r="AY71" s="64">
        <v>0.31</v>
      </c>
      <c r="AZ71" s="57">
        <v>0.23</v>
      </c>
      <c r="BA71" s="57">
        <v>0.08</v>
      </c>
      <c r="BB71" s="51">
        <v>10</v>
      </c>
      <c r="BC71" s="64">
        <v>0.25</v>
      </c>
      <c r="BD71" s="1" t="s">
        <v>93</v>
      </c>
      <c r="BE71" s="1" t="s">
        <v>157</v>
      </c>
      <c r="BF71" s="1" t="s">
        <v>367</v>
      </c>
    </row>
    <row r="72" spans="1:58" s="1" customFormat="1">
      <c r="A72" s="1" t="s">
        <v>1341</v>
      </c>
      <c r="B72" s="1" t="s">
        <v>350</v>
      </c>
      <c r="C72" s="1" t="s">
        <v>351</v>
      </c>
      <c r="D72" s="1" t="s">
        <v>352</v>
      </c>
      <c r="E72" s="1" t="s">
        <v>353</v>
      </c>
      <c r="F72" s="1" t="s">
        <v>187</v>
      </c>
      <c r="G72" s="1" t="s">
        <v>67</v>
      </c>
      <c r="H72" s="1">
        <v>2015</v>
      </c>
      <c r="I72" s="1" t="s">
        <v>354</v>
      </c>
      <c r="J72" s="1" t="s">
        <v>110</v>
      </c>
      <c r="K72" s="1" t="s">
        <v>111</v>
      </c>
      <c r="L72" s="1" t="s">
        <v>71</v>
      </c>
      <c r="M72" s="1" t="s">
        <v>355</v>
      </c>
      <c r="N72" s="1" t="s">
        <v>73</v>
      </c>
      <c r="O72" s="1" t="s">
        <v>113</v>
      </c>
      <c r="P72" s="1" t="s">
        <v>75</v>
      </c>
      <c r="Q72" s="1" t="s">
        <v>72</v>
      </c>
      <c r="R72" s="1" t="s">
        <v>75</v>
      </c>
      <c r="S72" s="1" t="s">
        <v>76</v>
      </c>
      <c r="T72" s="1" t="s">
        <v>76</v>
      </c>
      <c r="U72" s="1" t="s">
        <v>220</v>
      </c>
      <c r="V72" s="1" t="s">
        <v>77</v>
      </c>
      <c r="W72" s="1" t="s">
        <v>356</v>
      </c>
      <c r="X72" s="1" t="s">
        <v>356</v>
      </c>
      <c r="Y72" s="1" t="s">
        <v>357</v>
      </c>
      <c r="Z72" s="1" t="s">
        <v>358</v>
      </c>
      <c r="AA72" s="1" t="s">
        <v>359</v>
      </c>
      <c r="AB72" s="1" t="s">
        <v>360</v>
      </c>
      <c r="AC72" s="1" t="s">
        <v>361</v>
      </c>
      <c r="AD72" s="1" t="s">
        <v>83</v>
      </c>
      <c r="AE72" s="1" t="s">
        <v>362</v>
      </c>
      <c r="AF72" s="1" t="s">
        <v>85</v>
      </c>
      <c r="AG72" s="1" t="s">
        <v>86</v>
      </c>
      <c r="AH72" s="1" t="s">
        <v>76</v>
      </c>
      <c r="AI72" s="1">
        <v>3</v>
      </c>
      <c r="AJ72" s="1" t="s">
        <v>363</v>
      </c>
      <c r="AK72" s="1" t="s">
        <v>364</v>
      </c>
      <c r="AL72" s="1" t="s">
        <v>365</v>
      </c>
      <c r="AM72" s="1" t="s">
        <v>88</v>
      </c>
      <c r="AN72" s="1">
        <v>5</v>
      </c>
      <c r="AO72" s="1">
        <v>3</v>
      </c>
      <c r="AP72" s="1">
        <v>5</v>
      </c>
      <c r="AQ72" s="1">
        <v>5</v>
      </c>
      <c r="AR72" s="1" t="s">
        <v>89</v>
      </c>
      <c r="AS72" s="1" t="s">
        <v>371</v>
      </c>
      <c r="AT72" s="1" t="s">
        <v>300</v>
      </c>
      <c r="AU72" s="4" t="s">
        <v>1855</v>
      </c>
      <c r="AV72" s="57">
        <v>0.43</v>
      </c>
      <c r="AW72" s="57">
        <v>0.11</v>
      </c>
      <c r="AX72" s="51">
        <v>8</v>
      </c>
      <c r="AY72" s="64">
        <v>0.32</v>
      </c>
      <c r="AZ72" s="57">
        <v>0.33</v>
      </c>
      <c r="BA72" s="57">
        <v>0.09</v>
      </c>
      <c r="BB72" s="51">
        <v>10</v>
      </c>
      <c r="BC72" s="64">
        <v>0.28999999999999998</v>
      </c>
      <c r="BD72" s="1" t="s">
        <v>93</v>
      </c>
      <c r="BE72" s="1" t="s">
        <v>157</v>
      </c>
      <c r="BF72" s="1" t="s">
        <v>367</v>
      </c>
    </row>
    <row r="73" spans="1:58" s="1" customFormat="1">
      <c r="A73" s="1" t="s">
        <v>1342</v>
      </c>
      <c r="B73" s="1" t="s">
        <v>350</v>
      </c>
      <c r="C73" s="1" t="s">
        <v>351</v>
      </c>
      <c r="D73" s="1" t="s">
        <v>352</v>
      </c>
      <c r="E73" s="1" t="s">
        <v>353</v>
      </c>
      <c r="F73" s="1" t="s">
        <v>187</v>
      </c>
      <c r="G73" s="1" t="s">
        <v>67</v>
      </c>
      <c r="H73" s="1">
        <v>2015</v>
      </c>
      <c r="I73" s="1" t="s">
        <v>354</v>
      </c>
      <c r="J73" s="1" t="s">
        <v>110</v>
      </c>
      <c r="K73" s="1" t="s">
        <v>111</v>
      </c>
      <c r="L73" s="1" t="s">
        <v>71</v>
      </c>
      <c r="M73" s="1" t="s">
        <v>355</v>
      </c>
      <c r="N73" s="1" t="s">
        <v>73</v>
      </c>
      <c r="O73" s="1" t="s">
        <v>113</v>
      </c>
      <c r="P73" s="1" t="s">
        <v>75</v>
      </c>
      <c r="Q73" s="1" t="s">
        <v>72</v>
      </c>
      <c r="R73" s="1" t="s">
        <v>75</v>
      </c>
      <c r="S73" s="1" t="s">
        <v>76</v>
      </c>
      <c r="T73" s="1" t="s">
        <v>76</v>
      </c>
      <c r="U73" s="1" t="s">
        <v>220</v>
      </c>
      <c r="V73" s="1" t="s">
        <v>77</v>
      </c>
      <c r="W73" s="1" t="s">
        <v>356</v>
      </c>
      <c r="X73" s="1" t="s">
        <v>356</v>
      </c>
      <c r="Y73" s="1" t="s">
        <v>357</v>
      </c>
      <c r="Z73" s="1" t="s">
        <v>358</v>
      </c>
      <c r="AA73" s="1" t="s">
        <v>359</v>
      </c>
      <c r="AB73" s="1" t="s">
        <v>360</v>
      </c>
      <c r="AC73" s="1" t="s">
        <v>361</v>
      </c>
      <c r="AD73" s="1" t="s">
        <v>83</v>
      </c>
      <c r="AE73" s="1" t="s">
        <v>362</v>
      </c>
      <c r="AF73" s="1" t="s">
        <v>85</v>
      </c>
      <c r="AG73" s="1" t="s">
        <v>86</v>
      </c>
      <c r="AH73" s="1" t="s">
        <v>76</v>
      </c>
      <c r="AI73" s="1">
        <v>3</v>
      </c>
      <c r="AJ73" s="1" t="s">
        <v>363</v>
      </c>
      <c r="AK73" s="1" t="s">
        <v>364</v>
      </c>
      <c r="AL73" s="1" t="s">
        <v>365</v>
      </c>
      <c r="AM73" s="1" t="s">
        <v>88</v>
      </c>
      <c r="AN73" s="1">
        <v>5</v>
      </c>
      <c r="AO73" s="1">
        <v>3</v>
      </c>
      <c r="AP73" s="1">
        <v>5</v>
      </c>
      <c r="AQ73" s="1">
        <v>5</v>
      </c>
      <c r="AR73" s="1" t="s">
        <v>89</v>
      </c>
      <c r="AS73" s="1" t="s">
        <v>371</v>
      </c>
      <c r="AT73" s="1" t="s">
        <v>300</v>
      </c>
      <c r="AU73" s="4" t="s">
        <v>1270</v>
      </c>
      <c r="AV73" s="57">
        <v>0.26860000000000001</v>
      </c>
      <c r="AW73" s="57">
        <v>6.6199999999999995E-2</v>
      </c>
      <c r="AX73" s="51">
        <v>8</v>
      </c>
      <c r="AY73" s="64">
        <v>0.19</v>
      </c>
      <c r="AZ73" s="57">
        <v>0.33629999999999999</v>
      </c>
      <c r="BA73" s="57">
        <v>6.9099999999999995E-2</v>
      </c>
      <c r="BB73" s="51">
        <v>10</v>
      </c>
      <c r="BC73" s="64">
        <v>0.22</v>
      </c>
      <c r="BD73" s="1" t="s">
        <v>93</v>
      </c>
      <c r="BE73" s="1" t="s">
        <v>157</v>
      </c>
      <c r="BF73" s="1" t="s">
        <v>367</v>
      </c>
    </row>
    <row r="74" spans="1:58" s="1" customFormat="1">
      <c r="A74" s="1" t="s">
        <v>1343</v>
      </c>
      <c r="B74" s="1" t="s">
        <v>350</v>
      </c>
      <c r="C74" s="1" t="s">
        <v>351</v>
      </c>
      <c r="D74" s="1" t="s">
        <v>352</v>
      </c>
      <c r="E74" s="1" t="s">
        <v>353</v>
      </c>
      <c r="F74" s="1" t="s">
        <v>187</v>
      </c>
      <c r="G74" s="1" t="s">
        <v>67</v>
      </c>
      <c r="H74" s="1">
        <v>2015</v>
      </c>
      <c r="I74" s="1" t="s">
        <v>354</v>
      </c>
      <c r="J74" s="1" t="s">
        <v>110</v>
      </c>
      <c r="K74" s="1" t="s">
        <v>111</v>
      </c>
      <c r="L74" s="1" t="s">
        <v>71</v>
      </c>
      <c r="M74" s="1" t="s">
        <v>355</v>
      </c>
      <c r="N74" s="1" t="s">
        <v>73</v>
      </c>
      <c r="O74" s="1" t="s">
        <v>113</v>
      </c>
      <c r="P74" s="1" t="s">
        <v>75</v>
      </c>
      <c r="Q74" s="1" t="s">
        <v>72</v>
      </c>
      <c r="R74" s="1" t="s">
        <v>75</v>
      </c>
      <c r="S74" s="1" t="s">
        <v>76</v>
      </c>
      <c r="T74" s="1" t="s">
        <v>76</v>
      </c>
      <c r="U74" s="1" t="s">
        <v>220</v>
      </c>
      <c r="V74" s="1" t="s">
        <v>77</v>
      </c>
      <c r="W74" s="1" t="s">
        <v>356</v>
      </c>
      <c r="X74" s="1" t="s">
        <v>356</v>
      </c>
      <c r="Y74" s="1" t="s">
        <v>357</v>
      </c>
      <c r="Z74" s="1" t="s">
        <v>358</v>
      </c>
      <c r="AA74" s="1" t="s">
        <v>359</v>
      </c>
      <c r="AB74" s="1" t="s">
        <v>360</v>
      </c>
      <c r="AC74" s="1" t="s">
        <v>361</v>
      </c>
      <c r="AD74" s="1" t="s">
        <v>83</v>
      </c>
      <c r="AE74" s="1" t="s">
        <v>362</v>
      </c>
      <c r="AF74" s="1" t="s">
        <v>85</v>
      </c>
      <c r="AG74" s="1" t="s">
        <v>86</v>
      </c>
      <c r="AH74" s="1" t="s">
        <v>76</v>
      </c>
      <c r="AI74" s="1">
        <v>3</v>
      </c>
      <c r="AJ74" s="1" t="s">
        <v>363</v>
      </c>
      <c r="AK74" s="1" t="s">
        <v>364</v>
      </c>
      <c r="AL74" s="1" t="s">
        <v>365</v>
      </c>
      <c r="AM74" s="1" t="s">
        <v>88</v>
      </c>
      <c r="AN74" s="1">
        <v>5</v>
      </c>
      <c r="AO74" s="1">
        <v>3</v>
      </c>
      <c r="AP74" s="1">
        <v>5</v>
      </c>
      <c r="AQ74" s="1">
        <v>5</v>
      </c>
      <c r="AR74" s="1" t="s">
        <v>89</v>
      </c>
      <c r="AS74" s="1" t="s">
        <v>371</v>
      </c>
      <c r="AT74" s="1" t="s">
        <v>300</v>
      </c>
      <c r="AU74" s="4" t="s">
        <v>1269</v>
      </c>
      <c r="AV74" s="57">
        <v>0.82840000000000003</v>
      </c>
      <c r="AW74" s="57">
        <v>5.0700000000000002E-2</v>
      </c>
      <c r="AX74" s="51">
        <v>8</v>
      </c>
      <c r="AY74" s="64">
        <v>0.14000000000000001</v>
      </c>
      <c r="AZ74" s="57">
        <v>0.75609999999999999</v>
      </c>
      <c r="BA74" s="57">
        <v>5.8799999999999998E-2</v>
      </c>
      <c r="BB74" s="51">
        <v>10</v>
      </c>
      <c r="BC74" s="64">
        <v>0.19</v>
      </c>
      <c r="BD74" s="1" t="s">
        <v>93</v>
      </c>
      <c r="BE74" s="1" t="s">
        <v>157</v>
      </c>
      <c r="BF74" s="1" t="s">
        <v>367</v>
      </c>
    </row>
    <row r="75" spans="1:58" s="7" customFormat="1">
      <c r="A75" s="7" t="s">
        <v>1344</v>
      </c>
      <c r="B75" s="7" t="s">
        <v>379</v>
      </c>
      <c r="C75" s="7" t="s">
        <v>380</v>
      </c>
      <c r="D75" s="7" t="s">
        <v>381</v>
      </c>
      <c r="E75" s="7" t="s">
        <v>382</v>
      </c>
      <c r="F75" s="7" t="s">
        <v>66</v>
      </c>
      <c r="G75" s="7" t="s">
        <v>67</v>
      </c>
      <c r="H75" s="7">
        <v>2013</v>
      </c>
      <c r="I75" s="7" t="s">
        <v>383</v>
      </c>
      <c r="J75" s="7" t="s">
        <v>148</v>
      </c>
      <c r="K75" s="7" t="s">
        <v>149</v>
      </c>
      <c r="L75" s="7" t="s">
        <v>71</v>
      </c>
      <c r="M75" s="7" t="s">
        <v>384</v>
      </c>
      <c r="N75" s="7" t="s">
        <v>73</v>
      </c>
      <c r="O75" s="7" t="s">
        <v>74</v>
      </c>
      <c r="P75" s="7" t="s">
        <v>75</v>
      </c>
      <c r="Q75" s="7" t="s">
        <v>72</v>
      </c>
      <c r="R75" s="7" t="s">
        <v>75</v>
      </c>
      <c r="S75" s="7" t="s">
        <v>76</v>
      </c>
      <c r="T75" s="7" t="s">
        <v>76</v>
      </c>
      <c r="U75" s="7" t="s">
        <v>76</v>
      </c>
      <c r="V75" s="7" t="s">
        <v>77</v>
      </c>
      <c r="W75" s="7" t="s">
        <v>114</v>
      </c>
      <c r="X75" s="7" t="s">
        <v>115</v>
      </c>
      <c r="Y75" s="7" t="s">
        <v>385</v>
      </c>
      <c r="Z75" s="7" t="s">
        <v>386</v>
      </c>
      <c r="AA75" s="7" t="s">
        <v>152</v>
      </c>
      <c r="AB75" s="7" t="s">
        <v>152</v>
      </c>
      <c r="AC75" s="7" t="s">
        <v>152</v>
      </c>
      <c r="AD75" s="7" t="s">
        <v>121</v>
      </c>
      <c r="AE75" s="7" t="s">
        <v>387</v>
      </c>
      <c r="AF75" s="7" t="s">
        <v>85</v>
      </c>
      <c r="AG75" s="7" t="s">
        <v>86</v>
      </c>
      <c r="AH75" s="7" t="s">
        <v>76</v>
      </c>
      <c r="AI75" s="7">
        <v>3</v>
      </c>
      <c r="AJ75" s="7">
        <v>1</v>
      </c>
      <c r="AK75" s="7" t="s">
        <v>124</v>
      </c>
      <c r="AL75" s="7" t="s">
        <v>155</v>
      </c>
      <c r="AM75" s="7" t="s">
        <v>126</v>
      </c>
      <c r="AN75" s="7">
        <v>4</v>
      </c>
      <c r="AO75" s="7">
        <v>0</v>
      </c>
      <c r="AP75" s="7">
        <v>5</v>
      </c>
      <c r="AQ75" s="7">
        <v>0</v>
      </c>
      <c r="AR75" s="7" t="s">
        <v>127</v>
      </c>
      <c r="AS75" s="7" t="s">
        <v>388</v>
      </c>
      <c r="AT75" s="7" t="s">
        <v>91</v>
      </c>
      <c r="AU75" s="8" t="s">
        <v>131</v>
      </c>
      <c r="AV75" s="61">
        <v>5</v>
      </c>
      <c r="AW75" s="61">
        <v>0.32</v>
      </c>
      <c r="AX75" s="54">
        <v>4</v>
      </c>
      <c r="AY75" s="67">
        <v>0.64</v>
      </c>
      <c r="AZ75" s="61">
        <v>5.93</v>
      </c>
      <c r="BA75" s="61">
        <v>1.84</v>
      </c>
      <c r="BB75" s="54">
        <v>5</v>
      </c>
      <c r="BC75" s="67">
        <v>4.12</v>
      </c>
      <c r="BD75" s="7" t="s">
        <v>93</v>
      </c>
      <c r="BE75" s="7" t="s">
        <v>157</v>
      </c>
    </row>
    <row r="76" spans="1:58" s="7" customFormat="1">
      <c r="A76" s="7" t="s">
        <v>1345</v>
      </c>
      <c r="B76" s="7" t="s">
        <v>379</v>
      </c>
      <c r="C76" s="7" t="s">
        <v>380</v>
      </c>
      <c r="D76" s="7" t="s">
        <v>381</v>
      </c>
      <c r="E76" s="7" t="s">
        <v>382</v>
      </c>
      <c r="F76" s="7" t="s">
        <v>66</v>
      </c>
      <c r="G76" s="7" t="s">
        <v>67</v>
      </c>
      <c r="H76" s="7">
        <v>2013</v>
      </c>
      <c r="I76" s="7" t="s">
        <v>383</v>
      </c>
      <c r="J76" s="7" t="s">
        <v>148</v>
      </c>
      <c r="K76" s="7" t="s">
        <v>149</v>
      </c>
      <c r="L76" s="7" t="s">
        <v>71</v>
      </c>
      <c r="M76" s="7" t="s">
        <v>384</v>
      </c>
      <c r="N76" s="7" t="s">
        <v>73</v>
      </c>
      <c r="O76" s="7" t="s">
        <v>74</v>
      </c>
      <c r="P76" s="7" t="s">
        <v>75</v>
      </c>
      <c r="Q76" s="7" t="s">
        <v>72</v>
      </c>
      <c r="R76" s="7" t="s">
        <v>75</v>
      </c>
      <c r="S76" s="7" t="s">
        <v>76</v>
      </c>
      <c r="T76" s="7" t="s">
        <v>76</v>
      </c>
      <c r="U76" s="7" t="s">
        <v>76</v>
      </c>
      <c r="V76" s="7" t="s">
        <v>77</v>
      </c>
      <c r="W76" s="7" t="s">
        <v>114</v>
      </c>
      <c r="X76" s="7" t="s">
        <v>115</v>
      </c>
      <c r="Y76" s="7" t="s">
        <v>385</v>
      </c>
      <c r="Z76" s="7" t="s">
        <v>386</v>
      </c>
      <c r="AA76" s="7" t="s">
        <v>152</v>
      </c>
      <c r="AB76" s="7" t="s">
        <v>152</v>
      </c>
      <c r="AC76" s="7" t="s">
        <v>152</v>
      </c>
      <c r="AD76" s="7" t="s">
        <v>121</v>
      </c>
      <c r="AE76" s="7" t="s">
        <v>387</v>
      </c>
      <c r="AF76" s="7" t="s">
        <v>85</v>
      </c>
      <c r="AG76" s="7" t="s">
        <v>86</v>
      </c>
      <c r="AH76" s="7" t="s">
        <v>76</v>
      </c>
      <c r="AI76" s="7">
        <v>3</v>
      </c>
      <c r="AJ76" s="7">
        <v>1</v>
      </c>
      <c r="AK76" s="7" t="s">
        <v>124</v>
      </c>
      <c r="AL76" s="7" t="s">
        <v>155</v>
      </c>
      <c r="AM76" s="7" t="s">
        <v>126</v>
      </c>
      <c r="AN76" s="7">
        <v>4</v>
      </c>
      <c r="AO76" s="7">
        <v>0</v>
      </c>
      <c r="AP76" s="7">
        <v>5</v>
      </c>
      <c r="AQ76" s="7">
        <v>0</v>
      </c>
      <c r="AR76" s="7" t="s">
        <v>127</v>
      </c>
      <c r="AS76" s="7" t="s">
        <v>388</v>
      </c>
      <c r="AT76" s="7" t="s">
        <v>91</v>
      </c>
      <c r="AU76" s="8" t="s">
        <v>1854</v>
      </c>
      <c r="AV76" s="61">
        <v>6.16</v>
      </c>
      <c r="AW76" s="61">
        <v>2.81</v>
      </c>
      <c r="AX76" s="54">
        <v>4</v>
      </c>
      <c r="AY76" s="67">
        <v>5.61</v>
      </c>
      <c r="AZ76" s="61">
        <v>8.31</v>
      </c>
      <c r="BA76" s="61">
        <v>2.2200000000000002</v>
      </c>
      <c r="BB76" s="54">
        <v>5</v>
      </c>
      <c r="BC76" s="67">
        <v>4.96</v>
      </c>
      <c r="BD76" s="7" t="s">
        <v>93</v>
      </c>
      <c r="BE76" s="7" t="s">
        <v>157</v>
      </c>
    </row>
    <row r="77" spans="1:58" s="7" customFormat="1">
      <c r="A77" s="7" t="s">
        <v>1346</v>
      </c>
      <c r="B77" s="7" t="s">
        <v>379</v>
      </c>
      <c r="C77" s="7" t="s">
        <v>380</v>
      </c>
      <c r="D77" s="7" t="s">
        <v>381</v>
      </c>
      <c r="E77" s="7" t="s">
        <v>382</v>
      </c>
      <c r="F77" s="7" t="s">
        <v>66</v>
      </c>
      <c r="G77" s="7" t="s">
        <v>67</v>
      </c>
      <c r="H77" s="7">
        <v>2013</v>
      </c>
      <c r="I77" s="7" t="s">
        <v>383</v>
      </c>
      <c r="J77" s="7" t="s">
        <v>148</v>
      </c>
      <c r="K77" s="7" t="s">
        <v>149</v>
      </c>
      <c r="L77" s="7" t="s">
        <v>71</v>
      </c>
      <c r="M77" s="7" t="s">
        <v>384</v>
      </c>
      <c r="N77" s="7" t="s">
        <v>73</v>
      </c>
      <c r="O77" s="7" t="s">
        <v>74</v>
      </c>
      <c r="P77" s="7" t="s">
        <v>75</v>
      </c>
      <c r="Q77" s="7" t="s">
        <v>72</v>
      </c>
      <c r="R77" s="7" t="s">
        <v>75</v>
      </c>
      <c r="S77" s="7" t="s">
        <v>76</v>
      </c>
      <c r="T77" s="7" t="s">
        <v>76</v>
      </c>
      <c r="U77" s="7" t="s">
        <v>76</v>
      </c>
      <c r="V77" s="7" t="s">
        <v>77</v>
      </c>
      <c r="W77" s="7" t="s">
        <v>114</v>
      </c>
      <c r="X77" s="7" t="s">
        <v>115</v>
      </c>
      <c r="Y77" s="7" t="s">
        <v>385</v>
      </c>
      <c r="Z77" s="7" t="s">
        <v>386</v>
      </c>
      <c r="AA77" s="7" t="s">
        <v>152</v>
      </c>
      <c r="AB77" s="7" t="s">
        <v>152</v>
      </c>
      <c r="AC77" s="7" t="s">
        <v>152</v>
      </c>
      <c r="AD77" s="7" t="s">
        <v>121</v>
      </c>
      <c r="AE77" s="7" t="s">
        <v>387</v>
      </c>
      <c r="AF77" s="7" t="s">
        <v>85</v>
      </c>
      <c r="AG77" s="7" t="s">
        <v>86</v>
      </c>
      <c r="AH77" s="7" t="s">
        <v>76</v>
      </c>
      <c r="AI77" s="7">
        <v>3</v>
      </c>
      <c r="AJ77" s="7">
        <v>1</v>
      </c>
      <c r="AK77" s="7" t="s">
        <v>124</v>
      </c>
      <c r="AL77" s="7" t="s">
        <v>155</v>
      </c>
      <c r="AM77" s="7" t="s">
        <v>126</v>
      </c>
      <c r="AN77" s="7">
        <v>4</v>
      </c>
      <c r="AO77" s="7">
        <v>0</v>
      </c>
      <c r="AP77" s="7">
        <v>5</v>
      </c>
      <c r="AQ77" s="7">
        <v>0</v>
      </c>
      <c r="AR77" s="7" t="s">
        <v>127</v>
      </c>
      <c r="AS77" s="7" t="s">
        <v>388</v>
      </c>
      <c r="AT77" s="7" t="s">
        <v>91</v>
      </c>
      <c r="AU77" s="8" t="s">
        <v>1855</v>
      </c>
      <c r="AV77" s="61">
        <v>6.94</v>
      </c>
      <c r="AW77" s="61">
        <v>0.94</v>
      </c>
      <c r="AX77" s="54">
        <v>4</v>
      </c>
      <c r="AY77" s="67">
        <v>1.89</v>
      </c>
      <c r="AZ77" s="56">
        <v>9.16</v>
      </c>
      <c r="BA77" s="56">
        <v>1.68</v>
      </c>
      <c r="BB77" s="54">
        <v>5</v>
      </c>
      <c r="BC77" s="67">
        <v>3.75</v>
      </c>
      <c r="BD77" s="7" t="s">
        <v>93</v>
      </c>
      <c r="BE77" s="7" t="s">
        <v>157</v>
      </c>
    </row>
    <row r="78" spans="1:58" s="7" customFormat="1">
      <c r="A78" s="7" t="s">
        <v>1347</v>
      </c>
      <c r="B78" s="7" t="s">
        <v>379</v>
      </c>
      <c r="C78" s="7" t="s">
        <v>380</v>
      </c>
      <c r="D78" s="7" t="s">
        <v>381</v>
      </c>
      <c r="E78" s="7" t="s">
        <v>382</v>
      </c>
      <c r="F78" s="7" t="s">
        <v>66</v>
      </c>
      <c r="G78" s="7" t="s">
        <v>67</v>
      </c>
      <c r="H78" s="7">
        <v>2013</v>
      </c>
      <c r="I78" s="7" t="s">
        <v>383</v>
      </c>
      <c r="J78" s="7" t="s">
        <v>148</v>
      </c>
      <c r="K78" s="7" t="s">
        <v>149</v>
      </c>
      <c r="L78" s="7" t="s">
        <v>71</v>
      </c>
      <c r="M78" s="7" t="s">
        <v>384</v>
      </c>
      <c r="N78" s="7" t="s">
        <v>73</v>
      </c>
      <c r="O78" s="7" t="s">
        <v>74</v>
      </c>
      <c r="P78" s="7" t="s">
        <v>75</v>
      </c>
      <c r="Q78" s="7" t="s">
        <v>72</v>
      </c>
      <c r="R78" s="7" t="s">
        <v>75</v>
      </c>
      <c r="S78" s="7" t="s">
        <v>76</v>
      </c>
      <c r="T78" s="7" t="s">
        <v>76</v>
      </c>
      <c r="U78" s="7" t="s">
        <v>76</v>
      </c>
      <c r="V78" s="7" t="s">
        <v>77</v>
      </c>
      <c r="W78" s="7" t="s">
        <v>114</v>
      </c>
      <c r="X78" s="7" t="s">
        <v>115</v>
      </c>
      <c r="Y78" s="7" t="s">
        <v>385</v>
      </c>
      <c r="Z78" s="7" t="s">
        <v>386</v>
      </c>
      <c r="AA78" s="7" t="s">
        <v>152</v>
      </c>
      <c r="AB78" s="7" t="s">
        <v>152</v>
      </c>
      <c r="AC78" s="7" t="s">
        <v>152</v>
      </c>
      <c r="AD78" s="7" t="s">
        <v>121</v>
      </c>
      <c r="AE78" s="7" t="s">
        <v>387</v>
      </c>
      <c r="AF78" s="7" t="s">
        <v>85</v>
      </c>
      <c r="AG78" s="7" t="s">
        <v>86</v>
      </c>
      <c r="AH78" s="7" t="s">
        <v>76</v>
      </c>
      <c r="AI78" s="7">
        <v>3</v>
      </c>
      <c r="AJ78" s="7">
        <v>1</v>
      </c>
      <c r="AK78" s="7" t="s">
        <v>124</v>
      </c>
      <c r="AL78" s="7" t="s">
        <v>155</v>
      </c>
      <c r="AM78" s="7" t="s">
        <v>126</v>
      </c>
      <c r="AN78" s="7">
        <v>4</v>
      </c>
      <c r="AO78" s="7">
        <v>0</v>
      </c>
      <c r="AP78" s="7">
        <v>5</v>
      </c>
      <c r="AQ78" s="7">
        <v>0</v>
      </c>
      <c r="AR78" s="7" t="s">
        <v>127</v>
      </c>
      <c r="AS78" s="7" t="s">
        <v>388</v>
      </c>
      <c r="AT78" s="7" t="s">
        <v>91</v>
      </c>
      <c r="AU78" s="8" t="s">
        <v>1270</v>
      </c>
      <c r="AV78" s="56">
        <v>7.8231250000000001</v>
      </c>
      <c r="AW78" s="56">
        <v>1.3845755121907704</v>
      </c>
      <c r="AX78" s="54">
        <v>4</v>
      </c>
      <c r="AY78" s="67">
        <f>AW78*SQRT(AX78)</f>
        <v>2.7691510243815407</v>
      </c>
      <c r="AZ78" s="56">
        <v>15.782500000000004</v>
      </c>
      <c r="BA78" s="56">
        <v>3.9307382417301677</v>
      </c>
      <c r="BB78" s="54">
        <v>5</v>
      </c>
      <c r="BC78" s="67">
        <f>BA78*SQRT(BB78)</f>
        <v>8.789397910266656</v>
      </c>
      <c r="BD78" s="7" t="s">
        <v>93</v>
      </c>
      <c r="BE78" s="7" t="s">
        <v>157</v>
      </c>
    </row>
    <row r="79" spans="1:58" s="7" customFormat="1">
      <c r="A79" s="7" t="s">
        <v>1348</v>
      </c>
      <c r="B79" s="7" t="s">
        <v>379</v>
      </c>
      <c r="C79" s="7" t="s">
        <v>380</v>
      </c>
      <c r="D79" s="7" t="s">
        <v>381</v>
      </c>
      <c r="E79" s="7" t="s">
        <v>382</v>
      </c>
      <c r="F79" s="7" t="s">
        <v>66</v>
      </c>
      <c r="G79" s="7" t="s">
        <v>67</v>
      </c>
      <c r="H79" s="7">
        <v>2013</v>
      </c>
      <c r="I79" s="7" t="s">
        <v>383</v>
      </c>
      <c r="J79" s="7" t="s">
        <v>148</v>
      </c>
      <c r="K79" s="7" t="s">
        <v>149</v>
      </c>
      <c r="L79" s="7" t="s">
        <v>71</v>
      </c>
      <c r="M79" s="7" t="s">
        <v>384</v>
      </c>
      <c r="N79" s="7" t="s">
        <v>73</v>
      </c>
      <c r="O79" s="7" t="s">
        <v>74</v>
      </c>
      <c r="P79" s="7" t="s">
        <v>75</v>
      </c>
      <c r="Q79" s="7" t="s">
        <v>72</v>
      </c>
      <c r="R79" s="7" t="s">
        <v>75</v>
      </c>
      <c r="S79" s="7" t="s">
        <v>76</v>
      </c>
      <c r="T79" s="7" t="s">
        <v>76</v>
      </c>
      <c r="U79" s="7" t="s">
        <v>76</v>
      </c>
      <c r="V79" s="7" t="s">
        <v>77</v>
      </c>
      <c r="W79" s="7" t="s">
        <v>114</v>
      </c>
      <c r="X79" s="7" t="s">
        <v>115</v>
      </c>
      <c r="Y79" s="7" t="s">
        <v>385</v>
      </c>
      <c r="Z79" s="7" t="s">
        <v>386</v>
      </c>
      <c r="AA79" s="7" t="s">
        <v>152</v>
      </c>
      <c r="AB79" s="7" t="s">
        <v>152</v>
      </c>
      <c r="AC79" s="7" t="s">
        <v>152</v>
      </c>
      <c r="AD79" s="7" t="s">
        <v>121</v>
      </c>
      <c r="AE79" s="7" t="s">
        <v>387</v>
      </c>
      <c r="AF79" s="7" t="s">
        <v>85</v>
      </c>
      <c r="AG79" s="7" t="s">
        <v>86</v>
      </c>
      <c r="AH79" s="7" t="s">
        <v>76</v>
      </c>
      <c r="AI79" s="7">
        <v>3</v>
      </c>
      <c r="AJ79" s="7">
        <v>1</v>
      </c>
      <c r="AK79" s="7" t="s">
        <v>124</v>
      </c>
      <c r="AL79" s="7" t="s">
        <v>155</v>
      </c>
      <c r="AM79" s="7" t="s">
        <v>126</v>
      </c>
      <c r="AN79" s="7">
        <v>4</v>
      </c>
      <c r="AO79" s="7">
        <v>0</v>
      </c>
      <c r="AP79" s="7">
        <v>5</v>
      </c>
      <c r="AQ79" s="7">
        <v>0</v>
      </c>
      <c r="AR79" s="7" t="s">
        <v>127</v>
      </c>
      <c r="AS79" s="7" t="s">
        <v>388</v>
      </c>
      <c r="AT79" s="7" t="s">
        <v>91</v>
      </c>
      <c r="AU79" s="8" t="s">
        <v>1269</v>
      </c>
      <c r="AV79" s="56">
        <v>4.0818750000000001</v>
      </c>
      <c r="AW79" s="56">
        <v>0.36849549833297512</v>
      </c>
      <c r="AX79" s="54">
        <v>4</v>
      </c>
      <c r="AY79" s="67">
        <f>AW79*SQRT(AX79)</f>
        <v>0.73699099666595025</v>
      </c>
      <c r="AZ79" s="56">
        <v>4.58</v>
      </c>
      <c r="BA79" s="56">
        <v>0.37697397125000609</v>
      </c>
      <c r="BB79" s="54">
        <v>5</v>
      </c>
      <c r="BC79" s="67">
        <f>BA79*SQRT(BB79)</f>
        <v>0.842939425463065</v>
      </c>
      <c r="BD79" s="7" t="s">
        <v>93</v>
      </c>
      <c r="BE79" s="7" t="s">
        <v>157</v>
      </c>
    </row>
    <row r="80" spans="1:58" s="10" customFormat="1">
      <c r="A80" s="10" t="s">
        <v>1349</v>
      </c>
      <c r="B80" s="10" t="s">
        <v>379</v>
      </c>
      <c r="C80" s="10" t="s">
        <v>380</v>
      </c>
      <c r="D80" s="10" t="s">
        <v>392</v>
      </c>
      <c r="E80" s="10" t="s">
        <v>382</v>
      </c>
      <c r="F80" s="10" t="s">
        <v>66</v>
      </c>
      <c r="G80" s="10" t="s">
        <v>67</v>
      </c>
      <c r="H80" s="10">
        <v>2013</v>
      </c>
      <c r="I80" s="10" t="s">
        <v>383</v>
      </c>
      <c r="J80" s="10" t="s">
        <v>148</v>
      </c>
      <c r="K80" s="10" t="s">
        <v>149</v>
      </c>
      <c r="L80" s="10" t="s">
        <v>71</v>
      </c>
      <c r="M80" s="10" t="s">
        <v>384</v>
      </c>
      <c r="N80" s="10" t="s">
        <v>73</v>
      </c>
      <c r="O80" s="10" t="s">
        <v>74</v>
      </c>
      <c r="P80" s="10" t="s">
        <v>75</v>
      </c>
      <c r="Q80" s="10" t="s">
        <v>72</v>
      </c>
      <c r="R80" s="10" t="s">
        <v>75</v>
      </c>
      <c r="S80" s="10" t="s">
        <v>76</v>
      </c>
      <c r="T80" s="10" t="s">
        <v>76</v>
      </c>
      <c r="U80" s="10" t="s">
        <v>76</v>
      </c>
      <c r="V80" s="10" t="s">
        <v>77</v>
      </c>
      <c r="W80" s="10" t="s">
        <v>114</v>
      </c>
      <c r="X80" s="10" t="s">
        <v>115</v>
      </c>
      <c r="Y80" s="10" t="s">
        <v>385</v>
      </c>
      <c r="Z80" s="10" t="s">
        <v>386</v>
      </c>
      <c r="AA80" s="10" t="s">
        <v>152</v>
      </c>
      <c r="AB80" s="10" t="s">
        <v>152</v>
      </c>
      <c r="AC80" s="10" t="s">
        <v>152</v>
      </c>
      <c r="AD80" s="10" t="s">
        <v>121</v>
      </c>
      <c r="AE80" s="10" t="s">
        <v>387</v>
      </c>
      <c r="AF80" s="10" t="s">
        <v>85</v>
      </c>
      <c r="AG80" s="10" t="s">
        <v>86</v>
      </c>
      <c r="AH80" s="10" t="s">
        <v>76</v>
      </c>
      <c r="AI80" s="10">
        <v>3</v>
      </c>
      <c r="AJ80" s="10">
        <v>1</v>
      </c>
      <c r="AK80" s="10" t="s">
        <v>124</v>
      </c>
      <c r="AL80" s="10" t="s">
        <v>155</v>
      </c>
      <c r="AM80" s="10" t="s">
        <v>126</v>
      </c>
      <c r="AN80" s="10">
        <v>0</v>
      </c>
      <c r="AO80" s="10">
        <v>5</v>
      </c>
      <c r="AP80" s="10">
        <v>0</v>
      </c>
      <c r="AQ80" s="10">
        <v>4</v>
      </c>
      <c r="AR80" s="10" t="s">
        <v>138</v>
      </c>
      <c r="AS80" s="10" t="s">
        <v>388</v>
      </c>
      <c r="AT80" s="10" t="s">
        <v>91</v>
      </c>
      <c r="AU80" s="11" t="s">
        <v>131</v>
      </c>
      <c r="AV80" s="59">
        <v>5.93</v>
      </c>
      <c r="AW80" s="59">
        <v>0.38</v>
      </c>
      <c r="AX80" s="53">
        <v>5</v>
      </c>
      <c r="AY80" s="66">
        <v>0.85</v>
      </c>
      <c r="AZ80" s="59">
        <v>4.72</v>
      </c>
      <c r="BA80" s="59">
        <v>0.25</v>
      </c>
      <c r="BB80" s="53">
        <v>4</v>
      </c>
      <c r="BC80" s="66">
        <v>0.49</v>
      </c>
      <c r="BD80" s="10" t="s">
        <v>93</v>
      </c>
      <c r="BE80" s="10" t="s">
        <v>157</v>
      </c>
    </row>
    <row r="81" spans="1:59" s="10" customFormat="1">
      <c r="A81" s="10" t="s">
        <v>1350</v>
      </c>
      <c r="B81" s="10" t="s">
        <v>379</v>
      </c>
      <c r="C81" s="10" t="s">
        <v>380</v>
      </c>
      <c r="D81" s="10" t="s">
        <v>392</v>
      </c>
      <c r="E81" s="10" t="s">
        <v>382</v>
      </c>
      <c r="F81" s="10" t="s">
        <v>66</v>
      </c>
      <c r="G81" s="10" t="s">
        <v>67</v>
      </c>
      <c r="H81" s="10">
        <v>2013</v>
      </c>
      <c r="I81" s="10" t="s">
        <v>383</v>
      </c>
      <c r="J81" s="10" t="s">
        <v>148</v>
      </c>
      <c r="K81" s="10" t="s">
        <v>149</v>
      </c>
      <c r="L81" s="10" t="s">
        <v>71</v>
      </c>
      <c r="M81" s="10" t="s">
        <v>384</v>
      </c>
      <c r="N81" s="10" t="s">
        <v>73</v>
      </c>
      <c r="O81" s="10" t="s">
        <v>74</v>
      </c>
      <c r="P81" s="10" t="s">
        <v>75</v>
      </c>
      <c r="Q81" s="10" t="s">
        <v>72</v>
      </c>
      <c r="R81" s="10" t="s">
        <v>75</v>
      </c>
      <c r="S81" s="10" t="s">
        <v>76</v>
      </c>
      <c r="T81" s="10" t="s">
        <v>76</v>
      </c>
      <c r="U81" s="10" t="s">
        <v>76</v>
      </c>
      <c r="V81" s="10" t="s">
        <v>77</v>
      </c>
      <c r="W81" s="10" t="s">
        <v>114</v>
      </c>
      <c r="X81" s="10" t="s">
        <v>115</v>
      </c>
      <c r="Y81" s="10" t="s">
        <v>385</v>
      </c>
      <c r="Z81" s="10" t="s">
        <v>386</v>
      </c>
      <c r="AA81" s="10" t="s">
        <v>152</v>
      </c>
      <c r="AB81" s="10" t="s">
        <v>152</v>
      </c>
      <c r="AC81" s="10" t="s">
        <v>152</v>
      </c>
      <c r="AD81" s="10" t="s">
        <v>121</v>
      </c>
      <c r="AE81" s="10" t="s">
        <v>387</v>
      </c>
      <c r="AF81" s="10" t="s">
        <v>85</v>
      </c>
      <c r="AG81" s="10" t="s">
        <v>86</v>
      </c>
      <c r="AH81" s="10" t="s">
        <v>76</v>
      </c>
      <c r="AI81" s="10">
        <v>3</v>
      </c>
      <c r="AJ81" s="10">
        <v>1</v>
      </c>
      <c r="AK81" s="10" t="s">
        <v>124</v>
      </c>
      <c r="AL81" s="10" t="s">
        <v>155</v>
      </c>
      <c r="AM81" s="10" t="s">
        <v>126</v>
      </c>
      <c r="AN81" s="10">
        <v>0</v>
      </c>
      <c r="AO81" s="10">
        <v>5</v>
      </c>
      <c r="AP81" s="10">
        <v>0</v>
      </c>
      <c r="AQ81" s="10">
        <v>4</v>
      </c>
      <c r="AR81" s="10" t="s">
        <v>138</v>
      </c>
      <c r="AS81" s="10" t="s">
        <v>388</v>
      </c>
      <c r="AT81" s="10" t="s">
        <v>91</v>
      </c>
      <c r="AU81" s="11" t="s">
        <v>1854</v>
      </c>
      <c r="AV81" s="59">
        <v>7.77</v>
      </c>
      <c r="AW81" s="59">
        <v>1.27</v>
      </c>
      <c r="AX81" s="53">
        <v>5</v>
      </c>
      <c r="AY81" s="66">
        <v>2.84</v>
      </c>
      <c r="AZ81" s="59">
        <v>5.16</v>
      </c>
      <c r="BA81" s="59">
        <v>0.4</v>
      </c>
      <c r="BB81" s="53">
        <v>4</v>
      </c>
      <c r="BC81" s="66">
        <v>0.8</v>
      </c>
      <c r="BD81" s="10" t="s">
        <v>93</v>
      </c>
      <c r="BE81" s="10" t="s">
        <v>157</v>
      </c>
    </row>
    <row r="82" spans="1:59" s="10" customFormat="1">
      <c r="A82" s="10" t="s">
        <v>1351</v>
      </c>
      <c r="B82" s="10" t="s">
        <v>379</v>
      </c>
      <c r="C82" s="10" t="s">
        <v>380</v>
      </c>
      <c r="D82" s="10" t="s">
        <v>392</v>
      </c>
      <c r="E82" s="10" t="s">
        <v>382</v>
      </c>
      <c r="F82" s="10" t="s">
        <v>66</v>
      </c>
      <c r="G82" s="10" t="s">
        <v>67</v>
      </c>
      <c r="H82" s="10">
        <v>2013</v>
      </c>
      <c r="I82" s="10" t="s">
        <v>383</v>
      </c>
      <c r="J82" s="10" t="s">
        <v>148</v>
      </c>
      <c r="K82" s="10" t="s">
        <v>149</v>
      </c>
      <c r="L82" s="10" t="s">
        <v>71</v>
      </c>
      <c r="M82" s="10" t="s">
        <v>384</v>
      </c>
      <c r="N82" s="10" t="s">
        <v>73</v>
      </c>
      <c r="O82" s="10" t="s">
        <v>74</v>
      </c>
      <c r="P82" s="10" t="s">
        <v>75</v>
      </c>
      <c r="Q82" s="10" t="s">
        <v>72</v>
      </c>
      <c r="R82" s="10" t="s">
        <v>75</v>
      </c>
      <c r="S82" s="10" t="s">
        <v>76</v>
      </c>
      <c r="T82" s="10" t="s">
        <v>76</v>
      </c>
      <c r="U82" s="10" t="s">
        <v>76</v>
      </c>
      <c r="V82" s="10" t="s">
        <v>77</v>
      </c>
      <c r="W82" s="10" t="s">
        <v>114</v>
      </c>
      <c r="X82" s="10" t="s">
        <v>115</v>
      </c>
      <c r="Y82" s="10" t="s">
        <v>385</v>
      </c>
      <c r="Z82" s="10" t="s">
        <v>386</v>
      </c>
      <c r="AA82" s="10" t="s">
        <v>152</v>
      </c>
      <c r="AB82" s="10" t="s">
        <v>152</v>
      </c>
      <c r="AC82" s="10" t="s">
        <v>152</v>
      </c>
      <c r="AD82" s="10" t="s">
        <v>121</v>
      </c>
      <c r="AE82" s="10" t="s">
        <v>387</v>
      </c>
      <c r="AF82" s="10" t="s">
        <v>85</v>
      </c>
      <c r="AG82" s="10" t="s">
        <v>86</v>
      </c>
      <c r="AH82" s="10" t="s">
        <v>76</v>
      </c>
      <c r="AI82" s="10">
        <v>3</v>
      </c>
      <c r="AJ82" s="10">
        <v>1</v>
      </c>
      <c r="AK82" s="10" t="s">
        <v>124</v>
      </c>
      <c r="AL82" s="10" t="s">
        <v>155</v>
      </c>
      <c r="AM82" s="10" t="s">
        <v>126</v>
      </c>
      <c r="AN82" s="10">
        <v>0</v>
      </c>
      <c r="AO82" s="10">
        <v>5</v>
      </c>
      <c r="AP82" s="10">
        <v>0</v>
      </c>
      <c r="AQ82" s="10">
        <v>4</v>
      </c>
      <c r="AR82" s="10" t="s">
        <v>138</v>
      </c>
      <c r="AS82" s="10" t="s">
        <v>388</v>
      </c>
      <c r="AT82" s="10" t="s">
        <v>91</v>
      </c>
      <c r="AU82" s="11" t="s">
        <v>1855</v>
      </c>
      <c r="AV82" s="59">
        <v>8.5500000000000007</v>
      </c>
      <c r="AW82" s="59">
        <v>0.9</v>
      </c>
      <c r="AX82" s="53">
        <v>5</v>
      </c>
      <c r="AY82" s="66">
        <v>2.02</v>
      </c>
      <c r="AZ82" s="59">
        <v>5.71</v>
      </c>
      <c r="BA82" s="59">
        <v>0.23</v>
      </c>
      <c r="BB82" s="53">
        <v>4</v>
      </c>
      <c r="BC82" s="66">
        <v>0.47</v>
      </c>
      <c r="BD82" s="10" t="s">
        <v>93</v>
      </c>
      <c r="BE82" s="10" t="s">
        <v>157</v>
      </c>
    </row>
    <row r="83" spans="1:59" s="10" customFormat="1">
      <c r="A83" s="10" t="s">
        <v>1352</v>
      </c>
      <c r="B83" s="10" t="s">
        <v>379</v>
      </c>
      <c r="C83" s="10" t="s">
        <v>380</v>
      </c>
      <c r="D83" s="10" t="s">
        <v>392</v>
      </c>
      <c r="E83" s="10" t="s">
        <v>382</v>
      </c>
      <c r="F83" s="10" t="s">
        <v>66</v>
      </c>
      <c r="G83" s="10" t="s">
        <v>67</v>
      </c>
      <c r="H83" s="10">
        <v>2013</v>
      </c>
      <c r="I83" s="10" t="s">
        <v>383</v>
      </c>
      <c r="J83" s="10" t="s">
        <v>148</v>
      </c>
      <c r="K83" s="10" t="s">
        <v>149</v>
      </c>
      <c r="L83" s="10" t="s">
        <v>71</v>
      </c>
      <c r="M83" s="10" t="s">
        <v>384</v>
      </c>
      <c r="N83" s="10" t="s">
        <v>73</v>
      </c>
      <c r="O83" s="10" t="s">
        <v>74</v>
      </c>
      <c r="P83" s="10" t="s">
        <v>75</v>
      </c>
      <c r="Q83" s="10" t="s">
        <v>72</v>
      </c>
      <c r="R83" s="10" t="s">
        <v>75</v>
      </c>
      <c r="S83" s="10" t="s">
        <v>76</v>
      </c>
      <c r="T83" s="10" t="s">
        <v>76</v>
      </c>
      <c r="U83" s="10" t="s">
        <v>76</v>
      </c>
      <c r="V83" s="10" t="s">
        <v>77</v>
      </c>
      <c r="W83" s="10" t="s">
        <v>114</v>
      </c>
      <c r="X83" s="10" t="s">
        <v>115</v>
      </c>
      <c r="Y83" s="10" t="s">
        <v>385</v>
      </c>
      <c r="Z83" s="10" t="s">
        <v>386</v>
      </c>
      <c r="AA83" s="10" t="s">
        <v>152</v>
      </c>
      <c r="AB83" s="10" t="s">
        <v>152</v>
      </c>
      <c r="AC83" s="10" t="s">
        <v>152</v>
      </c>
      <c r="AD83" s="10" t="s">
        <v>121</v>
      </c>
      <c r="AE83" s="10" t="s">
        <v>387</v>
      </c>
      <c r="AF83" s="10" t="s">
        <v>85</v>
      </c>
      <c r="AG83" s="10" t="s">
        <v>86</v>
      </c>
      <c r="AH83" s="10" t="s">
        <v>76</v>
      </c>
      <c r="AI83" s="10">
        <v>3</v>
      </c>
      <c r="AJ83" s="10">
        <v>1</v>
      </c>
      <c r="AK83" s="10" t="s">
        <v>124</v>
      </c>
      <c r="AL83" s="10" t="s">
        <v>155</v>
      </c>
      <c r="AM83" s="10" t="s">
        <v>126</v>
      </c>
      <c r="AN83" s="10">
        <v>0</v>
      </c>
      <c r="AO83" s="10">
        <v>5</v>
      </c>
      <c r="AP83" s="10">
        <v>0</v>
      </c>
      <c r="AQ83" s="10">
        <v>4</v>
      </c>
      <c r="AR83" s="10" t="s">
        <v>138</v>
      </c>
      <c r="AS83" s="10" t="s">
        <v>388</v>
      </c>
      <c r="AT83" s="10" t="s">
        <v>91</v>
      </c>
      <c r="AU83" s="11" t="s">
        <v>1270</v>
      </c>
      <c r="AV83" s="59">
        <v>8.3364999999999991</v>
      </c>
      <c r="AW83" s="59">
        <v>0.64073522222521984</v>
      </c>
      <c r="AX83" s="53">
        <v>5</v>
      </c>
      <c r="AY83" s="66">
        <v>3.0960049652401516</v>
      </c>
      <c r="AZ83" s="59">
        <v>7.3168749999999996</v>
      </c>
      <c r="BA83" s="59">
        <v>0.59198674587499756</v>
      </c>
      <c r="BB83" s="53">
        <v>4</v>
      </c>
      <c r="BC83" s="66">
        <v>7.8614764834603355</v>
      </c>
      <c r="BD83" s="10" t="s">
        <v>93</v>
      </c>
      <c r="BE83" s="10" t="s">
        <v>157</v>
      </c>
    </row>
    <row r="84" spans="1:59" s="10" customFormat="1">
      <c r="A84" s="10" t="s">
        <v>1353</v>
      </c>
      <c r="B84" s="10" t="s">
        <v>379</v>
      </c>
      <c r="C84" s="10" t="s">
        <v>380</v>
      </c>
      <c r="D84" s="10" t="s">
        <v>392</v>
      </c>
      <c r="E84" s="10" t="s">
        <v>382</v>
      </c>
      <c r="F84" s="10" t="s">
        <v>66</v>
      </c>
      <c r="G84" s="10" t="s">
        <v>67</v>
      </c>
      <c r="H84" s="10">
        <v>2013</v>
      </c>
      <c r="I84" s="10" t="s">
        <v>383</v>
      </c>
      <c r="J84" s="10" t="s">
        <v>148</v>
      </c>
      <c r="K84" s="10" t="s">
        <v>149</v>
      </c>
      <c r="L84" s="10" t="s">
        <v>71</v>
      </c>
      <c r="M84" s="10" t="s">
        <v>384</v>
      </c>
      <c r="N84" s="10" t="s">
        <v>73</v>
      </c>
      <c r="O84" s="10" t="s">
        <v>74</v>
      </c>
      <c r="P84" s="10" t="s">
        <v>75</v>
      </c>
      <c r="Q84" s="10" t="s">
        <v>72</v>
      </c>
      <c r="R84" s="10" t="s">
        <v>75</v>
      </c>
      <c r="S84" s="10" t="s">
        <v>76</v>
      </c>
      <c r="T84" s="10" t="s">
        <v>76</v>
      </c>
      <c r="U84" s="10" t="s">
        <v>76</v>
      </c>
      <c r="V84" s="10" t="s">
        <v>77</v>
      </c>
      <c r="W84" s="10" t="s">
        <v>114</v>
      </c>
      <c r="X84" s="10" t="s">
        <v>115</v>
      </c>
      <c r="Y84" s="10" t="s">
        <v>385</v>
      </c>
      <c r="Z84" s="10" t="s">
        <v>386</v>
      </c>
      <c r="AA84" s="10" t="s">
        <v>152</v>
      </c>
      <c r="AB84" s="10" t="s">
        <v>152</v>
      </c>
      <c r="AC84" s="10" t="s">
        <v>152</v>
      </c>
      <c r="AD84" s="10" t="s">
        <v>121</v>
      </c>
      <c r="AE84" s="10" t="s">
        <v>387</v>
      </c>
      <c r="AF84" s="10" t="s">
        <v>85</v>
      </c>
      <c r="AG84" s="10" t="s">
        <v>86</v>
      </c>
      <c r="AH84" s="10" t="s">
        <v>76</v>
      </c>
      <c r="AI84" s="10">
        <v>3</v>
      </c>
      <c r="AJ84" s="10">
        <v>1</v>
      </c>
      <c r="AK84" s="10" t="s">
        <v>124</v>
      </c>
      <c r="AL84" s="10" t="s">
        <v>155</v>
      </c>
      <c r="AM84" s="10" t="s">
        <v>126</v>
      </c>
      <c r="AN84" s="10">
        <v>0</v>
      </c>
      <c r="AO84" s="10">
        <v>5</v>
      </c>
      <c r="AP84" s="10">
        <v>0</v>
      </c>
      <c r="AQ84" s="10">
        <v>4</v>
      </c>
      <c r="AR84" s="10" t="s">
        <v>138</v>
      </c>
      <c r="AS84" s="10" t="s">
        <v>388</v>
      </c>
      <c r="AT84" s="10" t="s">
        <v>91</v>
      </c>
      <c r="AU84" s="11" t="s">
        <v>1269</v>
      </c>
      <c r="AV84" s="59">
        <v>3.5454999999999997</v>
      </c>
      <c r="AW84" s="59">
        <v>0.4210599719754905</v>
      </c>
      <c r="AX84" s="53">
        <v>5</v>
      </c>
      <c r="AY84" s="66">
        <v>0.8239809836751929</v>
      </c>
      <c r="AZ84" s="59">
        <v>3.4106249999999996</v>
      </c>
      <c r="BA84" s="59">
        <v>0.25710603965096013</v>
      </c>
      <c r="BB84" s="53">
        <v>4</v>
      </c>
      <c r="BC84" s="66">
        <v>0.75394794250001218</v>
      </c>
      <c r="BD84" s="10" t="s">
        <v>93</v>
      </c>
      <c r="BE84" s="10" t="s">
        <v>157</v>
      </c>
    </row>
    <row r="85" spans="1:59" s="7" customFormat="1">
      <c r="A85" s="7" t="s">
        <v>1354</v>
      </c>
      <c r="B85" s="7" t="s">
        <v>396</v>
      </c>
      <c r="C85" s="7" t="s">
        <v>397</v>
      </c>
      <c r="D85" s="7" t="s">
        <v>398</v>
      </c>
      <c r="E85" s="7" t="s">
        <v>399</v>
      </c>
      <c r="F85" s="7" t="s">
        <v>66</v>
      </c>
      <c r="G85" s="7" t="s">
        <v>67</v>
      </c>
      <c r="H85" s="7">
        <v>2014</v>
      </c>
      <c r="I85" s="7" t="s">
        <v>400</v>
      </c>
      <c r="J85" s="7" t="s">
        <v>401</v>
      </c>
      <c r="K85" s="7" t="s">
        <v>402</v>
      </c>
      <c r="L85" s="7" t="s">
        <v>71</v>
      </c>
      <c r="M85" s="7" t="s">
        <v>403</v>
      </c>
      <c r="N85" s="7" t="s">
        <v>73</v>
      </c>
      <c r="O85" s="7" t="s">
        <v>74</v>
      </c>
      <c r="P85" s="7" t="s">
        <v>75</v>
      </c>
      <c r="Q85" s="7" t="s">
        <v>72</v>
      </c>
      <c r="R85" s="7" t="s">
        <v>75</v>
      </c>
      <c r="S85" s="7" t="s">
        <v>220</v>
      </c>
      <c r="T85" s="7" t="s">
        <v>76</v>
      </c>
      <c r="U85" s="7" t="s">
        <v>76</v>
      </c>
      <c r="V85" s="7" t="s">
        <v>77</v>
      </c>
      <c r="W85" s="7" t="s">
        <v>114</v>
      </c>
      <c r="X85" s="7" t="s">
        <v>115</v>
      </c>
      <c r="Y85" s="7" t="s">
        <v>150</v>
      </c>
      <c r="Z85" s="7" t="s">
        <v>404</v>
      </c>
      <c r="AA85" s="7" t="s">
        <v>405</v>
      </c>
      <c r="AB85" s="7" t="s">
        <v>152</v>
      </c>
      <c r="AC85" s="7" t="s">
        <v>405</v>
      </c>
      <c r="AD85" s="7" t="s">
        <v>121</v>
      </c>
      <c r="AE85" s="7" t="s">
        <v>406</v>
      </c>
      <c r="AF85" s="7" t="s">
        <v>85</v>
      </c>
      <c r="AG85" s="7" t="s">
        <v>86</v>
      </c>
      <c r="AH85" s="7" t="s">
        <v>76</v>
      </c>
      <c r="AI85" s="7">
        <v>3</v>
      </c>
      <c r="AJ85" s="7">
        <v>2</v>
      </c>
      <c r="AK85" s="7" t="s">
        <v>124</v>
      </c>
      <c r="AL85" s="7" t="s">
        <v>155</v>
      </c>
      <c r="AM85" s="7" t="s">
        <v>126</v>
      </c>
      <c r="AN85" s="7">
        <v>0</v>
      </c>
      <c r="AO85" s="7">
        <v>6</v>
      </c>
      <c r="AP85" s="7">
        <v>0</v>
      </c>
      <c r="AQ85" s="7">
        <v>6</v>
      </c>
      <c r="AR85" s="7" t="s">
        <v>138</v>
      </c>
      <c r="AS85" s="7" t="s">
        <v>407</v>
      </c>
      <c r="AT85" s="7" t="s">
        <v>300</v>
      </c>
      <c r="AU85" s="8" t="s">
        <v>131</v>
      </c>
      <c r="AV85" s="61">
        <v>34.28</v>
      </c>
      <c r="AW85" s="61">
        <v>4.68</v>
      </c>
      <c r="AX85" s="54">
        <v>6</v>
      </c>
      <c r="AY85" s="67">
        <v>11.47</v>
      </c>
      <c r="AZ85" s="61">
        <v>33.18</v>
      </c>
      <c r="BA85" s="61">
        <v>2.65</v>
      </c>
      <c r="BB85" s="54">
        <v>6</v>
      </c>
      <c r="BC85" s="67">
        <v>6.48</v>
      </c>
      <c r="BD85" s="7" t="s">
        <v>93</v>
      </c>
      <c r="BE85" s="7" t="s">
        <v>1997</v>
      </c>
    </row>
    <row r="86" spans="1:59" s="7" customFormat="1">
      <c r="A86" s="7" t="s">
        <v>1355</v>
      </c>
      <c r="B86" s="7" t="s">
        <v>396</v>
      </c>
      <c r="C86" s="7" t="s">
        <v>397</v>
      </c>
      <c r="D86" s="7" t="s">
        <v>398</v>
      </c>
      <c r="E86" s="7" t="s">
        <v>399</v>
      </c>
      <c r="F86" s="7" t="s">
        <v>66</v>
      </c>
      <c r="G86" s="7" t="s">
        <v>67</v>
      </c>
      <c r="H86" s="7">
        <v>2014</v>
      </c>
      <c r="I86" s="7" t="s">
        <v>400</v>
      </c>
      <c r="J86" s="7" t="s">
        <v>401</v>
      </c>
      <c r="K86" s="7" t="s">
        <v>402</v>
      </c>
      <c r="L86" s="7" t="s">
        <v>71</v>
      </c>
      <c r="M86" s="7" t="s">
        <v>403</v>
      </c>
      <c r="N86" s="7" t="s">
        <v>73</v>
      </c>
      <c r="O86" s="7" t="s">
        <v>74</v>
      </c>
      <c r="P86" s="7" t="s">
        <v>75</v>
      </c>
      <c r="Q86" s="7" t="s">
        <v>72</v>
      </c>
      <c r="R86" s="7" t="s">
        <v>75</v>
      </c>
      <c r="S86" s="7" t="s">
        <v>220</v>
      </c>
      <c r="T86" s="7" t="s">
        <v>76</v>
      </c>
      <c r="U86" s="7" t="s">
        <v>76</v>
      </c>
      <c r="V86" s="7" t="s">
        <v>77</v>
      </c>
      <c r="W86" s="7" t="s">
        <v>114</v>
      </c>
      <c r="X86" s="7" t="s">
        <v>115</v>
      </c>
      <c r="Y86" s="7" t="s">
        <v>150</v>
      </c>
      <c r="Z86" s="7" t="s">
        <v>404</v>
      </c>
      <c r="AA86" s="7" t="s">
        <v>405</v>
      </c>
      <c r="AB86" s="7" t="s">
        <v>152</v>
      </c>
      <c r="AC86" s="7" t="s">
        <v>405</v>
      </c>
      <c r="AD86" s="7" t="s">
        <v>121</v>
      </c>
      <c r="AE86" s="7" t="s">
        <v>406</v>
      </c>
      <c r="AF86" s="7" t="s">
        <v>85</v>
      </c>
      <c r="AG86" s="7" t="s">
        <v>86</v>
      </c>
      <c r="AH86" s="7" t="s">
        <v>76</v>
      </c>
      <c r="AI86" s="7">
        <v>3</v>
      </c>
      <c r="AJ86" s="7">
        <v>2</v>
      </c>
      <c r="AK86" s="7" t="s">
        <v>124</v>
      </c>
      <c r="AL86" s="7" t="s">
        <v>155</v>
      </c>
      <c r="AM86" s="7" t="s">
        <v>126</v>
      </c>
      <c r="AN86" s="7">
        <v>0</v>
      </c>
      <c r="AO86" s="7">
        <v>6</v>
      </c>
      <c r="AP86" s="7">
        <v>0</v>
      </c>
      <c r="AQ86" s="7">
        <v>6</v>
      </c>
      <c r="AR86" s="7" t="s">
        <v>138</v>
      </c>
      <c r="AS86" s="7" t="s">
        <v>407</v>
      </c>
      <c r="AT86" s="7" t="s">
        <v>300</v>
      </c>
      <c r="AU86" s="8" t="s">
        <v>1854</v>
      </c>
      <c r="AV86" s="61">
        <v>54.83</v>
      </c>
      <c r="AW86" s="61">
        <v>8.8800000000000008</v>
      </c>
      <c r="AX86" s="54">
        <v>6</v>
      </c>
      <c r="AY86" s="67">
        <v>21.75</v>
      </c>
      <c r="AZ86" s="61">
        <v>40.11</v>
      </c>
      <c r="BA86" s="61">
        <v>4.4400000000000004</v>
      </c>
      <c r="BB86" s="54">
        <v>6</v>
      </c>
      <c r="BC86" s="67">
        <v>10.88</v>
      </c>
      <c r="BD86" s="7" t="s">
        <v>93</v>
      </c>
      <c r="BE86" s="7" t="s">
        <v>1997</v>
      </c>
    </row>
    <row r="87" spans="1:59" s="7" customFormat="1">
      <c r="A87" s="7" t="s">
        <v>1356</v>
      </c>
      <c r="B87" s="7" t="s">
        <v>396</v>
      </c>
      <c r="C87" s="7" t="s">
        <v>397</v>
      </c>
      <c r="D87" s="7" t="s">
        <v>398</v>
      </c>
      <c r="E87" s="7" t="s">
        <v>399</v>
      </c>
      <c r="F87" s="7" t="s">
        <v>66</v>
      </c>
      <c r="G87" s="7" t="s">
        <v>67</v>
      </c>
      <c r="H87" s="7">
        <v>2014</v>
      </c>
      <c r="I87" s="7" t="s">
        <v>400</v>
      </c>
      <c r="J87" s="7" t="s">
        <v>401</v>
      </c>
      <c r="K87" s="7" t="s">
        <v>402</v>
      </c>
      <c r="L87" s="7" t="s">
        <v>71</v>
      </c>
      <c r="M87" s="7" t="s">
        <v>403</v>
      </c>
      <c r="N87" s="7" t="s">
        <v>73</v>
      </c>
      <c r="O87" s="7" t="s">
        <v>74</v>
      </c>
      <c r="P87" s="7" t="s">
        <v>75</v>
      </c>
      <c r="Q87" s="7" t="s">
        <v>72</v>
      </c>
      <c r="R87" s="7" t="s">
        <v>75</v>
      </c>
      <c r="S87" s="7" t="s">
        <v>220</v>
      </c>
      <c r="T87" s="7" t="s">
        <v>76</v>
      </c>
      <c r="U87" s="7" t="s">
        <v>76</v>
      </c>
      <c r="V87" s="7" t="s">
        <v>77</v>
      </c>
      <c r="W87" s="7" t="s">
        <v>114</v>
      </c>
      <c r="X87" s="7" t="s">
        <v>115</v>
      </c>
      <c r="Y87" s="7" t="s">
        <v>150</v>
      </c>
      <c r="Z87" s="7" t="s">
        <v>404</v>
      </c>
      <c r="AA87" s="7" t="s">
        <v>405</v>
      </c>
      <c r="AB87" s="7" t="s">
        <v>152</v>
      </c>
      <c r="AC87" s="7" t="s">
        <v>405</v>
      </c>
      <c r="AD87" s="7" t="s">
        <v>121</v>
      </c>
      <c r="AE87" s="7" t="s">
        <v>406</v>
      </c>
      <c r="AF87" s="7" t="s">
        <v>85</v>
      </c>
      <c r="AG87" s="7" t="s">
        <v>86</v>
      </c>
      <c r="AH87" s="7" t="s">
        <v>76</v>
      </c>
      <c r="AI87" s="7">
        <v>3</v>
      </c>
      <c r="AJ87" s="7">
        <v>2</v>
      </c>
      <c r="AK87" s="7" t="s">
        <v>124</v>
      </c>
      <c r="AL87" s="7" t="s">
        <v>155</v>
      </c>
      <c r="AM87" s="7" t="s">
        <v>126</v>
      </c>
      <c r="AN87" s="7">
        <v>0</v>
      </c>
      <c r="AO87" s="7">
        <v>6</v>
      </c>
      <c r="AP87" s="7">
        <v>0</v>
      </c>
      <c r="AQ87" s="7">
        <v>6</v>
      </c>
      <c r="AR87" s="7" t="s">
        <v>138</v>
      </c>
      <c r="AS87" s="7" t="s">
        <v>407</v>
      </c>
      <c r="AT87" s="7" t="s">
        <v>300</v>
      </c>
      <c r="AU87" s="8" t="s">
        <v>1855</v>
      </c>
      <c r="AV87" s="56">
        <v>82.04</v>
      </c>
      <c r="AW87" s="56">
        <v>4.3600000000000003</v>
      </c>
      <c r="AX87" s="54">
        <v>6</v>
      </c>
      <c r="AY87" s="67">
        <v>10.68</v>
      </c>
      <c r="AZ87" s="56">
        <v>47.5</v>
      </c>
      <c r="BA87" s="56">
        <v>9.8699999999999992</v>
      </c>
      <c r="BB87" s="54">
        <v>6</v>
      </c>
      <c r="BC87" s="67">
        <v>24.17</v>
      </c>
      <c r="BD87" s="7" t="s">
        <v>93</v>
      </c>
      <c r="BE87" s="7" t="s">
        <v>1997</v>
      </c>
    </row>
    <row r="88" spans="1:59" s="7" customFormat="1">
      <c r="A88" s="7" t="s">
        <v>1357</v>
      </c>
      <c r="B88" s="7" t="s">
        <v>396</v>
      </c>
      <c r="C88" s="7" t="s">
        <v>397</v>
      </c>
      <c r="D88" s="7" t="s">
        <v>398</v>
      </c>
      <c r="E88" s="7" t="s">
        <v>399</v>
      </c>
      <c r="F88" s="7" t="s">
        <v>66</v>
      </c>
      <c r="G88" s="7" t="s">
        <v>67</v>
      </c>
      <c r="H88" s="7">
        <v>2014</v>
      </c>
      <c r="I88" s="7" t="s">
        <v>400</v>
      </c>
      <c r="J88" s="7" t="s">
        <v>401</v>
      </c>
      <c r="K88" s="7" t="s">
        <v>402</v>
      </c>
      <c r="L88" s="7" t="s">
        <v>71</v>
      </c>
      <c r="M88" s="7" t="s">
        <v>403</v>
      </c>
      <c r="N88" s="7" t="s">
        <v>73</v>
      </c>
      <c r="O88" s="7" t="s">
        <v>74</v>
      </c>
      <c r="P88" s="7" t="s">
        <v>75</v>
      </c>
      <c r="Q88" s="7" t="s">
        <v>72</v>
      </c>
      <c r="R88" s="7" t="s">
        <v>75</v>
      </c>
      <c r="S88" s="7" t="s">
        <v>220</v>
      </c>
      <c r="T88" s="7" t="s">
        <v>76</v>
      </c>
      <c r="U88" s="7" t="s">
        <v>76</v>
      </c>
      <c r="V88" s="7" t="s">
        <v>77</v>
      </c>
      <c r="W88" s="7" t="s">
        <v>114</v>
      </c>
      <c r="X88" s="7" t="s">
        <v>115</v>
      </c>
      <c r="Y88" s="7" t="s">
        <v>150</v>
      </c>
      <c r="Z88" s="7" t="s">
        <v>404</v>
      </c>
      <c r="AA88" s="7" t="s">
        <v>405</v>
      </c>
      <c r="AB88" s="7" t="s">
        <v>152</v>
      </c>
      <c r="AC88" s="7" t="s">
        <v>405</v>
      </c>
      <c r="AD88" s="7" t="s">
        <v>121</v>
      </c>
      <c r="AE88" s="7" t="s">
        <v>406</v>
      </c>
      <c r="AF88" s="7" t="s">
        <v>85</v>
      </c>
      <c r="AG88" s="7" t="s">
        <v>86</v>
      </c>
      <c r="AH88" s="7" t="s">
        <v>76</v>
      </c>
      <c r="AI88" s="7">
        <v>3</v>
      </c>
      <c r="AJ88" s="7">
        <v>2</v>
      </c>
      <c r="AK88" s="7" t="s">
        <v>124</v>
      </c>
      <c r="AL88" s="7" t="s">
        <v>155</v>
      </c>
      <c r="AM88" s="7" t="s">
        <v>126</v>
      </c>
      <c r="AN88" s="7">
        <v>0</v>
      </c>
      <c r="AO88" s="7">
        <v>6</v>
      </c>
      <c r="AP88" s="7">
        <v>0</v>
      </c>
      <c r="AQ88" s="7">
        <v>6</v>
      </c>
      <c r="AR88" s="7" t="s">
        <v>138</v>
      </c>
      <c r="AS88" s="7" t="s">
        <v>407</v>
      </c>
      <c r="AT88" s="7" t="s">
        <v>300</v>
      </c>
      <c r="AU88" s="8" t="s">
        <v>1270</v>
      </c>
      <c r="AV88" s="56">
        <v>84.077422497417544</v>
      </c>
      <c r="AW88" s="56">
        <v>1.0039814538357601</v>
      </c>
      <c r="AX88" s="54">
        <v>6</v>
      </c>
      <c r="AY88" s="67">
        <v>2.4592422731152368</v>
      </c>
      <c r="AZ88" s="56">
        <v>65.678507959016756</v>
      </c>
      <c r="BA88" s="56">
        <v>9.4608578704369464</v>
      </c>
      <c r="BB88" s="54">
        <v>6</v>
      </c>
      <c r="BC88" s="67">
        <v>23.174274311564801</v>
      </c>
      <c r="BD88" s="7" t="s">
        <v>93</v>
      </c>
      <c r="BE88" s="7" t="s">
        <v>1997</v>
      </c>
    </row>
    <row r="89" spans="1:59" s="7" customFormat="1">
      <c r="A89" s="7" t="s">
        <v>1358</v>
      </c>
      <c r="B89" s="7" t="s">
        <v>396</v>
      </c>
      <c r="C89" s="7" t="s">
        <v>397</v>
      </c>
      <c r="D89" s="7" t="s">
        <v>398</v>
      </c>
      <c r="E89" s="7" t="s">
        <v>399</v>
      </c>
      <c r="F89" s="7" t="s">
        <v>66</v>
      </c>
      <c r="G89" s="7" t="s">
        <v>67</v>
      </c>
      <c r="H89" s="7">
        <v>2014</v>
      </c>
      <c r="I89" s="7" t="s">
        <v>400</v>
      </c>
      <c r="J89" s="7" t="s">
        <v>401</v>
      </c>
      <c r="K89" s="7" t="s">
        <v>402</v>
      </c>
      <c r="L89" s="7" t="s">
        <v>71</v>
      </c>
      <c r="M89" s="7" t="s">
        <v>403</v>
      </c>
      <c r="N89" s="7" t="s">
        <v>73</v>
      </c>
      <c r="O89" s="7" t="s">
        <v>74</v>
      </c>
      <c r="P89" s="7" t="s">
        <v>75</v>
      </c>
      <c r="Q89" s="7" t="s">
        <v>72</v>
      </c>
      <c r="R89" s="7" t="s">
        <v>75</v>
      </c>
      <c r="S89" s="7" t="s">
        <v>220</v>
      </c>
      <c r="T89" s="7" t="s">
        <v>76</v>
      </c>
      <c r="U89" s="7" t="s">
        <v>76</v>
      </c>
      <c r="V89" s="7" t="s">
        <v>77</v>
      </c>
      <c r="W89" s="7" t="s">
        <v>114</v>
      </c>
      <c r="X89" s="7" t="s">
        <v>115</v>
      </c>
      <c r="Y89" s="7" t="s">
        <v>150</v>
      </c>
      <c r="Z89" s="7" t="s">
        <v>404</v>
      </c>
      <c r="AA89" s="7" t="s">
        <v>405</v>
      </c>
      <c r="AB89" s="7" t="s">
        <v>152</v>
      </c>
      <c r="AC89" s="7" t="s">
        <v>405</v>
      </c>
      <c r="AD89" s="7" t="s">
        <v>121</v>
      </c>
      <c r="AE89" s="7" t="s">
        <v>406</v>
      </c>
      <c r="AF89" s="7" t="s">
        <v>85</v>
      </c>
      <c r="AG89" s="7" t="s">
        <v>86</v>
      </c>
      <c r="AH89" s="7" t="s">
        <v>76</v>
      </c>
      <c r="AI89" s="7">
        <v>3</v>
      </c>
      <c r="AJ89" s="7">
        <v>2</v>
      </c>
      <c r="AK89" s="7" t="s">
        <v>124</v>
      </c>
      <c r="AL89" s="7" t="s">
        <v>155</v>
      </c>
      <c r="AM89" s="7" t="s">
        <v>126</v>
      </c>
      <c r="AN89" s="7">
        <v>0</v>
      </c>
      <c r="AO89" s="7">
        <v>6</v>
      </c>
      <c r="AP89" s="7">
        <v>0</v>
      </c>
      <c r="AQ89" s="7">
        <v>6</v>
      </c>
      <c r="AR89" s="7" t="s">
        <v>138</v>
      </c>
      <c r="AS89" s="7" t="s">
        <v>407</v>
      </c>
      <c r="AT89" s="7" t="s">
        <v>300</v>
      </c>
      <c r="AU89" s="8" t="s">
        <v>1269</v>
      </c>
      <c r="AV89" s="56">
        <v>31.431988606174617</v>
      </c>
      <c r="AW89" s="56">
        <v>3.8841016552762682</v>
      </c>
      <c r="AX89" s="54">
        <v>6</v>
      </c>
      <c r="AY89" s="67">
        <v>9.5140671645263808</v>
      </c>
      <c r="AZ89" s="56">
        <v>35.548844629370542</v>
      </c>
      <c r="BA89" s="56">
        <v>1.2724221286647719</v>
      </c>
      <c r="BB89" s="54">
        <v>6</v>
      </c>
      <c r="BC89" s="67">
        <v>3.1167849526546956</v>
      </c>
      <c r="BD89" s="7" t="s">
        <v>93</v>
      </c>
      <c r="BE89" s="7" t="s">
        <v>1997</v>
      </c>
    </row>
    <row r="90" spans="1:59" s="5" customFormat="1" ht="14">
      <c r="A90" s="5" t="s">
        <v>1359</v>
      </c>
      <c r="B90" s="5" t="s">
        <v>411</v>
      </c>
      <c r="C90" s="5" t="s">
        <v>412</v>
      </c>
      <c r="D90" s="5" t="s">
        <v>413</v>
      </c>
      <c r="E90" s="5" t="s">
        <v>414</v>
      </c>
      <c r="F90" s="5" t="s">
        <v>415</v>
      </c>
      <c r="G90" s="5" t="s">
        <v>67</v>
      </c>
      <c r="H90" s="5">
        <v>2010</v>
      </c>
      <c r="I90" s="5" t="s">
        <v>416</v>
      </c>
      <c r="J90" s="5" t="s">
        <v>215</v>
      </c>
      <c r="K90" s="5" t="s">
        <v>216</v>
      </c>
      <c r="L90" s="5" t="s">
        <v>217</v>
      </c>
      <c r="M90" s="5" t="s">
        <v>72</v>
      </c>
      <c r="N90" s="5" t="s">
        <v>218</v>
      </c>
      <c r="O90" s="5" t="s">
        <v>74</v>
      </c>
      <c r="P90" s="5" t="s">
        <v>219</v>
      </c>
      <c r="Q90" s="5" t="s">
        <v>76</v>
      </c>
      <c r="R90" s="5" t="s">
        <v>417</v>
      </c>
      <c r="S90" s="5" t="s">
        <v>76</v>
      </c>
      <c r="T90" s="5" t="s">
        <v>76</v>
      </c>
      <c r="U90" s="5" t="s">
        <v>76</v>
      </c>
      <c r="V90" s="5" t="s">
        <v>170</v>
      </c>
      <c r="W90" s="5" t="s">
        <v>222</v>
      </c>
      <c r="X90" s="5" t="s">
        <v>78</v>
      </c>
      <c r="Y90" s="5" t="s">
        <v>223</v>
      </c>
      <c r="Z90" s="5" t="s">
        <v>418</v>
      </c>
      <c r="AA90" s="5" t="s">
        <v>419</v>
      </c>
      <c r="AB90" s="5" t="s">
        <v>420</v>
      </c>
      <c r="AC90" s="5" t="s">
        <v>419</v>
      </c>
      <c r="AD90" s="5" t="s">
        <v>176</v>
      </c>
      <c r="AE90" s="5" t="s">
        <v>123</v>
      </c>
      <c r="AF90" s="5" t="s">
        <v>123</v>
      </c>
      <c r="AG90" s="5" t="s">
        <v>86</v>
      </c>
      <c r="AH90" s="5" t="s">
        <v>76</v>
      </c>
      <c r="AI90" s="5">
        <v>3</v>
      </c>
      <c r="AJ90" s="5" t="s">
        <v>87</v>
      </c>
      <c r="AK90" s="5" t="s">
        <v>124</v>
      </c>
      <c r="AL90" s="5" t="s">
        <v>421</v>
      </c>
      <c r="AM90" s="5" t="s">
        <v>126</v>
      </c>
      <c r="AN90" s="5">
        <v>4</v>
      </c>
      <c r="AO90" s="5">
        <v>4</v>
      </c>
      <c r="AP90" s="5">
        <v>4</v>
      </c>
      <c r="AQ90" s="5">
        <v>4</v>
      </c>
      <c r="AR90" s="5" t="s">
        <v>89</v>
      </c>
      <c r="AS90" s="5" t="s">
        <v>422</v>
      </c>
      <c r="AT90" s="5" t="s">
        <v>129</v>
      </c>
      <c r="AU90" s="6" t="s">
        <v>131</v>
      </c>
      <c r="AV90" s="58">
        <v>3.66</v>
      </c>
      <c r="AW90" s="58">
        <v>1.46</v>
      </c>
      <c r="AX90" s="52">
        <v>8</v>
      </c>
      <c r="AY90" s="65">
        <v>4.1399999999999997</v>
      </c>
      <c r="AZ90" s="58">
        <v>4.99</v>
      </c>
      <c r="BA90" s="58">
        <v>2.13</v>
      </c>
      <c r="BB90" s="52">
        <v>8</v>
      </c>
      <c r="BC90" s="65">
        <v>6.03</v>
      </c>
      <c r="BD90" s="5" t="s">
        <v>93</v>
      </c>
      <c r="BE90" s="5" t="s">
        <v>157</v>
      </c>
      <c r="BF90" s="5" t="s">
        <v>1841</v>
      </c>
      <c r="BG90" s="5" t="s">
        <v>1732</v>
      </c>
    </row>
    <row r="91" spans="1:59" s="5" customFormat="1" ht="14">
      <c r="A91" s="5" t="s">
        <v>1360</v>
      </c>
      <c r="B91" s="5" t="s">
        <v>411</v>
      </c>
      <c r="C91" s="5" t="s">
        <v>412</v>
      </c>
      <c r="D91" s="5" t="s">
        <v>413</v>
      </c>
      <c r="E91" s="5" t="s">
        <v>414</v>
      </c>
      <c r="F91" s="5" t="s">
        <v>415</v>
      </c>
      <c r="G91" s="5" t="s">
        <v>67</v>
      </c>
      <c r="H91" s="5">
        <v>2010</v>
      </c>
      <c r="I91" s="5" t="s">
        <v>416</v>
      </c>
      <c r="J91" s="5" t="s">
        <v>215</v>
      </c>
      <c r="K91" s="5" t="s">
        <v>216</v>
      </c>
      <c r="L91" s="5" t="s">
        <v>217</v>
      </c>
      <c r="M91" s="5" t="s">
        <v>72</v>
      </c>
      <c r="N91" s="5" t="s">
        <v>218</v>
      </c>
      <c r="O91" s="5" t="s">
        <v>74</v>
      </c>
      <c r="P91" s="5" t="s">
        <v>219</v>
      </c>
      <c r="Q91" s="5" t="s">
        <v>76</v>
      </c>
      <c r="R91" s="5" t="s">
        <v>417</v>
      </c>
      <c r="S91" s="5" t="s">
        <v>76</v>
      </c>
      <c r="T91" s="5" t="s">
        <v>76</v>
      </c>
      <c r="U91" s="5" t="s">
        <v>76</v>
      </c>
      <c r="V91" s="5" t="s">
        <v>170</v>
      </c>
      <c r="W91" s="5" t="s">
        <v>222</v>
      </c>
      <c r="X91" s="5" t="s">
        <v>78</v>
      </c>
      <c r="Y91" s="5" t="s">
        <v>223</v>
      </c>
      <c r="Z91" s="5" t="s">
        <v>418</v>
      </c>
      <c r="AA91" s="5" t="s">
        <v>419</v>
      </c>
      <c r="AB91" s="5" t="s">
        <v>420</v>
      </c>
      <c r="AC91" s="5" t="s">
        <v>419</v>
      </c>
      <c r="AD91" s="5" t="s">
        <v>176</v>
      </c>
      <c r="AE91" s="5" t="s">
        <v>123</v>
      </c>
      <c r="AF91" s="5" t="s">
        <v>123</v>
      </c>
      <c r="AG91" s="5" t="s">
        <v>86</v>
      </c>
      <c r="AH91" s="5" t="s">
        <v>76</v>
      </c>
      <c r="AI91" s="5">
        <v>3</v>
      </c>
      <c r="AJ91" s="5" t="s">
        <v>87</v>
      </c>
      <c r="AK91" s="5" t="s">
        <v>124</v>
      </c>
      <c r="AL91" s="5" t="s">
        <v>421</v>
      </c>
      <c r="AM91" s="5" t="s">
        <v>126</v>
      </c>
      <c r="AN91" s="5">
        <v>4</v>
      </c>
      <c r="AO91" s="5">
        <v>4</v>
      </c>
      <c r="AP91" s="5">
        <v>4</v>
      </c>
      <c r="AQ91" s="5">
        <v>4</v>
      </c>
      <c r="AR91" s="5" t="s">
        <v>89</v>
      </c>
      <c r="AS91" s="5" t="s">
        <v>422</v>
      </c>
      <c r="AT91" s="5" t="s">
        <v>129</v>
      </c>
      <c r="AU91" s="6" t="s">
        <v>1854</v>
      </c>
      <c r="AV91" s="58">
        <v>3.63</v>
      </c>
      <c r="AW91" s="58">
        <v>1.18</v>
      </c>
      <c r="AX91" s="52">
        <v>8</v>
      </c>
      <c r="AY91" s="65">
        <v>3.34</v>
      </c>
      <c r="AZ91" s="58">
        <v>12.08</v>
      </c>
      <c r="BA91" s="58">
        <v>7.02</v>
      </c>
      <c r="BB91" s="52">
        <v>8</v>
      </c>
      <c r="BC91" s="65">
        <v>19.86</v>
      </c>
      <c r="BD91" s="5" t="s">
        <v>93</v>
      </c>
      <c r="BE91" s="5" t="s">
        <v>157</v>
      </c>
      <c r="BF91" s="5" t="s">
        <v>1841</v>
      </c>
      <c r="BG91" s="5" t="s">
        <v>1732</v>
      </c>
    </row>
    <row r="92" spans="1:59" s="5" customFormat="1" ht="14">
      <c r="A92" s="5" t="s">
        <v>1361</v>
      </c>
      <c r="B92" s="5" t="s">
        <v>411</v>
      </c>
      <c r="C92" s="5" t="s">
        <v>412</v>
      </c>
      <c r="D92" s="5" t="s">
        <v>413</v>
      </c>
      <c r="E92" s="5" t="s">
        <v>414</v>
      </c>
      <c r="F92" s="5" t="s">
        <v>415</v>
      </c>
      <c r="G92" s="5" t="s">
        <v>67</v>
      </c>
      <c r="H92" s="5">
        <v>2010</v>
      </c>
      <c r="I92" s="5" t="s">
        <v>416</v>
      </c>
      <c r="J92" s="5" t="s">
        <v>215</v>
      </c>
      <c r="K92" s="5" t="s">
        <v>216</v>
      </c>
      <c r="L92" s="5" t="s">
        <v>217</v>
      </c>
      <c r="M92" s="5" t="s">
        <v>72</v>
      </c>
      <c r="N92" s="5" t="s">
        <v>218</v>
      </c>
      <c r="O92" s="5" t="s">
        <v>74</v>
      </c>
      <c r="P92" s="5" t="s">
        <v>219</v>
      </c>
      <c r="Q92" s="5" t="s">
        <v>76</v>
      </c>
      <c r="R92" s="5" t="s">
        <v>417</v>
      </c>
      <c r="S92" s="5" t="s">
        <v>76</v>
      </c>
      <c r="T92" s="5" t="s">
        <v>76</v>
      </c>
      <c r="U92" s="5" t="s">
        <v>76</v>
      </c>
      <c r="V92" s="5" t="s">
        <v>170</v>
      </c>
      <c r="W92" s="5" t="s">
        <v>222</v>
      </c>
      <c r="X92" s="5" t="s">
        <v>78</v>
      </c>
      <c r="Y92" s="5" t="s">
        <v>223</v>
      </c>
      <c r="Z92" s="5" t="s">
        <v>418</v>
      </c>
      <c r="AA92" s="5" t="s">
        <v>419</v>
      </c>
      <c r="AB92" s="5" t="s">
        <v>420</v>
      </c>
      <c r="AC92" s="5" t="s">
        <v>419</v>
      </c>
      <c r="AD92" s="5" t="s">
        <v>176</v>
      </c>
      <c r="AE92" s="5" t="s">
        <v>123</v>
      </c>
      <c r="AF92" s="5" t="s">
        <v>123</v>
      </c>
      <c r="AG92" s="5" t="s">
        <v>86</v>
      </c>
      <c r="AH92" s="5" t="s">
        <v>76</v>
      </c>
      <c r="AI92" s="5">
        <v>3</v>
      </c>
      <c r="AJ92" s="5" t="s">
        <v>87</v>
      </c>
      <c r="AK92" s="5" t="s">
        <v>124</v>
      </c>
      <c r="AL92" s="5" t="s">
        <v>421</v>
      </c>
      <c r="AM92" s="5" t="s">
        <v>126</v>
      </c>
      <c r="AN92" s="5">
        <v>4</v>
      </c>
      <c r="AO92" s="5">
        <v>4</v>
      </c>
      <c r="AP92" s="5">
        <v>4</v>
      </c>
      <c r="AQ92" s="5">
        <v>4</v>
      </c>
      <c r="AR92" s="5" t="s">
        <v>89</v>
      </c>
      <c r="AS92" s="5" t="s">
        <v>422</v>
      </c>
      <c r="AT92" s="5" t="s">
        <v>129</v>
      </c>
      <c r="AU92" s="6" t="s">
        <v>1855</v>
      </c>
      <c r="AV92" s="58">
        <v>1.98</v>
      </c>
      <c r="AW92" s="58">
        <v>0.43</v>
      </c>
      <c r="AX92" s="52">
        <v>8</v>
      </c>
      <c r="AY92" s="65">
        <v>1.23</v>
      </c>
      <c r="AZ92" s="58">
        <v>3.75</v>
      </c>
      <c r="BA92" s="58">
        <v>1.67</v>
      </c>
      <c r="BB92" s="52">
        <v>8</v>
      </c>
      <c r="BC92" s="65">
        <v>4.71</v>
      </c>
      <c r="BD92" s="5" t="s">
        <v>93</v>
      </c>
      <c r="BE92" s="5" t="s">
        <v>157</v>
      </c>
      <c r="BF92" s="5" t="s">
        <v>1841</v>
      </c>
      <c r="BG92" s="5" t="s">
        <v>1732</v>
      </c>
    </row>
    <row r="93" spans="1:59" s="5" customFormat="1" ht="14">
      <c r="A93" s="5" t="s">
        <v>1362</v>
      </c>
      <c r="B93" s="5" t="s">
        <v>411</v>
      </c>
      <c r="C93" s="5" t="s">
        <v>412</v>
      </c>
      <c r="D93" s="5" t="s">
        <v>413</v>
      </c>
      <c r="E93" s="5" t="s">
        <v>414</v>
      </c>
      <c r="F93" s="5" t="s">
        <v>415</v>
      </c>
      <c r="G93" s="5" t="s">
        <v>67</v>
      </c>
      <c r="H93" s="5">
        <v>2010</v>
      </c>
      <c r="I93" s="5" t="s">
        <v>416</v>
      </c>
      <c r="J93" s="5" t="s">
        <v>215</v>
      </c>
      <c r="K93" s="5" t="s">
        <v>216</v>
      </c>
      <c r="L93" s="5" t="s">
        <v>217</v>
      </c>
      <c r="M93" s="5" t="s">
        <v>72</v>
      </c>
      <c r="N93" s="5" t="s">
        <v>218</v>
      </c>
      <c r="O93" s="5" t="s">
        <v>74</v>
      </c>
      <c r="P93" s="5" t="s">
        <v>219</v>
      </c>
      <c r="Q93" s="5" t="s">
        <v>76</v>
      </c>
      <c r="R93" s="5" t="s">
        <v>417</v>
      </c>
      <c r="S93" s="5" t="s">
        <v>76</v>
      </c>
      <c r="T93" s="5" t="s">
        <v>76</v>
      </c>
      <c r="U93" s="5" t="s">
        <v>76</v>
      </c>
      <c r="V93" s="5" t="s">
        <v>170</v>
      </c>
      <c r="W93" s="5" t="s">
        <v>222</v>
      </c>
      <c r="X93" s="5" t="s">
        <v>78</v>
      </c>
      <c r="Y93" s="5" t="s">
        <v>223</v>
      </c>
      <c r="Z93" s="5" t="s">
        <v>418</v>
      </c>
      <c r="AA93" s="5" t="s">
        <v>419</v>
      </c>
      <c r="AB93" s="5" t="s">
        <v>420</v>
      </c>
      <c r="AC93" s="5" t="s">
        <v>419</v>
      </c>
      <c r="AD93" s="5" t="s">
        <v>176</v>
      </c>
      <c r="AE93" s="5" t="s">
        <v>123</v>
      </c>
      <c r="AF93" s="5" t="s">
        <v>123</v>
      </c>
      <c r="AG93" s="5" t="s">
        <v>86</v>
      </c>
      <c r="AH93" s="5" t="s">
        <v>76</v>
      </c>
      <c r="AI93" s="5">
        <v>3</v>
      </c>
      <c r="AJ93" s="5" t="s">
        <v>87</v>
      </c>
      <c r="AK93" s="5" t="s">
        <v>124</v>
      </c>
      <c r="AL93" s="5" t="s">
        <v>421</v>
      </c>
      <c r="AM93" s="5" t="s">
        <v>126</v>
      </c>
      <c r="AN93" s="5">
        <v>4</v>
      </c>
      <c r="AO93" s="5">
        <v>4</v>
      </c>
      <c r="AP93" s="5">
        <v>4</v>
      </c>
      <c r="AQ93" s="5">
        <v>4</v>
      </c>
      <c r="AR93" s="5" t="s">
        <v>89</v>
      </c>
      <c r="AS93" s="5" t="s">
        <v>422</v>
      </c>
      <c r="AT93" s="5" t="s">
        <v>129</v>
      </c>
      <c r="AU93" s="6" t="s">
        <v>1270</v>
      </c>
      <c r="AV93" s="58"/>
      <c r="AW93" s="58"/>
      <c r="AX93" s="52">
        <v>8</v>
      </c>
      <c r="AY93" s="65"/>
      <c r="AZ93" s="58"/>
      <c r="BA93" s="58"/>
      <c r="BB93" s="52">
        <v>8</v>
      </c>
      <c r="BC93" s="65"/>
      <c r="BD93" s="5" t="s">
        <v>93</v>
      </c>
      <c r="BE93" s="5" t="s">
        <v>157</v>
      </c>
      <c r="BF93" s="5" t="s">
        <v>1841</v>
      </c>
      <c r="BG93" s="5" t="s">
        <v>1732</v>
      </c>
    </row>
    <row r="94" spans="1:59" s="5" customFormat="1" ht="14">
      <c r="A94" s="5" t="s">
        <v>1363</v>
      </c>
      <c r="B94" s="5" t="s">
        <v>411</v>
      </c>
      <c r="C94" s="5" t="s">
        <v>412</v>
      </c>
      <c r="D94" s="5" t="s">
        <v>413</v>
      </c>
      <c r="E94" s="5" t="s">
        <v>414</v>
      </c>
      <c r="F94" s="5" t="s">
        <v>415</v>
      </c>
      <c r="G94" s="5" t="s">
        <v>67</v>
      </c>
      <c r="H94" s="5">
        <v>2010</v>
      </c>
      <c r="I94" s="5" t="s">
        <v>416</v>
      </c>
      <c r="J94" s="5" t="s">
        <v>215</v>
      </c>
      <c r="K94" s="5" t="s">
        <v>216</v>
      </c>
      <c r="L94" s="5" t="s">
        <v>217</v>
      </c>
      <c r="M94" s="5" t="s">
        <v>72</v>
      </c>
      <c r="N94" s="5" t="s">
        <v>218</v>
      </c>
      <c r="O94" s="5" t="s">
        <v>74</v>
      </c>
      <c r="P94" s="5" t="s">
        <v>219</v>
      </c>
      <c r="Q94" s="5" t="s">
        <v>76</v>
      </c>
      <c r="R94" s="5" t="s">
        <v>417</v>
      </c>
      <c r="S94" s="5" t="s">
        <v>76</v>
      </c>
      <c r="T94" s="5" t="s">
        <v>76</v>
      </c>
      <c r="U94" s="5" t="s">
        <v>76</v>
      </c>
      <c r="V94" s="5" t="s">
        <v>170</v>
      </c>
      <c r="W94" s="5" t="s">
        <v>222</v>
      </c>
      <c r="X94" s="5" t="s">
        <v>78</v>
      </c>
      <c r="Y94" s="5" t="s">
        <v>223</v>
      </c>
      <c r="Z94" s="5" t="s">
        <v>418</v>
      </c>
      <c r="AA94" s="5" t="s">
        <v>419</v>
      </c>
      <c r="AB94" s="5" t="s">
        <v>420</v>
      </c>
      <c r="AC94" s="5" t="s">
        <v>419</v>
      </c>
      <c r="AD94" s="5" t="s">
        <v>176</v>
      </c>
      <c r="AE94" s="5" t="s">
        <v>123</v>
      </c>
      <c r="AF94" s="5" t="s">
        <v>123</v>
      </c>
      <c r="AG94" s="5" t="s">
        <v>86</v>
      </c>
      <c r="AH94" s="5" t="s">
        <v>76</v>
      </c>
      <c r="AI94" s="5">
        <v>3</v>
      </c>
      <c r="AJ94" s="5" t="s">
        <v>87</v>
      </c>
      <c r="AK94" s="5" t="s">
        <v>124</v>
      </c>
      <c r="AL94" s="5" t="s">
        <v>421</v>
      </c>
      <c r="AM94" s="5" t="s">
        <v>126</v>
      </c>
      <c r="AN94" s="5">
        <v>4</v>
      </c>
      <c r="AO94" s="5">
        <v>4</v>
      </c>
      <c r="AP94" s="5">
        <v>4</v>
      </c>
      <c r="AQ94" s="5">
        <v>4</v>
      </c>
      <c r="AR94" s="5" t="s">
        <v>89</v>
      </c>
      <c r="AS94" s="5" t="s">
        <v>422</v>
      </c>
      <c r="AT94" s="5" t="s">
        <v>129</v>
      </c>
      <c r="AU94" s="6" t="s">
        <v>1269</v>
      </c>
      <c r="AV94" s="58"/>
      <c r="AW94" s="58"/>
      <c r="AX94" s="52">
        <v>8</v>
      </c>
      <c r="AY94" s="65"/>
      <c r="AZ94" s="58"/>
      <c r="BA94" s="58"/>
      <c r="BB94" s="52">
        <v>8</v>
      </c>
      <c r="BC94" s="65"/>
      <c r="BD94" s="5" t="s">
        <v>93</v>
      </c>
      <c r="BE94" s="5" t="s">
        <v>157</v>
      </c>
      <c r="BF94" s="5" t="s">
        <v>1841</v>
      </c>
      <c r="BG94" s="5" t="s">
        <v>1732</v>
      </c>
    </row>
    <row r="95" spans="1:59" s="7" customFormat="1">
      <c r="A95" s="7" t="s">
        <v>1364</v>
      </c>
      <c r="B95" s="7" t="s">
        <v>411</v>
      </c>
      <c r="C95" s="7" t="s">
        <v>412</v>
      </c>
      <c r="D95" s="7" t="s">
        <v>413</v>
      </c>
      <c r="E95" s="7" t="s">
        <v>414</v>
      </c>
      <c r="F95" s="7" t="s">
        <v>415</v>
      </c>
      <c r="G95" s="7" t="s">
        <v>67</v>
      </c>
      <c r="H95" s="7">
        <v>2010</v>
      </c>
      <c r="I95" s="7" t="s">
        <v>416</v>
      </c>
      <c r="J95" s="7" t="s">
        <v>215</v>
      </c>
      <c r="K95" s="7" t="s">
        <v>216</v>
      </c>
      <c r="L95" s="7" t="s">
        <v>217</v>
      </c>
      <c r="M95" s="7" t="s">
        <v>72</v>
      </c>
      <c r="N95" s="7" t="s">
        <v>218</v>
      </c>
      <c r="O95" s="7" t="s">
        <v>74</v>
      </c>
      <c r="P95" s="7" t="s">
        <v>219</v>
      </c>
      <c r="Q95" s="7" t="s">
        <v>76</v>
      </c>
      <c r="R95" s="7" t="s">
        <v>417</v>
      </c>
      <c r="S95" s="7" t="s">
        <v>76</v>
      </c>
      <c r="T95" s="7" t="s">
        <v>76</v>
      </c>
      <c r="U95" s="7" t="s">
        <v>76</v>
      </c>
      <c r="V95" s="7" t="s">
        <v>170</v>
      </c>
      <c r="W95" s="7" t="s">
        <v>222</v>
      </c>
      <c r="X95" s="7" t="s">
        <v>78</v>
      </c>
      <c r="Y95" s="7" t="s">
        <v>223</v>
      </c>
      <c r="Z95" s="7" t="s">
        <v>418</v>
      </c>
      <c r="AA95" s="7" t="s">
        <v>419</v>
      </c>
      <c r="AB95" s="7" t="s">
        <v>420</v>
      </c>
      <c r="AC95" s="7" t="s">
        <v>419</v>
      </c>
      <c r="AD95" s="7" t="s">
        <v>176</v>
      </c>
      <c r="AE95" s="7" t="s">
        <v>228</v>
      </c>
      <c r="AF95" s="7" t="s">
        <v>123</v>
      </c>
      <c r="AG95" s="7" t="s">
        <v>86</v>
      </c>
      <c r="AH95" s="7" t="s">
        <v>76</v>
      </c>
      <c r="AI95" s="7">
        <v>3</v>
      </c>
      <c r="AJ95" s="7" t="s">
        <v>87</v>
      </c>
      <c r="AK95" s="7" t="s">
        <v>124</v>
      </c>
      <c r="AL95" s="7" t="s">
        <v>421</v>
      </c>
      <c r="AM95" s="7" t="s">
        <v>88</v>
      </c>
      <c r="AN95" s="7">
        <v>4</v>
      </c>
      <c r="AO95" s="7">
        <v>4</v>
      </c>
      <c r="AP95" s="7">
        <v>4</v>
      </c>
      <c r="AQ95" s="7">
        <v>4</v>
      </c>
      <c r="AR95" s="7" t="s">
        <v>89</v>
      </c>
      <c r="AS95" s="7" t="s">
        <v>422</v>
      </c>
      <c r="AT95" s="7" t="s">
        <v>129</v>
      </c>
      <c r="AU95" s="8" t="s">
        <v>131</v>
      </c>
      <c r="AV95" s="61">
        <v>0.8</v>
      </c>
      <c r="AW95" s="61">
        <v>7.0000000000000007E-2</v>
      </c>
      <c r="AX95" s="54">
        <v>8</v>
      </c>
      <c r="AY95" s="67">
        <v>0.19</v>
      </c>
      <c r="AZ95" s="61">
        <v>0.71</v>
      </c>
      <c r="BA95" s="61">
        <v>0.09</v>
      </c>
      <c r="BB95" s="54">
        <v>8</v>
      </c>
      <c r="BC95" s="67">
        <v>0.27</v>
      </c>
      <c r="BD95" s="7" t="s">
        <v>93</v>
      </c>
      <c r="BE95" s="7" t="s">
        <v>1999</v>
      </c>
    </row>
    <row r="96" spans="1:59" s="7" customFormat="1">
      <c r="A96" s="7" t="s">
        <v>1365</v>
      </c>
      <c r="B96" s="7" t="s">
        <v>411</v>
      </c>
      <c r="C96" s="7" t="s">
        <v>412</v>
      </c>
      <c r="D96" s="7" t="s">
        <v>413</v>
      </c>
      <c r="E96" s="7" t="s">
        <v>414</v>
      </c>
      <c r="F96" s="7" t="s">
        <v>415</v>
      </c>
      <c r="G96" s="7" t="s">
        <v>67</v>
      </c>
      <c r="H96" s="7">
        <v>2010</v>
      </c>
      <c r="I96" s="7" t="s">
        <v>416</v>
      </c>
      <c r="J96" s="7" t="s">
        <v>215</v>
      </c>
      <c r="K96" s="7" t="s">
        <v>216</v>
      </c>
      <c r="L96" s="7" t="s">
        <v>217</v>
      </c>
      <c r="M96" s="7" t="s">
        <v>72</v>
      </c>
      <c r="N96" s="7" t="s">
        <v>218</v>
      </c>
      <c r="O96" s="7" t="s">
        <v>74</v>
      </c>
      <c r="P96" s="7" t="s">
        <v>219</v>
      </c>
      <c r="Q96" s="7" t="s">
        <v>76</v>
      </c>
      <c r="R96" s="7" t="s">
        <v>417</v>
      </c>
      <c r="S96" s="7" t="s">
        <v>76</v>
      </c>
      <c r="T96" s="7" t="s">
        <v>76</v>
      </c>
      <c r="U96" s="7" t="s">
        <v>76</v>
      </c>
      <c r="V96" s="7" t="s">
        <v>170</v>
      </c>
      <c r="W96" s="7" t="s">
        <v>222</v>
      </c>
      <c r="X96" s="7" t="s">
        <v>78</v>
      </c>
      <c r="Y96" s="7" t="s">
        <v>223</v>
      </c>
      <c r="Z96" s="7" t="s">
        <v>418</v>
      </c>
      <c r="AA96" s="7" t="s">
        <v>419</v>
      </c>
      <c r="AB96" s="7" t="s">
        <v>420</v>
      </c>
      <c r="AC96" s="7" t="s">
        <v>419</v>
      </c>
      <c r="AD96" s="7" t="s">
        <v>176</v>
      </c>
      <c r="AE96" s="7" t="s">
        <v>228</v>
      </c>
      <c r="AF96" s="7" t="s">
        <v>123</v>
      </c>
      <c r="AG96" s="7" t="s">
        <v>86</v>
      </c>
      <c r="AH96" s="7" t="s">
        <v>76</v>
      </c>
      <c r="AI96" s="7">
        <v>3</v>
      </c>
      <c r="AJ96" s="7" t="s">
        <v>87</v>
      </c>
      <c r="AK96" s="7" t="s">
        <v>124</v>
      </c>
      <c r="AL96" s="7" t="s">
        <v>421</v>
      </c>
      <c r="AM96" s="7" t="s">
        <v>88</v>
      </c>
      <c r="AN96" s="7">
        <v>4</v>
      </c>
      <c r="AO96" s="7">
        <v>4</v>
      </c>
      <c r="AP96" s="7">
        <v>4</v>
      </c>
      <c r="AQ96" s="7">
        <v>4</v>
      </c>
      <c r="AR96" s="7" t="s">
        <v>89</v>
      </c>
      <c r="AS96" s="7" t="s">
        <v>422</v>
      </c>
      <c r="AT96" s="7" t="s">
        <v>129</v>
      </c>
      <c r="AU96" s="8" t="s">
        <v>1854</v>
      </c>
      <c r="AV96" s="61">
        <v>0.36</v>
      </c>
      <c r="AW96" s="61">
        <v>0.1</v>
      </c>
      <c r="AX96" s="54">
        <v>8</v>
      </c>
      <c r="AY96" s="67">
        <v>0.28000000000000003</v>
      </c>
      <c r="AZ96" s="61">
        <v>0.35</v>
      </c>
      <c r="BA96" s="61">
        <v>0.11</v>
      </c>
      <c r="BB96" s="54">
        <v>8</v>
      </c>
      <c r="BC96" s="67">
        <v>0.3</v>
      </c>
      <c r="BD96" s="7" t="s">
        <v>93</v>
      </c>
      <c r="BE96" s="7" t="s">
        <v>1999</v>
      </c>
    </row>
    <row r="97" spans="1:60" s="7" customFormat="1">
      <c r="A97" s="7" t="s">
        <v>1366</v>
      </c>
      <c r="B97" s="7" t="s">
        <v>411</v>
      </c>
      <c r="C97" s="7" t="s">
        <v>412</v>
      </c>
      <c r="D97" s="7" t="s">
        <v>413</v>
      </c>
      <c r="E97" s="7" t="s">
        <v>414</v>
      </c>
      <c r="F97" s="7" t="s">
        <v>415</v>
      </c>
      <c r="G97" s="7" t="s">
        <v>67</v>
      </c>
      <c r="H97" s="7">
        <v>2010</v>
      </c>
      <c r="I97" s="7" t="s">
        <v>416</v>
      </c>
      <c r="J97" s="7" t="s">
        <v>215</v>
      </c>
      <c r="K97" s="7" t="s">
        <v>216</v>
      </c>
      <c r="L97" s="7" t="s">
        <v>217</v>
      </c>
      <c r="M97" s="7" t="s">
        <v>72</v>
      </c>
      <c r="N97" s="7" t="s">
        <v>218</v>
      </c>
      <c r="O97" s="7" t="s">
        <v>74</v>
      </c>
      <c r="P97" s="7" t="s">
        <v>219</v>
      </c>
      <c r="Q97" s="7" t="s">
        <v>76</v>
      </c>
      <c r="R97" s="7" t="s">
        <v>417</v>
      </c>
      <c r="S97" s="7" t="s">
        <v>76</v>
      </c>
      <c r="T97" s="7" t="s">
        <v>76</v>
      </c>
      <c r="U97" s="7" t="s">
        <v>76</v>
      </c>
      <c r="V97" s="7" t="s">
        <v>170</v>
      </c>
      <c r="W97" s="7" t="s">
        <v>222</v>
      </c>
      <c r="X97" s="7" t="s">
        <v>78</v>
      </c>
      <c r="Y97" s="7" t="s">
        <v>223</v>
      </c>
      <c r="Z97" s="7" t="s">
        <v>418</v>
      </c>
      <c r="AA97" s="7" t="s">
        <v>419</v>
      </c>
      <c r="AB97" s="7" t="s">
        <v>420</v>
      </c>
      <c r="AC97" s="7" t="s">
        <v>419</v>
      </c>
      <c r="AD97" s="7" t="s">
        <v>176</v>
      </c>
      <c r="AE97" s="7" t="s">
        <v>228</v>
      </c>
      <c r="AF97" s="7" t="s">
        <v>123</v>
      </c>
      <c r="AG97" s="7" t="s">
        <v>86</v>
      </c>
      <c r="AH97" s="7" t="s">
        <v>76</v>
      </c>
      <c r="AI97" s="7">
        <v>3</v>
      </c>
      <c r="AJ97" s="7" t="s">
        <v>87</v>
      </c>
      <c r="AK97" s="7" t="s">
        <v>124</v>
      </c>
      <c r="AL97" s="7" t="s">
        <v>421</v>
      </c>
      <c r="AM97" s="7" t="s">
        <v>88</v>
      </c>
      <c r="AN97" s="7">
        <v>4</v>
      </c>
      <c r="AO97" s="7">
        <v>4</v>
      </c>
      <c r="AP97" s="7">
        <v>4</v>
      </c>
      <c r="AQ97" s="7">
        <v>4</v>
      </c>
      <c r="AR97" s="7" t="s">
        <v>89</v>
      </c>
      <c r="AS97" s="7" t="s">
        <v>422</v>
      </c>
      <c r="AT97" s="7" t="s">
        <v>129</v>
      </c>
      <c r="AU97" s="8" t="s">
        <v>1855</v>
      </c>
      <c r="AV97" s="61">
        <v>0.08</v>
      </c>
      <c r="AW97" s="61">
        <v>0.05</v>
      </c>
      <c r="AX97" s="54">
        <v>8</v>
      </c>
      <c r="AY97" s="67">
        <v>0.14000000000000001</v>
      </c>
      <c r="AZ97" s="61">
        <v>0.05</v>
      </c>
      <c r="BA97" s="61">
        <v>0.03</v>
      </c>
      <c r="BB97" s="54">
        <v>8</v>
      </c>
      <c r="BC97" s="67">
        <v>0.09</v>
      </c>
      <c r="BD97" s="7" t="s">
        <v>93</v>
      </c>
      <c r="BE97" s="7" t="s">
        <v>1999</v>
      </c>
    </row>
    <row r="98" spans="1:60" s="7" customFormat="1">
      <c r="A98" s="7" t="s">
        <v>1367</v>
      </c>
      <c r="B98" s="7" t="s">
        <v>411</v>
      </c>
      <c r="C98" s="7" t="s">
        <v>412</v>
      </c>
      <c r="D98" s="7" t="s">
        <v>413</v>
      </c>
      <c r="E98" s="7" t="s">
        <v>414</v>
      </c>
      <c r="F98" s="7" t="s">
        <v>415</v>
      </c>
      <c r="G98" s="7" t="s">
        <v>67</v>
      </c>
      <c r="H98" s="7">
        <v>2010</v>
      </c>
      <c r="I98" s="7" t="s">
        <v>416</v>
      </c>
      <c r="J98" s="7" t="s">
        <v>215</v>
      </c>
      <c r="K98" s="7" t="s">
        <v>216</v>
      </c>
      <c r="L98" s="7" t="s">
        <v>217</v>
      </c>
      <c r="M98" s="7" t="s">
        <v>72</v>
      </c>
      <c r="N98" s="7" t="s">
        <v>218</v>
      </c>
      <c r="O98" s="7" t="s">
        <v>74</v>
      </c>
      <c r="P98" s="7" t="s">
        <v>219</v>
      </c>
      <c r="Q98" s="7" t="s">
        <v>76</v>
      </c>
      <c r="R98" s="7" t="s">
        <v>417</v>
      </c>
      <c r="S98" s="7" t="s">
        <v>76</v>
      </c>
      <c r="T98" s="7" t="s">
        <v>76</v>
      </c>
      <c r="U98" s="7" t="s">
        <v>76</v>
      </c>
      <c r="V98" s="7" t="s">
        <v>170</v>
      </c>
      <c r="W98" s="7" t="s">
        <v>222</v>
      </c>
      <c r="X98" s="7" t="s">
        <v>78</v>
      </c>
      <c r="Y98" s="7" t="s">
        <v>223</v>
      </c>
      <c r="Z98" s="7" t="s">
        <v>418</v>
      </c>
      <c r="AA98" s="7" t="s">
        <v>419</v>
      </c>
      <c r="AB98" s="7" t="s">
        <v>420</v>
      </c>
      <c r="AC98" s="7" t="s">
        <v>419</v>
      </c>
      <c r="AD98" s="7" t="s">
        <v>176</v>
      </c>
      <c r="AE98" s="7" t="s">
        <v>228</v>
      </c>
      <c r="AF98" s="7" t="s">
        <v>123</v>
      </c>
      <c r="AG98" s="7" t="s">
        <v>86</v>
      </c>
      <c r="AH98" s="7" t="s">
        <v>76</v>
      </c>
      <c r="AI98" s="7">
        <v>3</v>
      </c>
      <c r="AJ98" s="7" t="s">
        <v>87</v>
      </c>
      <c r="AK98" s="7" t="s">
        <v>124</v>
      </c>
      <c r="AL98" s="7" t="s">
        <v>421</v>
      </c>
      <c r="AM98" s="7" t="s">
        <v>88</v>
      </c>
      <c r="AN98" s="7">
        <v>4</v>
      </c>
      <c r="AO98" s="7">
        <v>4</v>
      </c>
      <c r="AP98" s="7">
        <v>4</v>
      </c>
      <c r="AQ98" s="7">
        <v>4</v>
      </c>
      <c r="AR98" s="7" t="s">
        <v>89</v>
      </c>
      <c r="AS98" s="7" t="s">
        <v>422</v>
      </c>
      <c r="AT98" s="7" t="s">
        <v>129</v>
      </c>
      <c r="AU98" s="8" t="s">
        <v>1270</v>
      </c>
      <c r="AV98" s="61">
        <v>4.0060000000000005E-2</v>
      </c>
      <c r="AW98" s="61">
        <v>4.0090000000000001E-2</v>
      </c>
      <c r="AX98" s="54">
        <v>8</v>
      </c>
      <c r="AY98" s="67">
        <v>0.11339164343107477</v>
      </c>
      <c r="AZ98" s="61">
        <v>0</v>
      </c>
      <c r="BA98" s="61">
        <v>0</v>
      </c>
      <c r="BB98" s="54">
        <v>8</v>
      </c>
      <c r="BC98" s="67">
        <v>0</v>
      </c>
      <c r="BD98" s="7" t="s">
        <v>93</v>
      </c>
      <c r="BE98" s="7" t="s">
        <v>1999</v>
      </c>
      <c r="BH98" s="7" t="s">
        <v>1748</v>
      </c>
    </row>
    <row r="99" spans="1:60" s="7" customFormat="1">
      <c r="A99" s="7" t="s">
        <v>1368</v>
      </c>
      <c r="B99" s="7" t="s">
        <v>411</v>
      </c>
      <c r="C99" s="7" t="s">
        <v>412</v>
      </c>
      <c r="D99" s="7" t="s">
        <v>413</v>
      </c>
      <c r="E99" s="7" t="s">
        <v>414</v>
      </c>
      <c r="F99" s="7" t="s">
        <v>415</v>
      </c>
      <c r="G99" s="7" t="s">
        <v>67</v>
      </c>
      <c r="H99" s="7">
        <v>2010</v>
      </c>
      <c r="I99" s="7" t="s">
        <v>416</v>
      </c>
      <c r="J99" s="7" t="s">
        <v>215</v>
      </c>
      <c r="K99" s="7" t="s">
        <v>216</v>
      </c>
      <c r="L99" s="7" t="s">
        <v>217</v>
      </c>
      <c r="M99" s="7" t="s">
        <v>72</v>
      </c>
      <c r="N99" s="7" t="s">
        <v>218</v>
      </c>
      <c r="O99" s="7" t="s">
        <v>74</v>
      </c>
      <c r="P99" s="7" t="s">
        <v>219</v>
      </c>
      <c r="Q99" s="7" t="s">
        <v>76</v>
      </c>
      <c r="R99" s="7" t="s">
        <v>417</v>
      </c>
      <c r="S99" s="7" t="s">
        <v>76</v>
      </c>
      <c r="T99" s="7" t="s">
        <v>76</v>
      </c>
      <c r="U99" s="7" t="s">
        <v>76</v>
      </c>
      <c r="V99" s="7" t="s">
        <v>170</v>
      </c>
      <c r="W99" s="7" t="s">
        <v>222</v>
      </c>
      <c r="X99" s="7" t="s">
        <v>78</v>
      </c>
      <c r="Y99" s="7" t="s">
        <v>223</v>
      </c>
      <c r="Z99" s="7" t="s">
        <v>418</v>
      </c>
      <c r="AA99" s="7" t="s">
        <v>419</v>
      </c>
      <c r="AB99" s="7" t="s">
        <v>420</v>
      </c>
      <c r="AC99" s="7" t="s">
        <v>419</v>
      </c>
      <c r="AD99" s="7" t="s">
        <v>176</v>
      </c>
      <c r="AE99" s="7" t="s">
        <v>228</v>
      </c>
      <c r="AF99" s="7" t="s">
        <v>123</v>
      </c>
      <c r="AG99" s="7" t="s">
        <v>86</v>
      </c>
      <c r="AH99" s="7" t="s">
        <v>76</v>
      </c>
      <c r="AI99" s="7">
        <v>3</v>
      </c>
      <c r="AJ99" s="7" t="s">
        <v>87</v>
      </c>
      <c r="AK99" s="7" t="s">
        <v>124</v>
      </c>
      <c r="AL99" s="7" t="s">
        <v>421</v>
      </c>
      <c r="AM99" s="7" t="s">
        <v>88</v>
      </c>
      <c r="AN99" s="7">
        <v>4</v>
      </c>
      <c r="AO99" s="7">
        <v>4</v>
      </c>
      <c r="AP99" s="7">
        <v>4</v>
      </c>
      <c r="AQ99" s="7">
        <v>4</v>
      </c>
      <c r="AR99" s="7" t="s">
        <v>89</v>
      </c>
      <c r="AS99" s="7" t="s">
        <v>422</v>
      </c>
      <c r="AT99" s="7" t="s">
        <v>129</v>
      </c>
      <c r="AU99" s="8" t="s">
        <v>1269</v>
      </c>
      <c r="AV99" s="61">
        <v>0.96116000000000001</v>
      </c>
      <c r="AW99" s="61">
        <v>2.6249999999999999E-2</v>
      </c>
      <c r="AX99" s="54">
        <v>8</v>
      </c>
      <c r="AY99" s="67">
        <v>7.4246212024587491E-2</v>
      </c>
      <c r="AZ99" s="61">
        <v>0.96141999999999994</v>
      </c>
      <c r="BA99" s="61">
        <v>3.9199999999999999E-2</v>
      </c>
      <c r="BB99" s="54">
        <v>8</v>
      </c>
      <c r="BC99" s="67">
        <v>0.11087434329005065</v>
      </c>
      <c r="BD99" s="7" t="s">
        <v>93</v>
      </c>
      <c r="BE99" s="7" t="s">
        <v>1999</v>
      </c>
    </row>
    <row r="100" spans="1:60" s="1" customFormat="1">
      <c r="A100" s="1" t="s">
        <v>1369</v>
      </c>
      <c r="B100" s="1" t="s">
        <v>430</v>
      </c>
      <c r="C100" s="1" t="s">
        <v>431</v>
      </c>
      <c r="D100" s="1" t="s">
        <v>432</v>
      </c>
      <c r="E100" s="1" t="s">
        <v>433</v>
      </c>
      <c r="F100" s="1" t="s">
        <v>434</v>
      </c>
      <c r="G100" s="1" t="s">
        <v>67</v>
      </c>
      <c r="H100" s="1">
        <v>2011</v>
      </c>
      <c r="I100" s="1" t="s">
        <v>435</v>
      </c>
      <c r="J100" s="1" t="s">
        <v>167</v>
      </c>
      <c r="K100" s="1" t="s">
        <v>168</v>
      </c>
      <c r="L100" s="1" t="s">
        <v>71</v>
      </c>
      <c r="M100" s="1" t="s">
        <v>169</v>
      </c>
      <c r="N100" s="1" t="s">
        <v>73</v>
      </c>
      <c r="O100" s="1" t="s">
        <v>74</v>
      </c>
      <c r="P100" s="1" t="s">
        <v>75</v>
      </c>
      <c r="Q100" s="1" t="s">
        <v>72</v>
      </c>
      <c r="R100" s="1" t="s">
        <v>75</v>
      </c>
      <c r="S100" s="1" t="s">
        <v>76</v>
      </c>
      <c r="T100" s="1" t="s">
        <v>76</v>
      </c>
      <c r="U100" s="1" t="s">
        <v>76</v>
      </c>
      <c r="V100" s="1" t="s">
        <v>170</v>
      </c>
      <c r="W100" s="1" t="s">
        <v>171</v>
      </c>
      <c r="X100" s="1" t="s">
        <v>171</v>
      </c>
      <c r="Y100" s="1" t="s">
        <v>172</v>
      </c>
      <c r="Z100" s="1" t="s">
        <v>436</v>
      </c>
      <c r="AA100" s="1" t="s">
        <v>174</v>
      </c>
      <c r="AB100" s="1" t="s">
        <v>437</v>
      </c>
      <c r="AC100" s="1" t="s">
        <v>174</v>
      </c>
      <c r="AD100" s="1" t="s">
        <v>176</v>
      </c>
      <c r="AE100" s="1" t="s">
        <v>123</v>
      </c>
      <c r="AF100" s="1" t="s">
        <v>123</v>
      </c>
      <c r="AG100" s="1" t="s">
        <v>86</v>
      </c>
      <c r="AH100" s="1" t="s">
        <v>76</v>
      </c>
      <c r="AI100" s="1">
        <v>1</v>
      </c>
      <c r="AJ100" s="1">
        <v>5</v>
      </c>
      <c r="AK100" s="1">
        <v>1</v>
      </c>
      <c r="AL100" s="1" t="s">
        <v>438</v>
      </c>
      <c r="AM100" s="1" t="s">
        <v>88</v>
      </c>
      <c r="AN100" s="1">
        <v>6</v>
      </c>
      <c r="AO100" s="1">
        <v>0</v>
      </c>
      <c r="AP100" s="1">
        <v>6</v>
      </c>
      <c r="AQ100" s="1">
        <v>0</v>
      </c>
      <c r="AR100" s="1" t="s">
        <v>127</v>
      </c>
      <c r="AS100" s="1" t="s">
        <v>422</v>
      </c>
      <c r="AT100" s="1" t="s">
        <v>129</v>
      </c>
      <c r="AU100" s="4" t="s">
        <v>1854</v>
      </c>
      <c r="AV100" s="57">
        <v>0.66</v>
      </c>
      <c r="AW100" s="57">
        <v>0.12</v>
      </c>
      <c r="AX100" s="51">
        <v>6</v>
      </c>
      <c r="AY100" s="64">
        <v>0.28999999999999998</v>
      </c>
      <c r="AZ100" s="57">
        <v>0.27</v>
      </c>
      <c r="BA100" s="57">
        <v>0.08</v>
      </c>
      <c r="BB100" s="51">
        <v>6</v>
      </c>
      <c r="BC100" s="64">
        <v>0.19</v>
      </c>
      <c r="BD100" s="1" t="s">
        <v>93</v>
      </c>
      <c r="BE100" s="1" t="s">
        <v>1999</v>
      </c>
      <c r="BF100" s="1" t="s">
        <v>439</v>
      </c>
    </row>
    <row r="101" spans="1:60" s="5" customFormat="1" ht="14">
      <c r="A101" s="5" t="s">
        <v>1370</v>
      </c>
      <c r="B101" s="5" t="s">
        <v>430</v>
      </c>
      <c r="C101" s="5" t="s">
        <v>431</v>
      </c>
      <c r="D101" s="5" t="s">
        <v>432</v>
      </c>
      <c r="E101" s="5" t="s">
        <v>433</v>
      </c>
      <c r="F101" s="5" t="s">
        <v>434</v>
      </c>
      <c r="G101" s="5" t="s">
        <v>67</v>
      </c>
      <c r="H101" s="5">
        <v>2011</v>
      </c>
      <c r="I101" s="5" t="s">
        <v>435</v>
      </c>
      <c r="J101" s="5" t="s">
        <v>167</v>
      </c>
      <c r="K101" s="5" t="s">
        <v>168</v>
      </c>
      <c r="L101" s="5" t="s">
        <v>71</v>
      </c>
      <c r="M101" s="5" t="s">
        <v>169</v>
      </c>
      <c r="N101" s="5" t="s">
        <v>73</v>
      </c>
      <c r="O101" s="5" t="s">
        <v>74</v>
      </c>
      <c r="P101" s="5" t="s">
        <v>75</v>
      </c>
      <c r="Q101" s="5" t="s">
        <v>72</v>
      </c>
      <c r="R101" s="5" t="s">
        <v>75</v>
      </c>
      <c r="S101" s="5" t="s">
        <v>76</v>
      </c>
      <c r="T101" s="5" t="s">
        <v>76</v>
      </c>
      <c r="U101" s="5" t="s">
        <v>76</v>
      </c>
      <c r="V101" s="5" t="s">
        <v>170</v>
      </c>
      <c r="W101" s="5" t="s">
        <v>171</v>
      </c>
      <c r="X101" s="5" t="s">
        <v>171</v>
      </c>
      <c r="Y101" s="5" t="s">
        <v>172</v>
      </c>
      <c r="Z101" s="5" t="s">
        <v>436</v>
      </c>
      <c r="AA101" s="5" t="s">
        <v>174</v>
      </c>
      <c r="AB101" s="5" t="s">
        <v>437</v>
      </c>
      <c r="AC101" s="5" t="s">
        <v>174</v>
      </c>
      <c r="AD101" s="5" t="s">
        <v>176</v>
      </c>
      <c r="AE101" s="5" t="s">
        <v>123</v>
      </c>
      <c r="AF101" s="5" t="s">
        <v>123</v>
      </c>
      <c r="AG101" s="5" t="s">
        <v>86</v>
      </c>
      <c r="AH101" s="5" t="s">
        <v>76</v>
      </c>
      <c r="AI101" s="5">
        <v>1</v>
      </c>
      <c r="AJ101" s="5">
        <v>5</v>
      </c>
      <c r="AK101" s="5">
        <v>1</v>
      </c>
      <c r="AL101" s="5" t="s">
        <v>438</v>
      </c>
      <c r="AM101" s="5" t="s">
        <v>88</v>
      </c>
      <c r="AN101" s="5">
        <v>6</v>
      </c>
      <c r="AO101" s="5">
        <v>0</v>
      </c>
      <c r="AP101" s="5">
        <v>6</v>
      </c>
      <c r="AQ101" s="5">
        <v>0</v>
      </c>
      <c r="AR101" s="5" t="s">
        <v>127</v>
      </c>
      <c r="AS101" s="5" t="s">
        <v>422</v>
      </c>
      <c r="AT101" s="5" t="s">
        <v>129</v>
      </c>
      <c r="AU101" s="6" t="s">
        <v>1270</v>
      </c>
      <c r="AV101" s="58"/>
      <c r="AW101" s="58"/>
      <c r="AX101" s="52">
        <v>6</v>
      </c>
      <c r="AY101" s="65"/>
      <c r="AZ101" s="58"/>
      <c r="BA101" s="58"/>
      <c r="BB101" s="52">
        <v>6</v>
      </c>
      <c r="BC101" s="65"/>
      <c r="BD101" s="5" t="s">
        <v>93</v>
      </c>
      <c r="BE101" s="5" t="s">
        <v>1999</v>
      </c>
      <c r="BF101" s="5" t="s">
        <v>439</v>
      </c>
      <c r="BG101" s="5" t="s">
        <v>1732</v>
      </c>
      <c r="BH101" s="5" t="s">
        <v>1734</v>
      </c>
    </row>
    <row r="102" spans="1:60" s="5" customFormat="1" ht="14">
      <c r="A102" s="5" t="s">
        <v>1371</v>
      </c>
      <c r="B102" s="5" t="s">
        <v>430</v>
      </c>
      <c r="C102" s="5" t="s">
        <v>431</v>
      </c>
      <c r="D102" s="5" t="s">
        <v>432</v>
      </c>
      <c r="E102" s="5" t="s">
        <v>433</v>
      </c>
      <c r="F102" s="5" t="s">
        <v>434</v>
      </c>
      <c r="G102" s="5" t="s">
        <v>67</v>
      </c>
      <c r="H102" s="5">
        <v>2011</v>
      </c>
      <c r="I102" s="5" t="s">
        <v>435</v>
      </c>
      <c r="J102" s="5" t="s">
        <v>167</v>
      </c>
      <c r="K102" s="5" t="s">
        <v>168</v>
      </c>
      <c r="L102" s="5" t="s">
        <v>71</v>
      </c>
      <c r="M102" s="5" t="s">
        <v>169</v>
      </c>
      <c r="N102" s="5" t="s">
        <v>73</v>
      </c>
      <c r="O102" s="5" t="s">
        <v>74</v>
      </c>
      <c r="P102" s="5" t="s">
        <v>75</v>
      </c>
      <c r="Q102" s="5" t="s">
        <v>72</v>
      </c>
      <c r="R102" s="5" t="s">
        <v>75</v>
      </c>
      <c r="S102" s="5" t="s">
        <v>76</v>
      </c>
      <c r="T102" s="5" t="s">
        <v>76</v>
      </c>
      <c r="U102" s="5" t="s">
        <v>76</v>
      </c>
      <c r="V102" s="5" t="s">
        <v>170</v>
      </c>
      <c r="W102" s="5" t="s">
        <v>171</v>
      </c>
      <c r="X102" s="5" t="s">
        <v>171</v>
      </c>
      <c r="Y102" s="5" t="s">
        <v>172</v>
      </c>
      <c r="Z102" s="5" t="s">
        <v>436</v>
      </c>
      <c r="AA102" s="5" t="s">
        <v>174</v>
      </c>
      <c r="AB102" s="5" t="s">
        <v>437</v>
      </c>
      <c r="AC102" s="5" t="s">
        <v>174</v>
      </c>
      <c r="AD102" s="5" t="s">
        <v>176</v>
      </c>
      <c r="AE102" s="5" t="s">
        <v>123</v>
      </c>
      <c r="AF102" s="5" t="s">
        <v>123</v>
      </c>
      <c r="AG102" s="5" t="s">
        <v>86</v>
      </c>
      <c r="AH102" s="5" t="s">
        <v>76</v>
      </c>
      <c r="AI102" s="5">
        <v>1</v>
      </c>
      <c r="AJ102" s="5">
        <v>5</v>
      </c>
      <c r="AK102" s="5">
        <v>1</v>
      </c>
      <c r="AL102" s="5" t="s">
        <v>438</v>
      </c>
      <c r="AM102" s="5" t="s">
        <v>88</v>
      </c>
      <c r="AN102" s="5">
        <v>6</v>
      </c>
      <c r="AO102" s="5">
        <v>0</v>
      </c>
      <c r="AP102" s="5">
        <v>6</v>
      </c>
      <c r="AQ102" s="5">
        <v>0</v>
      </c>
      <c r="AR102" s="5" t="s">
        <v>127</v>
      </c>
      <c r="AS102" s="5" t="s">
        <v>422</v>
      </c>
      <c r="AT102" s="5" t="s">
        <v>129</v>
      </c>
      <c r="AU102" s="6" t="s">
        <v>1269</v>
      </c>
      <c r="AV102" s="58"/>
      <c r="AW102" s="58"/>
      <c r="AX102" s="52">
        <v>6</v>
      </c>
      <c r="AY102" s="65"/>
      <c r="AZ102" s="58"/>
      <c r="BA102" s="58"/>
      <c r="BB102" s="52">
        <v>6</v>
      </c>
      <c r="BC102" s="65"/>
      <c r="BD102" s="5" t="s">
        <v>93</v>
      </c>
      <c r="BE102" s="5" t="s">
        <v>1999</v>
      </c>
      <c r="BF102" s="5" t="s">
        <v>439</v>
      </c>
      <c r="BG102" s="5" t="s">
        <v>1732</v>
      </c>
      <c r="BH102" s="5" t="s">
        <v>1734</v>
      </c>
    </row>
    <row r="103" spans="1:60">
      <c r="A103" t="s">
        <v>1372</v>
      </c>
      <c r="B103" t="s">
        <v>441</v>
      </c>
      <c r="C103" t="s">
        <v>442</v>
      </c>
      <c r="D103" t="s">
        <v>443</v>
      </c>
      <c r="E103" t="s">
        <v>444</v>
      </c>
      <c r="F103" t="s">
        <v>187</v>
      </c>
      <c r="G103" t="s">
        <v>67</v>
      </c>
      <c r="H103">
        <v>2012</v>
      </c>
      <c r="I103" t="s">
        <v>445</v>
      </c>
      <c r="J103" t="s">
        <v>167</v>
      </c>
      <c r="K103" t="s">
        <v>168</v>
      </c>
      <c r="L103" t="s">
        <v>71</v>
      </c>
      <c r="M103" t="s">
        <v>446</v>
      </c>
      <c r="N103" t="s">
        <v>73</v>
      </c>
      <c r="O103" t="s">
        <v>74</v>
      </c>
      <c r="P103" t="s">
        <v>75</v>
      </c>
      <c r="Q103" t="s">
        <v>72</v>
      </c>
      <c r="R103" t="s">
        <v>75</v>
      </c>
      <c r="S103" t="s">
        <v>76</v>
      </c>
      <c r="T103" t="s">
        <v>76</v>
      </c>
      <c r="U103" t="s">
        <v>76</v>
      </c>
      <c r="V103" t="s">
        <v>170</v>
      </c>
      <c r="W103" t="s">
        <v>171</v>
      </c>
      <c r="X103" t="s">
        <v>171</v>
      </c>
      <c r="Y103" t="s">
        <v>172</v>
      </c>
      <c r="Z103" t="s">
        <v>436</v>
      </c>
      <c r="AA103" t="s">
        <v>174</v>
      </c>
      <c r="AB103" t="s">
        <v>437</v>
      </c>
      <c r="AC103" t="s">
        <v>174</v>
      </c>
      <c r="AD103" t="s">
        <v>176</v>
      </c>
      <c r="AE103" t="s">
        <v>447</v>
      </c>
      <c r="AF103" t="s">
        <v>85</v>
      </c>
      <c r="AG103" t="s">
        <v>86</v>
      </c>
      <c r="AH103" t="s">
        <v>76</v>
      </c>
      <c r="AI103">
        <v>1</v>
      </c>
      <c r="AJ103">
        <v>5</v>
      </c>
      <c r="AK103">
        <v>1</v>
      </c>
      <c r="AL103" t="s">
        <v>438</v>
      </c>
      <c r="AM103" t="s">
        <v>88</v>
      </c>
      <c r="AR103" t="s">
        <v>89</v>
      </c>
      <c r="AS103" t="s">
        <v>448</v>
      </c>
      <c r="AT103" t="s">
        <v>91</v>
      </c>
      <c r="AU103" s="3" t="s">
        <v>1854</v>
      </c>
      <c r="AV103" s="56">
        <v>0.32</v>
      </c>
      <c r="AW103" s="56">
        <v>0.06</v>
      </c>
      <c r="AX103" s="50">
        <v>12</v>
      </c>
      <c r="AY103" s="63">
        <v>0.22</v>
      </c>
      <c r="AZ103" s="56">
        <v>0.51</v>
      </c>
      <c r="BA103" s="56">
        <v>0.06</v>
      </c>
      <c r="BB103" s="50">
        <v>12</v>
      </c>
      <c r="BC103" s="63">
        <v>0.22</v>
      </c>
      <c r="BD103" t="s">
        <v>93</v>
      </c>
      <c r="BE103" t="s">
        <v>1991</v>
      </c>
      <c r="BF103" t="s">
        <v>439</v>
      </c>
    </row>
    <row r="104" spans="1:60" s="5" customFormat="1" ht="14">
      <c r="A104" s="5" t="s">
        <v>1373</v>
      </c>
      <c r="B104" s="5" t="s">
        <v>441</v>
      </c>
      <c r="C104" s="5" t="s">
        <v>442</v>
      </c>
      <c r="D104" s="5" t="s">
        <v>443</v>
      </c>
      <c r="E104" s="5" t="s">
        <v>444</v>
      </c>
      <c r="F104" s="5" t="s">
        <v>187</v>
      </c>
      <c r="G104" s="5" t="s">
        <v>67</v>
      </c>
      <c r="H104" s="5">
        <v>2012</v>
      </c>
      <c r="I104" s="5" t="s">
        <v>445</v>
      </c>
      <c r="J104" s="5" t="s">
        <v>167</v>
      </c>
      <c r="K104" s="5" t="s">
        <v>168</v>
      </c>
      <c r="L104" s="5" t="s">
        <v>71</v>
      </c>
      <c r="M104" s="5" t="s">
        <v>446</v>
      </c>
      <c r="N104" s="5" t="s">
        <v>73</v>
      </c>
      <c r="O104" s="5" t="s">
        <v>74</v>
      </c>
      <c r="P104" s="5" t="s">
        <v>75</v>
      </c>
      <c r="Q104" s="5" t="s">
        <v>72</v>
      </c>
      <c r="R104" s="5" t="s">
        <v>75</v>
      </c>
      <c r="S104" s="5" t="s">
        <v>76</v>
      </c>
      <c r="T104" s="5" t="s">
        <v>76</v>
      </c>
      <c r="U104" s="5" t="s">
        <v>76</v>
      </c>
      <c r="V104" s="5" t="s">
        <v>170</v>
      </c>
      <c r="W104" s="5" t="s">
        <v>171</v>
      </c>
      <c r="X104" s="5" t="s">
        <v>171</v>
      </c>
      <c r="Y104" s="5" t="s">
        <v>172</v>
      </c>
      <c r="Z104" s="5" t="s">
        <v>436</v>
      </c>
      <c r="AA104" s="5" t="s">
        <v>174</v>
      </c>
      <c r="AB104" s="5" t="s">
        <v>437</v>
      </c>
      <c r="AC104" s="5" t="s">
        <v>174</v>
      </c>
      <c r="AD104" s="5" t="s">
        <v>176</v>
      </c>
      <c r="AE104" s="5" t="s">
        <v>447</v>
      </c>
      <c r="AF104" s="5" t="s">
        <v>85</v>
      </c>
      <c r="AG104" s="5" t="s">
        <v>86</v>
      </c>
      <c r="AH104" s="5" t="s">
        <v>76</v>
      </c>
      <c r="AI104" s="5">
        <v>1</v>
      </c>
      <c r="AJ104" s="5">
        <v>5</v>
      </c>
      <c r="AK104" s="5">
        <v>1</v>
      </c>
      <c r="AL104" s="5" t="s">
        <v>438</v>
      </c>
      <c r="AM104" s="5" t="s">
        <v>88</v>
      </c>
      <c r="AR104" s="5" t="s">
        <v>89</v>
      </c>
      <c r="AS104" s="5" t="s">
        <v>448</v>
      </c>
      <c r="AT104" s="5" t="s">
        <v>91</v>
      </c>
      <c r="AU104" s="6" t="s">
        <v>1270</v>
      </c>
      <c r="AV104" s="58"/>
      <c r="AW104" s="58"/>
      <c r="AX104" s="52">
        <v>12</v>
      </c>
      <c r="AY104" s="65"/>
      <c r="AZ104" s="58"/>
      <c r="BA104" s="58"/>
      <c r="BB104" s="52">
        <v>12</v>
      </c>
      <c r="BC104" s="65"/>
      <c r="BD104" s="5" t="s">
        <v>93</v>
      </c>
      <c r="BE104" s="5" t="s">
        <v>1991</v>
      </c>
      <c r="BF104" s="5" t="s">
        <v>439</v>
      </c>
      <c r="BG104" s="5" t="s">
        <v>1732</v>
      </c>
      <c r="BH104" s="5" t="s">
        <v>1734</v>
      </c>
    </row>
    <row r="105" spans="1:60" s="5" customFormat="1" ht="14">
      <c r="A105" s="5" t="s">
        <v>1374</v>
      </c>
      <c r="B105" s="5" t="s">
        <v>441</v>
      </c>
      <c r="C105" s="5" t="s">
        <v>442</v>
      </c>
      <c r="D105" s="5" t="s">
        <v>443</v>
      </c>
      <c r="E105" s="5" t="s">
        <v>444</v>
      </c>
      <c r="F105" s="5" t="s">
        <v>187</v>
      </c>
      <c r="G105" s="5" t="s">
        <v>67</v>
      </c>
      <c r="H105" s="5">
        <v>2012</v>
      </c>
      <c r="I105" s="5" t="s">
        <v>445</v>
      </c>
      <c r="J105" s="5" t="s">
        <v>167</v>
      </c>
      <c r="K105" s="5" t="s">
        <v>168</v>
      </c>
      <c r="L105" s="5" t="s">
        <v>71</v>
      </c>
      <c r="M105" s="5" t="s">
        <v>446</v>
      </c>
      <c r="N105" s="5" t="s">
        <v>73</v>
      </c>
      <c r="O105" s="5" t="s">
        <v>74</v>
      </c>
      <c r="P105" s="5" t="s">
        <v>75</v>
      </c>
      <c r="Q105" s="5" t="s">
        <v>72</v>
      </c>
      <c r="R105" s="5" t="s">
        <v>75</v>
      </c>
      <c r="S105" s="5" t="s">
        <v>76</v>
      </c>
      <c r="T105" s="5" t="s">
        <v>76</v>
      </c>
      <c r="U105" s="5" t="s">
        <v>76</v>
      </c>
      <c r="V105" s="5" t="s">
        <v>170</v>
      </c>
      <c r="W105" s="5" t="s">
        <v>171</v>
      </c>
      <c r="X105" s="5" t="s">
        <v>171</v>
      </c>
      <c r="Y105" s="5" t="s">
        <v>172</v>
      </c>
      <c r="Z105" s="5" t="s">
        <v>436</v>
      </c>
      <c r="AA105" s="5" t="s">
        <v>174</v>
      </c>
      <c r="AB105" s="5" t="s">
        <v>437</v>
      </c>
      <c r="AC105" s="5" t="s">
        <v>174</v>
      </c>
      <c r="AD105" s="5" t="s">
        <v>176</v>
      </c>
      <c r="AE105" s="5" t="s">
        <v>447</v>
      </c>
      <c r="AF105" s="5" t="s">
        <v>85</v>
      </c>
      <c r="AG105" s="5" t="s">
        <v>86</v>
      </c>
      <c r="AH105" s="5" t="s">
        <v>76</v>
      </c>
      <c r="AI105" s="5">
        <v>1</v>
      </c>
      <c r="AJ105" s="5">
        <v>5</v>
      </c>
      <c r="AK105" s="5">
        <v>1</v>
      </c>
      <c r="AL105" s="5" t="s">
        <v>438</v>
      </c>
      <c r="AM105" s="5" t="s">
        <v>88</v>
      </c>
      <c r="AR105" s="5" t="s">
        <v>89</v>
      </c>
      <c r="AS105" s="5" t="s">
        <v>448</v>
      </c>
      <c r="AT105" s="5" t="s">
        <v>91</v>
      </c>
      <c r="AU105" s="6" t="s">
        <v>1269</v>
      </c>
      <c r="AV105" s="58"/>
      <c r="AW105" s="58"/>
      <c r="AX105" s="52">
        <v>12</v>
      </c>
      <c r="AY105" s="65"/>
      <c r="AZ105" s="58"/>
      <c r="BA105" s="58"/>
      <c r="BB105" s="52">
        <v>12</v>
      </c>
      <c r="BC105" s="65"/>
      <c r="BD105" s="5" t="s">
        <v>93</v>
      </c>
      <c r="BE105" s="5" t="s">
        <v>1991</v>
      </c>
      <c r="BF105" s="5" t="s">
        <v>439</v>
      </c>
      <c r="BG105" s="5" t="s">
        <v>1732</v>
      </c>
      <c r="BH105" s="5" t="s">
        <v>1734</v>
      </c>
    </row>
    <row r="106" spans="1:60" s="10" customFormat="1">
      <c r="A106" s="10" t="s">
        <v>1375</v>
      </c>
      <c r="B106" s="10" t="s">
        <v>450</v>
      </c>
      <c r="C106" s="10" t="s">
        <v>451</v>
      </c>
      <c r="D106" s="10" t="s">
        <v>452</v>
      </c>
      <c r="E106" s="10" t="s">
        <v>453</v>
      </c>
      <c r="F106" s="10" t="s">
        <v>434</v>
      </c>
      <c r="G106" s="10" t="s">
        <v>67</v>
      </c>
      <c r="H106" s="10">
        <v>2008</v>
      </c>
      <c r="I106" s="10" t="s">
        <v>454</v>
      </c>
      <c r="J106" s="10" t="s">
        <v>167</v>
      </c>
      <c r="K106" s="10" t="s">
        <v>168</v>
      </c>
      <c r="L106" s="10" t="s">
        <v>71</v>
      </c>
      <c r="M106" s="10" t="s">
        <v>446</v>
      </c>
      <c r="N106" s="10" t="s">
        <v>73</v>
      </c>
      <c r="O106" s="10" t="s">
        <v>74</v>
      </c>
      <c r="P106" s="10" t="s">
        <v>75</v>
      </c>
      <c r="Q106" s="10" t="s">
        <v>72</v>
      </c>
      <c r="R106" s="10" t="s">
        <v>75</v>
      </c>
      <c r="S106" s="10" t="s">
        <v>76</v>
      </c>
      <c r="T106" s="10" t="s">
        <v>76</v>
      </c>
      <c r="U106" s="10" t="s">
        <v>76</v>
      </c>
      <c r="V106" s="10" t="s">
        <v>77</v>
      </c>
      <c r="W106" s="10" t="s">
        <v>114</v>
      </c>
      <c r="X106" s="10" t="s">
        <v>115</v>
      </c>
      <c r="Y106" s="10" t="s">
        <v>455</v>
      </c>
      <c r="Z106" s="10" t="s">
        <v>404</v>
      </c>
      <c r="AA106" s="10" t="s">
        <v>152</v>
      </c>
      <c r="AB106" s="10" t="s">
        <v>152</v>
      </c>
      <c r="AC106" s="10" t="s">
        <v>456</v>
      </c>
      <c r="AD106" s="10" t="s">
        <v>83</v>
      </c>
      <c r="AE106" s="10" t="s">
        <v>123</v>
      </c>
      <c r="AF106" s="10" t="s">
        <v>123</v>
      </c>
      <c r="AG106" s="10" t="s">
        <v>86</v>
      </c>
      <c r="AH106" s="10" t="s">
        <v>76</v>
      </c>
      <c r="AI106" s="10">
        <v>3</v>
      </c>
      <c r="AJ106" s="10">
        <v>3</v>
      </c>
      <c r="AK106" s="10" t="s">
        <v>124</v>
      </c>
      <c r="AL106" s="10" t="s">
        <v>457</v>
      </c>
      <c r="AM106" s="10" t="s">
        <v>126</v>
      </c>
      <c r="AN106" s="10">
        <v>12</v>
      </c>
      <c r="AO106" s="10">
        <v>0</v>
      </c>
      <c r="AP106" s="10">
        <v>12</v>
      </c>
      <c r="AQ106" s="10">
        <v>0</v>
      </c>
      <c r="AR106" s="10" t="s">
        <v>127</v>
      </c>
      <c r="AS106" s="10" t="s">
        <v>422</v>
      </c>
      <c r="AT106" s="10" t="s">
        <v>300</v>
      </c>
      <c r="AU106" s="11" t="s">
        <v>131</v>
      </c>
      <c r="AV106" s="59">
        <v>3.68</v>
      </c>
      <c r="AW106" s="59">
        <v>0.53</v>
      </c>
      <c r="AX106" s="53">
        <v>12</v>
      </c>
      <c r="AY106" s="66">
        <v>1.82</v>
      </c>
      <c r="AZ106" s="59">
        <v>3.25</v>
      </c>
      <c r="BA106" s="59">
        <v>0.49</v>
      </c>
      <c r="BB106" s="53">
        <v>12</v>
      </c>
      <c r="BC106" s="66">
        <v>1.71</v>
      </c>
      <c r="BD106" s="10" t="s">
        <v>93</v>
      </c>
      <c r="BE106" s="10" t="s">
        <v>1991</v>
      </c>
    </row>
    <row r="107" spans="1:60" s="10" customFormat="1">
      <c r="A107" s="10" t="s">
        <v>1376</v>
      </c>
      <c r="B107" s="10" t="s">
        <v>450</v>
      </c>
      <c r="C107" s="10" t="s">
        <v>451</v>
      </c>
      <c r="D107" s="10" t="s">
        <v>452</v>
      </c>
      <c r="E107" s="10" t="s">
        <v>453</v>
      </c>
      <c r="F107" s="10" t="s">
        <v>434</v>
      </c>
      <c r="G107" s="10" t="s">
        <v>67</v>
      </c>
      <c r="H107" s="10">
        <v>2008</v>
      </c>
      <c r="I107" s="10" t="s">
        <v>454</v>
      </c>
      <c r="J107" s="10" t="s">
        <v>167</v>
      </c>
      <c r="K107" s="10" t="s">
        <v>168</v>
      </c>
      <c r="L107" s="10" t="s">
        <v>71</v>
      </c>
      <c r="M107" s="10" t="s">
        <v>446</v>
      </c>
      <c r="N107" s="10" t="s">
        <v>73</v>
      </c>
      <c r="O107" s="10" t="s">
        <v>74</v>
      </c>
      <c r="P107" s="10" t="s">
        <v>75</v>
      </c>
      <c r="Q107" s="10" t="s">
        <v>72</v>
      </c>
      <c r="R107" s="10" t="s">
        <v>75</v>
      </c>
      <c r="S107" s="10" t="s">
        <v>76</v>
      </c>
      <c r="T107" s="10" t="s">
        <v>76</v>
      </c>
      <c r="U107" s="10" t="s">
        <v>76</v>
      </c>
      <c r="V107" s="10" t="s">
        <v>77</v>
      </c>
      <c r="W107" s="10" t="s">
        <v>114</v>
      </c>
      <c r="X107" s="10" t="s">
        <v>115</v>
      </c>
      <c r="Y107" s="10" t="s">
        <v>455</v>
      </c>
      <c r="Z107" s="10" t="s">
        <v>404</v>
      </c>
      <c r="AA107" s="10" t="s">
        <v>152</v>
      </c>
      <c r="AB107" s="10" t="s">
        <v>152</v>
      </c>
      <c r="AC107" s="10" t="s">
        <v>456</v>
      </c>
      <c r="AD107" s="10" t="s">
        <v>83</v>
      </c>
      <c r="AE107" s="10" t="s">
        <v>123</v>
      </c>
      <c r="AF107" s="10" t="s">
        <v>123</v>
      </c>
      <c r="AG107" s="10" t="s">
        <v>86</v>
      </c>
      <c r="AH107" s="10" t="s">
        <v>76</v>
      </c>
      <c r="AI107" s="10">
        <v>3</v>
      </c>
      <c r="AJ107" s="10">
        <v>3</v>
      </c>
      <c r="AK107" s="10" t="s">
        <v>124</v>
      </c>
      <c r="AL107" s="10" t="s">
        <v>457</v>
      </c>
      <c r="AM107" s="10" t="s">
        <v>126</v>
      </c>
      <c r="AN107" s="10">
        <v>12</v>
      </c>
      <c r="AO107" s="10">
        <v>0</v>
      </c>
      <c r="AP107" s="10">
        <v>12</v>
      </c>
      <c r="AQ107" s="10">
        <v>0</v>
      </c>
      <c r="AR107" s="10" t="s">
        <v>127</v>
      </c>
      <c r="AS107" s="10" t="s">
        <v>422</v>
      </c>
      <c r="AT107" s="10" t="s">
        <v>300</v>
      </c>
      <c r="AU107" s="11" t="s">
        <v>1854</v>
      </c>
      <c r="AV107" s="59">
        <v>5.24</v>
      </c>
      <c r="AW107" s="59">
        <v>0.71</v>
      </c>
      <c r="AX107" s="53">
        <v>12</v>
      </c>
      <c r="AY107" s="66">
        <v>2.4700000000000002</v>
      </c>
      <c r="AZ107" s="59">
        <v>5.92</v>
      </c>
      <c r="BA107" s="59">
        <v>1.02</v>
      </c>
      <c r="BB107" s="53">
        <v>12</v>
      </c>
      <c r="BC107" s="66">
        <v>3.55</v>
      </c>
      <c r="BD107" s="10" t="s">
        <v>93</v>
      </c>
      <c r="BE107" s="10" t="s">
        <v>1991</v>
      </c>
    </row>
    <row r="108" spans="1:60" s="10" customFormat="1">
      <c r="A108" s="10" t="s">
        <v>1377</v>
      </c>
      <c r="B108" s="10" t="s">
        <v>450</v>
      </c>
      <c r="C108" s="10" t="s">
        <v>451</v>
      </c>
      <c r="D108" s="10" t="s">
        <v>452</v>
      </c>
      <c r="E108" s="10" t="s">
        <v>453</v>
      </c>
      <c r="F108" s="10" t="s">
        <v>434</v>
      </c>
      <c r="G108" s="10" t="s">
        <v>67</v>
      </c>
      <c r="H108" s="10">
        <v>2008</v>
      </c>
      <c r="I108" s="10" t="s">
        <v>454</v>
      </c>
      <c r="J108" s="10" t="s">
        <v>167</v>
      </c>
      <c r="K108" s="10" t="s">
        <v>168</v>
      </c>
      <c r="L108" s="10" t="s">
        <v>71</v>
      </c>
      <c r="M108" s="10" t="s">
        <v>446</v>
      </c>
      <c r="N108" s="10" t="s">
        <v>73</v>
      </c>
      <c r="O108" s="10" t="s">
        <v>74</v>
      </c>
      <c r="P108" s="10" t="s">
        <v>75</v>
      </c>
      <c r="Q108" s="10" t="s">
        <v>72</v>
      </c>
      <c r="R108" s="10" t="s">
        <v>75</v>
      </c>
      <c r="S108" s="10" t="s">
        <v>76</v>
      </c>
      <c r="T108" s="10" t="s">
        <v>76</v>
      </c>
      <c r="U108" s="10" t="s">
        <v>76</v>
      </c>
      <c r="V108" s="10" t="s">
        <v>77</v>
      </c>
      <c r="W108" s="10" t="s">
        <v>114</v>
      </c>
      <c r="X108" s="10" t="s">
        <v>115</v>
      </c>
      <c r="Y108" s="10" t="s">
        <v>455</v>
      </c>
      <c r="Z108" s="10" t="s">
        <v>404</v>
      </c>
      <c r="AA108" s="10" t="s">
        <v>152</v>
      </c>
      <c r="AB108" s="10" t="s">
        <v>152</v>
      </c>
      <c r="AC108" s="10" t="s">
        <v>456</v>
      </c>
      <c r="AD108" s="10" t="s">
        <v>83</v>
      </c>
      <c r="AE108" s="10" t="s">
        <v>123</v>
      </c>
      <c r="AF108" s="10" t="s">
        <v>123</v>
      </c>
      <c r="AG108" s="10" t="s">
        <v>86</v>
      </c>
      <c r="AH108" s="10" t="s">
        <v>76</v>
      </c>
      <c r="AI108" s="10">
        <v>3</v>
      </c>
      <c r="AJ108" s="10">
        <v>3</v>
      </c>
      <c r="AK108" s="10" t="s">
        <v>124</v>
      </c>
      <c r="AL108" s="10" t="s">
        <v>457</v>
      </c>
      <c r="AM108" s="10" t="s">
        <v>126</v>
      </c>
      <c r="AN108" s="10">
        <v>12</v>
      </c>
      <c r="AO108" s="10">
        <v>0</v>
      </c>
      <c r="AP108" s="10">
        <v>12</v>
      </c>
      <c r="AQ108" s="10">
        <v>0</v>
      </c>
      <c r="AR108" s="10" t="s">
        <v>127</v>
      </c>
      <c r="AS108" s="10" t="s">
        <v>422</v>
      </c>
      <c r="AT108" s="10" t="s">
        <v>300</v>
      </c>
      <c r="AU108" s="11" t="s">
        <v>1855</v>
      </c>
      <c r="AV108" s="60">
        <v>6.53</v>
      </c>
      <c r="AW108" s="60">
        <v>0.89</v>
      </c>
      <c r="AX108" s="53">
        <v>12</v>
      </c>
      <c r="AY108" s="66">
        <v>3.08</v>
      </c>
      <c r="AZ108" s="59">
        <v>13.13</v>
      </c>
      <c r="BA108" s="59">
        <v>4.59</v>
      </c>
      <c r="BB108" s="53">
        <v>12</v>
      </c>
      <c r="BC108" s="66">
        <v>15.91</v>
      </c>
      <c r="BD108" s="10" t="s">
        <v>93</v>
      </c>
      <c r="BE108" s="10" t="s">
        <v>1991</v>
      </c>
    </row>
    <row r="109" spans="1:60" s="10" customFormat="1">
      <c r="A109" s="10" t="s">
        <v>1378</v>
      </c>
      <c r="B109" s="10" t="s">
        <v>450</v>
      </c>
      <c r="C109" s="10" t="s">
        <v>451</v>
      </c>
      <c r="D109" s="10" t="s">
        <v>452</v>
      </c>
      <c r="E109" s="10" t="s">
        <v>453</v>
      </c>
      <c r="F109" s="10" t="s">
        <v>434</v>
      </c>
      <c r="G109" s="10" t="s">
        <v>67</v>
      </c>
      <c r="H109" s="10">
        <v>2008</v>
      </c>
      <c r="I109" s="10" t="s">
        <v>454</v>
      </c>
      <c r="J109" s="10" t="s">
        <v>167</v>
      </c>
      <c r="K109" s="10" t="s">
        <v>168</v>
      </c>
      <c r="L109" s="10" t="s">
        <v>71</v>
      </c>
      <c r="M109" s="10" t="s">
        <v>446</v>
      </c>
      <c r="N109" s="10" t="s">
        <v>73</v>
      </c>
      <c r="O109" s="10" t="s">
        <v>74</v>
      </c>
      <c r="P109" s="10" t="s">
        <v>75</v>
      </c>
      <c r="Q109" s="10" t="s">
        <v>72</v>
      </c>
      <c r="R109" s="10" t="s">
        <v>75</v>
      </c>
      <c r="S109" s="10" t="s">
        <v>76</v>
      </c>
      <c r="T109" s="10" t="s">
        <v>76</v>
      </c>
      <c r="U109" s="10" t="s">
        <v>76</v>
      </c>
      <c r="V109" s="10" t="s">
        <v>77</v>
      </c>
      <c r="W109" s="10" t="s">
        <v>114</v>
      </c>
      <c r="X109" s="10" t="s">
        <v>115</v>
      </c>
      <c r="Y109" s="10" t="s">
        <v>455</v>
      </c>
      <c r="Z109" s="10" t="s">
        <v>404</v>
      </c>
      <c r="AA109" s="10" t="s">
        <v>152</v>
      </c>
      <c r="AB109" s="10" t="s">
        <v>152</v>
      </c>
      <c r="AC109" s="10" t="s">
        <v>456</v>
      </c>
      <c r="AD109" s="10" t="s">
        <v>83</v>
      </c>
      <c r="AE109" s="10" t="s">
        <v>123</v>
      </c>
      <c r="AF109" s="10" t="s">
        <v>123</v>
      </c>
      <c r="AG109" s="10" t="s">
        <v>86</v>
      </c>
      <c r="AH109" s="10" t="s">
        <v>76</v>
      </c>
      <c r="AI109" s="10">
        <v>3</v>
      </c>
      <c r="AJ109" s="10">
        <v>3</v>
      </c>
      <c r="AK109" s="10" t="s">
        <v>124</v>
      </c>
      <c r="AL109" s="10" t="s">
        <v>457</v>
      </c>
      <c r="AM109" s="10" t="s">
        <v>126</v>
      </c>
      <c r="AN109" s="10">
        <v>12</v>
      </c>
      <c r="AO109" s="10">
        <v>0</v>
      </c>
      <c r="AP109" s="10">
        <v>12</v>
      </c>
      <c r="AQ109" s="10">
        <v>0</v>
      </c>
      <c r="AR109" s="10" t="s">
        <v>127</v>
      </c>
      <c r="AS109" s="10" t="s">
        <v>422</v>
      </c>
      <c r="AT109" s="10" t="s">
        <v>300</v>
      </c>
      <c r="AU109" s="11" t="s">
        <v>1270</v>
      </c>
      <c r="AV109" s="60">
        <v>13.819000000000001</v>
      </c>
      <c r="AW109" s="60">
        <v>2.282</v>
      </c>
      <c r="AX109" s="53">
        <v>12</v>
      </c>
      <c r="AY109" s="66">
        <v>7.9050798857443558</v>
      </c>
      <c r="AZ109" s="60">
        <v>12.489000000000001</v>
      </c>
      <c r="BA109" s="60">
        <v>1.5429999999999999</v>
      </c>
      <c r="BB109" s="53">
        <v>12</v>
      </c>
      <c r="BC109" s="66">
        <v>5.3451087921575544</v>
      </c>
      <c r="BD109" s="10" t="s">
        <v>93</v>
      </c>
      <c r="BE109" s="10" t="s">
        <v>1991</v>
      </c>
    </row>
    <row r="110" spans="1:60" s="10" customFormat="1">
      <c r="A110" s="10" t="s">
        <v>1379</v>
      </c>
      <c r="B110" s="10" t="s">
        <v>450</v>
      </c>
      <c r="C110" s="10" t="s">
        <v>451</v>
      </c>
      <c r="D110" s="10" t="s">
        <v>452</v>
      </c>
      <c r="E110" s="10" t="s">
        <v>453</v>
      </c>
      <c r="F110" s="10" t="s">
        <v>434</v>
      </c>
      <c r="G110" s="10" t="s">
        <v>67</v>
      </c>
      <c r="H110" s="10">
        <v>2008</v>
      </c>
      <c r="I110" s="10" t="s">
        <v>454</v>
      </c>
      <c r="J110" s="10" t="s">
        <v>167</v>
      </c>
      <c r="K110" s="10" t="s">
        <v>168</v>
      </c>
      <c r="L110" s="10" t="s">
        <v>71</v>
      </c>
      <c r="M110" s="10" t="s">
        <v>446</v>
      </c>
      <c r="N110" s="10" t="s">
        <v>73</v>
      </c>
      <c r="O110" s="10" t="s">
        <v>74</v>
      </c>
      <c r="P110" s="10" t="s">
        <v>75</v>
      </c>
      <c r="Q110" s="10" t="s">
        <v>72</v>
      </c>
      <c r="R110" s="10" t="s">
        <v>75</v>
      </c>
      <c r="S110" s="10" t="s">
        <v>76</v>
      </c>
      <c r="T110" s="10" t="s">
        <v>76</v>
      </c>
      <c r="U110" s="10" t="s">
        <v>76</v>
      </c>
      <c r="V110" s="10" t="s">
        <v>77</v>
      </c>
      <c r="W110" s="10" t="s">
        <v>114</v>
      </c>
      <c r="X110" s="10" t="s">
        <v>115</v>
      </c>
      <c r="Y110" s="10" t="s">
        <v>455</v>
      </c>
      <c r="Z110" s="10" t="s">
        <v>404</v>
      </c>
      <c r="AA110" s="10" t="s">
        <v>152</v>
      </c>
      <c r="AB110" s="10" t="s">
        <v>152</v>
      </c>
      <c r="AC110" s="10" t="s">
        <v>456</v>
      </c>
      <c r="AD110" s="10" t="s">
        <v>83</v>
      </c>
      <c r="AE110" s="10" t="s">
        <v>123</v>
      </c>
      <c r="AF110" s="10" t="s">
        <v>123</v>
      </c>
      <c r="AG110" s="10" t="s">
        <v>86</v>
      </c>
      <c r="AH110" s="10" t="s">
        <v>76</v>
      </c>
      <c r="AI110" s="10">
        <v>3</v>
      </c>
      <c r="AJ110" s="10">
        <v>3</v>
      </c>
      <c r="AK110" s="10" t="s">
        <v>124</v>
      </c>
      <c r="AL110" s="10" t="s">
        <v>457</v>
      </c>
      <c r="AM110" s="10" t="s">
        <v>126</v>
      </c>
      <c r="AN110" s="10">
        <v>12</v>
      </c>
      <c r="AO110" s="10">
        <v>0</v>
      </c>
      <c r="AP110" s="10">
        <v>12</v>
      </c>
      <c r="AQ110" s="10">
        <v>0</v>
      </c>
      <c r="AR110" s="10" t="s">
        <v>127</v>
      </c>
      <c r="AS110" s="10" t="s">
        <v>422</v>
      </c>
      <c r="AT110" s="10" t="s">
        <v>300</v>
      </c>
      <c r="AU110" s="11" t="s">
        <v>1269</v>
      </c>
      <c r="AV110" s="60">
        <v>3.915</v>
      </c>
      <c r="AW110" s="60">
        <v>0.66700000000000004</v>
      </c>
      <c r="AX110" s="53">
        <v>12</v>
      </c>
      <c r="AY110" s="66">
        <v>2.3105557772968823</v>
      </c>
      <c r="AZ110" s="60">
        <v>4.0010000000000003</v>
      </c>
      <c r="BA110" s="60">
        <v>0.56100000000000039</v>
      </c>
      <c r="BB110" s="53">
        <v>12</v>
      </c>
      <c r="BC110" s="66">
        <v>1.9433610060922815</v>
      </c>
      <c r="BD110" s="10" t="s">
        <v>93</v>
      </c>
      <c r="BE110" s="10" t="s">
        <v>1991</v>
      </c>
    </row>
    <row r="111" spans="1:60">
      <c r="A111" t="s">
        <v>1380</v>
      </c>
      <c r="B111" t="s">
        <v>461</v>
      </c>
      <c r="C111" t="s">
        <v>462</v>
      </c>
      <c r="D111" t="s">
        <v>463</v>
      </c>
      <c r="E111" t="s">
        <v>464</v>
      </c>
      <c r="F111" t="s">
        <v>203</v>
      </c>
      <c r="G111" t="s">
        <v>67</v>
      </c>
      <c r="H111">
        <v>2009</v>
      </c>
      <c r="I111" t="s">
        <v>465</v>
      </c>
      <c r="J111" t="s">
        <v>167</v>
      </c>
      <c r="K111" t="s">
        <v>168</v>
      </c>
      <c r="L111" t="s">
        <v>71</v>
      </c>
      <c r="M111" t="s">
        <v>446</v>
      </c>
      <c r="N111" t="s">
        <v>73</v>
      </c>
      <c r="O111" t="s">
        <v>74</v>
      </c>
      <c r="P111" t="s">
        <v>75</v>
      </c>
      <c r="Q111" t="s">
        <v>72</v>
      </c>
      <c r="R111" t="s">
        <v>75</v>
      </c>
      <c r="S111" t="s">
        <v>76</v>
      </c>
      <c r="T111" t="s">
        <v>76</v>
      </c>
      <c r="U111" t="s">
        <v>76</v>
      </c>
      <c r="V111" t="s">
        <v>77</v>
      </c>
      <c r="W111" t="s">
        <v>114</v>
      </c>
      <c r="X111" t="s">
        <v>115</v>
      </c>
      <c r="Y111" t="s">
        <v>455</v>
      </c>
      <c r="Z111" t="s">
        <v>466</v>
      </c>
      <c r="AA111" t="s">
        <v>152</v>
      </c>
      <c r="AB111" t="s">
        <v>152</v>
      </c>
      <c r="AC111" t="s">
        <v>467</v>
      </c>
      <c r="AD111" t="s">
        <v>83</v>
      </c>
      <c r="AE111" t="s">
        <v>468</v>
      </c>
      <c r="AF111" t="s">
        <v>85</v>
      </c>
      <c r="AG111" t="s">
        <v>154</v>
      </c>
      <c r="AH111" t="s">
        <v>76</v>
      </c>
      <c r="AI111">
        <v>3</v>
      </c>
      <c r="AJ111">
        <v>3</v>
      </c>
      <c r="AK111" t="s">
        <v>124</v>
      </c>
      <c r="AL111" t="s">
        <v>457</v>
      </c>
      <c r="AM111" t="s">
        <v>126</v>
      </c>
      <c r="AN111">
        <v>6</v>
      </c>
      <c r="AO111">
        <v>0</v>
      </c>
      <c r="AP111">
        <v>6</v>
      </c>
      <c r="AQ111">
        <v>0</v>
      </c>
      <c r="AR111" t="s">
        <v>127</v>
      </c>
      <c r="AS111" t="s">
        <v>469</v>
      </c>
      <c r="AT111" t="s">
        <v>91</v>
      </c>
      <c r="AU111" s="3" t="s">
        <v>131</v>
      </c>
      <c r="AV111" s="56">
        <v>9.7200000000000006</v>
      </c>
      <c r="AW111" s="56">
        <v>2.7</v>
      </c>
      <c r="AX111" s="50">
        <v>6</v>
      </c>
      <c r="AY111" s="63">
        <v>6.61</v>
      </c>
      <c r="AZ111" s="56">
        <v>8.39</v>
      </c>
      <c r="BA111" s="56">
        <v>1.92</v>
      </c>
      <c r="BB111" s="50">
        <v>6</v>
      </c>
      <c r="BC111" s="63">
        <v>4.71</v>
      </c>
      <c r="BD111" t="s">
        <v>93</v>
      </c>
      <c r="BE111" t="s">
        <v>157</v>
      </c>
    </row>
    <row r="112" spans="1:60">
      <c r="A112" t="s">
        <v>1381</v>
      </c>
      <c r="B112" t="s">
        <v>461</v>
      </c>
      <c r="C112" t="s">
        <v>462</v>
      </c>
      <c r="D112" t="s">
        <v>463</v>
      </c>
      <c r="E112" t="s">
        <v>464</v>
      </c>
      <c r="F112" t="s">
        <v>203</v>
      </c>
      <c r="G112" t="s">
        <v>67</v>
      </c>
      <c r="H112">
        <v>2009</v>
      </c>
      <c r="I112" t="s">
        <v>465</v>
      </c>
      <c r="J112" t="s">
        <v>167</v>
      </c>
      <c r="K112" t="s">
        <v>168</v>
      </c>
      <c r="L112" t="s">
        <v>71</v>
      </c>
      <c r="M112" t="s">
        <v>446</v>
      </c>
      <c r="N112" t="s">
        <v>73</v>
      </c>
      <c r="O112" t="s">
        <v>74</v>
      </c>
      <c r="P112" t="s">
        <v>75</v>
      </c>
      <c r="Q112" t="s">
        <v>72</v>
      </c>
      <c r="R112" t="s">
        <v>75</v>
      </c>
      <c r="S112" t="s">
        <v>76</v>
      </c>
      <c r="T112" t="s">
        <v>76</v>
      </c>
      <c r="U112" t="s">
        <v>76</v>
      </c>
      <c r="V112" t="s">
        <v>77</v>
      </c>
      <c r="W112" t="s">
        <v>114</v>
      </c>
      <c r="X112" t="s">
        <v>115</v>
      </c>
      <c r="Y112" t="s">
        <v>455</v>
      </c>
      <c r="Z112" t="s">
        <v>466</v>
      </c>
      <c r="AA112" t="s">
        <v>152</v>
      </c>
      <c r="AB112" t="s">
        <v>152</v>
      </c>
      <c r="AC112" t="s">
        <v>467</v>
      </c>
      <c r="AD112" t="s">
        <v>83</v>
      </c>
      <c r="AE112" t="s">
        <v>468</v>
      </c>
      <c r="AF112" t="s">
        <v>85</v>
      </c>
      <c r="AG112" t="s">
        <v>154</v>
      </c>
      <c r="AH112" t="s">
        <v>76</v>
      </c>
      <c r="AI112">
        <v>3</v>
      </c>
      <c r="AJ112">
        <v>3</v>
      </c>
      <c r="AK112" t="s">
        <v>124</v>
      </c>
      <c r="AL112" t="s">
        <v>457</v>
      </c>
      <c r="AM112" t="s">
        <v>126</v>
      </c>
      <c r="AN112">
        <v>6</v>
      </c>
      <c r="AO112">
        <v>0</v>
      </c>
      <c r="AP112">
        <v>6</v>
      </c>
      <c r="AQ112">
        <v>0</v>
      </c>
      <c r="AR112" t="s">
        <v>127</v>
      </c>
      <c r="AS112" t="s">
        <v>469</v>
      </c>
      <c r="AT112" t="s">
        <v>91</v>
      </c>
      <c r="AU112" s="3" t="s">
        <v>1854</v>
      </c>
      <c r="AV112" s="56">
        <v>16.39</v>
      </c>
      <c r="AW112" s="56">
        <v>7.41</v>
      </c>
      <c r="AX112" s="50">
        <v>6</v>
      </c>
      <c r="AY112" s="63">
        <v>18.149999999999999</v>
      </c>
      <c r="AZ112" s="56">
        <v>7.83</v>
      </c>
      <c r="BA112" s="56">
        <v>0.91</v>
      </c>
      <c r="BB112" s="50">
        <v>6</v>
      </c>
      <c r="BC112" s="63">
        <v>2.2200000000000002</v>
      </c>
      <c r="BD112" t="s">
        <v>93</v>
      </c>
      <c r="BE112" t="s">
        <v>157</v>
      </c>
    </row>
    <row r="113" spans="1:60">
      <c r="A113" t="s">
        <v>1382</v>
      </c>
      <c r="B113" t="s">
        <v>461</v>
      </c>
      <c r="C113" t="s">
        <v>462</v>
      </c>
      <c r="D113" t="s">
        <v>463</v>
      </c>
      <c r="E113" t="s">
        <v>464</v>
      </c>
      <c r="F113" t="s">
        <v>203</v>
      </c>
      <c r="G113" t="s">
        <v>67</v>
      </c>
      <c r="H113">
        <v>2009</v>
      </c>
      <c r="I113" t="s">
        <v>465</v>
      </c>
      <c r="J113" t="s">
        <v>167</v>
      </c>
      <c r="K113" t="s">
        <v>168</v>
      </c>
      <c r="L113" t="s">
        <v>71</v>
      </c>
      <c r="M113" t="s">
        <v>446</v>
      </c>
      <c r="N113" t="s">
        <v>73</v>
      </c>
      <c r="O113" t="s">
        <v>74</v>
      </c>
      <c r="P113" t="s">
        <v>75</v>
      </c>
      <c r="Q113" t="s">
        <v>72</v>
      </c>
      <c r="R113" t="s">
        <v>75</v>
      </c>
      <c r="S113" t="s">
        <v>76</v>
      </c>
      <c r="T113" t="s">
        <v>76</v>
      </c>
      <c r="U113" t="s">
        <v>76</v>
      </c>
      <c r="V113" t="s">
        <v>77</v>
      </c>
      <c r="W113" t="s">
        <v>114</v>
      </c>
      <c r="X113" t="s">
        <v>115</v>
      </c>
      <c r="Y113" t="s">
        <v>455</v>
      </c>
      <c r="Z113" t="s">
        <v>466</v>
      </c>
      <c r="AA113" t="s">
        <v>152</v>
      </c>
      <c r="AB113" t="s">
        <v>152</v>
      </c>
      <c r="AC113" t="s">
        <v>467</v>
      </c>
      <c r="AD113" t="s">
        <v>83</v>
      </c>
      <c r="AE113" t="s">
        <v>468</v>
      </c>
      <c r="AF113" t="s">
        <v>85</v>
      </c>
      <c r="AG113" t="s">
        <v>154</v>
      </c>
      <c r="AH113" t="s">
        <v>76</v>
      </c>
      <c r="AI113">
        <v>3</v>
      </c>
      <c r="AJ113">
        <v>3</v>
      </c>
      <c r="AK113" t="s">
        <v>124</v>
      </c>
      <c r="AL113" t="s">
        <v>457</v>
      </c>
      <c r="AM113" t="s">
        <v>126</v>
      </c>
      <c r="AN113">
        <v>6</v>
      </c>
      <c r="AO113">
        <v>0</v>
      </c>
      <c r="AP113">
        <v>6</v>
      </c>
      <c r="AQ113">
        <v>0</v>
      </c>
      <c r="AR113" t="s">
        <v>127</v>
      </c>
      <c r="AS113" t="s">
        <v>469</v>
      </c>
      <c r="AT113" t="s">
        <v>91</v>
      </c>
      <c r="AU113" s="3" t="s">
        <v>1855</v>
      </c>
      <c r="AV113" s="56">
        <v>8.06</v>
      </c>
      <c r="AW113" s="56">
        <v>1.33</v>
      </c>
      <c r="AX113" s="50">
        <v>6</v>
      </c>
      <c r="AY113" s="63">
        <v>3.26</v>
      </c>
      <c r="AZ113" s="56">
        <v>8.39</v>
      </c>
      <c r="BA113" s="56">
        <v>3.03</v>
      </c>
      <c r="BB113" s="50">
        <v>6</v>
      </c>
      <c r="BC113" s="63">
        <v>7.41</v>
      </c>
      <c r="BD113" t="s">
        <v>93</v>
      </c>
      <c r="BE113" t="s">
        <v>157</v>
      </c>
    </row>
    <row r="114" spans="1:60">
      <c r="A114" t="s">
        <v>1383</v>
      </c>
      <c r="B114" t="s">
        <v>461</v>
      </c>
      <c r="C114" t="s">
        <v>462</v>
      </c>
      <c r="D114" t="s">
        <v>463</v>
      </c>
      <c r="E114" t="s">
        <v>464</v>
      </c>
      <c r="F114" t="s">
        <v>203</v>
      </c>
      <c r="G114" t="s">
        <v>67</v>
      </c>
      <c r="H114">
        <v>2009</v>
      </c>
      <c r="I114" t="s">
        <v>465</v>
      </c>
      <c r="J114" t="s">
        <v>167</v>
      </c>
      <c r="K114" t="s">
        <v>168</v>
      </c>
      <c r="L114" t="s">
        <v>71</v>
      </c>
      <c r="M114" t="s">
        <v>446</v>
      </c>
      <c r="N114" t="s">
        <v>73</v>
      </c>
      <c r="O114" t="s">
        <v>74</v>
      </c>
      <c r="P114" t="s">
        <v>75</v>
      </c>
      <c r="Q114" t="s">
        <v>72</v>
      </c>
      <c r="R114" t="s">
        <v>75</v>
      </c>
      <c r="S114" t="s">
        <v>76</v>
      </c>
      <c r="T114" t="s">
        <v>76</v>
      </c>
      <c r="U114" t="s">
        <v>76</v>
      </c>
      <c r="V114" t="s">
        <v>77</v>
      </c>
      <c r="W114" t="s">
        <v>114</v>
      </c>
      <c r="X114" t="s">
        <v>115</v>
      </c>
      <c r="Y114" t="s">
        <v>455</v>
      </c>
      <c r="Z114" t="s">
        <v>466</v>
      </c>
      <c r="AA114" t="s">
        <v>152</v>
      </c>
      <c r="AB114" t="s">
        <v>152</v>
      </c>
      <c r="AC114" t="s">
        <v>467</v>
      </c>
      <c r="AD114" t="s">
        <v>83</v>
      </c>
      <c r="AE114" t="s">
        <v>468</v>
      </c>
      <c r="AF114" t="s">
        <v>85</v>
      </c>
      <c r="AG114" t="s">
        <v>154</v>
      </c>
      <c r="AH114" t="s">
        <v>76</v>
      </c>
      <c r="AI114">
        <v>3</v>
      </c>
      <c r="AJ114">
        <v>3</v>
      </c>
      <c r="AK114" t="s">
        <v>124</v>
      </c>
      <c r="AL114" t="s">
        <v>457</v>
      </c>
      <c r="AM114" t="s">
        <v>126</v>
      </c>
      <c r="AN114">
        <v>6</v>
      </c>
      <c r="AO114">
        <v>0</v>
      </c>
      <c r="AP114">
        <v>6</v>
      </c>
      <c r="AQ114">
        <v>0</v>
      </c>
      <c r="AR114" t="s">
        <v>127</v>
      </c>
      <c r="AS114" t="s">
        <v>469</v>
      </c>
      <c r="AT114" t="s">
        <v>91</v>
      </c>
      <c r="AU114" s="3" t="s">
        <v>1270</v>
      </c>
      <c r="AV114" s="56">
        <v>10.922222222222222</v>
      </c>
      <c r="AW114" s="56">
        <v>2.3841089129152593</v>
      </c>
      <c r="AX114" s="50">
        <v>6</v>
      </c>
      <c r="AY114" s="63">
        <v>5.8398503278638803</v>
      </c>
      <c r="AZ114" s="56">
        <v>10.277777777777779</v>
      </c>
      <c r="BA114" s="56">
        <v>3.6657136808708155</v>
      </c>
      <c r="BB114" s="50">
        <v>6</v>
      </c>
      <c r="BC114" s="63">
        <v>8.9791280612730304</v>
      </c>
      <c r="BD114" t="s">
        <v>93</v>
      </c>
      <c r="BE114" t="s">
        <v>157</v>
      </c>
    </row>
    <row r="115" spans="1:60">
      <c r="A115" t="s">
        <v>1384</v>
      </c>
      <c r="B115" t="s">
        <v>461</v>
      </c>
      <c r="C115" t="s">
        <v>462</v>
      </c>
      <c r="D115" t="s">
        <v>463</v>
      </c>
      <c r="E115" t="s">
        <v>464</v>
      </c>
      <c r="F115" t="s">
        <v>203</v>
      </c>
      <c r="G115" t="s">
        <v>67</v>
      </c>
      <c r="H115">
        <v>2009</v>
      </c>
      <c r="I115" t="s">
        <v>465</v>
      </c>
      <c r="J115" t="s">
        <v>167</v>
      </c>
      <c r="K115" t="s">
        <v>168</v>
      </c>
      <c r="L115" t="s">
        <v>71</v>
      </c>
      <c r="M115" t="s">
        <v>446</v>
      </c>
      <c r="N115" t="s">
        <v>73</v>
      </c>
      <c r="O115" t="s">
        <v>74</v>
      </c>
      <c r="P115" t="s">
        <v>75</v>
      </c>
      <c r="Q115" t="s">
        <v>72</v>
      </c>
      <c r="R115" t="s">
        <v>75</v>
      </c>
      <c r="S115" t="s">
        <v>76</v>
      </c>
      <c r="T115" t="s">
        <v>76</v>
      </c>
      <c r="U115" t="s">
        <v>76</v>
      </c>
      <c r="V115" t="s">
        <v>77</v>
      </c>
      <c r="W115" t="s">
        <v>114</v>
      </c>
      <c r="X115" t="s">
        <v>115</v>
      </c>
      <c r="Y115" t="s">
        <v>455</v>
      </c>
      <c r="Z115" t="s">
        <v>466</v>
      </c>
      <c r="AA115" t="s">
        <v>152</v>
      </c>
      <c r="AB115" t="s">
        <v>152</v>
      </c>
      <c r="AC115" t="s">
        <v>467</v>
      </c>
      <c r="AD115" t="s">
        <v>83</v>
      </c>
      <c r="AE115" t="s">
        <v>468</v>
      </c>
      <c r="AF115" t="s">
        <v>85</v>
      </c>
      <c r="AG115" t="s">
        <v>154</v>
      </c>
      <c r="AH115" t="s">
        <v>76</v>
      </c>
      <c r="AI115">
        <v>3</v>
      </c>
      <c r="AJ115">
        <v>3</v>
      </c>
      <c r="AK115" t="s">
        <v>124</v>
      </c>
      <c r="AL115" t="s">
        <v>457</v>
      </c>
      <c r="AM115" t="s">
        <v>126</v>
      </c>
      <c r="AN115">
        <v>6</v>
      </c>
      <c r="AO115">
        <v>0</v>
      </c>
      <c r="AP115">
        <v>6</v>
      </c>
      <c r="AQ115">
        <v>0</v>
      </c>
      <c r="AR115" t="s">
        <v>127</v>
      </c>
      <c r="AS115" t="s">
        <v>469</v>
      </c>
      <c r="AT115" t="s">
        <v>91</v>
      </c>
      <c r="AU115" s="3" t="s">
        <v>1269</v>
      </c>
      <c r="AV115" s="56">
        <v>4.322222222222222</v>
      </c>
      <c r="AW115" s="56">
        <v>0.48790304643038523</v>
      </c>
      <c r="AX115" s="50">
        <v>6</v>
      </c>
      <c r="AY115" s="63">
        <v>1.1951135077038932</v>
      </c>
      <c r="AZ115" s="56">
        <v>3.5333333333333301</v>
      </c>
      <c r="BA115" s="56">
        <v>0.28073976350851126</v>
      </c>
      <c r="BB115" s="50">
        <v>6</v>
      </c>
      <c r="BC115" s="63">
        <v>0.68766917110547343</v>
      </c>
      <c r="BD115" t="s">
        <v>93</v>
      </c>
      <c r="BE115" t="s">
        <v>157</v>
      </c>
    </row>
    <row r="116" spans="1:60" s="10" customFormat="1">
      <c r="A116" s="10" t="s">
        <v>1385</v>
      </c>
      <c r="B116" s="10" t="s">
        <v>473</v>
      </c>
      <c r="C116" s="10" t="s">
        <v>474</v>
      </c>
      <c r="D116" s="10" t="s">
        <v>475</v>
      </c>
      <c r="E116" s="10" t="s">
        <v>476</v>
      </c>
      <c r="F116" s="10" t="s">
        <v>66</v>
      </c>
      <c r="G116" s="10" t="s">
        <v>67</v>
      </c>
      <c r="H116" s="10">
        <v>2011</v>
      </c>
      <c r="I116" s="10" t="s">
        <v>477</v>
      </c>
      <c r="J116" s="10" t="s">
        <v>478</v>
      </c>
      <c r="K116" s="10" t="s">
        <v>479</v>
      </c>
      <c r="L116" s="10" t="s">
        <v>71</v>
      </c>
      <c r="M116" s="10" t="s">
        <v>480</v>
      </c>
      <c r="N116" s="10" t="s">
        <v>73</v>
      </c>
      <c r="O116" s="10" t="s">
        <v>113</v>
      </c>
      <c r="P116" s="10" t="s">
        <v>219</v>
      </c>
      <c r="Q116" s="10" t="s">
        <v>220</v>
      </c>
      <c r="R116" s="10" t="s">
        <v>221</v>
      </c>
      <c r="S116" s="10" t="s">
        <v>76</v>
      </c>
      <c r="T116" s="10" t="s">
        <v>76</v>
      </c>
      <c r="U116" s="10" t="s">
        <v>76</v>
      </c>
      <c r="V116" s="10" t="s">
        <v>77</v>
      </c>
      <c r="W116" s="10" t="s">
        <v>222</v>
      </c>
      <c r="X116" s="10" t="s">
        <v>78</v>
      </c>
      <c r="Y116" s="10" t="s">
        <v>293</v>
      </c>
      <c r="Z116" s="10" t="s">
        <v>481</v>
      </c>
      <c r="AA116" s="10" t="s">
        <v>152</v>
      </c>
      <c r="AB116" s="10" t="s">
        <v>152</v>
      </c>
      <c r="AC116" s="10" t="s">
        <v>152</v>
      </c>
      <c r="AD116" s="10" t="s">
        <v>121</v>
      </c>
      <c r="AE116" s="10" t="s">
        <v>482</v>
      </c>
      <c r="AF116" s="10" t="s">
        <v>123</v>
      </c>
      <c r="AG116" s="10" t="s">
        <v>154</v>
      </c>
      <c r="AH116" s="10" t="s">
        <v>76</v>
      </c>
      <c r="AI116" s="10">
        <v>3</v>
      </c>
      <c r="AJ116" s="10">
        <v>3</v>
      </c>
      <c r="AK116" s="10" t="s">
        <v>124</v>
      </c>
      <c r="AL116" s="10" t="s">
        <v>421</v>
      </c>
      <c r="AM116" s="10" t="s">
        <v>126</v>
      </c>
      <c r="AN116" s="10">
        <v>0</v>
      </c>
      <c r="AO116" s="10">
        <v>12</v>
      </c>
      <c r="AP116" s="10">
        <v>0</v>
      </c>
      <c r="AQ116" s="10">
        <v>12</v>
      </c>
      <c r="AR116" s="10" t="s">
        <v>138</v>
      </c>
      <c r="AS116" s="10" t="s">
        <v>483</v>
      </c>
      <c r="AT116" s="10" t="s">
        <v>129</v>
      </c>
      <c r="AU116" s="11" t="s">
        <v>131</v>
      </c>
      <c r="AV116" s="59">
        <v>4.7300000000000004</v>
      </c>
      <c r="AW116" s="59">
        <v>0.57999999999999996</v>
      </c>
      <c r="AX116" s="53">
        <v>12</v>
      </c>
      <c r="AY116" s="66">
        <v>2.02</v>
      </c>
      <c r="AZ116" s="59">
        <v>5.15</v>
      </c>
      <c r="BA116" s="59">
        <v>0.79</v>
      </c>
      <c r="BB116" s="53">
        <v>12</v>
      </c>
      <c r="BC116" s="66">
        <v>2.74</v>
      </c>
      <c r="BD116" s="10" t="s">
        <v>93</v>
      </c>
      <c r="BE116" s="10" t="s">
        <v>1992</v>
      </c>
      <c r="BF116" s="10" t="s">
        <v>484</v>
      </c>
    </row>
    <row r="117" spans="1:60" s="10" customFormat="1">
      <c r="A117" s="10" t="s">
        <v>1386</v>
      </c>
      <c r="B117" s="10" t="s">
        <v>473</v>
      </c>
      <c r="C117" s="10" t="s">
        <v>474</v>
      </c>
      <c r="D117" s="10" t="s">
        <v>475</v>
      </c>
      <c r="E117" s="10" t="s">
        <v>476</v>
      </c>
      <c r="F117" s="10" t="s">
        <v>66</v>
      </c>
      <c r="G117" s="10" t="s">
        <v>67</v>
      </c>
      <c r="H117" s="10">
        <v>2011</v>
      </c>
      <c r="I117" s="10" t="s">
        <v>477</v>
      </c>
      <c r="J117" s="10" t="s">
        <v>478</v>
      </c>
      <c r="K117" s="10" t="s">
        <v>479</v>
      </c>
      <c r="L117" s="10" t="s">
        <v>71</v>
      </c>
      <c r="M117" s="10" t="s">
        <v>480</v>
      </c>
      <c r="N117" s="10" t="s">
        <v>73</v>
      </c>
      <c r="O117" s="10" t="s">
        <v>113</v>
      </c>
      <c r="P117" s="10" t="s">
        <v>219</v>
      </c>
      <c r="Q117" s="10" t="s">
        <v>220</v>
      </c>
      <c r="R117" s="10" t="s">
        <v>221</v>
      </c>
      <c r="S117" s="10" t="s">
        <v>76</v>
      </c>
      <c r="T117" s="10" t="s">
        <v>76</v>
      </c>
      <c r="U117" s="10" t="s">
        <v>76</v>
      </c>
      <c r="V117" s="10" t="s">
        <v>77</v>
      </c>
      <c r="W117" s="10" t="s">
        <v>222</v>
      </c>
      <c r="X117" s="10" t="s">
        <v>78</v>
      </c>
      <c r="Y117" s="10" t="s">
        <v>293</v>
      </c>
      <c r="Z117" s="10" t="s">
        <v>481</v>
      </c>
      <c r="AA117" s="10" t="s">
        <v>152</v>
      </c>
      <c r="AB117" s="10" t="s">
        <v>152</v>
      </c>
      <c r="AC117" s="10" t="s">
        <v>152</v>
      </c>
      <c r="AD117" s="10" t="s">
        <v>121</v>
      </c>
      <c r="AE117" s="10" t="s">
        <v>482</v>
      </c>
      <c r="AF117" s="10" t="s">
        <v>123</v>
      </c>
      <c r="AG117" s="10" t="s">
        <v>154</v>
      </c>
      <c r="AH117" s="10" t="s">
        <v>76</v>
      </c>
      <c r="AI117" s="10">
        <v>3</v>
      </c>
      <c r="AJ117" s="10">
        <v>3</v>
      </c>
      <c r="AK117" s="10" t="s">
        <v>124</v>
      </c>
      <c r="AL117" s="10" t="s">
        <v>421</v>
      </c>
      <c r="AM117" s="10" t="s">
        <v>126</v>
      </c>
      <c r="AN117" s="10">
        <v>0</v>
      </c>
      <c r="AO117" s="10">
        <v>12</v>
      </c>
      <c r="AP117" s="10">
        <v>0</v>
      </c>
      <c r="AQ117" s="10">
        <v>12</v>
      </c>
      <c r="AR117" s="10" t="s">
        <v>138</v>
      </c>
      <c r="AS117" s="10" t="s">
        <v>483</v>
      </c>
      <c r="AT117" s="10" t="s">
        <v>129</v>
      </c>
      <c r="AU117" s="11" t="s">
        <v>1854</v>
      </c>
      <c r="AV117" s="59">
        <v>7.86</v>
      </c>
      <c r="AW117" s="59">
        <v>1.35</v>
      </c>
      <c r="AX117" s="53">
        <v>12</v>
      </c>
      <c r="AY117" s="66">
        <v>4.6900000000000004</v>
      </c>
      <c r="AZ117" s="59">
        <v>5.24</v>
      </c>
      <c r="BA117" s="59">
        <v>0.89</v>
      </c>
      <c r="BB117" s="53">
        <v>12</v>
      </c>
      <c r="BC117" s="66">
        <v>3.08</v>
      </c>
      <c r="BD117" s="10" t="s">
        <v>93</v>
      </c>
      <c r="BE117" s="10" t="s">
        <v>1992</v>
      </c>
      <c r="BF117" s="10" t="s">
        <v>484</v>
      </c>
    </row>
    <row r="118" spans="1:60" s="10" customFormat="1">
      <c r="A118" s="10" t="s">
        <v>1387</v>
      </c>
      <c r="B118" s="10" t="s">
        <v>473</v>
      </c>
      <c r="C118" s="10" t="s">
        <v>474</v>
      </c>
      <c r="D118" s="10" t="s">
        <v>475</v>
      </c>
      <c r="E118" s="10" t="s">
        <v>476</v>
      </c>
      <c r="F118" s="10" t="s">
        <v>66</v>
      </c>
      <c r="G118" s="10" t="s">
        <v>67</v>
      </c>
      <c r="H118" s="10">
        <v>2011</v>
      </c>
      <c r="I118" s="10" t="s">
        <v>477</v>
      </c>
      <c r="J118" s="10" t="s">
        <v>478</v>
      </c>
      <c r="K118" s="10" t="s">
        <v>479</v>
      </c>
      <c r="L118" s="10" t="s">
        <v>71</v>
      </c>
      <c r="M118" s="10" t="s">
        <v>480</v>
      </c>
      <c r="N118" s="10" t="s">
        <v>73</v>
      </c>
      <c r="O118" s="10" t="s">
        <v>113</v>
      </c>
      <c r="P118" s="10" t="s">
        <v>219</v>
      </c>
      <c r="Q118" s="10" t="s">
        <v>220</v>
      </c>
      <c r="R118" s="10" t="s">
        <v>221</v>
      </c>
      <c r="S118" s="10" t="s">
        <v>76</v>
      </c>
      <c r="T118" s="10" t="s">
        <v>76</v>
      </c>
      <c r="U118" s="10" t="s">
        <v>76</v>
      </c>
      <c r="V118" s="10" t="s">
        <v>77</v>
      </c>
      <c r="W118" s="10" t="s">
        <v>222</v>
      </c>
      <c r="X118" s="10" t="s">
        <v>78</v>
      </c>
      <c r="Y118" s="10" t="s">
        <v>293</v>
      </c>
      <c r="Z118" s="10" t="s">
        <v>481</v>
      </c>
      <c r="AA118" s="10" t="s">
        <v>152</v>
      </c>
      <c r="AB118" s="10" t="s">
        <v>152</v>
      </c>
      <c r="AC118" s="10" t="s">
        <v>152</v>
      </c>
      <c r="AD118" s="10" t="s">
        <v>121</v>
      </c>
      <c r="AE118" s="10" t="s">
        <v>482</v>
      </c>
      <c r="AF118" s="10" t="s">
        <v>123</v>
      </c>
      <c r="AG118" s="10" t="s">
        <v>154</v>
      </c>
      <c r="AH118" s="10" t="s">
        <v>76</v>
      </c>
      <c r="AI118" s="10">
        <v>3</v>
      </c>
      <c r="AJ118" s="10">
        <v>3</v>
      </c>
      <c r="AK118" s="10" t="s">
        <v>124</v>
      </c>
      <c r="AL118" s="10" t="s">
        <v>421</v>
      </c>
      <c r="AM118" s="10" t="s">
        <v>126</v>
      </c>
      <c r="AN118" s="10">
        <v>0</v>
      </c>
      <c r="AO118" s="10">
        <v>12</v>
      </c>
      <c r="AP118" s="10">
        <v>0</v>
      </c>
      <c r="AQ118" s="10">
        <v>12</v>
      </c>
      <c r="AR118" s="10" t="s">
        <v>138</v>
      </c>
      <c r="AS118" s="10" t="s">
        <v>483</v>
      </c>
      <c r="AT118" s="10" t="s">
        <v>129</v>
      </c>
      <c r="AU118" s="11" t="s">
        <v>1855</v>
      </c>
      <c r="AV118" s="60">
        <v>14.34</v>
      </c>
      <c r="AW118" s="60">
        <v>2.11</v>
      </c>
      <c r="AX118" s="53">
        <v>12</v>
      </c>
      <c r="AY118" s="66">
        <v>7.31</v>
      </c>
      <c r="AZ118" s="59">
        <v>13.2</v>
      </c>
      <c r="BA118" s="59">
        <v>2.29</v>
      </c>
      <c r="BB118" s="53">
        <v>12</v>
      </c>
      <c r="BC118" s="66">
        <v>7.93</v>
      </c>
      <c r="BD118" s="10" t="s">
        <v>93</v>
      </c>
      <c r="BE118" s="10" t="s">
        <v>1992</v>
      </c>
      <c r="BF118" s="10" t="s">
        <v>484</v>
      </c>
    </row>
    <row r="119" spans="1:60" s="10" customFormat="1">
      <c r="A119" s="10" t="s">
        <v>1388</v>
      </c>
      <c r="B119" s="10" t="s">
        <v>473</v>
      </c>
      <c r="C119" s="10" t="s">
        <v>474</v>
      </c>
      <c r="D119" s="10" t="s">
        <v>475</v>
      </c>
      <c r="E119" s="10" t="s">
        <v>476</v>
      </c>
      <c r="F119" s="10" t="s">
        <v>66</v>
      </c>
      <c r="G119" s="10" t="s">
        <v>67</v>
      </c>
      <c r="H119" s="10">
        <v>2011</v>
      </c>
      <c r="I119" s="10" t="s">
        <v>477</v>
      </c>
      <c r="J119" s="10" t="s">
        <v>478</v>
      </c>
      <c r="K119" s="10" t="s">
        <v>479</v>
      </c>
      <c r="L119" s="10" t="s">
        <v>71</v>
      </c>
      <c r="M119" s="10" t="s">
        <v>480</v>
      </c>
      <c r="N119" s="10" t="s">
        <v>73</v>
      </c>
      <c r="O119" s="10" t="s">
        <v>113</v>
      </c>
      <c r="P119" s="10" t="s">
        <v>219</v>
      </c>
      <c r="Q119" s="10" t="s">
        <v>220</v>
      </c>
      <c r="R119" s="10" t="s">
        <v>221</v>
      </c>
      <c r="S119" s="10" t="s">
        <v>76</v>
      </c>
      <c r="T119" s="10" t="s">
        <v>76</v>
      </c>
      <c r="U119" s="10" t="s">
        <v>76</v>
      </c>
      <c r="V119" s="10" t="s">
        <v>77</v>
      </c>
      <c r="W119" s="10" t="s">
        <v>222</v>
      </c>
      <c r="X119" s="10" t="s">
        <v>78</v>
      </c>
      <c r="Y119" s="10" t="s">
        <v>293</v>
      </c>
      <c r="Z119" s="10" t="s">
        <v>481</v>
      </c>
      <c r="AA119" s="10" t="s">
        <v>152</v>
      </c>
      <c r="AB119" s="10" t="s">
        <v>152</v>
      </c>
      <c r="AC119" s="10" t="s">
        <v>152</v>
      </c>
      <c r="AD119" s="10" t="s">
        <v>121</v>
      </c>
      <c r="AE119" s="10" t="s">
        <v>482</v>
      </c>
      <c r="AF119" s="10" t="s">
        <v>123</v>
      </c>
      <c r="AG119" s="10" t="s">
        <v>154</v>
      </c>
      <c r="AH119" s="10" t="s">
        <v>76</v>
      </c>
      <c r="AI119" s="10">
        <v>3</v>
      </c>
      <c r="AJ119" s="10">
        <v>3</v>
      </c>
      <c r="AK119" s="10" t="s">
        <v>124</v>
      </c>
      <c r="AL119" s="10" t="s">
        <v>421</v>
      </c>
      <c r="AM119" s="10" t="s">
        <v>126</v>
      </c>
      <c r="AN119" s="10">
        <v>0</v>
      </c>
      <c r="AO119" s="10">
        <v>12</v>
      </c>
      <c r="AP119" s="10">
        <v>0</v>
      </c>
      <c r="AQ119" s="10">
        <v>12</v>
      </c>
      <c r="AR119" s="10" t="s">
        <v>138</v>
      </c>
      <c r="AS119" s="10" t="s">
        <v>483</v>
      </c>
      <c r="AT119" s="10" t="s">
        <v>129</v>
      </c>
      <c r="AU119" s="11" t="s">
        <v>1270</v>
      </c>
      <c r="AV119" s="60">
        <v>17.524999999999999</v>
      </c>
      <c r="AW119" s="60">
        <v>2.0470000000000002</v>
      </c>
      <c r="AX119" s="53">
        <v>12</v>
      </c>
      <c r="AY119" s="66">
        <v>7.091016006186984</v>
      </c>
      <c r="AZ119" s="60">
        <v>17.129000000000001</v>
      </c>
      <c r="BA119" s="60">
        <v>2.145</v>
      </c>
      <c r="BB119" s="53">
        <v>12</v>
      </c>
      <c r="BC119" s="66">
        <v>7.4304979644704829</v>
      </c>
      <c r="BD119" s="10" t="s">
        <v>93</v>
      </c>
      <c r="BE119" s="10" t="s">
        <v>1992</v>
      </c>
      <c r="BF119" s="10" t="s">
        <v>484</v>
      </c>
    </row>
    <row r="120" spans="1:60" s="10" customFormat="1">
      <c r="A120" s="10" t="s">
        <v>1389</v>
      </c>
      <c r="B120" s="10" t="s">
        <v>473</v>
      </c>
      <c r="C120" s="10" t="s">
        <v>474</v>
      </c>
      <c r="D120" s="10" t="s">
        <v>475</v>
      </c>
      <c r="E120" s="10" t="s">
        <v>476</v>
      </c>
      <c r="F120" s="10" t="s">
        <v>66</v>
      </c>
      <c r="G120" s="10" t="s">
        <v>67</v>
      </c>
      <c r="H120" s="10">
        <v>2011</v>
      </c>
      <c r="I120" s="10" t="s">
        <v>477</v>
      </c>
      <c r="J120" s="10" t="s">
        <v>478</v>
      </c>
      <c r="K120" s="10" t="s">
        <v>479</v>
      </c>
      <c r="L120" s="10" t="s">
        <v>71</v>
      </c>
      <c r="M120" s="10" t="s">
        <v>480</v>
      </c>
      <c r="N120" s="10" t="s">
        <v>73</v>
      </c>
      <c r="O120" s="10" t="s">
        <v>113</v>
      </c>
      <c r="P120" s="10" t="s">
        <v>219</v>
      </c>
      <c r="Q120" s="10" t="s">
        <v>220</v>
      </c>
      <c r="R120" s="10" t="s">
        <v>221</v>
      </c>
      <c r="S120" s="10" t="s">
        <v>76</v>
      </c>
      <c r="T120" s="10" t="s">
        <v>76</v>
      </c>
      <c r="U120" s="10" t="s">
        <v>76</v>
      </c>
      <c r="V120" s="10" t="s">
        <v>77</v>
      </c>
      <c r="W120" s="10" t="s">
        <v>222</v>
      </c>
      <c r="X120" s="10" t="s">
        <v>78</v>
      </c>
      <c r="Y120" s="10" t="s">
        <v>293</v>
      </c>
      <c r="Z120" s="10" t="s">
        <v>481</v>
      </c>
      <c r="AA120" s="10" t="s">
        <v>152</v>
      </c>
      <c r="AB120" s="10" t="s">
        <v>152</v>
      </c>
      <c r="AC120" s="10" t="s">
        <v>152</v>
      </c>
      <c r="AD120" s="10" t="s">
        <v>121</v>
      </c>
      <c r="AE120" s="10" t="s">
        <v>482</v>
      </c>
      <c r="AF120" s="10" t="s">
        <v>123</v>
      </c>
      <c r="AG120" s="10" t="s">
        <v>154</v>
      </c>
      <c r="AH120" s="10" t="s">
        <v>76</v>
      </c>
      <c r="AI120" s="10">
        <v>3</v>
      </c>
      <c r="AJ120" s="10">
        <v>3</v>
      </c>
      <c r="AK120" s="10" t="s">
        <v>124</v>
      </c>
      <c r="AL120" s="10" t="s">
        <v>421</v>
      </c>
      <c r="AM120" s="10" t="s">
        <v>126</v>
      </c>
      <c r="AN120" s="10">
        <v>0</v>
      </c>
      <c r="AO120" s="10">
        <v>12</v>
      </c>
      <c r="AP120" s="10">
        <v>0</v>
      </c>
      <c r="AQ120" s="10">
        <v>12</v>
      </c>
      <c r="AR120" s="10" t="s">
        <v>138</v>
      </c>
      <c r="AS120" s="10" t="s">
        <v>483</v>
      </c>
      <c r="AT120" s="10" t="s">
        <v>129</v>
      </c>
      <c r="AU120" s="11" t="s">
        <v>1269</v>
      </c>
      <c r="AV120" s="60">
        <v>4.6420000000000003</v>
      </c>
      <c r="AW120" s="60">
        <v>0.30599999999999999</v>
      </c>
      <c r="AX120" s="53">
        <v>12</v>
      </c>
      <c r="AY120" s="66">
        <v>1.0600150942321529</v>
      </c>
      <c r="AZ120" s="60">
        <v>4.2009999999999996</v>
      </c>
      <c r="BA120" s="60">
        <v>0.36199999999999999</v>
      </c>
      <c r="BB120" s="53">
        <v>12</v>
      </c>
      <c r="BC120" s="66">
        <v>1.254004784679867</v>
      </c>
      <c r="BD120" s="10" t="s">
        <v>93</v>
      </c>
      <c r="BE120" s="10" t="s">
        <v>1992</v>
      </c>
      <c r="BF120" s="10" t="s">
        <v>484</v>
      </c>
    </row>
    <row r="121" spans="1:60" s="5" customFormat="1" ht="14">
      <c r="A121" s="5" t="s">
        <v>1390</v>
      </c>
      <c r="B121" s="5" t="s">
        <v>488</v>
      </c>
      <c r="C121" s="5" t="s">
        <v>489</v>
      </c>
      <c r="D121" s="5" t="s">
        <v>490</v>
      </c>
      <c r="E121" s="5" t="s">
        <v>491</v>
      </c>
      <c r="F121" s="5" t="s">
        <v>66</v>
      </c>
      <c r="G121" s="5" t="s">
        <v>67</v>
      </c>
      <c r="H121" s="5">
        <v>2016</v>
      </c>
      <c r="I121" s="5" t="s">
        <v>492</v>
      </c>
      <c r="J121" s="5" t="s">
        <v>110</v>
      </c>
      <c r="K121" s="5" t="s">
        <v>111</v>
      </c>
      <c r="L121" s="5" t="s">
        <v>71</v>
      </c>
      <c r="M121" s="5" t="s">
        <v>493</v>
      </c>
      <c r="N121" s="5" t="s">
        <v>73</v>
      </c>
      <c r="O121" s="5" t="s">
        <v>113</v>
      </c>
      <c r="P121" s="5" t="s">
        <v>75</v>
      </c>
      <c r="Q121" s="5" t="s">
        <v>72</v>
      </c>
      <c r="R121" s="5" t="s">
        <v>75</v>
      </c>
      <c r="S121" s="5" t="s">
        <v>76</v>
      </c>
      <c r="T121" s="5" t="s">
        <v>76</v>
      </c>
      <c r="U121" s="5" t="s">
        <v>76</v>
      </c>
      <c r="V121" s="5" t="s">
        <v>77</v>
      </c>
      <c r="W121" s="5" t="s">
        <v>114</v>
      </c>
      <c r="X121" s="5" t="s">
        <v>115</v>
      </c>
      <c r="Y121" s="5" t="s">
        <v>150</v>
      </c>
      <c r="Z121" s="5" t="s">
        <v>494</v>
      </c>
      <c r="AA121" s="5" t="s">
        <v>495</v>
      </c>
      <c r="AB121" s="5" t="s">
        <v>495</v>
      </c>
      <c r="AC121" s="5" t="s">
        <v>496</v>
      </c>
      <c r="AD121" s="5" t="s">
        <v>83</v>
      </c>
      <c r="AE121" s="5" t="s">
        <v>497</v>
      </c>
      <c r="AF121" s="5" t="s">
        <v>123</v>
      </c>
      <c r="AG121" s="5" t="s">
        <v>86</v>
      </c>
      <c r="AH121" s="5" t="s">
        <v>220</v>
      </c>
      <c r="AI121" s="5">
        <v>1</v>
      </c>
      <c r="AJ121" s="5" t="s">
        <v>87</v>
      </c>
      <c r="AK121" s="5">
        <v>1</v>
      </c>
      <c r="AL121" s="5">
        <v>0</v>
      </c>
      <c r="AM121" s="5" t="s">
        <v>126</v>
      </c>
      <c r="AN121" s="5">
        <v>0</v>
      </c>
      <c r="AO121" s="5">
        <v>9</v>
      </c>
      <c r="AP121" s="5">
        <v>0</v>
      </c>
      <c r="AQ121" s="5">
        <v>11</v>
      </c>
      <c r="AR121" s="5" t="s">
        <v>138</v>
      </c>
      <c r="AS121" s="5" t="s">
        <v>498</v>
      </c>
      <c r="AT121" s="5" t="s">
        <v>91</v>
      </c>
      <c r="AU121" s="6" t="s">
        <v>1854</v>
      </c>
      <c r="AV121" s="58">
        <v>18.89</v>
      </c>
      <c r="AW121" s="58">
        <v>4.55</v>
      </c>
      <c r="AX121" s="52">
        <v>9</v>
      </c>
      <c r="AY121" s="65">
        <v>13.66</v>
      </c>
      <c r="AZ121" s="58">
        <v>22.45</v>
      </c>
      <c r="BA121" s="58">
        <v>4.0199999999999996</v>
      </c>
      <c r="BB121" s="52">
        <v>11</v>
      </c>
      <c r="BC121" s="65">
        <v>13.33</v>
      </c>
      <c r="BD121" s="5" t="s">
        <v>93</v>
      </c>
      <c r="BE121" s="5" t="s">
        <v>157</v>
      </c>
      <c r="BF121" s="5" t="s">
        <v>1848</v>
      </c>
      <c r="BG121" s="5" t="s">
        <v>1732</v>
      </c>
    </row>
    <row r="122" spans="1:60" s="5" customFormat="1" ht="14">
      <c r="A122" s="5" t="s">
        <v>1391</v>
      </c>
      <c r="B122" s="5" t="s">
        <v>488</v>
      </c>
      <c r="C122" s="5" t="s">
        <v>489</v>
      </c>
      <c r="D122" s="5" t="s">
        <v>490</v>
      </c>
      <c r="E122" s="5" t="s">
        <v>491</v>
      </c>
      <c r="F122" s="5" t="s">
        <v>66</v>
      </c>
      <c r="G122" s="5" t="s">
        <v>67</v>
      </c>
      <c r="H122" s="5">
        <v>2016</v>
      </c>
      <c r="I122" s="5" t="s">
        <v>492</v>
      </c>
      <c r="J122" s="5" t="s">
        <v>110</v>
      </c>
      <c r="K122" s="5" t="s">
        <v>111</v>
      </c>
      <c r="L122" s="5" t="s">
        <v>71</v>
      </c>
      <c r="M122" s="5" t="s">
        <v>493</v>
      </c>
      <c r="N122" s="5" t="s">
        <v>73</v>
      </c>
      <c r="O122" s="5" t="s">
        <v>113</v>
      </c>
      <c r="P122" s="5" t="s">
        <v>75</v>
      </c>
      <c r="Q122" s="5" t="s">
        <v>72</v>
      </c>
      <c r="R122" s="5" t="s">
        <v>75</v>
      </c>
      <c r="S122" s="5" t="s">
        <v>76</v>
      </c>
      <c r="T122" s="5" t="s">
        <v>76</v>
      </c>
      <c r="U122" s="5" t="s">
        <v>76</v>
      </c>
      <c r="V122" s="5" t="s">
        <v>77</v>
      </c>
      <c r="W122" s="5" t="s">
        <v>114</v>
      </c>
      <c r="X122" s="5" t="s">
        <v>115</v>
      </c>
      <c r="Y122" s="5" t="s">
        <v>150</v>
      </c>
      <c r="Z122" s="5" t="s">
        <v>494</v>
      </c>
      <c r="AA122" s="5" t="s">
        <v>495</v>
      </c>
      <c r="AB122" s="5" t="s">
        <v>495</v>
      </c>
      <c r="AC122" s="5" t="s">
        <v>496</v>
      </c>
      <c r="AD122" s="5" t="s">
        <v>83</v>
      </c>
      <c r="AE122" s="5" t="s">
        <v>497</v>
      </c>
      <c r="AF122" s="5" t="s">
        <v>123</v>
      </c>
      <c r="AG122" s="5" t="s">
        <v>86</v>
      </c>
      <c r="AH122" s="5" t="s">
        <v>220</v>
      </c>
      <c r="AI122" s="5">
        <v>1</v>
      </c>
      <c r="AJ122" s="5" t="s">
        <v>87</v>
      </c>
      <c r="AK122" s="5">
        <v>1</v>
      </c>
      <c r="AL122" s="5">
        <v>0</v>
      </c>
      <c r="AM122" s="5" t="s">
        <v>126</v>
      </c>
      <c r="AN122" s="5">
        <v>0</v>
      </c>
      <c r="AO122" s="5">
        <v>9</v>
      </c>
      <c r="AP122" s="5">
        <v>0</v>
      </c>
      <c r="AQ122" s="5">
        <v>11</v>
      </c>
      <c r="AR122" s="5" t="s">
        <v>138</v>
      </c>
      <c r="AS122" s="5" t="s">
        <v>498</v>
      </c>
      <c r="AT122" s="5" t="s">
        <v>91</v>
      </c>
      <c r="AU122" s="6" t="s">
        <v>1270</v>
      </c>
      <c r="AV122" s="58"/>
      <c r="AW122" s="58"/>
      <c r="AX122" s="52">
        <v>9</v>
      </c>
      <c r="AY122" s="65"/>
      <c r="AZ122" s="58"/>
      <c r="BA122" s="58"/>
      <c r="BB122" s="52">
        <v>11</v>
      </c>
      <c r="BC122" s="65"/>
      <c r="BD122" s="5" t="s">
        <v>93</v>
      </c>
      <c r="BE122" s="5" t="s">
        <v>157</v>
      </c>
      <c r="BF122" s="5" t="s">
        <v>1848</v>
      </c>
      <c r="BG122" s="5" t="s">
        <v>1732</v>
      </c>
      <c r="BH122" s="5" t="s">
        <v>1735</v>
      </c>
    </row>
    <row r="123" spans="1:60" s="5" customFormat="1" ht="14">
      <c r="A123" s="5" t="s">
        <v>1392</v>
      </c>
      <c r="B123" s="5" t="s">
        <v>488</v>
      </c>
      <c r="C123" s="5" t="s">
        <v>489</v>
      </c>
      <c r="D123" s="5" t="s">
        <v>490</v>
      </c>
      <c r="E123" s="5" t="s">
        <v>491</v>
      </c>
      <c r="F123" s="5" t="s">
        <v>66</v>
      </c>
      <c r="G123" s="5" t="s">
        <v>67</v>
      </c>
      <c r="H123" s="5">
        <v>2016</v>
      </c>
      <c r="I123" s="5" t="s">
        <v>492</v>
      </c>
      <c r="J123" s="5" t="s">
        <v>110</v>
      </c>
      <c r="K123" s="5" t="s">
        <v>111</v>
      </c>
      <c r="L123" s="5" t="s">
        <v>71</v>
      </c>
      <c r="M123" s="5" t="s">
        <v>493</v>
      </c>
      <c r="N123" s="5" t="s">
        <v>73</v>
      </c>
      <c r="O123" s="5" t="s">
        <v>113</v>
      </c>
      <c r="P123" s="5" t="s">
        <v>75</v>
      </c>
      <c r="Q123" s="5" t="s">
        <v>72</v>
      </c>
      <c r="R123" s="5" t="s">
        <v>75</v>
      </c>
      <c r="S123" s="5" t="s">
        <v>76</v>
      </c>
      <c r="T123" s="5" t="s">
        <v>76</v>
      </c>
      <c r="U123" s="5" t="s">
        <v>76</v>
      </c>
      <c r="V123" s="5" t="s">
        <v>77</v>
      </c>
      <c r="W123" s="5" t="s">
        <v>114</v>
      </c>
      <c r="X123" s="5" t="s">
        <v>115</v>
      </c>
      <c r="Y123" s="5" t="s">
        <v>150</v>
      </c>
      <c r="Z123" s="5" t="s">
        <v>494</v>
      </c>
      <c r="AA123" s="5" t="s">
        <v>495</v>
      </c>
      <c r="AB123" s="5" t="s">
        <v>495</v>
      </c>
      <c r="AC123" s="5" t="s">
        <v>496</v>
      </c>
      <c r="AD123" s="5" t="s">
        <v>83</v>
      </c>
      <c r="AE123" s="5" t="s">
        <v>497</v>
      </c>
      <c r="AF123" s="5" t="s">
        <v>123</v>
      </c>
      <c r="AG123" s="5" t="s">
        <v>86</v>
      </c>
      <c r="AH123" s="5" t="s">
        <v>220</v>
      </c>
      <c r="AI123" s="5">
        <v>1</v>
      </c>
      <c r="AJ123" s="5" t="s">
        <v>87</v>
      </c>
      <c r="AK123" s="5">
        <v>1</v>
      </c>
      <c r="AL123" s="5">
        <v>0</v>
      </c>
      <c r="AM123" s="5" t="s">
        <v>126</v>
      </c>
      <c r="AN123" s="5">
        <v>0</v>
      </c>
      <c r="AO123" s="5">
        <v>9</v>
      </c>
      <c r="AP123" s="5">
        <v>0</v>
      </c>
      <c r="AQ123" s="5">
        <v>11</v>
      </c>
      <c r="AR123" s="5" t="s">
        <v>138</v>
      </c>
      <c r="AS123" s="5" t="s">
        <v>498</v>
      </c>
      <c r="AT123" s="5" t="s">
        <v>91</v>
      </c>
      <c r="AU123" s="6" t="s">
        <v>1269</v>
      </c>
      <c r="AV123" s="58"/>
      <c r="AW123" s="58"/>
      <c r="AX123" s="52">
        <v>9</v>
      </c>
      <c r="AY123" s="65"/>
      <c r="AZ123" s="58"/>
      <c r="BA123" s="58"/>
      <c r="BB123" s="52">
        <v>11</v>
      </c>
      <c r="BC123" s="65"/>
      <c r="BD123" s="5" t="s">
        <v>93</v>
      </c>
      <c r="BE123" s="5" t="s">
        <v>157</v>
      </c>
      <c r="BF123" s="5" t="s">
        <v>1848</v>
      </c>
      <c r="BG123" s="5" t="s">
        <v>1732</v>
      </c>
      <c r="BH123" s="5" t="s">
        <v>1735</v>
      </c>
    </row>
    <row r="124" spans="1:60" s="5" customFormat="1" ht="14">
      <c r="A124" s="5" t="s">
        <v>1393</v>
      </c>
      <c r="B124" s="5" t="s">
        <v>488</v>
      </c>
      <c r="C124" s="5" t="s">
        <v>489</v>
      </c>
      <c r="D124" s="5" t="s">
        <v>490</v>
      </c>
      <c r="E124" s="5" t="s">
        <v>491</v>
      </c>
      <c r="F124" s="5" t="s">
        <v>66</v>
      </c>
      <c r="G124" s="5" t="s">
        <v>67</v>
      </c>
      <c r="H124" s="5">
        <v>2016</v>
      </c>
      <c r="I124" s="5" t="s">
        <v>492</v>
      </c>
      <c r="J124" s="5" t="s">
        <v>110</v>
      </c>
      <c r="K124" s="5" t="s">
        <v>111</v>
      </c>
      <c r="L124" s="5" t="s">
        <v>71</v>
      </c>
      <c r="M124" s="5" t="s">
        <v>493</v>
      </c>
      <c r="N124" s="5" t="s">
        <v>73</v>
      </c>
      <c r="O124" s="5" t="s">
        <v>113</v>
      </c>
      <c r="P124" s="5" t="s">
        <v>75</v>
      </c>
      <c r="Q124" s="5" t="s">
        <v>72</v>
      </c>
      <c r="R124" s="5" t="s">
        <v>75</v>
      </c>
      <c r="S124" s="5" t="s">
        <v>76</v>
      </c>
      <c r="T124" s="5" t="s">
        <v>76</v>
      </c>
      <c r="U124" s="5" t="s">
        <v>76</v>
      </c>
      <c r="V124" s="5" t="s">
        <v>77</v>
      </c>
      <c r="W124" s="5" t="s">
        <v>114</v>
      </c>
      <c r="X124" s="5" t="s">
        <v>115</v>
      </c>
      <c r="Y124" s="5" t="s">
        <v>150</v>
      </c>
      <c r="Z124" s="5" t="s">
        <v>494</v>
      </c>
      <c r="AA124" s="5" t="s">
        <v>495</v>
      </c>
      <c r="AB124" s="5" t="s">
        <v>495</v>
      </c>
      <c r="AC124" s="5" t="s">
        <v>496</v>
      </c>
      <c r="AD124" s="5" t="s">
        <v>83</v>
      </c>
      <c r="AE124" s="5" t="s">
        <v>497</v>
      </c>
      <c r="AF124" s="5" t="s">
        <v>123</v>
      </c>
      <c r="AG124" s="5" t="s">
        <v>86</v>
      </c>
      <c r="AH124" s="5" t="s">
        <v>220</v>
      </c>
      <c r="AI124" s="5">
        <v>1</v>
      </c>
      <c r="AJ124" s="5" t="s">
        <v>87</v>
      </c>
      <c r="AK124" s="5">
        <v>1</v>
      </c>
      <c r="AL124" s="5">
        <v>0</v>
      </c>
      <c r="AM124" s="5" t="s">
        <v>126</v>
      </c>
      <c r="AN124" s="5">
        <v>10</v>
      </c>
      <c r="AO124" s="5">
        <v>0</v>
      </c>
      <c r="AP124" s="5">
        <v>9</v>
      </c>
      <c r="AQ124" s="5">
        <v>0</v>
      </c>
      <c r="AR124" s="5" t="s">
        <v>127</v>
      </c>
      <c r="AS124" s="5" t="s">
        <v>498</v>
      </c>
      <c r="AT124" s="5" t="s">
        <v>91</v>
      </c>
      <c r="AU124" s="6" t="s">
        <v>1854</v>
      </c>
      <c r="AV124" s="58">
        <v>17.600000000000001</v>
      </c>
      <c r="AW124" s="58">
        <v>6.92</v>
      </c>
      <c r="AX124" s="52">
        <v>10</v>
      </c>
      <c r="AY124" s="65">
        <v>21.87</v>
      </c>
      <c r="AZ124" s="58">
        <v>16.78</v>
      </c>
      <c r="BA124" s="58">
        <v>4.4800000000000004</v>
      </c>
      <c r="BB124" s="52">
        <v>9</v>
      </c>
      <c r="BC124" s="65">
        <v>13.45</v>
      </c>
      <c r="BD124" s="5" t="s">
        <v>93</v>
      </c>
      <c r="BE124" s="5" t="s">
        <v>157</v>
      </c>
      <c r="BF124" s="5" t="s">
        <v>1848</v>
      </c>
      <c r="BG124" s="5" t="s">
        <v>1732</v>
      </c>
    </row>
    <row r="125" spans="1:60" s="5" customFormat="1" ht="14">
      <c r="A125" s="5" t="s">
        <v>1394</v>
      </c>
      <c r="B125" s="5" t="s">
        <v>488</v>
      </c>
      <c r="C125" s="5" t="s">
        <v>489</v>
      </c>
      <c r="D125" s="5" t="s">
        <v>490</v>
      </c>
      <c r="E125" s="5" t="s">
        <v>491</v>
      </c>
      <c r="F125" s="5" t="s">
        <v>66</v>
      </c>
      <c r="G125" s="5" t="s">
        <v>67</v>
      </c>
      <c r="H125" s="5">
        <v>2016</v>
      </c>
      <c r="I125" s="5" t="s">
        <v>492</v>
      </c>
      <c r="J125" s="5" t="s">
        <v>110</v>
      </c>
      <c r="K125" s="5" t="s">
        <v>111</v>
      </c>
      <c r="L125" s="5" t="s">
        <v>71</v>
      </c>
      <c r="M125" s="5" t="s">
        <v>493</v>
      </c>
      <c r="N125" s="5" t="s">
        <v>73</v>
      </c>
      <c r="O125" s="5" t="s">
        <v>113</v>
      </c>
      <c r="P125" s="5" t="s">
        <v>75</v>
      </c>
      <c r="Q125" s="5" t="s">
        <v>72</v>
      </c>
      <c r="R125" s="5" t="s">
        <v>75</v>
      </c>
      <c r="S125" s="5" t="s">
        <v>76</v>
      </c>
      <c r="T125" s="5" t="s">
        <v>76</v>
      </c>
      <c r="U125" s="5" t="s">
        <v>76</v>
      </c>
      <c r="V125" s="5" t="s">
        <v>77</v>
      </c>
      <c r="W125" s="5" t="s">
        <v>114</v>
      </c>
      <c r="X125" s="5" t="s">
        <v>115</v>
      </c>
      <c r="Y125" s="5" t="s">
        <v>150</v>
      </c>
      <c r="Z125" s="5" t="s">
        <v>494</v>
      </c>
      <c r="AA125" s="5" t="s">
        <v>495</v>
      </c>
      <c r="AB125" s="5" t="s">
        <v>495</v>
      </c>
      <c r="AC125" s="5" t="s">
        <v>496</v>
      </c>
      <c r="AD125" s="5" t="s">
        <v>83</v>
      </c>
      <c r="AE125" s="5" t="s">
        <v>497</v>
      </c>
      <c r="AF125" s="5" t="s">
        <v>123</v>
      </c>
      <c r="AG125" s="5" t="s">
        <v>86</v>
      </c>
      <c r="AH125" s="5" t="s">
        <v>220</v>
      </c>
      <c r="AI125" s="5">
        <v>1</v>
      </c>
      <c r="AJ125" s="5" t="s">
        <v>87</v>
      </c>
      <c r="AK125" s="5">
        <v>1</v>
      </c>
      <c r="AL125" s="5">
        <v>0</v>
      </c>
      <c r="AM125" s="5" t="s">
        <v>126</v>
      </c>
      <c r="AN125" s="5">
        <v>10</v>
      </c>
      <c r="AO125" s="5">
        <v>0</v>
      </c>
      <c r="AP125" s="5">
        <v>9</v>
      </c>
      <c r="AQ125" s="5">
        <v>0</v>
      </c>
      <c r="AR125" s="5" t="s">
        <v>127</v>
      </c>
      <c r="AS125" s="5" t="s">
        <v>498</v>
      </c>
      <c r="AT125" s="5" t="s">
        <v>91</v>
      </c>
      <c r="AU125" s="6" t="s">
        <v>1270</v>
      </c>
      <c r="AV125" s="58"/>
      <c r="AW125" s="58"/>
      <c r="AX125" s="52">
        <v>10</v>
      </c>
      <c r="AY125" s="65"/>
      <c r="AZ125" s="58"/>
      <c r="BA125" s="58"/>
      <c r="BB125" s="52">
        <v>9</v>
      </c>
      <c r="BC125" s="65"/>
      <c r="BD125" s="5" t="s">
        <v>93</v>
      </c>
      <c r="BE125" s="5" t="s">
        <v>157</v>
      </c>
      <c r="BF125" s="5" t="s">
        <v>1848</v>
      </c>
      <c r="BG125" s="5" t="s">
        <v>1732</v>
      </c>
      <c r="BH125" s="5" t="s">
        <v>1735</v>
      </c>
    </row>
    <row r="126" spans="1:60" s="5" customFormat="1" ht="14">
      <c r="A126" s="5" t="s">
        <v>1395</v>
      </c>
      <c r="B126" s="5" t="s">
        <v>488</v>
      </c>
      <c r="C126" s="5" t="s">
        <v>489</v>
      </c>
      <c r="D126" s="5" t="s">
        <v>490</v>
      </c>
      <c r="E126" s="5" t="s">
        <v>491</v>
      </c>
      <c r="F126" s="5" t="s">
        <v>66</v>
      </c>
      <c r="G126" s="5" t="s">
        <v>67</v>
      </c>
      <c r="H126" s="5">
        <v>2016</v>
      </c>
      <c r="I126" s="5" t="s">
        <v>492</v>
      </c>
      <c r="J126" s="5" t="s">
        <v>110</v>
      </c>
      <c r="K126" s="5" t="s">
        <v>111</v>
      </c>
      <c r="L126" s="5" t="s">
        <v>71</v>
      </c>
      <c r="M126" s="5" t="s">
        <v>493</v>
      </c>
      <c r="N126" s="5" t="s">
        <v>73</v>
      </c>
      <c r="O126" s="5" t="s">
        <v>113</v>
      </c>
      <c r="P126" s="5" t="s">
        <v>75</v>
      </c>
      <c r="Q126" s="5" t="s">
        <v>72</v>
      </c>
      <c r="R126" s="5" t="s">
        <v>75</v>
      </c>
      <c r="S126" s="5" t="s">
        <v>76</v>
      </c>
      <c r="T126" s="5" t="s">
        <v>76</v>
      </c>
      <c r="U126" s="5" t="s">
        <v>76</v>
      </c>
      <c r="V126" s="5" t="s">
        <v>77</v>
      </c>
      <c r="W126" s="5" t="s">
        <v>114</v>
      </c>
      <c r="X126" s="5" t="s">
        <v>115</v>
      </c>
      <c r="Y126" s="5" t="s">
        <v>150</v>
      </c>
      <c r="Z126" s="5" t="s">
        <v>494</v>
      </c>
      <c r="AA126" s="5" t="s">
        <v>495</v>
      </c>
      <c r="AB126" s="5" t="s">
        <v>495</v>
      </c>
      <c r="AC126" s="5" t="s">
        <v>496</v>
      </c>
      <c r="AD126" s="5" t="s">
        <v>83</v>
      </c>
      <c r="AE126" s="5" t="s">
        <v>497</v>
      </c>
      <c r="AF126" s="5" t="s">
        <v>123</v>
      </c>
      <c r="AG126" s="5" t="s">
        <v>86</v>
      </c>
      <c r="AH126" s="5" t="s">
        <v>220</v>
      </c>
      <c r="AI126" s="5">
        <v>1</v>
      </c>
      <c r="AJ126" s="5" t="s">
        <v>87</v>
      </c>
      <c r="AK126" s="5">
        <v>1</v>
      </c>
      <c r="AL126" s="5">
        <v>0</v>
      </c>
      <c r="AM126" s="5" t="s">
        <v>126</v>
      </c>
      <c r="AN126" s="5">
        <v>10</v>
      </c>
      <c r="AO126" s="5">
        <v>0</v>
      </c>
      <c r="AP126" s="5">
        <v>9</v>
      </c>
      <c r="AQ126" s="5">
        <v>0</v>
      </c>
      <c r="AR126" s="5" t="s">
        <v>127</v>
      </c>
      <c r="AS126" s="5" t="s">
        <v>498</v>
      </c>
      <c r="AT126" s="5" t="s">
        <v>91</v>
      </c>
      <c r="AU126" s="6" t="s">
        <v>1269</v>
      </c>
      <c r="AV126" s="58"/>
      <c r="AW126" s="58"/>
      <c r="AX126" s="52">
        <v>10</v>
      </c>
      <c r="AY126" s="65"/>
      <c r="AZ126" s="58"/>
      <c r="BA126" s="58"/>
      <c r="BB126" s="52">
        <v>9</v>
      </c>
      <c r="BC126" s="65"/>
      <c r="BD126" s="5" t="s">
        <v>93</v>
      </c>
      <c r="BE126" s="5" t="s">
        <v>157</v>
      </c>
      <c r="BF126" s="5" t="s">
        <v>1848</v>
      </c>
      <c r="BG126" s="5" t="s">
        <v>1732</v>
      </c>
      <c r="BH126" s="5" t="s">
        <v>1735</v>
      </c>
    </row>
    <row r="127" spans="1:60" s="7" customFormat="1">
      <c r="A127" s="7" t="s">
        <v>1396</v>
      </c>
      <c r="B127" s="7" t="s">
        <v>501</v>
      </c>
      <c r="C127" s="7" t="s">
        <v>502</v>
      </c>
      <c r="D127" s="7" t="s">
        <v>503</v>
      </c>
      <c r="E127" s="7" t="s">
        <v>504</v>
      </c>
      <c r="F127" s="7" t="s">
        <v>66</v>
      </c>
      <c r="G127" s="7" t="s">
        <v>67</v>
      </c>
      <c r="H127" s="7">
        <v>2016</v>
      </c>
      <c r="I127" s="7" t="s">
        <v>505</v>
      </c>
      <c r="J127" s="7" t="s">
        <v>110</v>
      </c>
      <c r="K127" s="7" t="s">
        <v>111</v>
      </c>
      <c r="L127" s="7" t="s">
        <v>71</v>
      </c>
      <c r="M127" s="7" t="s">
        <v>493</v>
      </c>
      <c r="N127" s="7" t="s">
        <v>73</v>
      </c>
      <c r="O127" s="7" t="s">
        <v>113</v>
      </c>
      <c r="P127" s="7" t="s">
        <v>75</v>
      </c>
      <c r="Q127" s="7" t="s">
        <v>72</v>
      </c>
      <c r="R127" s="7" t="s">
        <v>75</v>
      </c>
      <c r="S127" s="7" t="s">
        <v>76</v>
      </c>
      <c r="T127" s="7" t="s">
        <v>76</v>
      </c>
      <c r="U127" s="7" t="s">
        <v>76</v>
      </c>
      <c r="V127" s="7" t="s">
        <v>77</v>
      </c>
      <c r="W127" s="7" t="s">
        <v>114</v>
      </c>
      <c r="X127" s="7" t="s">
        <v>115</v>
      </c>
      <c r="Y127" s="7" t="s">
        <v>150</v>
      </c>
      <c r="Z127" s="7" t="s">
        <v>494</v>
      </c>
      <c r="AA127" s="7" t="s">
        <v>495</v>
      </c>
      <c r="AB127" s="7" t="s">
        <v>495</v>
      </c>
      <c r="AC127" s="7" t="s">
        <v>496</v>
      </c>
      <c r="AD127" s="7" t="s">
        <v>83</v>
      </c>
      <c r="AE127" s="7" t="s">
        <v>506</v>
      </c>
      <c r="AF127" s="7" t="s">
        <v>123</v>
      </c>
      <c r="AG127" s="7" t="s">
        <v>154</v>
      </c>
      <c r="AH127" s="7" t="s">
        <v>76</v>
      </c>
      <c r="AI127" s="7">
        <v>1</v>
      </c>
      <c r="AJ127" s="7">
        <v>44</v>
      </c>
      <c r="AK127" s="7" t="s">
        <v>124</v>
      </c>
      <c r="AL127" s="7" t="s">
        <v>155</v>
      </c>
      <c r="AM127" s="7" t="s">
        <v>126</v>
      </c>
      <c r="AN127" s="7">
        <v>0</v>
      </c>
      <c r="AO127" s="7">
        <v>22</v>
      </c>
      <c r="AP127" s="7">
        <v>0</v>
      </c>
      <c r="AQ127" s="7">
        <v>22</v>
      </c>
      <c r="AR127" s="7" t="s">
        <v>138</v>
      </c>
      <c r="AS127" s="7" t="s">
        <v>506</v>
      </c>
      <c r="AT127" s="7" t="s">
        <v>300</v>
      </c>
      <c r="AU127" s="8" t="s">
        <v>1269</v>
      </c>
      <c r="AV127" s="61">
        <v>10.24</v>
      </c>
      <c r="AW127" s="61">
        <v>2.5299999999999998</v>
      </c>
      <c r="AX127" s="54">
        <v>22</v>
      </c>
      <c r="AY127" s="67">
        <v>11.87</v>
      </c>
      <c r="AZ127" s="61">
        <v>19.100000000000001</v>
      </c>
      <c r="BA127" s="61">
        <v>6.28</v>
      </c>
      <c r="BB127" s="54">
        <v>22</v>
      </c>
      <c r="BC127" s="67">
        <v>29.46</v>
      </c>
      <c r="BD127" s="7" t="s">
        <v>93</v>
      </c>
      <c r="BE127" s="7" t="s">
        <v>507</v>
      </c>
    </row>
    <row r="128" spans="1:60" s="7" customFormat="1">
      <c r="A128" s="7" t="s">
        <v>1397</v>
      </c>
      <c r="B128" s="7" t="s">
        <v>501</v>
      </c>
      <c r="C128" s="7" t="s">
        <v>502</v>
      </c>
      <c r="D128" s="7" t="s">
        <v>503</v>
      </c>
      <c r="E128" s="7" t="s">
        <v>504</v>
      </c>
      <c r="F128" s="7" t="s">
        <v>66</v>
      </c>
      <c r="G128" s="7" t="s">
        <v>67</v>
      </c>
      <c r="H128" s="7">
        <v>2016</v>
      </c>
      <c r="I128" s="7" t="s">
        <v>505</v>
      </c>
      <c r="J128" s="7" t="s">
        <v>110</v>
      </c>
      <c r="K128" s="7" t="s">
        <v>111</v>
      </c>
      <c r="L128" s="7" t="s">
        <v>71</v>
      </c>
      <c r="M128" s="7" t="s">
        <v>493</v>
      </c>
      <c r="N128" s="7" t="s">
        <v>73</v>
      </c>
      <c r="O128" s="7" t="s">
        <v>113</v>
      </c>
      <c r="P128" s="7" t="s">
        <v>75</v>
      </c>
      <c r="Q128" s="7" t="s">
        <v>72</v>
      </c>
      <c r="R128" s="7" t="s">
        <v>75</v>
      </c>
      <c r="S128" s="7" t="s">
        <v>76</v>
      </c>
      <c r="T128" s="7" t="s">
        <v>76</v>
      </c>
      <c r="U128" s="7" t="s">
        <v>76</v>
      </c>
      <c r="V128" s="7" t="s">
        <v>77</v>
      </c>
      <c r="W128" s="7" t="s">
        <v>114</v>
      </c>
      <c r="X128" s="7" t="s">
        <v>115</v>
      </c>
      <c r="Y128" s="7" t="s">
        <v>150</v>
      </c>
      <c r="Z128" s="7" t="s">
        <v>494</v>
      </c>
      <c r="AA128" s="7" t="s">
        <v>495</v>
      </c>
      <c r="AB128" s="7" t="s">
        <v>495</v>
      </c>
      <c r="AC128" s="7" t="s">
        <v>496</v>
      </c>
      <c r="AD128" s="7" t="s">
        <v>83</v>
      </c>
      <c r="AE128" s="7" t="s">
        <v>506</v>
      </c>
      <c r="AF128" s="7" t="s">
        <v>123</v>
      </c>
      <c r="AG128" s="7" t="s">
        <v>154</v>
      </c>
      <c r="AH128" s="7" t="s">
        <v>76</v>
      </c>
      <c r="AI128" s="7">
        <v>1</v>
      </c>
      <c r="AJ128" s="7">
        <v>44</v>
      </c>
      <c r="AK128" s="7" t="s">
        <v>124</v>
      </c>
      <c r="AL128" s="7" t="s">
        <v>155</v>
      </c>
      <c r="AM128" s="7" t="s">
        <v>126</v>
      </c>
      <c r="AN128" s="7">
        <v>0</v>
      </c>
      <c r="AO128" s="7">
        <v>22</v>
      </c>
      <c r="AP128" s="7">
        <v>0</v>
      </c>
      <c r="AQ128" s="7">
        <v>22</v>
      </c>
      <c r="AR128" s="7" t="s">
        <v>138</v>
      </c>
      <c r="AS128" s="7" t="s">
        <v>506</v>
      </c>
      <c r="AT128" s="7" t="s">
        <v>300</v>
      </c>
      <c r="AU128" s="8" t="s">
        <v>1854</v>
      </c>
      <c r="AV128" s="61">
        <v>22.11</v>
      </c>
      <c r="AW128" s="61">
        <v>3.6</v>
      </c>
      <c r="AX128" s="54">
        <v>22</v>
      </c>
      <c r="AY128" s="67">
        <v>16.89</v>
      </c>
      <c r="AZ128" s="61">
        <v>24.58</v>
      </c>
      <c r="BA128" s="61">
        <v>3.76</v>
      </c>
      <c r="BB128" s="54">
        <v>22</v>
      </c>
      <c r="BC128" s="67">
        <v>17.64</v>
      </c>
      <c r="BD128" s="7" t="s">
        <v>93</v>
      </c>
      <c r="BE128" s="7" t="s">
        <v>507</v>
      </c>
    </row>
    <row r="129" spans="1:60" s="7" customFormat="1">
      <c r="A129" s="7" t="s">
        <v>1398</v>
      </c>
      <c r="B129" s="7" t="s">
        <v>501</v>
      </c>
      <c r="C129" s="7" t="s">
        <v>502</v>
      </c>
      <c r="D129" s="7" t="s">
        <v>503</v>
      </c>
      <c r="E129" s="7" t="s">
        <v>504</v>
      </c>
      <c r="F129" s="7" t="s">
        <v>66</v>
      </c>
      <c r="G129" s="7" t="s">
        <v>67</v>
      </c>
      <c r="H129" s="7">
        <v>2016</v>
      </c>
      <c r="I129" s="7" t="s">
        <v>505</v>
      </c>
      <c r="J129" s="7" t="s">
        <v>110</v>
      </c>
      <c r="K129" s="7" t="s">
        <v>111</v>
      </c>
      <c r="L129" s="7" t="s">
        <v>71</v>
      </c>
      <c r="M129" s="7" t="s">
        <v>493</v>
      </c>
      <c r="N129" s="7" t="s">
        <v>73</v>
      </c>
      <c r="O129" s="7" t="s">
        <v>113</v>
      </c>
      <c r="P129" s="7" t="s">
        <v>75</v>
      </c>
      <c r="Q129" s="7" t="s">
        <v>72</v>
      </c>
      <c r="R129" s="7" t="s">
        <v>75</v>
      </c>
      <c r="S129" s="7" t="s">
        <v>76</v>
      </c>
      <c r="T129" s="7" t="s">
        <v>76</v>
      </c>
      <c r="U129" s="7" t="s">
        <v>76</v>
      </c>
      <c r="V129" s="7" t="s">
        <v>77</v>
      </c>
      <c r="W129" s="7" t="s">
        <v>114</v>
      </c>
      <c r="X129" s="7" t="s">
        <v>115</v>
      </c>
      <c r="Y129" s="7" t="s">
        <v>150</v>
      </c>
      <c r="Z129" s="7" t="s">
        <v>494</v>
      </c>
      <c r="AA129" s="7" t="s">
        <v>495</v>
      </c>
      <c r="AB129" s="7" t="s">
        <v>495</v>
      </c>
      <c r="AC129" s="7" t="s">
        <v>496</v>
      </c>
      <c r="AD129" s="7" t="s">
        <v>83</v>
      </c>
      <c r="AE129" s="7" t="s">
        <v>506</v>
      </c>
      <c r="AF129" s="7" t="s">
        <v>123</v>
      </c>
      <c r="AG129" s="7" t="s">
        <v>154</v>
      </c>
      <c r="AH129" s="7" t="s">
        <v>76</v>
      </c>
      <c r="AI129" s="7">
        <v>1</v>
      </c>
      <c r="AJ129" s="7">
        <v>44</v>
      </c>
      <c r="AK129" s="7" t="s">
        <v>124</v>
      </c>
      <c r="AL129" s="7" t="s">
        <v>155</v>
      </c>
      <c r="AM129" s="7" t="s">
        <v>126</v>
      </c>
      <c r="AN129" s="7">
        <v>0</v>
      </c>
      <c r="AO129" s="7">
        <v>22</v>
      </c>
      <c r="AP129" s="7">
        <v>0</v>
      </c>
      <c r="AQ129" s="7">
        <v>22</v>
      </c>
      <c r="AR129" s="7" t="s">
        <v>138</v>
      </c>
      <c r="AS129" s="7" t="s">
        <v>506</v>
      </c>
      <c r="AT129" s="7" t="s">
        <v>300</v>
      </c>
      <c r="AU129" s="8" t="s">
        <v>1270</v>
      </c>
      <c r="AV129" s="61">
        <v>53.95</v>
      </c>
      <c r="AW129" s="61">
        <v>8.26</v>
      </c>
      <c r="AX129" s="54">
        <v>22</v>
      </c>
      <c r="AY129" s="67">
        <v>38.74</v>
      </c>
      <c r="AZ129" s="61">
        <v>57.95</v>
      </c>
      <c r="BA129" s="61">
        <v>8.42</v>
      </c>
      <c r="BB129" s="54">
        <v>22</v>
      </c>
      <c r="BC129" s="67">
        <v>39.49</v>
      </c>
      <c r="BD129" s="7" t="s">
        <v>93</v>
      </c>
      <c r="BE129" s="7" t="s">
        <v>507</v>
      </c>
    </row>
    <row r="130" spans="1:60" s="1" customFormat="1">
      <c r="A130" s="1" t="s">
        <v>1399</v>
      </c>
      <c r="B130" s="1" t="s">
        <v>509</v>
      </c>
      <c r="C130" s="1" t="s">
        <v>510</v>
      </c>
      <c r="D130" s="1" t="s">
        <v>511</v>
      </c>
      <c r="E130" s="1" t="s">
        <v>512</v>
      </c>
      <c r="F130" s="1" t="s">
        <v>513</v>
      </c>
      <c r="G130" s="1" t="s">
        <v>67</v>
      </c>
      <c r="H130" s="1">
        <v>2017</v>
      </c>
      <c r="I130" s="1" t="s">
        <v>514</v>
      </c>
      <c r="J130" s="1" t="s">
        <v>110</v>
      </c>
      <c r="K130" s="1" t="s">
        <v>111</v>
      </c>
      <c r="L130" s="1" t="s">
        <v>71</v>
      </c>
      <c r="M130" s="1" t="s">
        <v>493</v>
      </c>
      <c r="N130" s="1" t="s">
        <v>73</v>
      </c>
      <c r="O130" s="1" t="s">
        <v>113</v>
      </c>
      <c r="P130" s="1" t="s">
        <v>75</v>
      </c>
      <c r="Q130" s="1" t="s">
        <v>72</v>
      </c>
      <c r="R130" s="1" t="s">
        <v>75</v>
      </c>
      <c r="S130" s="1" t="s">
        <v>76</v>
      </c>
      <c r="T130" s="1" t="s">
        <v>76</v>
      </c>
      <c r="U130" s="1" t="s">
        <v>76</v>
      </c>
      <c r="V130" s="1" t="s">
        <v>77</v>
      </c>
      <c r="W130" s="1" t="s">
        <v>114</v>
      </c>
      <c r="X130" s="1" t="s">
        <v>115</v>
      </c>
      <c r="Y130" s="1" t="s">
        <v>150</v>
      </c>
      <c r="Z130" s="1" t="s">
        <v>494</v>
      </c>
      <c r="AA130" s="1" t="s">
        <v>495</v>
      </c>
      <c r="AB130" s="1" t="s">
        <v>495</v>
      </c>
      <c r="AC130" s="1" t="s">
        <v>496</v>
      </c>
      <c r="AD130" s="1" t="s">
        <v>83</v>
      </c>
      <c r="AE130" s="1" t="s">
        <v>515</v>
      </c>
      <c r="AF130" s="1" t="s">
        <v>85</v>
      </c>
      <c r="AG130" s="1" t="s">
        <v>154</v>
      </c>
      <c r="AH130" s="1" t="s">
        <v>76</v>
      </c>
      <c r="AI130" s="1">
        <v>3</v>
      </c>
      <c r="AJ130" s="1">
        <v>1</v>
      </c>
      <c r="AK130" s="1" t="s">
        <v>124</v>
      </c>
      <c r="AL130" s="1">
        <v>0</v>
      </c>
      <c r="AM130" s="1" t="s">
        <v>126</v>
      </c>
      <c r="AN130" s="1">
        <v>0</v>
      </c>
      <c r="AO130" s="1">
        <v>20</v>
      </c>
      <c r="AP130" s="1">
        <v>0</v>
      </c>
      <c r="AQ130" s="1">
        <v>22</v>
      </c>
      <c r="AR130" s="1" t="s">
        <v>138</v>
      </c>
      <c r="AS130" s="1" t="s">
        <v>516</v>
      </c>
      <c r="AT130" s="1" t="s">
        <v>300</v>
      </c>
      <c r="AU130" s="4" t="s">
        <v>1854</v>
      </c>
      <c r="AV130" s="57">
        <v>16.899999999999999</v>
      </c>
      <c r="AW130" s="57">
        <v>3.93</v>
      </c>
      <c r="AX130" s="51">
        <v>20</v>
      </c>
      <c r="AY130" s="64">
        <v>17.579999999999998</v>
      </c>
      <c r="AZ130" s="57">
        <v>11.8</v>
      </c>
      <c r="BA130" s="57">
        <v>1.78</v>
      </c>
      <c r="BB130" s="51">
        <v>22</v>
      </c>
      <c r="BC130" s="64">
        <v>8.35</v>
      </c>
      <c r="BD130" s="1" t="s">
        <v>93</v>
      </c>
      <c r="BE130" s="1" t="s">
        <v>517</v>
      </c>
      <c r="BH130" s="12"/>
    </row>
    <row r="131" spans="1:60" s="5" customFormat="1" ht="14">
      <c r="A131" s="5" t="s">
        <v>1400</v>
      </c>
      <c r="B131" s="5" t="s">
        <v>509</v>
      </c>
      <c r="C131" s="5" t="s">
        <v>510</v>
      </c>
      <c r="D131" s="5" t="s">
        <v>511</v>
      </c>
      <c r="E131" s="5" t="s">
        <v>512</v>
      </c>
      <c r="F131" s="5" t="s">
        <v>513</v>
      </c>
      <c r="G131" s="5" t="s">
        <v>67</v>
      </c>
      <c r="H131" s="5">
        <v>2017</v>
      </c>
      <c r="I131" s="5" t="s">
        <v>514</v>
      </c>
      <c r="J131" s="5" t="s">
        <v>110</v>
      </c>
      <c r="K131" s="5" t="s">
        <v>111</v>
      </c>
      <c r="L131" s="5" t="s">
        <v>71</v>
      </c>
      <c r="M131" s="5" t="s">
        <v>493</v>
      </c>
      <c r="N131" s="5" t="s">
        <v>73</v>
      </c>
      <c r="O131" s="5" t="s">
        <v>113</v>
      </c>
      <c r="P131" s="5" t="s">
        <v>75</v>
      </c>
      <c r="Q131" s="5" t="s">
        <v>72</v>
      </c>
      <c r="R131" s="5" t="s">
        <v>75</v>
      </c>
      <c r="S131" s="5" t="s">
        <v>76</v>
      </c>
      <c r="T131" s="5" t="s">
        <v>76</v>
      </c>
      <c r="U131" s="5" t="s">
        <v>76</v>
      </c>
      <c r="V131" s="5" t="s">
        <v>77</v>
      </c>
      <c r="W131" s="5" t="s">
        <v>114</v>
      </c>
      <c r="X131" s="5" t="s">
        <v>115</v>
      </c>
      <c r="Y131" s="5" t="s">
        <v>150</v>
      </c>
      <c r="Z131" s="5" t="s">
        <v>494</v>
      </c>
      <c r="AA131" s="5" t="s">
        <v>495</v>
      </c>
      <c r="AB131" s="5" t="s">
        <v>495</v>
      </c>
      <c r="AC131" s="5" t="s">
        <v>496</v>
      </c>
      <c r="AD131" s="5" t="s">
        <v>83</v>
      </c>
      <c r="AE131" s="5" t="s">
        <v>515</v>
      </c>
      <c r="AF131" s="5" t="s">
        <v>85</v>
      </c>
      <c r="AG131" s="5" t="s">
        <v>154</v>
      </c>
      <c r="AH131" s="5" t="s">
        <v>76</v>
      </c>
      <c r="AI131" s="5">
        <v>3</v>
      </c>
      <c r="AJ131" s="5">
        <v>1</v>
      </c>
      <c r="AK131" s="5" t="s">
        <v>124</v>
      </c>
      <c r="AL131" s="5">
        <v>0</v>
      </c>
      <c r="AM131" s="5" t="s">
        <v>126</v>
      </c>
      <c r="AN131" s="5">
        <v>0</v>
      </c>
      <c r="AO131" s="5">
        <v>20</v>
      </c>
      <c r="AP131" s="5">
        <v>0</v>
      </c>
      <c r="AQ131" s="5">
        <v>22</v>
      </c>
      <c r="AR131" s="5" t="s">
        <v>138</v>
      </c>
      <c r="AS131" s="5" t="s">
        <v>516</v>
      </c>
      <c r="AT131" s="5" t="s">
        <v>300</v>
      </c>
      <c r="AU131" s="6" t="s">
        <v>1270</v>
      </c>
      <c r="AV131" s="58"/>
      <c r="AW131" s="58"/>
      <c r="AX131" s="52">
        <v>20</v>
      </c>
      <c r="AY131" s="65"/>
      <c r="AZ131" s="58"/>
      <c r="BA131" s="58"/>
      <c r="BB131" s="52">
        <v>22</v>
      </c>
      <c r="BC131" s="65"/>
      <c r="BD131" s="5" t="s">
        <v>93</v>
      </c>
      <c r="BE131" s="5" t="s">
        <v>517</v>
      </c>
      <c r="BG131" s="5" t="s">
        <v>1732</v>
      </c>
      <c r="BH131" s="5" t="s">
        <v>1735</v>
      </c>
    </row>
    <row r="132" spans="1:60" s="5" customFormat="1" ht="14">
      <c r="A132" s="5" t="s">
        <v>1401</v>
      </c>
      <c r="B132" s="5" t="s">
        <v>509</v>
      </c>
      <c r="C132" s="5" t="s">
        <v>510</v>
      </c>
      <c r="D132" s="5" t="s">
        <v>511</v>
      </c>
      <c r="E132" s="5" t="s">
        <v>512</v>
      </c>
      <c r="F132" s="5" t="s">
        <v>513</v>
      </c>
      <c r="G132" s="5" t="s">
        <v>67</v>
      </c>
      <c r="H132" s="5">
        <v>2017</v>
      </c>
      <c r="I132" s="5" t="s">
        <v>514</v>
      </c>
      <c r="J132" s="5" t="s">
        <v>110</v>
      </c>
      <c r="K132" s="5" t="s">
        <v>111</v>
      </c>
      <c r="L132" s="5" t="s">
        <v>71</v>
      </c>
      <c r="M132" s="5" t="s">
        <v>493</v>
      </c>
      <c r="N132" s="5" t="s">
        <v>73</v>
      </c>
      <c r="O132" s="5" t="s">
        <v>113</v>
      </c>
      <c r="P132" s="5" t="s">
        <v>75</v>
      </c>
      <c r="Q132" s="5" t="s">
        <v>72</v>
      </c>
      <c r="R132" s="5" t="s">
        <v>75</v>
      </c>
      <c r="S132" s="5" t="s">
        <v>76</v>
      </c>
      <c r="T132" s="5" t="s">
        <v>76</v>
      </c>
      <c r="U132" s="5" t="s">
        <v>76</v>
      </c>
      <c r="V132" s="5" t="s">
        <v>77</v>
      </c>
      <c r="W132" s="5" t="s">
        <v>114</v>
      </c>
      <c r="X132" s="5" t="s">
        <v>115</v>
      </c>
      <c r="Y132" s="5" t="s">
        <v>150</v>
      </c>
      <c r="Z132" s="5" t="s">
        <v>494</v>
      </c>
      <c r="AA132" s="5" t="s">
        <v>495</v>
      </c>
      <c r="AB132" s="5" t="s">
        <v>495</v>
      </c>
      <c r="AC132" s="5" t="s">
        <v>496</v>
      </c>
      <c r="AD132" s="5" t="s">
        <v>83</v>
      </c>
      <c r="AE132" s="5" t="s">
        <v>515</v>
      </c>
      <c r="AF132" s="5" t="s">
        <v>85</v>
      </c>
      <c r="AG132" s="5" t="s">
        <v>154</v>
      </c>
      <c r="AH132" s="5" t="s">
        <v>76</v>
      </c>
      <c r="AI132" s="5">
        <v>3</v>
      </c>
      <c r="AJ132" s="5">
        <v>1</v>
      </c>
      <c r="AK132" s="5" t="s">
        <v>124</v>
      </c>
      <c r="AL132" s="5">
        <v>0</v>
      </c>
      <c r="AM132" s="5" t="s">
        <v>126</v>
      </c>
      <c r="AN132" s="5">
        <v>0</v>
      </c>
      <c r="AO132" s="5">
        <v>20</v>
      </c>
      <c r="AP132" s="5">
        <v>0</v>
      </c>
      <c r="AQ132" s="5">
        <v>22</v>
      </c>
      <c r="AR132" s="5" t="s">
        <v>138</v>
      </c>
      <c r="AS132" s="5" t="s">
        <v>516</v>
      </c>
      <c r="AT132" s="5" t="s">
        <v>300</v>
      </c>
      <c r="AU132" s="6" t="s">
        <v>1269</v>
      </c>
      <c r="AV132" s="58"/>
      <c r="AW132" s="58"/>
      <c r="AX132" s="52">
        <v>20</v>
      </c>
      <c r="AY132" s="65"/>
      <c r="AZ132" s="58"/>
      <c r="BA132" s="58"/>
      <c r="BB132" s="52">
        <v>22</v>
      </c>
      <c r="BC132" s="65"/>
      <c r="BD132" s="5" t="s">
        <v>93</v>
      </c>
      <c r="BE132" s="5" t="s">
        <v>517</v>
      </c>
      <c r="BG132" s="5" t="s">
        <v>1732</v>
      </c>
      <c r="BH132" s="5" t="s">
        <v>1735</v>
      </c>
    </row>
    <row r="133" spans="1:60" s="7" customFormat="1">
      <c r="A133" s="7" t="s">
        <v>1402</v>
      </c>
      <c r="B133" s="7" t="s">
        <v>519</v>
      </c>
      <c r="C133" s="7" t="s">
        <v>520</v>
      </c>
      <c r="D133" s="7" t="s">
        <v>521</v>
      </c>
      <c r="E133" s="7" t="s">
        <v>522</v>
      </c>
      <c r="F133" s="7" t="s">
        <v>523</v>
      </c>
      <c r="G133" s="7" t="s">
        <v>67</v>
      </c>
      <c r="H133" s="7">
        <v>2015</v>
      </c>
      <c r="I133" s="7" t="s">
        <v>524</v>
      </c>
      <c r="J133" s="7" t="s">
        <v>525</v>
      </c>
      <c r="K133" s="7" t="s">
        <v>526</v>
      </c>
      <c r="L133" s="7" t="s">
        <v>71</v>
      </c>
      <c r="M133" s="7" t="s">
        <v>527</v>
      </c>
      <c r="N133" s="7" t="s">
        <v>73</v>
      </c>
      <c r="O133" s="7" t="s">
        <v>113</v>
      </c>
      <c r="P133" s="7" t="s">
        <v>75</v>
      </c>
      <c r="Q133" s="7" t="s">
        <v>72</v>
      </c>
      <c r="R133" s="7" t="s">
        <v>75</v>
      </c>
      <c r="S133" s="7" t="s">
        <v>76</v>
      </c>
      <c r="T133" s="7" t="s">
        <v>76</v>
      </c>
      <c r="U133" s="7" t="s">
        <v>76</v>
      </c>
      <c r="V133" s="7" t="s">
        <v>77</v>
      </c>
      <c r="W133" s="7" t="s">
        <v>114</v>
      </c>
      <c r="X133" s="7" t="s">
        <v>115</v>
      </c>
      <c r="Y133" s="7" t="s">
        <v>528</v>
      </c>
      <c r="Z133" s="7" t="s">
        <v>529</v>
      </c>
      <c r="AA133" s="7" t="s">
        <v>530</v>
      </c>
      <c r="AB133" s="7" t="s">
        <v>531</v>
      </c>
      <c r="AC133" s="7" t="s">
        <v>532</v>
      </c>
      <c r="AD133" s="7" t="s">
        <v>83</v>
      </c>
      <c r="AE133" s="7" t="s">
        <v>533</v>
      </c>
      <c r="AF133" s="7" t="s">
        <v>85</v>
      </c>
      <c r="AG133" s="7" t="s">
        <v>86</v>
      </c>
      <c r="AH133" s="7" t="s">
        <v>76</v>
      </c>
      <c r="AI133" s="7">
        <v>3</v>
      </c>
      <c r="AJ133" s="7">
        <v>1</v>
      </c>
      <c r="AK133" s="7" t="s">
        <v>124</v>
      </c>
      <c r="AL133" s="7" t="s">
        <v>534</v>
      </c>
      <c r="AM133" s="7" t="s">
        <v>126</v>
      </c>
      <c r="AN133" s="7">
        <v>8</v>
      </c>
      <c r="AO133" s="7">
        <v>16</v>
      </c>
      <c r="AP133" s="7">
        <v>13</v>
      </c>
      <c r="AQ133" s="7">
        <v>16</v>
      </c>
      <c r="AR133" s="7" t="s">
        <v>89</v>
      </c>
      <c r="AS133" s="7" t="s">
        <v>535</v>
      </c>
      <c r="AT133" s="7" t="s">
        <v>91</v>
      </c>
      <c r="AU133" s="8" t="s">
        <v>131</v>
      </c>
      <c r="AV133" s="61">
        <v>6.15</v>
      </c>
      <c r="AW133" s="61">
        <v>1.39</v>
      </c>
      <c r="AX133" s="54">
        <v>24</v>
      </c>
      <c r="AY133" s="67">
        <v>6.83</v>
      </c>
      <c r="AZ133" s="61">
        <v>7.03</v>
      </c>
      <c r="BA133" s="61">
        <v>1.1599999999999999</v>
      </c>
      <c r="BB133" s="54">
        <v>29</v>
      </c>
      <c r="BC133" s="67">
        <v>6.22</v>
      </c>
      <c r="BD133" s="7" t="s">
        <v>93</v>
      </c>
      <c r="BE133" s="7" t="s">
        <v>1991</v>
      </c>
    </row>
    <row r="134" spans="1:60" s="7" customFormat="1">
      <c r="A134" s="7" t="s">
        <v>1403</v>
      </c>
      <c r="B134" s="7" t="s">
        <v>519</v>
      </c>
      <c r="C134" s="7" t="s">
        <v>520</v>
      </c>
      <c r="D134" s="7" t="s">
        <v>521</v>
      </c>
      <c r="E134" s="7" t="s">
        <v>522</v>
      </c>
      <c r="F134" s="7" t="s">
        <v>523</v>
      </c>
      <c r="G134" s="7" t="s">
        <v>67</v>
      </c>
      <c r="H134" s="7">
        <v>2015</v>
      </c>
      <c r="I134" s="7" t="s">
        <v>524</v>
      </c>
      <c r="J134" s="7" t="s">
        <v>525</v>
      </c>
      <c r="K134" s="7" t="s">
        <v>526</v>
      </c>
      <c r="L134" s="7" t="s">
        <v>71</v>
      </c>
      <c r="M134" s="7" t="s">
        <v>527</v>
      </c>
      <c r="N134" s="7" t="s">
        <v>73</v>
      </c>
      <c r="O134" s="7" t="s">
        <v>113</v>
      </c>
      <c r="P134" s="7" t="s">
        <v>75</v>
      </c>
      <c r="Q134" s="7" t="s">
        <v>72</v>
      </c>
      <c r="R134" s="7" t="s">
        <v>75</v>
      </c>
      <c r="S134" s="7" t="s">
        <v>76</v>
      </c>
      <c r="T134" s="7" t="s">
        <v>76</v>
      </c>
      <c r="U134" s="7" t="s">
        <v>76</v>
      </c>
      <c r="V134" s="7" t="s">
        <v>77</v>
      </c>
      <c r="W134" s="7" t="s">
        <v>114</v>
      </c>
      <c r="X134" s="7" t="s">
        <v>115</v>
      </c>
      <c r="Y134" s="7" t="s">
        <v>528</v>
      </c>
      <c r="Z134" s="7" t="s">
        <v>529</v>
      </c>
      <c r="AA134" s="7" t="s">
        <v>530</v>
      </c>
      <c r="AB134" s="7" t="s">
        <v>531</v>
      </c>
      <c r="AC134" s="7" t="s">
        <v>532</v>
      </c>
      <c r="AD134" s="7" t="s">
        <v>83</v>
      </c>
      <c r="AE134" s="7" t="s">
        <v>533</v>
      </c>
      <c r="AF134" s="7" t="s">
        <v>85</v>
      </c>
      <c r="AG134" s="7" t="s">
        <v>86</v>
      </c>
      <c r="AH134" s="7" t="s">
        <v>76</v>
      </c>
      <c r="AI134" s="7">
        <v>3</v>
      </c>
      <c r="AJ134" s="7">
        <v>1</v>
      </c>
      <c r="AK134" s="7" t="s">
        <v>124</v>
      </c>
      <c r="AL134" s="7" t="s">
        <v>534</v>
      </c>
      <c r="AM134" s="7" t="s">
        <v>126</v>
      </c>
      <c r="AN134" s="7">
        <v>8</v>
      </c>
      <c r="AO134" s="7">
        <v>16</v>
      </c>
      <c r="AP134" s="7">
        <v>13</v>
      </c>
      <c r="AQ134" s="7">
        <v>16</v>
      </c>
      <c r="AR134" s="7" t="s">
        <v>89</v>
      </c>
      <c r="AS134" s="7" t="s">
        <v>535</v>
      </c>
      <c r="AT134" s="7" t="s">
        <v>91</v>
      </c>
      <c r="AU134" s="8" t="s">
        <v>1854</v>
      </c>
      <c r="AV134" s="61">
        <v>15.09</v>
      </c>
      <c r="AW134" s="61">
        <v>2.17</v>
      </c>
      <c r="AX134" s="54">
        <v>24</v>
      </c>
      <c r="AY134" s="67">
        <v>10.64</v>
      </c>
      <c r="AZ134" s="61">
        <v>12.5</v>
      </c>
      <c r="BA134" s="61">
        <v>1.82</v>
      </c>
      <c r="BB134" s="54">
        <v>29</v>
      </c>
      <c r="BC134" s="67">
        <v>9.8000000000000007</v>
      </c>
      <c r="BD134" s="7" t="s">
        <v>93</v>
      </c>
      <c r="BE134" s="7" t="s">
        <v>1991</v>
      </c>
    </row>
    <row r="135" spans="1:60" s="7" customFormat="1">
      <c r="A135" s="7" t="s">
        <v>1404</v>
      </c>
      <c r="B135" s="7" t="s">
        <v>519</v>
      </c>
      <c r="C135" s="7" t="s">
        <v>520</v>
      </c>
      <c r="D135" s="7" t="s">
        <v>521</v>
      </c>
      <c r="E135" s="7" t="s">
        <v>522</v>
      </c>
      <c r="F135" s="7" t="s">
        <v>523</v>
      </c>
      <c r="G135" s="7" t="s">
        <v>67</v>
      </c>
      <c r="H135" s="7">
        <v>2015</v>
      </c>
      <c r="I135" s="7" t="s">
        <v>524</v>
      </c>
      <c r="J135" s="7" t="s">
        <v>525</v>
      </c>
      <c r="K135" s="7" t="s">
        <v>526</v>
      </c>
      <c r="L135" s="7" t="s">
        <v>71</v>
      </c>
      <c r="M135" s="7" t="s">
        <v>527</v>
      </c>
      <c r="N135" s="7" t="s">
        <v>73</v>
      </c>
      <c r="O135" s="7" t="s">
        <v>113</v>
      </c>
      <c r="P135" s="7" t="s">
        <v>75</v>
      </c>
      <c r="Q135" s="7" t="s">
        <v>72</v>
      </c>
      <c r="R135" s="7" t="s">
        <v>75</v>
      </c>
      <c r="S135" s="7" t="s">
        <v>76</v>
      </c>
      <c r="T135" s="7" t="s">
        <v>76</v>
      </c>
      <c r="U135" s="7" t="s">
        <v>76</v>
      </c>
      <c r="V135" s="7" t="s">
        <v>77</v>
      </c>
      <c r="W135" s="7" t="s">
        <v>114</v>
      </c>
      <c r="X135" s="7" t="s">
        <v>115</v>
      </c>
      <c r="Y135" s="7" t="s">
        <v>528</v>
      </c>
      <c r="Z135" s="7" t="s">
        <v>529</v>
      </c>
      <c r="AA135" s="7" t="s">
        <v>530</v>
      </c>
      <c r="AB135" s="7" t="s">
        <v>531</v>
      </c>
      <c r="AC135" s="7" t="s">
        <v>532</v>
      </c>
      <c r="AD135" s="7" t="s">
        <v>83</v>
      </c>
      <c r="AE135" s="7" t="s">
        <v>533</v>
      </c>
      <c r="AF135" s="7" t="s">
        <v>85</v>
      </c>
      <c r="AG135" s="7" t="s">
        <v>86</v>
      </c>
      <c r="AH135" s="7" t="s">
        <v>76</v>
      </c>
      <c r="AI135" s="7">
        <v>3</v>
      </c>
      <c r="AJ135" s="7">
        <v>1</v>
      </c>
      <c r="AK135" s="7" t="s">
        <v>124</v>
      </c>
      <c r="AL135" s="7" t="s">
        <v>534</v>
      </c>
      <c r="AM135" s="7" t="s">
        <v>126</v>
      </c>
      <c r="AN135" s="7">
        <v>8</v>
      </c>
      <c r="AO135" s="7">
        <v>16</v>
      </c>
      <c r="AP135" s="7">
        <v>13</v>
      </c>
      <c r="AQ135" s="7">
        <v>16</v>
      </c>
      <c r="AR135" s="7" t="s">
        <v>89</v>
      </c>
      <c r="AS135" s="7" t="s">
        <v>535</v>
      </c>
      <c r="AT135" s="7" t="s">
        <v>91</v>
      </c>
      <c r="AU135" s="8" t="s">
        <v>1855</v>
      </c>
      <c r="AV135" s="61">
        <v>17.97</v>
      </c>
      <c r="AW135" s="61">
        <v>1.66</v>
      </c>
      <c r="AX135" s="54">
        <v>24</v>
      </c>
      <c r="AY135" s="67">
        <v>8.15</v>
      </c>
      <c r="AZ135" s="61">
        <v>22.43</v>
      </c>
      <c r="BA135" s="61">
        <v>1.52</v>
      </c>
      <c r="BB135" s="54">
        <v>29</v>
      </c>
      <c r="BC135" s="67">
        <v>8.19</v>
      </c>
      <c r="BD135" s="7" t="s">
        <v>93</v>
      </c>
      <c r="BE135" s="7" t="s">
        <v>1991</v>
      </c>
    </row>
    <row r="136" spans="1:60" s="7" customFormat="1">
      <c r="A136" s="7" t="s">
        <v>1405</v>
      </c>
      <c r="B136" s="7" t="s">
        <v>519</v>
      </c>
      <c r="C136" s="7" t="s">
        <v>520</v>
      </c>
      <c r="D136" s="7" t="s">
        <v>521</v>
      </c>
      <c r="E136" s="7" t="s">
        <v>522</v>
      </c>
      <c r="F136" s="7" t="s">
        <v>523</v>
      </c>
      <c r="G136" s="7" t="s">
        <v>67</v>
      </c>
      <c r="H136" s="7">
        <v>2015</v>
      </c>
      <c r="I136" s="7" t="s">
        <v>524</v>
      </c>
      <c r="J136" s="7" t="s">
        <v>525</v>
      </c>
      <c r="K136" s="7" t="s">
        <v>526</v>
      </c>
      <c r="L136" s="7" t="s">
        <v>71</v>
      </c>
      <c r="M136" s="7" t="s">
        <v>527</v>
      </c>
      <c r="N136" s="7" t="s">
        <v>73</v>
      </c>
      <c r="O136" s="7" t="s">
        <v>113</v>
      </c>
      <c r="P136" s="7" t="s">
        <v>75</v>
      </c>
      <c r="Q136" s="7" t="s">
        <v>72</v>
      </c>
      <c r="R136" s="7" t="s">
        <v>75</v>
      </c>
      <c r="S136" s="7" t="s">
        <v>76</v>
      </c>
      <c r="T136" s="7" t="s">
        <v>76</v>
      </c>
      <c r="U136" s="7" t="s">
        <v>76</v>
      </c>
      <c r="V136" s="7" t="s">
        <v>77</v>
      </c>
      <c r="W136" s="7" t="s">
        <v>114</v>
      </c>
      <c r="X136" s="7" t="s">
        <v>115</v>
      </c>
      <c r="Y136" s="7" t="s">
        <v>528</v>
      </c>
      <c r="Z136" s="7" t="s">
        <v>529</v>
      </c>
      <c r="AA136" s="7" t="s">
        <v>530</v>
      </c>
      <c r="AB136" s="7" t="s">
        <v>531</v>
      </c>
      <c r="AC136" s="7" t="s">
        <v>532</v>
      </c>
      <c r="AD136" s="7" t="s">
        <v>83</v>
      </c>
      <c r="AE136" s="7" t="s">
        <v>533</v>
      </c>
      <c r="AF136" s="7" t="s">
        <v>85</v>
      </c>
      <c r="AG136" s="7" t="s">
        <v>86</v>
      </c>
      <c r="AH136" s="7" t="s">
        <v>76</v>
      </c>
      <c r="AI136" s="7">
        <v>3</v>
      </c>
      <c r="AJ136" s="7">
        <v>1</v>
      </c>
      <c r="AK136" s="7" t="s">
        <v>124</v>
      </c>
      <c r="AL136" s="7" t="s">
        <v>534</v>
      </c>
      <c r="AM136" s="7" t="s">
        <v>126</v>
      </c>
      <c r="AN136" s="7">
        <v>8</v>
      </c>
      <c r="AO136" s="7">
        <v>16</v>
      </c>
      <c r="AP136" s="7">
        <v>13</v>
      </c>
      <c r="AQ136" s="7">
        <v>16</v>
      </c>
      <c r="AR136" s="7" t="s">
        <v>89</v>
      </c>
      <c r="AS136" s="7" t="s">
        <v>535</v>
      </c>
      <c r="AT136" s="7" t="s">
        <v>91</v>
      </c>
      <c r="AU136" s="8" t="s">
        <v>1270</v>
      </c>
      <c r="AV136" s="61">
        <v>23.606999999999999</v>
      </c>
      <c r="AW136" s="61">
        <v>1.171</v>
      </c>
      <c r="AX136" s="54">
        <v>24</v>
      </c>
      <c r="AY136" s="67">
        <v>5.7367049775982029</v>
      </c>
      <c r="AZ136" s="61">
        <v>24.468</v>
      </c>
      <c r="BA136" s="61">
        <v>0.97699999999999998</v>
      </c>
      <c r="BB136" s="54">
        <v>29</v>
      </c>
      <c r="BC136" s="67">
        <v>5.2613060165704102</v>
      </c>
      <c r="BD136" s="7" t="s">
        <v>93</v>
      </c>
      <c r="BE136" s="7" t="s">
        <v>1991</v>
      </c>
    </row>
    <row r="137" spans="1:60" s="7" customFormat="1">
      <c r="A137" s="7" t="s">
        <v>1406</v>
      </c>
      <c r="B137" s="7" t="s">
        <v>519</v>
      </c>
      <c r="C137" s="7" t="s">
        <v>520</v>
      </c>
      <c r="D137" s="7" t="s">
        <v>521</v>
      </c>
      <c r="E137" s="7" t="s">
        <v>522</v>
      </c>
      <c r="F137" s="7" t="s">
        <v>523</v>
      </c>
      <c r="G137" s="7" t="s">
        <v>67</v>
      </c>
      <c r="H137" s="7">
        <v>2015</v>
      </c>
      <c r="I137" s="7" t="s">
        <v>524</v>
      </c>
      <c r="J137" s="7" t="s">
        <v>525</v>
      </c>
      <c r="K137" s="7" t="s">
        <v>526</v>
      </c>
      <c r="L137" s="7" t="s">
        <v>71</v>
      </c>
      <c r="M137" s="7" t="s">
        <v>527</v>
      </c>
      <c r="N137" s="7" t="s">
        <v>73</v>
      </c>
      <c r="O137" s="7" t="s">
        <v>113</v>
      </c>
      <c r="P137" s="7" t="s">
        <v>75</v>
      </c>
      <c r="Q137" s="7" t="s">
        <v>72</v>
      </c>
      <c r="R137" s="7" t="s">
        <v>75</v>
      </c>
      <c r="S137" s="7" t="s">
        <v>76</v>
      </c>
      <c r="T137" s="7" t="s">
        <v>76</v>
      </c>
      <c r="U137" s="7" t="s">
        <v>76</v>
      </c>
      <c r="V137" s="7" t="s">
        <v>77</v>
      </c>
      <c r="W137" s="7" t="s">
        <v>114</v>
      </c>
      <c r="X137" s="7" t="s">
        <v>115</v>
      </c>
      <c r="Y137" s="7" t="s">
        <v>528</v>
      </c>
      <c r="Z137" s="7" t="s">
        <v>529</v>
      </c>
      <c r="AA137" s="7" t="s">
        <v>530</v>
      </c>
      <c r="AB137" s="7" t="s">
        <v>531</v>
      </c>
      <c r="AC137" s="7" t="s">
        <v>532</v>
      </c>
      <c r="AD137" s="7" t="s">
        <v>83</v>
      </c>
      <c r="AE137" s="7" t="s">
        <v>533</v>
      </c>
      <c r="AF137" s="7" t="s">
        <v>85</v>
      </c>
      <c r="AG137" s="7" t="s">
        <v>86</v>
      </c>
      <c r="AH137" s="7" t="s">
        <v>76</v>
      </c>
      <c r="AI137" s="7">
        <v>3</v>
      </c>
      <c r="AJ137" s="7">
        <v>1</v>
      </c>
      <c r="AK137" s="7" t="s">
        <v>124</v>
      </c>
      <c r="AL137" s="7" t="s">
        <v>534</v>
      </c>
      <c r="AM137" s="7" t="s">
        <v>126</v>
      </c>
      <c r="AN137" s="7">
        <v>8</v>
      </c>
      <c r="AO137" s="7">
        <v>16</v>
      </c>
      <c r="AP137" s="7">
        <v>13</v>
      </c>
      <c r="AQ137" s="7">
        <v>16</v>
      </c>
      <c r="AR137" s="7" t="s">
        <v>89</v>
      </c>
      <c r="AS137" s="7" t="s">
        <v>535</v>
      </c>
      <c r="AT137" s="7" t="s">
        <v>91</v>
      </c>
      <c r="AU137" s="8" t="s">
        <v>1269</v>
      </c>
      <c r="AV137" s="61">
        <v>3.1419999999999999</v>
      </c>
      <c r="AW137" s="61">
        <v>1.06</v>
      </c>
      <c r="AX137" s="54">
        <v>24</v>
      </c>
      <c r="AY137" s="67">
        <v>5.192918254700337</v>
      </c>
      <c r="AZ137" s="61">
        <v>6.0449999999999999</v>
      </c>
      <c r="BA137" s="61">
        <v>1.0589999999999999</v>
      </c>
      <c r="BB137" s="54">
        <v>29</v>
      </c>
      <c r="BC137" s="67">
        <v>5.7028895307554395</v>
      </c>
      <c r="BD137" s="7" t="s">
        <v>93</v>
      </c>
      <c r="BE137" s="7" t="s">
        <v>1991</v>
      </c>
    </row>
    <row r="138" spans="1:60" s="10" customFormat="1">
      <c r="A138" s="10" t="s">
        <v>1407</v>
      </c>
      <c r="B138" s="10" t="s">
        <v>539</v>
      </c>
      <c r="C138" s="10" t="s">
        <v>540</v>
      </c>
      <c r="D138" s="10" t="s">
        <v>541</v>
      </c>
      <c r="E138" s="10" t="s">
        <v>542</v>
      </c>
      <c r="F138" s="10" t="s">
        <v>187</v>
      </c>
      <c r="G138" s="10" t="s">
        <v>67</v>
      </c>
      <c r="H138" s="10">
        <v>2014</v>
      </c>
      <c r="I138" s="10" t="s">
        <v>543</v>
      </c>
      <c r="J138" s="10" t="s">
        <v>544</v>
      </c>
      <c r="K138" s="10" t="s">
        <v>545</v>
      </c>
      <c r="L138" s="10" t="s">
        <v>71</v>
      </c>
      <c r="M138" s="10" t="s">
        <v>546</v>
      </c>
      <c r="N138" s="10" t="s">
        <v>73</v>
      </c>
      <c r="O138" s="10" t="s">
        <v>113</v>
      </c>
      <c r="P138" s="10" t="s">
        <v>219</v>
      </c>
      <c r="Q138" s="10" t="s">
        <v>76</v>
      </c>
      <c r="R138" s="10" t="s">
        <v>417</v>
      </c>
      <c r="S138" s="10" t="s">
        <v>76</v>
      </c>
      <c r="T138" s="10" t="s">
        <v>76</v>
      </c>
      <c r="U138" s="10" t="s">
        <v>220</v>
      </c>
      <c r="V138" s="10" t="s">
        <v>77</v>
      </c>
      <c r="W138" s="10" t="s">
        <v>222</v>
      </c>
      <c r="X138" s="10" t="s">
        <v>78</v>
      </c>
      <c r="Y138" s="10" t="s">
        <v>547</v>
      </c>
      <c r="Z138" s="10" t="s">
        <v>548</v>
      </c>
      <c r="AA138" s="10" t="s">
        <v>549</v>
      </c>
      <c r="AB138" s="10" t="s">
        <v>550</v>
      </c>
      <c r="AC138" s="10" t="s">
        <v>551</v>
      </c>
      <c r="AD138" s="10" t="s">
        <v>83</v>
      </c>
      <c r="AE138" s="10" t="s">
        <v>552</v>
      </c>
      <c r="AF138" s="10" t="s">
        <v>85</v>
      </c>
      <c r="AG138" s="10" t="s">
        <v>154</v>
      </c>
      <c r="AH138" s="10" t="s">
        <v>76</v>
      </c>
      <c r="AI138" s="10">
        <v>3</v>
      </c>
      <c r="AJ138" s="10" t="s">
        <v>87</v>
      </c>
      <c r="AK138" s="10" t="s">
        <v>553</v>
      </c>
      <c r="AL138" s="10" t="s">
        <v>554</v>
      </c>
      <c r="AM138" s="10" t="s">
        <v>88</v>
      </c>
      <c r="AN138" s="10">
        <v>12</v>
      </c>
      <c r="AO138" s="10">
        <v>0</v>
      </c>
      <c r="AP138" s="10">
        <v>12</v>
      </c>
      <c r="AQ138" s="10">
        <v>0</v>
      </c>
      <c r="AR138" s="10" t="s">
        <v>127</v>
      </c>
      <c r="AS138" s="10" t="s">
        <v>555</v>
      </c>
      <c r="AT138" s="10" t="s">
        <v>91</v>
      </c>
      <c r="AU138" s="11" t="s">
        <v>131</v>
      </c>
      <c r="AV138" s="59">
        <v>0.99</v>
      </c>
      <c r="AW138" s="59">
        <v>3.5000000000000003E-2</v>
      </c>
      <c r="AX138" s="53">
        <v>12</v>
      </c>
      <c r="AY138" s="66">
        <v>0.12124355652982141</v>
      </c>
      <c r="AZ138" s="59">
        <v>0.95</v>
      </c>
      <c r="BA138" s="59">
        <v>3.5000000000000003E-2</v>
      </c>
      <c r="BB138" s="53">
        <v>12</v>
      </c>
      <c r="BC138" s="66">
        <v>0.12124355652982141</v>
      </c>
      <c r="BD138" s="10" t="s">
        <v>93</v>
      </c>
      <c r="BE138" s="10" t="s">
        <v>1993</v>
      </c>
    </row>
    <row r="139" spans="1:60" s="10" customFormat="1">
      <c r="A139" s="10" t="s">
        <v>1408</v>
      </c>
      <c r="B139" s="10" t="s">
        <v>539</v>
      </c>
      <c r="C139" s="10" t="s">
        <v>540</v>
      </c>
      <c r="D139" s="10" t="s">
        <v>541</v>
      </c>
      <c r="E139" s="10" t="s">
        <v>542</v>
      </c>
      <c r="F139" s="10" t="s">
        <v>187</v>
      </c>
      <c r="G139" s="10" t="s">
        <v>67</v>
      </c>
      <c r="H139" s="10">
        <v>2014</v>
      </c>
      <c r="I139" s="10" t="s">
        <v>543</v>
      </c>
      <c r="J139" s="10" t="s">
        <v>544</v>
      </c>
      <c r="K139" s="10" t="s">
        <v>545</v>
      </c>
      <c r="L139" s="10" t="s">
        <v>71</v>
      </c>
      <c r="M139" s="10" t="s">
        <v>546</v>
      </c>
      <c r="N139" s="10" t="s">
        <v>73</v>
      </c>
      <c r="O139" s="10" t="s">
        <v>113</v>
      </c>
      <c r="P139" s="10" t="s">
        <v>219</v>
      </c>
      <c r="Q139" s="10" t="s">
        <v>76</v>
      </c>
      <c r="R139" s="10" t="s">
        <v>417</v>
      </c>
      <c r="S139" s="10" t="s">
        <v>76</v>
      </c>
      <c r="T139" s="10" t="s">
        <v>76</v>
      </c>
      <c r="U139" s="10" t="s">
        <v>220</v>
      </c>
      <c r="V139" s="10" t="s">
        <v>77</v>
      </c>
      <c r="W139" s="10" t="s">
        <v>222</v>
      </c>
      <c r="X139" s="10" t="s">
        <v>78</v>
      </c>
      <c r="Y139" s="10" t="s">
        <v>547</v>
      </c>
      <c r="Z139" s="10" t="s">
        <v>548</v>
      </c>
      <c r="AA139" s="10" t="s">
        <v>549</v>
      </c>
      <c r="AB139" s="10" t="s">
        <v>550</v>
      </c>
      <c r="AC139" s="10" t="s">
        <v>551</v>
      </c>
      <c r="AD139" s="10" t="s">
        <v>83</v>
      </c>
      <c r="AE139" s="10" t="s">
        <v>552</v>
      </c>
      <c r="AF139" s="10" t="s">
        <v>85</v>
      </c>
      <c r="AG139" s="10" t="s">
        <v>154</v>
      </c>
      <c r="AH139" s="10" t="s">
        <v>76</v>
      </c>
      <c r="AI139" s="10">
        <v>3</v>
      </c>
      <c r="AJ139" s="10" t="s">
        <v>87</v>
      </c>
      <c r="AK139" s="10" t="s">
        <v>553</v>
      </c>
      <c r="AL139" s="10" t="s">
        <v>554</v>
      </c>
      <c r="AM139" s="10" t="s">
        <v>88</v>
      </c>
      <c r="AN139" s="10">
        <v>12</v>
      </c>
      <c r="AO139" s="10">
        <v>0</v>
      </c>
      <c r="AP139" s="10">
        <v>12</v>
      </c>
      <c r="AQ139" s="10">
        <v>0</v>
      </c>
      <c r="AR139" s="10" t="s">
        <v>127</v>
      </c>
      <c r="AS139" s="10" t="s">
        <v>555</v>
      </c>
      <c r="AT139" s="10" t="s">
        <v>91</v>
      </c>
      <c r="AU139" s="11" t="s">
        <v>1854</v>
      </c>
      <c r="AV139" s="59">
        <v>0.88</v>
      </c>
      <c r="AW139" s="59">
        <v>0.04</v>
      </c>
      <c r="AX139" s="53">
        <v>12</v>
      </c>
      <c r="AY139" s="66">
        <v>0.13856406460551018</v>
      </c>
      <c r="AZ139" s="59">
        <v>0.86</v>
      </c>
      <c r="BA139" s="59">
        <v>0.04</v>
      </c>
      <c r="BB139" s="53">
        <v>12</v>
      </c>
      <c r="BC139" s="66">
        <v>0.13856406460551018</v>
      </c>
      <c r="BD139" s="10" t="s">
        <v>93</v>
      </c>
      <c r="BE139" s="10" t="s">
        <v>2000</v>
      </c>
    </row>
    <row r="140" spans="1:60" s="10" customFormat="1">
      <c r="A140" s="10" t="s">
        <v>1409</v>
      </c>
      <c r="B140" s="10" t="s">
        <v>539</v>
      </c>
      <c r="C140" s="10" t="s">
        <v>540</v>
      </c>
      <c r="D140" s="10" t="s">
        <v>541</v>
      </c>
      <c r="E140" s="10" t="s">
        <v>542</v>
      </c>
      <c r="F140" s="10" t="s">
        <v>187</v>
      </c>
      <c r="G140" s="10" t="s">
        <v>67</v>
      </c>
      <c r="H140" s="10">
        <v>2014</v>
      </c>
      <c r="I140" s="10" t="s">
        <v>543</v>
      </c>
      <c r="J140" s="10" t="s">
        <v>544</v>
      </c>
      <c r="K140" s="10" t="s">
        <v>545</v>
      </c>
      <c r="L140" s="10" t="s">
        <v>71</v>
      </c>
      <c r="M140" s="10" t="s">
        <v>546</v>
      </c>
      <c r="N140" s="10" t="s">
        <v>73</v>
      </c>
      <c r="O140" s="10" t="s">
        <v>113</v>
      </c>
      <c r="P140" s="10" t="s">
        <v>219</v>
      </c>
      <c r="Q140" s="10" t="s">
        <v>76</v>
      </c>
      <c r="R140" s="10" t="s">
        <v>417</v>
      </c>
      <c r="S140" s="10" t="s">
        <v>76</v>
      </c>
      <c r="T140" s="10" t="s">
        <v>76</v>
      </c>
      <c r="U140" s="10" t="s">
        <v>220</v>
      </c>
      <c r="V140" s="10" t="s">
        <v>77</v>
      </c>
      <c r="W140" s="10" t="s">
        <v>222</v>
      </c>
      <c r="X140" s="10" t="s">
        <v>78</v>
      </c>
      <c r="Y140" s="10" t="s">
        <v>547</v>
      </c>
      <c r="Z140" s="10" t="s">
        <v>548</v>
      </c>
      <c r="AA140" s="10" t="s">
        <v>549</v>
      </c>
      <c r="AB140" s="10" t="s">
        <v>550</v>
      </c>
      <c r="AC140" s="10" t="s">
        <v>551</v>
      </c>
      <c r="AD140" s="10" t="s">
        <v>83</v>
      </c>
      <c r="AE140" s="10" t="s">
        <v>552</v>
      </c>
      <c r="AF140" s="10" t="s">
        <v>85</v>
      </c>
      <c r="AG140" s="10" t="s">
        <v>154</v>
      </c>
      <c r="AH140" s="10" t="s">
        <v>76</v>
      </c>
      <c r="AI140" s="10">
        <v>3</v>
      </c>
      <c r="AJ140" s="10" t="s">
        <v>87</v>
      </c>
      <c r="AK140" s="10" t="s">
        <v>553</v>
      </c>
      <c r="AL140" s="10" t="s">
        <v>554</v>
      </c>
      <c r="AM140" s="10" t="s">
        <v>88</v>
      </c>
      <c r="AN140" s="10">
        <v>12</v>
      </c>
      <c r="AO140" s="10">
        <v>0</v>
      </c>
      <c r="AP140" s="10">
        <v>12</v>
      </c>
      <c r="AQ140" s="10">
        <v>0</v>
      </c>
      <c r="AR140" s="10" t="s">
        <v>127</v>
      </c>
      <c r="AS140" s="10" t="s">
        <v>555</v>
      </c>
      <c r="AT140" s="10" t="s">
        <v>91</v>
      </c>
      <c r="AU140" s="11" t="s">
        <v>1855</v>
      </c>
      <c r="AV140" s="59">
        <v>0.28999999999999998</v>
      </c>
      <c r="AW140" s="59">
        <v>0.04</v>
      </c>
      <c r="AX140" s="53">
        <v>12</v>
      </c>
      <c r="AY140" s="66">
        <v>0.13856406460551018</v>
      </c>
      <c r="AZ140" s="59">
        <v>0.15</v>
      </c>
      <c r="BA140" s="59">
        <v>0.04</v>
      </c>
      <c r="BB140" s="53">
        <v>12</v>
      </c>
      <c r="BC140" s="66">
        <v>0.13856406460551018</v>
      </c>
      <c r="BD140" s="10" t="s">
        <v>93</v>
      </c>
      <c r="BE140" s="10" t="s">
        <v>1993</v>
      </c>
    </row>
    <row r="141" spans="1:60" s="10" customFormat="1">
      <c r="A141" s="10" t="s">
        <v>1410</v>
      </c>
      <c r="B141" s="10" t="s">
        <v>539</v>
      </c>
      <c r="C141" s="10" t="s">
        <v>540</v>
      </c>
      <c r="D141" s="10" t="s">
        <v>541</v>
      </c>
      <c r="E141" s="10" t="s">
        <v>542</v>
      </c>
      <c r="F141" s="10" t="s">
        <v>187</v>
      </c>
      <c r="G141" s="10" t="s">
        <v>67</v>
      </c>
      <c r="H141" s="10">
        <v>2014</v>
      </c>
      <c r="I141" s="10" t="s">
        <v>543</v>
      </c>
      <c r="J141" s="10" t="s">
        <v>544</v>
      </c>
      <c r="K141" s="10" t="s">
        <v>545</v>
      </c>
      <c r="L141" s="10" t="s">
        <v>71</v>
      </c>
      <c r="M141" s="10" t="s">
        <v>546</v>
      </c>
      <c r="N141" s="10" t="s">
        <v>73</v>
      </c>
      <c r="O141" s="10" t="s">
        <v>113</v>
      </c>
      <c r="P141" s="10" t="s">
        <v>219</v>
      </c>
      <c r="Q141" s="10" t="s">
        <v>76</v>
      </c>
      <c r="R141" s="10" t="s">
        <v>417</v>
      </c>
      <c r="S141" s="10" t="s">
        <v>76</v>
      </c>
      <c r="T141" s="10" t="s">
        <v>76</v>
      </c>
      <c r="U141" s="10" t="s">
        <v>220</v>
      </c>
      <c r="V141" s="10" t="s">
        <v>77</v>
      </c>
      <c r="W141" s="10" t="s">
        <v>222</v>
      </c>
      <c r="X141" s="10" t="s">
        <v>78</v>
      </c>
      <c r="Y141" s="10" t="s">
        <v>547</v>
      </c>
      <c r="Z141" s="10" t="s">
        <v>548</v>
      </c>
      <c r="AA141" s="10" t="s">
        <v>549</v>
      </c>
      <c r="AB141" s="10" t="s">
        <v>550</v>
      </c>
      <c r="AC141" s="10" t="s">
        <v>551</v>
      </c>
      <c r="AD141" s="10" t="s">
        <v>83</v>
      </c>
      <c r="AE141" s="10" t="s">
        <v>552</v>
      </c>
      <c r="AF141" s="10" t="s">
        <v>85</v>
      </c>
      <c r="AG141" s="10" t="s">
        <v>154</v>
      </c>
      <c r="AH141" s="10" t="s">
        <v>76</v>
      </c>
      <c r="AI141" s="10">
        <v>3</v>
      </c>
      <c r="AJ141" s="10" t="s">
        <v>87</v>
      </c>
      <c r="AK141" s="10" t="s">
        <v>553</v>
      </c>
      <c r="AL141" s="10" t="s">
        <v>554</v>
      </c>
      <c r="AM141" s="10" t="s">
        <v>88</v>
      </c>
      <c r="AN141" s="10">
        <v>12</v>
      </c>
      <c r="AO141" s="10">
        <v>0</v>
      </c>
      <c r="AP141" s="10">
        <v>12</v>
      </c>
      <c r="AQ141" s="10">
        <v>0</v>
      </c>
      <c r="AR141" s="10" t="s">
        <v>127</v>
      </c>
      <c r="AS141" s="10" t="s">
        <v>555</v>
      </c>
      <c r="AT141" s="10" t="s">
        <v>91</v>
      </c>
      <c r="AU141" s="11" t="s">
        <v>1270</v>
      </c>
      <c r="AV141" s="59">
        <v>9.75E-3</v>
      </c>
      <c r="AW141" s="59">
        <v>2.1090000000000001E-2</v>
      </c>
      <c r="AX141" s="53">
        <v>12</v>
      </c>
      <c r="AY141" s="66">
        <v>7.3057903063255242E-2</v>
      </c>
      <c r="AZ141" s="59">
        <v>9.7800000000000005E-3</v>
      </c>
      <c r="BA141" s="59">
        <v>2.1090000000000001E-2</v>
      </c>
      <c r="BB141" s="53">
        <v>12</v>
      </c>
      <c r="BC141" s="66">
        <v>7.3057903063255242E-2</v>
      </c>
      <c r="BD141" s="10" t="s">
        <v>93</v>
      </c>
      <c r="BE141" s="10" t="s">
        <v>2000</v>
      </c>
    </row>
    <row r="142" spans="1:60" s="10" customFormat="1">
      <c r="A142" s="10" t="s">
        <v>1411</v>
      </c>
      <c r="B142" s="10" t="s">
        <v>539</v>
      </c>
      <c r="C142" s="10" t="s">
        <v>540</v>
      </c>
      <c r="D142" s="10" t="s">
        <v>541</v>
      </c>
      <c r="E142" s="10" t="s">
        <v>542</v>
      </c>
      <c r="F142" s="10" t="s">
        <v>187</v>
      </c>
      <c r="G142" s="10" t="s">
        <v>67</v>
      </c>
      <c r="H142" s="10">
        <v>2014</v>
      </c>
      <c r="I142" s="10" t="s">
        <v>543</v>
      </c>
      <c r="J142" s="10" t="s">
        <v>544</v>
      </c>
      <c r="K142" s="10" t="s">
        <v>545</v>
      </c>
      <c r="L142" s="10" t="s">
        <v>71</v>
      </c>
      <c r="M142" s="10" t="s">
        <v>546</v>
      </c>
      <c r="N142" s="10" t="s">
        <v>73</v>
      </c>
      <c r="O142" s="10" t="s">
        <v>113</v>
      </c>
      <c r="P142" s="10" t="s">
        <v>219</v>
      </c>
      <c r="Q142" s="10" t="s">
        <v>76</v>
      </c>
      <c r="R142" s="10" t="s">
        <v>417</v>
      </c>
      <c r="S142" s="10" t="s">
        <v>76</v>
      </c>
      <c r="T142" s="10" t="s">
        <v>76</v>
      </c>
      <c r="U142" s="10" t="s">
        <v>220</v>
      </c>
      <c r="V142" s="10" t="s">
        <v>77</v>
      </c>
      <c r="W142" s="10" t="s">
        <v>222</v>
      </c>
      <c r="X142" s="10" t="s">
        <v>78</v>
      </c>
      <c r="Y142" s="10" t="s">
        <v>547</v>
      </c>
      <c r="Z142" s="10" t="s">
        <v>548</v>
      </c>
      <c r="AA142" s="10" t="s">
        <v>549</v>
      </c>
      <c r="AB142" s="10" t="s">
        <v>550</v>
      </c>
      <c r="AC142" s="10" t="s">
        <v>551</v>
      </c>
      <c r="AD142" s="10" t="s">
        <v>83</v>
      </c>
      <c r="AE142" s="10" t="s">
        <v>552</v>
      </c>
      <c r="AF142" s="10" t="s">
        <v>85</v>
      </c>
      <c r="AG142" s="10" t="s">
        <v>154</v>
      </c>
      <c r="AH142" s="10" t="s">
        <v>76</v>
      </c>
      <c r="AI142" s="10">
        <v>3</v>
      </c>
      <c r="AJ142" s="10" t="s">
        <v>87</v>
      </c>
      <c r="AK142" s="10" t="s">
        <v>553</v>
      </c>
      <c r="AL142" s="10" t="s">
        <v>554</v>
      </c>
      <c r="AM142" s="10" t="s">
        <v>88</v>
      </c>
      <c r="AN142" s="10">
        <v>12</v>
      </c>
      <c r="AO142" s="10">
        <v>0</v>
      </c>
      <c r="AP142" s="10">
        <v>12</v>
      </c>
      <c r="AQ142" s="10">
        <v>0</v>
      </c>
      <c r="AR142" s="10" t="s">
        <v>127</v>
      </c>
      <c r="AS142" s="10" t="s">
        <v>555</v>
      </c>
      <c r="AT142" s="10" t="s">
        <v>91</v>
      </c>
      <c r="AU142" s="11" t="s">
        <v>1269</v>
      </c>
      <c r="AV142" s="59">
        <v>0.9871899999999999</v>
      </c>
      <c r="AW142" s="59">
        <v>2.1219999999999999E-2</v>
      </c>
      <c r="AX142" s="53">
        <v>12</v>
      </c>
      <c r="AY142" s="66">
        <v>7.3508236273223143E-2</v>
      </c>
      <c r="AZ142" s="59">
        <v>0.99112999999999996</v>
      </c>
      <c r="BA142" s="59">
        <v>2.1219999999999999E-2</v>
      </c>
      <c r="BB142" s="53">
        <v>12</v>
      </c>
      <c r="BC142" s="66">
        <v>7.3508236273223143E-2</v>
      </c>
      <c r="BD142" s="10" t="s">
        <v>93</v>
      </c>
      <c r="BE142" s="10" t="s">
        <v>2000</v>
      </c>
    </row>
    <row r="143" spans="1:60" s="7" customFormat="1">
      <c r="A143" s="7" t="s">
        <v>1412</v>
      </c>
      <c r="B143" s="7" t="s">
        <v>539</v>
      </c>
      <c r="C143" s="7" t="s">
        <v>560</v>
      </c>
      <c r="D143" s="7" t="s">
        <v>541</v>
      </c>
      <c r="E143" s="7" t="s">
        <v>542</v>
      </c>
      <c r="F143" s="7" t="s">
        <v>187</v>
      </c>
      <c r="G143" s="7" t="s">
        <v>67</v>
      </c>
      <c r="H143" s="7">
        <v>2014</v>
      </c>
      <c r="I143" s="7" t="s">
        <v>543</v>
      </c>
      <c r="J143" s="7" t="s">
        <v>544</v>
      </c>
      <c r="K143" s="7" t="s">
        <v>545</v>
      </c>
      <c r="L143" s="7" t="s">
        <v>71</v>
      </c>
      <c r="M143" s="7" t="s">
        <v>546</v>
      </c>
      <c r="N143" s="7" t="s">
        <v>73</v>
      </c>
      <c r="O143" s="7" t="s">
        <v>113</v>
      </c>
      <c r="P143" s="7" t="s">
        <v>219</v>
      </c>
      <c r="Q143" s="7" t="s">
        <v>76</v>
      </c>
      <c r="R143" s="7" t="s">
        <v>417</v>
      </c>
      <c r="S143" s="7" t="s">
        <v>76</v>
      </c>
      <c r="T143" s="7" t="s">
        <v>76</v>
      </c>
      <c r="U143" s="7" t="s">
        <v>220</v>
      </c>
      <c r="V143" s="7" t="s">
        <v>77</v>
      </c>
      <c r="W143" s="7" t="s">
        <v>222</v>
      </c>
      <c r="X143" s="7" t="s">
        <v>78</v>
      </c>
      <c r="Y143" s="7" t="s">
        <v>547</v>
      </c>
      <c r="Z143" s="7" t="s">
        <v>548</v>
      </c>
      <c r="AA143" s="7" t="s">
        <v>549</v>
      </c>
      <c r="AB143" s="7" t="s">
        <v>550</v>
      </c>
      <c r="AC143" s="7" t="s">
        <v>551</v>
      </c>
      <c r="AD143" s="7" t="s">
        <v>83</v>
      </c>
      <c r="AE143" s="7" t="s">
        <v>561</v>
      </c>
      <c r="AF143" s="7" t="s">
        <v>85</v>
      </c>
      <c r="AG143" s="7" t="s">
        <v>154</v>
      </c>
      <c r="AH143" s="7" t="s">
        <v>76</v>
      </c>
      <c r="AI143" s="7">
        <v>3</v>
      </c>
      <c r="AJ143" s="7" t="s">
        <v>87</v>
      </c>
      <c r="AK143" s="7" t="s">
        <v>553</v>
      </c>
      <c r="AL143" s="7" t="s">
        <v>554</v>
      </c>
      <c r="AM143" s="7" t="s">
        <v>88</v>
      </c>
      <c r="AN143" s="7">
        <v>8</v>
      </c>
      <c r="AO143" s="7">
        <v>0</v>
      </c>
      <c r="AP143" s="7">
        <v>8</v>
      </c>
      <c r="AQ143" s="7">
        <v>0</v>
      </c>
      <c r="AR143" s="7" t="s">
        <v>127</v>
      </c>
      <c r="AS143" s="7" t="s">
        <v>562</v>
      </c>
      <c r="AT143" s="7" t="s">
        <v>91</v>
      </c>
      <c r="AU143" s="8" t="s">
        <v>131</v>
      </c>
      <c r="AV143" s="61">
        <v>0.98</v>
      </c>
      <c r="AW143" s="61">
        <v>0.02</v>
      </c>
      <c r="AX143" s="54">
        <v>8</v>
      </c>
      <c r="AY143" s="67">
        <v>7.0000000000000007E-2</v>
      </c>
      <c r="AZ143" s="61">
        <v>0.95</v>
      </c>
      <c r="BA143" s="61">
        <v>0.06</v>
      </c>
      <c r="BB143" s="54">
        <v>8</v>
      </c>
      <c r="BC143" s="67">
        <v>0.18</v>
      </c>
      <c r="BD143" s="7" t="s">
        <v>93</v>
      </c>
      <c r="BE143" s="7" t="s">
        <v>1993</v>
      </c>
    </row>
    <row r="144" spans="1:60" s="7" customFormat="1">
      <c r="A144" s="7" t="s">
        <v>1413</v>
      </c>
      <c r="B144" s="7" t="s">
        <v>539</v>
      </c>
      <c r="C144" s="7" t="s">
        <v>560</v>
      </c>
      <c r="D144" s="7" t="s">
        <v>541</v>
      </c>
      <c r="E144" s="7" t="s">
        <v>542</v>
      </c>
      <c r="F144" s="7" t="s">
        <v>187</v>
      </c>
      <c r="G144" s="7" t="s">
        <v>67</v>
      </c>
      <c r="H144" s="7">
        <v>2014</v>
      </c>
      <c r="I144" s="7" t="s">
        <v>543</v>
      </c>
      <c r="J144" s="7" t="s">
        <v>544</v>
      </c>
      <c r="K144" s="7" t="s">
        <v>545</v>
      </c>
      <c r="L144" s="7" t="s">
        <v>71</v>
      </c>
      <c r="M144" s="7" t="s">
        <v>546</v>
      </c>
      <c r="N144" s="7" t="s">
        <v>73</v>
      </c>
      <c r="O144" s="7" t="s">
        <v>113</v>
      </c>
      <c r="P144" s="7" t="s">
        <v>219</v>
      </c>
      <c r="Q144" s="7" t="s">
        <v>76</v>
      </c>
      <c r="R144" s="7" t="s">
        <v>417</v>
      </c>
      <c r="S144" s="7" t="s">
        <v>76</v>
      </c>
      <c r="T144" s="7" t="s">
        <v>76</v>
      </c>
      <c r="U144" s="7" t="s">
        <v>220</v>
      </c>
      <c r="V144" s="7" t="s">
        <v>77</v>
      </c>
      <c r="W144" s="7" t="s">
        <v>222</v>
      </c>
      <c r="X144" s="7" t="s">
        <v>78</v>
      </c>
      <c r="Y144" s="7" t="s">
        <v>547</v>
      </c>
      <c r="Z144" s="7" t="s">
        <v>548</v>
      </c>
      <c r="AA144" s="7" t="s">
        <v>549</v>
      </c>
      <c r="AB144" s="7" t="s">
        <v>550</v>
      </c>
      <c r="AC144" s="7" t="s">
        <v>551</v>
      </c>
      <c r="AD144" s="7" t="s">
        <v>83</v>
      </c>
      <c r="AE144" s="7" t="s">
        <v>561</v>
      </c>
      <c r="AF144" s="7" t="s">
        <v>85</v>
      </c>
      <c r="AG144" s="7" t="s">
        <v>154</v>
      </c>
      <c r="AH144" s="7" t="s">
        <v>76</v>
      </c>
      <c r="AI144" s="7">
        <v>3</v>
      </c>
      <c r="AJ144" s="7" t="s">
        <v>87</v>
      </c>
      <c r="AK144" s="7" t="s">
        <v>553</v>
      </c>
      <c r="AL144" s="7" t="s">
        <v>554</v>
      </c>
      <c r="AM144" s="7" t="s">
        <v>88</v>
      </c>
      <c r="AN144" s="7">
        <v>8</v>
      </c>
      <c r="AO144" s="7">
        <v>0</v>
      </c>
      <c r="AP144" s="7">
        <v>8</v>
      </c>
      <c r="AQ144" s="7">
        <v>0</v>
      </c>
      <c r="AR144" s="7" t="s">
        <v>127</v>
      </c>
      <c r="AS144" s="7" t="s">
        <v>562</v>
      </c>
      <c r="AT144" s="7" t="s">
        <v>91</v>
      </c>
      <c r="AU144" s="8" t="s">
        <v>1854</v>
      </c>
      <c r="AV144" s="61">
        <v>0.84</v>
      </c>
      <c r="AW144" s="61">
        <v>0.06</v>
      </c>
      <c r="AX144" s="54">
        <v>8</v>
      </c>
      <c r="AY144" s="67">
        <v>0.16</v>
      </c>
      <c r="AZ144" s="61">
        <v>0.72</v>
      </c>
      <c r="BA144" s="61">
        <v>0.05</v>
      </c>
      <c r="BB144" s="54">
        <v>8</v>
      </c>
      <c r="BC144" s="67">
        <v>0.14000000000000001</v>
      </c>
      <c r="BD144" s="7" t="s">
        <v>93</v>
      </c>
      <c r="BE144" s="7" t="s">
        <v>1993</v>
      </c>
    </row>
    <row r="145" spans="1:58" s="7" customFormat="1">
      <c r="A145" s="7" t="s">
        <v>1414</v>
      </c>
      <c r="B145" s="7" t="s">
        <v>539</v>
      </c>
      <c r="C145" s="7" t="s">
        <v>560</v>
      </c>
      <c r="D145" s="7" t="s">
        <v>541</v>
      </c>
      <c r="E145" s="7" t="s">
        <v>542</v>
      </c>
      <c r="F145" s="7" t="s">
        <v>187</v>
      </c>
      <c r="G145" s="7" t="s">
        <v>67</v>
      </c>
      <c r="H145" s="7">
        <v>2014</v>
      </c>
      <c r="I145" s="7" t="s">
        <v>543</v>
      </c>
      <c r="J145" s="7" t="s">
        <v>544</v>
      </c>
      <c r="K145" s="7" t="s">
        <v>545</v>
      </c>
      <c r="L145" s="7" t="s">
        <v>71</v>
      </c>
      <c r="M145" s="7" t="s">
        <v>546</v>
      </c>
      <c r="N145" s="7" t="s">
        <v>73</v>
      </c>
      <c r="O145" s="7" t="s">
        <v>113</v>
      </c>
      <c r="P145" s="7" t="s">
        <v>219</v>
      </c>
      <c r="Q145" s="7" t="s">
        <v>76</v>
      </c>
      <c r="R145" s="7" t="s">
        <v>417</v>
      </c>
      <c r="S145" s="7" t="s">
        <v>76</v>
      </c>
      <c r="T145" s="7" t="s">
        <v>76</v>
      </c>
      <c r="U145" s="7" t="s">
        <v>220</v>
      </c>
      <c r="V145" s="7" t="s">
        <v>77</v>
      </c>
      <c r="W145" s="7" t="s">
        <v>222</v>
      </c>
      <c r="X145" s="7" t="s">
        <v>78</v>
      </c>
      <c r="Y145" s="7" t="s">
        <v>547</v>
      </c>
      <c r="Z145" s="7" t="s">
        <v>548</v>
      </c>
      <c r="AA145" s="7" t="s">
        <v>549</v>
      </c>
      <c r="AB145" s="7" t="s">
        <v>550</v>
      </c>
      <c r="AC145" s="7" t="s">
        <v>551</v>
      </c>
      <c r="AD145" s="7" t="s">
        <v>83</v>
      </c>
      <c r="AE145" s="7" t="s">
        <v>561</v>
      </c>
      <c r="AF145" s="7" t="s">
        <v>85</v>
      </c>
      <c r="AG145" s="7" t="s">
        <v>154</v>
      </c>
      <c r="AH145" s="7" t="s">
        <v>76</v>
      </c>
      <c r="AI145" s="7">
        <v>3</v>
      </c>
      <c r="AJ145" s="7" t="s">
        <v>87</v>
      </c>
      <c r="AK145" s="7" t="s">
        <v>553</v>
      </c>
      <c r="AL145" s="7" t="s">
        <v>554</v>
      </c>
      <c r="AM145" s="7" t="s">
        <v>88</v>
      </c>
      <c r="AN145" s="7">
        <v>8</v>
      </c>
      <c r="AO145" s="7">
        <v>0</v>
      </c>
      <c r="AP145" s="7">
        <v>8</v>
      </c>
      <c r="AQ145" s="7">
        <v>0</v>
      </c>
      <c r="AR145" s="7" t="s">
        <v>127</v>
      </c>
      <c r="AS145" s="7" t="s">
        <v>562</v>
      </c>
      <c r="AT145" s="7" t="s">
        <v>91</v>
      </c>
      <c r="AU145" s="8" t="s">
        <v>1855</v>
      </c>
      <c r="AV145" s="61">
        <v>0.36</v>
      </c>
      <c r="AW145" s="61">
        <v>0.06</v>
      </c>
      <c r="AX145" s="54">
        <v>8</v>
      </c>
      <c r="AY145" s="67">
        <v>0.16</v>
      </c>
      <c r="AZ145" s="61">
        <v>0.19</v>
      </c>
      <c r="BA145" s="61">
        <v>0.06</v>
      </c>
      <c r="BB145" s="54">
        <v>8</v>
      </c>
      <c r="BC145" s="67">
        <v>0.16</v>
      </c>
      <c r="BD145" s="7" t="s">
        <v>93</v>
      </c>
      <c r="BE145" s="7" t="s">
        <v>1993</v>
      </c>
    </row>
    <row r="146" spans="1:58" s="7" customFormat="1">
      <c r="A146" s="7" t="s">
        <v>1415</v>
      </c>
      <c r="B146" s="7" t="s">
        <v>539</v>
      </c>
      <c r="C146" s="7" t="s">
        <v>560</v>
      </c>
      <c r="D146" s="7" t="s">
        <v>541</v>
      </c>
      <c r="E146" s="7" t="s">
        <v>542</v>
      </c>
      <c r="F146" s="7" t="s">
        <v>187</v>
      </c>
      <c r="G146" s="7" t="s">
        <v>67</v>
      </c>
      <c r="H146" s="7">
        <v>2014</v>
      </c>
      <c r="I146" s="7" t="s">
        <v>543</v>
      </c>
      <c r="J146" s="7" t="s">
        <v>544</v>
      </c>
      <c r="K146" s="7" t="s">
        <v>545</v>
      </c>
      <c r="L146" s="7" t="s">
        <v>71</v>
      </c>
      <c r="M146" s="7" t="s">
        <v>546</v>
      </c>
      <c r="N146" s="7" t="s">
        <v>73</v>
      </c>
      <c r="O146" s="7" t="s">
        <v>113</v>
      </c>
      <c r="P146" s="7" t="s">
        <v>219</v>
      </c>
      <c r="Q146" s="7" t="s">
        <v>76</v>
      </c>
      <c r="R146" s="7" t="s">
        <v>417</v>
      </c>
      <c r="S146" s="7" t="s">
        <v>76</v>
      </c>
      <c r="T146" s="7" t="s">
        <v>76</v>
      </c>
      <c r="U146" s="7" t="s">
        <v>220</v>
      </c>
      <c r="V146" s="7" t="s">
        <v>77</v>
      </c>
      <c r="W146" s="7" t="s">
        <v>222</v>
      </c>
      <c r="X146" s="7" t="s">
        <v>78</v>
      </c>
      <c r="Y146" s="7" t="s">
        <v>547</v>
      </c>
      <c r="Z146" s="7" t="s">
        <v>548</v>
      </c>
      <c r="AA146" s="7" t="s">
        <v>549</v>
      </c>
      <c r="AB146" s="7" t="s">
        <v>550</v>
      </c>
      <c r="AC146" s="7" t="s">
        <v>551</v>
      </c>
      <c r="AD146" s="7" t="s">
        <v>83</v>
      </c>
      <c r="AE146" s="7" t="s">
        <v>561</v>
      </c>
      <c r="AF146" s="7" t="s">
        <v>85</v>
      </c>
      <c r="AG146" s="7" t="s">
        <v>154</v>
      </c>
      <c r="AH146" s="7" t="s">
        <v>76</v>
      </c>
      <c r="AI146" s="7">
        <v>3</v>
      </c>
      <c r="AJ146" s="7" t="s">
        <v>87</v>
      </c>
      <c r="AK146" s="7" t="s">
        <v>553</v>
      </c>
      <c r="AL146" s="7" t="s">
        <v>554</v>
      </c>
      <c r="AM146" s="7" t="s">
        <v>88</v>
      </c>
      <c r="AN146" s="7">
        <v>8</v>
      </c>
      <c r="AO146" s="7">
        <v>0</v>
      </c>
      <c r="AP146" s="7">
        <v>8</v>
      </c>
      <c r="AQ146" s="7">
        <v>0</v>
      </c>
      <c r="AR146" s="7" t="s">
        <v>127</v>
      </c>
      <c r="AS146" s="7" t="s">
        <v>562</v>
      </c>
      <c r="AT146" s="7" t="s">
        <v>91</v>
      </c>
      <c r="AU146" s="8" t="s">
        <v>1270</v>
      </c>
      <c r="AV146" s="61">
        <v>1.43E-2</v>
      </c>
      <c r="AW146" s="61">
        <v>2.265E-2</v>
      </c>
      <c r="AX146" s="54">
        <v>8</v>
      </c>
      <c r="AY146" s="67">
        <v>6.4063874375501206E-2</v>
      </c>
      <c r="AZ146" s="61">
        <v>1.204E-2</v>
      </c>
      <c r="BA146" s="61">
        <v>2.7799999999999998E-2</v>
      </c>
      <c r="BB146" s="54">
        <v>8</v>
      </c>
      <c r="BC146" s="67">
        <v>7.8630274067944081E-2</v>
      </c>
      <c r="BD146" s="7" t="s">
        <v>93</v>
      </c>
      <c r="BE146" s="7" t="s">
        <v>1993</v>
      </c>
    </row>
    <row r="147" spans="1:58" s="7" customFormat="1">
      <c r="A147" s="7" t="s">
        <v>1416</v>
      </c>
      <c r="B147" s="7" t="s">
        <v>539</v>
      </c>
      <c r="C147" s="7" t="s">
        <v>560</v>
      </c>
      <c r="D147" s="7" t="s">
        <v>541</v>
      </c>
      <c r="E147" s="7" t="s">
        <v>542</v>
      </c>
      <c r="F147" s="7" t="s">
        <v>187</v>
      </c>
      <c r="G147" s="7" t="s">
        <v>67</v>
      </c>
      <c r="H147" s="7">
        <v>2014</v>
      </c>
      <c r="I147" s="7" t="s">
        <v>543</v>
      </c>
      <c r="J147" s="7" t="s">
        <v>544</v>
      </c>
      <c r="K147" s="7" t="s">
        <v>545</v>
      </c>
      <c r="L147" s="7" t="s">
        <v>71</v>
      </c>
      <c r="M147" s="7" t="s">
        <v>546</v>
      </c>
      <c r="N147" s="7" t="s">
        <v>73</v>
      </c>
      <c r="O147" s="7" t="s">
        <v>113</v>
      </c>
      <c r="P147" s="7" t="s">
        <v>219</v>
      </c>
      <c r="Q147" s="7" t="s">
        <v>76</v>
      </c>
      <c r="R147" s="7" t="s">
        <v>417</v>
      </c>
      <c r="S147" s="7" t="s">
        <v>76</v>
      </c>
      <c r="T147" s="7" t="s">
        <v>76</v>
      </c>
      <c r="U147" s="7" t="s">
        <v>220</v>
      </c>
      <c r="V147" s="7" t="s">
        <v>77</v>
      </c>
      <c r="W147" s="7" t="s">
        <v>222</v>
      </c>
      <c r="X147" s="7" t="s">
        <v>78</v>
      </c>
      <c r="Y147" s="7" t="s">
        <v>547</v>
      </c>
      <c r="Z147" s="7" t="s">
        <v>548</v>
      </c>
      <c r="AA147" s="7" t="s">
        <v>549</v>
      </c>
      <c r="AB147" s="7" t="s">
        <v>550</v>
      </c>
      <c r="AC147" s="7" t="s">
        <v>551</v>
      </c>
      <c r="AD147" s="7" t="s">
        <v>83</v>
      </c>
      <c r="AE147" s="7" t="s">
        <v>561</v>
      </c>
      <c r="AF147" s="7" t="s">
        <v>85</v>
      </c>
      <c r="AG147" s="7" t="s">
        <v>154</v>
      </c>
      <c r="AH147" s="7" t="s">
        <v>76</v>
      </c>
      <c r="AI147" s="7">
        <v>3</v>
      </c>
      <c r="AJ147" s="7" t="s">
        <v>87</v>
      </c>
      <c r="AK147" s="7" t="s">
        <v>553</v>
      </c>
      <c r="AL147" s="7" t="s">
        <v>554</v>
      </c>
      <c r="AM147" s="7" t="s">
        <v>88</v>
      </c>
      <c r="AN147" s="7">
        <v>8</v>
      </c>
      <c r="AO147" s="7">
        <v>0</v>
      </c>
      <c r="AP147" s="7">
        <v>8</v>
      </c>
      <c r="AQ147" s="7">
        <v>0</v>
      </c>
      <c r="AR147" s="7" t="s">
        <v>127</v>
      </c>
      <c r="AS147" s="7" t="s">
        <v>562</v>
      </c>
      <c r="AT147" s="7" t="s">
        <v>91</v>
      </c>
      <c r="AU147" s="8" t="s">
        <v>1269</v>
      </c>
      <c r="AV147" s="61">
        <v>0.98494999999999999</v>
      </c>
      <c r="AW147" s="61">
        <v>2.4990000000000002E-2</v>
      </c>
      <c r="AX147" s="54">
        <v>8</v>
      </c>
      <c r="AY147" s="67">
        <v>7.0682393847407307E-2</v>
      </c>
      <c r="AZ147" s="61">
        <v>0.98498999999999992</v>
      </c>
      <c r="BA147" s="61">
        <v>2.1329999999999957E-2</v>
      </c>
      <c r="BB147" s="54">
        <v>8</v>
      </c>
      <c r="BC147" s="67">
        <v>6.0330350570836119E-2</v>
      </c>
      <c r="BD147" s="7" t="s">
        <v>93</v>
      </c>
      <c r="BE147" s="7" t="s">
        <v>1993</v>
      </c>
    </row>
    <row r="148" spans="1:58" s="1" customFormat="1">
      <c r="A148" s="1" t="s">
        <v>1417</v>
      </c>
      <c r="B148" s="1" t="s">
        <v>566</v>
      </c>
      <c r="C148" s="1" t="s">
        <v>567</v>
      </c>
      <c r="D148" s="1" t="s">
        <v>568</v>
      </c>
      <c r="E148" s="1" t="s">
        <v>569</v>
      </c>
      <c r="F148" s="1" t="s">
        <v>187</v>
      </c>
      <c r="G148" s="1" t="s">
        <v>67</v>
      </c>
      <c r="H148" s="1">
        <v>2016</v>
      </c>
      <c r="I148" s="1" t="s">
        <v>570</v>
      </c>
      <c r="J148" s="1" t="s">
        <v>571</v>
      </c>
      <c r="K148" s="1" t="s">
        <v>572</v>
      </c>
      <c r="L148" s="1" t="s">
        <v>217</v>
      </c>
      <c r="M148" s="1" t="s">
        <v>573</v>
      </c>
      <c r="N148" s="1" t="s">
        <v>73</v>
      </c>
      <c r="O148" s="1" t="s">
        <v>74</v>
      </c>
      <c r="P148" s="1" t="s">
        <v>219</v>
      </c>
      <c r="Q148" s="1" t="s">
        <v>76</v>
      </c>
      <c r="R148" s="1" t="s">
        <v>417</v>
      </c>
      <c r="S148" s="1" t="s">
        <v>76</v>
      </c>
      <c r="T148" s="1" t="s">
        <v>76</v>
      </c>
      <c r="U148" s="1" t="s">
        <v>76</v>
      </c>
      <c r="V148" s="1" t="s">
        <v>77</v>
      </c>
      <c r="W148" s="1" t="s">
        <v>78</v>
      </c>
      <c r="X148" s="1" t="s">
        <v>78</v>
      </c>
      <c r="Y148" s="1" t="s">
        <v>574</v>
      </c>
      <c r="Z148" s="1" t="s">
        <v>575</v>
      </c>
      <c r="AA148" s="1" t="s">
        <v>419</v>
      </c>
      <c r="AB148" s="1" t="s">
        <v>576</v>
      </c>
      <c r="AC148" s="1" t="s">
        <v>577</v>
      </c>
      <c r="AD148" s="1" t="s">
        <v>83</v>
      </c>
      <c r="AE148" s="1" t="s">
        <v>578</v>
      </c>
      <c r="AF148" s="1" t="s">
        <v>85</v>
      </c>
      <c r="AG148" s="1" t="s">
        <v>154</v>
      </c>
      <c r="AH148" s="1" t="s">
        <v>76</v>
      </c>
      <c r="AI148" s="1">
        <v>1</v>
      </c>
      <c r="AJ148" s="1" t="s">
        <v>87</v>
      </c>
      <c r="AK148" s="1">
        <v>6</v>
      </c>
      <c r="AL148" s="1">
        <v>34</v>
      </c>
      <c r="AM148" s="1" t="s">
        <v>126</v>
      </c>
      <c r="AN148" s="1">
        <v>0</v>
      </c>
      <c r="AO148" s="1">
        <v>5</v>
      </c>
      <c r="AP148" s="1">
        <v>0</v>
      </c>
      <c r="AQ148" s="1">
        <v>5</v>
      </c>
      <c r="AR148" s="1" t="s">
        <v>138</v>
      </c>
      <c r="AS148" s="1" t="s">
        <v>579</v>
      </c>
      <c r="AT148" s="1" t="s">
        <v>129</v>
      </c>
      <c r="AU148" s="4" t="s">
        <v>1269</v>
      </c>
      <c r="AV148" s="57">
        <v>1.87</v>
      </c>
      <c r="AW148" s="57">
        <v>0.52</v>
      </c>
      <c r="AX148" s="51">
        <v>5</v>
      </c>
      <c r="AY148" s="64">
        <v>1.1599999999999999</v>
      </c>
      <c r="AZ148" s="57">
        <v>3.42</v>
      </c>
      <c r="BA148" s="57">
        <v>1.35</v>
      </c>
      <c r="BB148" s="51">
        <v>5</v>
      </c>
      <c r="BC148" s="64">
        <v>3.03</v>
      </c>
      <c r="BD148" s="1" t="s">
        <v>93</v>
      </c>
      <c r="BE148" s="1" t="s">
        <v>1991</v>
      </c>
    </row>
    <row r="149" spans="1:58" s="1" customFormat="1">
      <c r="A149" s="1" t="s">
        <v>1418</v>
      </c>
      <c r="B149" s="1" t="s">
        <v>566</v>
      </c>
      <c r="C149" s="1" t="s">
        <v>567</v>
      </c>
      <c r="D149" s="1" t="s">
        <v>568</v>
      </c>
      <c r="E149" s="1" t="s">
        <v>569</v>
      </c>
      <c r="F149" s="1" t="s">
        <v>187</v>
      </c>
      <c r="G149" s="1" t="s">
        <v>67</v>
      </c>
      <c r="H149" s="1">
        <v>2016</v>
      </c>
      <c r="I149" s="1" t="s">
        <v>570</v>
      </c>
      <c r="J149" s="1" t="s">
        <v>571</v>
      </c>
      <c r="K149" s="1" t="s">
        <v>572</v>
      </c>
      <c r="L149" s="1" t="s">
        <v>217</v>
      </c>
      <c r="M149" s="1" t="s">
        <v>573</v>
      </c>
      <c r="N149" s="1" t="s">
        <v>73</v>
      </c>
      <c r="O149" s="1" t="s">
        <v>74</v>
      </c>
      <c r="P149" s="1" t="s">
        <v>219</v>
      </c>
      <c r="Q149" s="1" t="s">
        <v>76</v>
      </c>
      <c r="R149" s="1" t="s">
        <v>417</v>
      </c>
      <c r="S149" s="1" t="s">
        <v>76</v>
      </c>
      <c r="T149" s="1" t="s">
        <v>76</v>
      </c>
      <c r="U149" s="1" t="s">
        <v>76</v>
      </c>
      <c r="V149" s="1" t="s">
        <v>77</v>
      </c>
      <c r="W149" s="1" t="s">
        <v>78</v>
      </c>
      <c r="X149" s="1" t="s">
        <v>78</v>
      </c>
      <c r="Y149" s="1" t="s">
        <v>574</v>
      </c>
      <c r="Z149" s="1" t="s">
        <v>575</v>
      </c>
      <c r="AA149" s="1" t="s">
        <v>419</v>
      </c>
      <c r="AB149" s="1" t="s">
        <v>581</v>
      </c>
      <c r="AC149" s="1" t="s">
        <v>577</v>
      </c>
      <c r="AD149" s="1" t="s">
        <v>83</v>
      </c>
      <c r="AE149" s="1" t="s">
        <v>578</v>
      </c>
      <c r="AF149" s="1" t="s">
        <v>85</v>
      </c>
      <c r="AG149" s="1" t="s">
        <v>154</v>
      </c>
      <c r="AH149" s="1" t="s">
        <v>76</v>
      </c>
      <c r="AI149" s="1">
        <v>1</v>
      </c>
      <c r="AJ149" s="1" t="s">
        <v>87</v>
      </c>
      <c r="AK149" s="1">
        <v>6</v>
      </c>
      <c r="AL149" s="1">
        <v>34</v>
      </c>
      <c r="AM149" s="1" t="s">
        <v>126</v>
      </c>
      <c r="AN149" s="1">
        <v>0</v>
      </c>
      <c r="AO149" s="1">
        <v>5</v>
      </c>
      <c r="AP149" s="1">
        <v>0</v>
      </c>
      <c r="AQ149" s="1">
        <v>5</v>
      </c>
      <c r="AR149" s="1" t="s">
        <v>138</v>
      </c>
      <c r="AS149" s="1" t="s">
        <v>579</v>
      </c>
      <c r="AT149" s="1" t="s">
        <v>129</v>
      </c>
      <c r="AU149" s="4" t="s">
        <v>1854</v>
      </c>
      <c r="AV149" s="57">
        <v>8.3000000000000007</v>
      </c>
      <c r="AW149" s="57">
        <v>2.37</v>
      </c>
      <c r="AX149" s="51">
        <v>5</v>
      </c>
      <c r="AY149" s="64">
        <v>5.3</v>
      </c>
      <c r="AZ149" s="57">
        <v>11.33</v>
      </c>
      <c r="BA149" s="57">
        <v>2.56</v>
      </c>
      <c r="BB149" s="51">
        <v>5</v>
      </c>
      <c r="BC149" s="64">
        <v>5.73</v>
      </c>
      <c r="BD149" s="1" t="s">
        <v>93</v>
      </c>
      <c r="BE149" s="1" t="s">
        <v>1991</v>
      </c>
    </row>
    <row r="150" spans="1:58" s="1" customFormat="1">
      <c r="A150" s="1" t="s">
        <v>1419</v>
      </c>
      <c r="B150" s="1" t="s">
        <v>566</v>
      </c>
      <c r="C150" s="1" t="s">
        <v>567</v>
      </c>
      <c r="D150" s="1" t="s">
        <v>568</v>
      </c>
      <c r="E150" s="1" t="s">
        <v>569</v>
      </c>
      <c r="F150" s="1" t="s">
        <v>187</v>
      </c>
      <c r="G150" s="1" t="s">
        <v>67</v>
      </c>
      <c r="H150" s="1">
        <v>2016</v>
      </c>
      <c r="I150" s="1" t="s">
        <v>570</v>
      </c>
      <c r="J150" s="1" t="s">
        <v>571</v>
      </c>
      <c r="K150" s="1" t="s">
        <v>572</v>
      </c>
      <c r="L150" s="1" t="s">
        <v>217</v>
      </c>
      <c r="M150" s="1" t="s">
        <v>573</v>
      </c>
      <c r="N150" s="1" t="s">
        <v>73</v>
      </c>
      <c r="O150" s="1" t="s">
        <v>74</v>
      </c>
      <c r="P150" s="1" t="s">
        <v>219</v>
      </c>
      <c r="Q150" s="1" t="s">
        <v>76</v>
      </c>
      <c r="R150" s="1" t="s">
        <v>417</v>
      </c>
      <c r="S150" s="1" t="s">
        <v>76</v>
      </c>
      <c r="T150" s="1" t="s">
        <v>76</v>
      </c>
      <c r="U150" s="1" t="s">
        <v>76</v>
      </c>
      <c r="V150" s="1" t="s">
        <v>77</v>
      </c>
      <c r="W150" s="1" t="s">
        <v>78</v>
      </c>
      <c r="X150" s="1" t="s">
        <v>78</v>
      </c>
      <c r="Y150" s="1" t="s">
        <v>574</v>
      </c>
      <c r="Z150" s="1" t="s">
        <v>575</v>
      </c>
      <c r="AA150" s="1" t="s">
        <v>419</v>
      </c>
      <c r="AB150" s="1" t="s">
        <v>576</v>
      </c>
      <c r="AC150" s="1" t="s">
        <v>577</v>
      </c>
      <c r="AD150" s="1" t="s">
        <v>83</v>
      </c>
      <c r="AE150" s="1" t="s">
        <v>578</v>
      </c>
      <c r="AF150" s="1" t="s">
        <v>85</v>
      </c>
      <c r="AG150" s="1" t="s">
        <v>154</v>
      </c>
      <c r="AH150" s="1" t="s">
        <v>76</v>
      </c>
      <c r="AI150" s="1">
        <v>1</v>
      </c>
      <c r="AJ150" s="1" t="s">
        <v>87</v>
      </c>
      <c r="AK150" s="1">
        <v>6</v>
      </c>
      <c r="AL150" s="1">
        <v>34</v>
      </c>
      <c r="AM150" s="1" t="s">
        <v>126</v>
      </c>
      <c r="AN150" s="1">
        <v>0</v>
      </c>
      <c r="AO150" s="1">
        <v>5</v>
      </c>
      <c r="AP150" s="1">
        <v>0</v>
      </c>
      <c r="AQ150" s="1">
        <v>5</v>
      </c>
      <c r="AR150" s="1" t="s">
        <v>138</v>
      </c>
      <c r="AS150" s="1" t="s">
        <v>579</v>
      </c>
      <c r="AT150" s="1" t="s">
        <v>129</v>
      </c>
      <c r="AU150" s="4" t="s">
        <v>1270</v>
      </c>
      <c r="AV150" s="57">
        <v>17.8</v>
      </c>
      <c r="AW150" s="57">
        <v>2.19</v>
      </c>
      <c r="AX150" s="51">
        <v>5</v>
      </c>
      <c r="AY150" s="64">
        <v>4.8899999999999997</v>
      </c>
      <c r="AZ150" s="57">
        <v>17.05</v>
      </c>
      <c r="BA150" s="57">
        <v>2.57</v>
      </c>
      <c r="BB150" s="51">
        <v>5</v>
      </c>
      <c r="BC150" s="64">
        <v>5.74</v>
      </c>
      <c r="BD150" s="1" t="s">
        <v>93</v>
      </c>
      <c r="BE150" s="1" t="s">
        <v>1991</v>
      </c>
    </row>
    <row r="151" spans="1:58">
      <c r="A151" t="s">
        <v>1420</v>
      </c>
      <c r="B151" t="s">
        <v>566</v>
      </c>
      <c r="C151" t="s">
        <v>567</v>
      </c>
      <c r="D151" t="s">
        <v>568</v>
      </c>
      <c r="E151" t="s">
        <v>569</v>
      </c>
      <c r="F151" t="s">
        <v>187</v>
      </c>
      <c r="G151" t="s">
        <v>67</v>
      </c>
      <c r="H151">
        <v>2016</v>
      </c>
      <c r="I151" t="s">
        <v>570</v>
      </c>
      <c r="J151" t="s">
        <v>571</v>
      </c>
      <c r="K151" t="s">
        <v>572</v>
      </c>
      <c r="L151" t="s">
        <v>217</v>
      </c>
      <c r="M151" t="s">
        <v>573</v>
      </c>
      <c r="N151" t="s">
        <v>73</v>
      </c>
      <c r="O151" t="s">
        <v>74</v>
      </c>
      <c r="P151" t="s">
        <v>219</v>
      </c>
      <c r="Q151" t="s">
        <v>76</v>
      </c>
      <c r="R151" t="s">
        <v>417</v>
      </c>
      <c r="S151" t="s">
        <v>76</v>
      </c>
      <c r="T151" t="s">
        <v>76</v>
      </c>
      <c r="U151" t="s">
        <v>76</v>
      </c>
      <c r="V151" t="s">
        <v>77</v>
      </c>
      <c r="W151" t="s">
        <v>78</v>
      </c>
      <c r="X151" t="s">
        <v>78</v>
      </c>
      <c r="Y151" t="s">
        <v>574</v>
      </c>
      <c r="Z151" t="s">
        <v>575</v>
      </c>
      <c r="AA151" t="s">
        <v>419</v>
      </c>
      <c r="AB151" t="s">
        <v>576</v>
      </c>
      <c r="AC151" t="s">
        <v>577</v>
      </c>
      <c r="AD151" t="s">
        <v>83</v>
      </c>
      <c r="AE151" t="s">
        <v>578</v>
      </c>
      <c r="AF151" t="s">
        <v>85</v>
      </c>
      <c r="AG151" t="s">
        <v>154</v>
      </c>
      <c r="AH151" t="s">
        <v>76</v>
      </c>
      <c r="AI151" s="1">
        <v>1</v>
      </c>
      <c r="AJ151" t="s">
        <v>87</v>
      </c>
      <c r="AK151">
        <v>6</v>
      </c>
      <c r="AL151">
        <v>34</v>
      </c>
      <c r="AM151" t="s">
        <v>88</v>
      </c>
      <c r="AN151">
        <v>0</v>
      </c>
      <c r="AO151">
        <v>5</v>
      </c>
      <c r="AP151">
        <v>0</v>
      </c>
      <c r="AQ151">
        <v>5</v>
      </c>
      <c r="AR151" t="s">
        <v>138</v>
      </c>
      <c r="AS151" t="s">
        <v>579</v>
      </c>
      <c r="AT151" t="s">
        <v>129</v>
      </c>
      <c r="AU151" s="3" t="s">
        <v>1269</v>
      </c>
      <c r="AV151" s="56">
        <v>1</v>
      </c>
      <c r="AW151" s="56">
        <v>0.02</v>
      </c>
      <c r="AX151" s="50">
        <v>5</v>
      </c>
      <c r="AY151" s="63">
        <v>0.04</v>
      </c>
      <c r="AZ151" s="56">
        <v>0.93</v>
      </c>
      <c r="BA151" s="56">
        <v>0.04</v>
      </c>
      <c r="BB151" s="50">
        <v>5</v>
      </c>
      <c r="BC151" s="63">
        <v>0.09</v>
      </c>
      <c r="BD151" t="s">
        <v>93</v>
      </c>
      <c r="BE151" t="s">
        <v>1991</v>
      </c>
    </row>
    <row r="152" spans="1:58">
      <c r="A152" t="s">
        <v>1421</v>
      </c>
      <c r="B152" t="s">
        <v>566</v>
      </c>
      <c r="C152" t="s">
        <v>567</v>
      </c>
      <c r="D152" t="s">
        <v>568</v>
      </c>
      <c r="E152" t="s">
        <v>569</v>
      </c>
      <c r="F152" t="s">
        <v>187</v>
      </c>
      <c r="G152" t="s">
        <v>67</v>
      </c>
      <c r="H152">
        <v>2016</v>
      </c>
      <c r="I152" t="s">
        <v>570</v>
      </c>
      <c r="J152" t="s">
        <v>571</v>
      </c>
      <c r="K152" t="s">
        <v>572</v>
      </c>
      <c r="L152" t="s">
        <v>217</v>
      </c>
      <c r="M152" t="s">
        <v>573</v>
      </c>
      <c r="N152" t="s">
        <v>73</v>
      </c>
      <c r="O152" t="s">
        <v>74</v>
      </c>
      <c r="P152" t="s">
        <v>219</v>
      </c>
      <c r="Q152" t="s">
        <v>76</v>
      </c>
      <c r="R152" t="s">
        <v>417</v>
      </c>
      <c r="S152" t="s">
        <v>76</v>
      </c>
      <c r="T152" t="s">
        <v>76</v>
      </c>
      <c r="U152" t="s">
        <v>76</v>
      </c>
      <c r="V152" t="s">
        <v>77</v>
      </c>
      <c r="W152" t="s">
        <v>78</v>
      </c>
      <c r="X152" t="s">
        <v>78</v>
      </c>
      <c r="Y152" t="s">
        <v>574</v>
      </c>
      <c r="Z152" t="s">
        <v>575</v>
      </c>
      <c r="AA152" t="s">
        <v>419</v>
      </c>
      <c r="AB152" t="s">
        <v>581</v>
      </c>
      <c r="AC152" t="s">
        <v>577</v>
      </c>
      <c r="AD152" t="s">
        <v>83</v>
      </c>
      <c r="AE152" t="s">
        <v>578</v>
      </c>
      <c r="AF152" t="s">
        <v>85</v>
      </c>
      <c r="AG152" t="s">
        <v>154</v>
      </c>
      <c r="AH152" t="s">
        <v>76</v>
      </c>
      <c r="AI152" s="1">
        <v>1</v>
      </c>
      <c r="AJ152" t="s">
        <v>87</v>
      </c>
      <c r="AK152">
        <v>6</v>
      </c>
      <c r="AL152">
        <v>34</v>
      </c>
      <c r="AM152" t="s">
        <v>88</v>
      </c>
      <c r="AN152">
        <v>0</v>
      </c>
      <c r="AO152">
        <v>5</v>
      </c>
      <c r="AP152">
        <v>0</v>
      </c>
      <c r="AQ152">
        <v>5</v>
      </c>
      <c r="AR152" t="s">
        <v>138</v>
      </c>
      <c r="AS152" t="s">
        <v>579</v>
      </c>
      <c r="AT152" t="s">
        <v>129</v>
      </c>
      <c r="AU152" s="3" t="s">
        <v>1854</v>
      </c>
      <c r="AV152" s="56">
        <v>0.7</v>
      </c>
      <c r="AW152" s="56">
        <v>0.12</v>
      </c>
      <c r="AX152" s="50">
        <v>5</v>
      </c>
      <c r="AY152" s="63">
        <v>0.28000000000000003</v>
      </c>
      <c r="AZ152" s="56">
        <v>0.6</v>
      </c>
      <c r="BA152" s="56">
        <v>0.13</v>
      </c>
      <c r="BB152" s="50">
        <v>5</v>
      </c>
      <c r="BC152" s="63">
        <v>0.3</v>
      </c>
      <c r="BD152" t="s">
        <v>93</v>
      </c>
      <c r="BE152" t="s">
        <v>1991</v>
      </c>
    </row>
    <row r="153" spans="1:58">
      <c r="A153" t="s">
        <v>1422</v>
      </c>
      <c r="B153" t="s">
        <v>566</v>
      </c>
      <c r="C153" t="s">
        <v>567</v>
      </c>
      <c r="D153" t="s">
        <v>568</v>
      </c>
      <c r="E153" t="s">
        <v>569</v>
      </c>
      <c r="F153" t="s">
        <v>187</v>
      </c>
      <c r="G153" t="s">
        <v>67</v>
      </c>
      <c r="H153">
        <v>2016</v>
      </c>
      <c r="I153" t="s">
        <v>570</v>
      </c>
      <c r="J153" t="s">
        <v>571</v>
      </c>
      <c r="K153" t="s">
        <v>572</v>
      </c>
      <c r="L153" t="s">
        <v>217</v>
      </c>
      <c r="M153" t="s">
        <v>573</v>
      </c>
      <c r="N153" t="s">
        <v>73</v>
      </c>
      <c r="O153" t="s">
        <v>74</v>
      </c>
      <c r="P153" t="s">
        <v>219</v>
      </c>
      <c r="Q153" t="s">
        <v>76</v>
      </c>
      <c r="R153" t="s">
        <v>417</v>
      </c>
      <c r="S153" t="s">
        <v>76</v>
      </c>
      <c r="T153" t="s">
        <v>76</v>
      </c>
      <c r="U153" t="s">
        <v>76</v>
      </c>
      <c r="V153" t="s">
        <v>77</v>
      </c>
      <c r="W153" t="s">
        <v>78</v>
      </c>
      <c r="X153" t="s">
        <v>78</v>
      </c>
      <c r="Y153" t="s">
        <v>574</v>
      </c>
      <c r="Z153" t="s">
        <v>575</v>
      </c>
      <c r="AA153" t="s">
        <v>419</v>
      </c>
      <c r="AB153" t="s">
        <v>576</v>
      </c>
      <c r="AC153" t="s">
        <v>577</v>
      </c>
      <c r="AD153" t="s">
        <v>83</v>
      </c>
      <c r="AE153" t="s">
        <v>578</v>
      </c>
      <c r="AF153" t="s">
        <v>85</v>
      </c>
      <c r="AG153" t="s">
        <v>154</v>
      </c>
      <c r="AH153" t="s">
        <v>76</v>
      </c>
      <c r="AI153" s="1">
        <v>1</v>
      </c>
      <c r="AJ153" t="s">
        <v>87</v>
      </c>
      <c r="AK153">
        <v>6</v>
      </c>
      <c r="AL153">
        <v>34</v>
      </c>
      <c r="AM153" t="s">
        <v>88</v>
      </c>
      <c r="AN153">
        <v>0</v>
      </c>
      <c r="AO153">
        <v>5</v>
      </c>
      <c r="AP153">
        <v>0</v>
      </c>
      <c r="AQ153">
        <v>5</v>
      </c>
      <c r="AR153" t="s">
        <v>138</v>
      </c>
      <c r="AS153" t="s">
        <v>579</v>
      </c>
      <c r="AT153" t="s">
        <v>129</v>
      </c>
      <c r="AU153" s="3" t="s">
        <v>1270</v>
      </c>
      <c r="AV153" s="56">
        <v>0.17</v>
      </c>
      <c r="AW153" s="56">
        <v>0.13</v>
      </c>
      <c r="AX153" s="50">
        <v>5</v>
      </c>
      <c r="AY153" s="63">
        <v>0.28999999999999998</v>
      </c>
      <c r="AZ153" s="56">
        <v>0.23</v>
      </c>
      <c r="BA153" s="56">
        <v>0.15</v>
      </c>
      <c r="BB153" s="50">
        <v>5</v>
      </c>
      <c r="BC153" s="63">
        <v>0.35</v>
      </c>
      <c r="BD153" t="s">
        <v>93</v>
      </c>
      <c r="BE153" t="s">
        <v>1991</v>
      </c>
    </row>
    <row r="154" spans="1:58" s="10" customFormat="1">
      <c r="A154" s="10" t="s">
        <v>1423</v>
      </c>
      <c r="B154" s="10" t="s">
        <v>587</v>
      </c>
      <c r="C154" s="10" t="s">
        <v>588</v>
      </c>
      <c r="D154" s="10" t="s">
        <v>589</v>
      </c>
      <c r="E154" s="10" t="s">
        <v>590</v>
      </c>
      <c r="F154" s="10" t="s">
        <v>66</v>
      </c>
      <c r="G154" s="10" t="s">
        <v>67</v>
      </c>
      <c r="H154" s="10">
        <v>2013</v>
      </c>
      <c r="I154" s="10" t="s">
        <v>591</v>
      </c>
      <c r="J154" s="10" t="s">
        <v>525</v>
      </c>
      <c r="K154" s="10" t="s">
        <v>526</v>
      </c>
      <c r="L154" s="10" t="s">
        <v>71</v>
      </c>
      <c r="M154" s="10" t="s">
        <v>527</v>
      </c>
      <c r="N154" s="10" t="s">
        <v>73</v>
      </c>
      <c r="O154" s="10" t="s">
        <v>113</v>
      </c>
      <c r="P154" s="10" t="s">
        <v>75</v>
      </c>
      <c r="Q154" s="10" t="s">
        <v>72</v>
      </c>
      <c r="R154" s="10" t="s">
        <v>75</v>
      </c>
      <c r="S154" s="10" t="s">
        <v>76</v>
      </c>
      <c r="T154" s="10" t="s">
        <v>76</v>
      </c>
      <c r="U154" s="10" t="s">
        <v>76</v>
      </c>
      <c r="V154" s="10" t="s">
        <v>77</v>
      </c>
      <c r="W154" s="10" t="s">
        <v>114</v>
      </c>
      <c r="X154" s="10" t="s">
        <v>115</v>
      </c>
      <c r="Y154" s="10" t="s">
        <v>592</v>
      </c>
      <c r="Z154" s="10" t="s">
        <v>404</v>
      </c>
      <c r="AA154" s="10" t="s">
        <v>152</v>
      </c>
      <c r="AB154" s="10" t="s">
        <v>593</v>
      </c>
      <c r="AC154" s="10" t="s">
        <v>594</v>
      </c>
      <c r="AD154" s="10" t="s">
        <v>83</v>
      </c>
      <c r="AE154" s="10" t="s">
        <v>595</v>
      </c>
      <c r="AF154" s="10" t="s">
        <v>85</v>
      </c>
      <c r="AG154" s="10" t="s">
        <v>86</v>
      </c>
      <c r="AH154" s="10" t="s">
        <v>76</v>
      </c>
      <c r="AI154" s="10">
        <v>3</v>
      </c>
      <c r="AJ154" s="10">
        <v>2</v>
      </c>
      <c r="AK154" s="10" t="s">
        <v>124</v>
      </c>
      <c r="AL154" s="10" t="s">
        <v>534</v>
      </c>
      <c r="AM154" s="10" t="s">
        <v>126</v>
      </c>
      <c r="AN154" s="10">
        <v>0</v>
      </c>
      <c r="AO154" s="10">
        <v>24</v>
      </c>
      <c r="AP154" s="10">
        <v>0</v>
      </c>
      <c r="AQ154" s="10">
        <v>24</v>
      </c>
      <c r="AR154" s="10" t="s">
        <v>138</v>
      </c>
      <c r="AS154" s="10" t="s">
        <v>596</v>
      </c>
      <c r="AT154" s="10" t="s">
        <v>91</v>
      </c>
      <c r="AU154" s="11" t="s">
        <v>131</v>
      </c>
      <c r="AV154" s="59">
        <v>4.74</v>
      </c>
      <c r="AW154" s="59">
        <v>1.28</v>
      </c>
      <c r="AX154" s="53">
        <v>24</v>
      </c>
      <c r="AY154" s="66">
        <v>6.29</v>
      </c>
      <c r="AZ154" s="59">
        <v>6.74</v>
      </c>
      <c r="BA154" s="59">
        <v>1.63</v>
      </c>
      <c r="BB154" s="53">
        <v>24</v>
      </c>
      <c r="BC154" s="66">
        <v>7.98</v>
      </c>
      <c r="BD154" s="10" t="s">
        <v>93</v>
      </c>
      <c r="BE154" s="10" t="s">
        <v>1991</v>
      </c>
      <c r="BF154" s="10" t="s">
        <v>597</v>
      </c>
    </row>
    <row r="155" spans="1:58" s="10" customFormat="1">
      <c r="A155" s="10" t="s">
        <v>1424</v>
      </c>
      <c r="B155" s="10" t="s">
        <v>587</v>
      </c>
      <c r="C155" s="10" t="s">
        <v>588</v>
      </c>
      <c r="D155" s="10" t="s">
        <v>589</v>
      </c>
      <c r="E155" s="10" t="s">
        <v>590</v>
      </c>
      <c r="F155" s="10" t="s">
        <v>66</v>
      </c>
      <c r="G155" s="10" t="s">
        <v>67</v>
      </c>
      <c r="H155" s="10">
        <v>2013</v>
      </c>
      <c r="I155" s="10" t="s">
        <v>591</v>
      </c>
      <c r="J155" s="10" t="s">
        <v>525</v>
      </c>
      <c r="K155" s="10" t="s">
        <v>526</v>
      </c>
      <c r="L155" s="10" t="s">
        <v>71</v>
      </c>
      <c r="M155" s="10" t="s">
        <v>527</v>
      </c>
      <c r="N155" s="10" t="s">
        <v>73</v>
      </c>
      <c r="O155" s="10" t="s">
        <v>113</v>
      </c>
      <c r="P155" s="10" t="s">
        <v>75</v>
      </c>
      <c r="Q155" s="10" t="s">
        <v>72</v>
      </c>
      <c r="R155" s="10" t="s">
        <v>75</v>
      </c>
      <c r="S155" s="10" t="s">
        <v>76</v>
      </c>
      <c r="T155" s="10" t="s">
        <v>76</v>
      </c>
      <c r="U155" s="10" t="s">
        <v>76</v>
      </c>
      <c r="V155" s="10" t="s">
        <v>77</v>
      </c>
      <c r="W155" s="10" t="s">
        <v>114</v>
      </c>
      <c r="X155" s="10" t="s">
        <v>115</v>
      </c>
      <c r="Y155" s="10" t="s">
        <v>592</v>
      </c>
      <c r="Z155" s="10" t="s">
        <v>404</v>
      </c>
      <c r="AA155" s="10" t="s">
        <v>152</v>
      </c>
      <c r="AB155" s="10" t="s">
        <v>593</v>
      </c>
      <c r="AC155" s="10" t="s">
        <v>594</v>
      </c>
      <c r="AD155" s="10" t="s">
        <v>83</v>
      </c>
      <c r="AE155" s="10" t="s">
        <v>595</v>
      </c>
      <c r="AF155" s="10" t="s">
        <v>85</v>
      </c>
      <c r="AG155" s="10" t="s">
        <v>86</v>
      </c>
      <c r="AH155" s="10" t="s">
        <v>76</v>
      </c>
      <c r="AI155" s="10">
        <v>3</v>
      </c>
      <c r="AJ155" s="10">
        <v>2</v>
      </c>
      <c r="AK155" s="10" t="s">
        <v>124</v>
      </c>
      <c r="AL155" s="10" t="s">
        <v>534</v>
      </c>
      <c r="AM155" s="10" t="s">
        <v>126</v>
      </c>
      <c r="AN155" s="10">
        <v>0</v>
      </c>
      <c r="AO155" s="10">
        <v>24</v>
      </c>
      <c r="AP155" s="10">
        <v>0</v>
      </c>
      <c r="AQ155" s="10">
        <v>24</v>
      </c>
      <c r="AR155" s="10" t="s">
        <v>138</v>
      </c>
      <c r="AS155" s="10" t="s">
        <v>596</v>
      </c>
      <c r="AT155" s="10" t="s">
        <v>91</v>
      </c>
      <c r="AU155" s="11" t="s">
        <v>1854</v>
      </c>
      <c r="AV155" s="59">
        <v>12.62</v>
      </c>
      <c r="AW155" s="59">
        <v>2.69</v>
      </c>
      <c r="AX155" s="53">
        <v>24</v>
      </c>
      <c r="AY155" s="66">
        <v>13.18</v>
      </c>
      <c r="AZ155" s="59">
        <v>17.309999999999999</v>
      </c>
      <c r="BA155" s="59">
        <v>2.5499999999999998</v>
      </c>
      <c r="BB155" s="53">
        <v>24</v>
      </c>
      <c r="BC155" s="66">
        <v>12.48</v>
      </c>
      <c r="BD155" s="10" t="s">
        <v>93</v>
      </c>
      <c r="BE155" s="10" t="s">
        <v>1991</v>
      </c>
      <c r="BF155" s="10" t="s">
        <v>597</v>
      </c>
    </row>
    <row r="156" spans="1:58" s="10" customFormat="1">
      <c r="A156" s="10" t="s">
        <v>1425</v>
      </c>
      <c r="B156" s="10" t="s">
        <v>587</v>
      </c>
      <c r="C156" s="10" t="s">
        <v>588</v>
      </c>
      <c r="D156" s="10" t="s">
        <v>589</v>
      </c>
      <c r="E156" s="10" t="s">
        <v>590</v>
      </c>
      <c r="F156" s="10" t="s">
        <v>66</v>
      </c>
      <c r="G156" s="10" t="s">
        <v>67</v>
      </c>
      <c r="H156" s="10">
        <v>2013</v>
      </c>
      <c r="I156" s="10" t="s">
        <v>591</v>
      </c>
      <c r="J156" s="10" t="s">
        <v>525</v>
      </c>
      <c r="K156" s="10" t="s">
        <v>526</v>
      </c>
      <c r="L156" s="10" t="s">
        <v>71</v>
      </c>
      <c r="M156" s="10" t="s">
        <v>527</v>
      </c>
      <c r="N156" s="10" t="s">
        <v>73</v>
      </c>
      <c r="O156" s="10" t="s">
        <v>113</v>
      </c>
      <c r="P156" s="10" t="s">
        <v>75</v>
      </c>
      <c r="Q156" s="10" t="s">
        <v>72</v>
      </c>
      <c r="R156" s="10" t="s">
        <v>75</v>
      </c>
      <c r="S156" s="10" t="s">
        <v>76</v>
      </c>
      <c r="T156" s="10" t="s">
        <v>76</v>
      </c>
      <c r="U156" s="10" t="s">
        <v>76</v>
      </c>
      <c r="V156" s="10" t="s">
        <v>77</v>
      </c>
      <c r="W156" s="10" t="s">
        <v>114</v>
      </c>
      <c r="X156" s="10" t="s">
        <v>115</v>
      </c>
      <c r="Y156" s="10" t="s">
        <v>592</v>
      </c>
      <c r="Z156" s="10" t="s">
        <v>404</v>
      </c>
      <c r="AA156" s="10" t="s">
        <v>152</v>
      </c>
      <c r="AB156" s="10" t="s">
        <v>593</v>
      </c>
      <c r="AC156" s="10" t="s">
        <v>594</v>
      </c>
      <c r="AD156" s="10" t="s">
        <v>83</v>
      </c>
      <c r="AE156" s="10" t="s">
        <v>595</v>
      </c>
      <c r="AF156" s="10" t="s">
        <v>85</v>
      </c>
      <c r="AG156" s="10" t="s">
        <v>86</v>
      </c>
      <c r="AH156" s="10" t="s">
        <v>76</v>
      </c>
      <c r="AI156" s="10">
        <v>3</v>
      </c>
      <c r="AJ156" s="10">
        <v>2</v>
      </c>
      <c r="AK156" s="10" t="s">
        <v>124</v>
      </c>
      <c r="AL156" s="10" t="s">
        <v>534</v>
      </c>
      <c r="AM156" s="10" t="s">
        <v>126</v>
      </c>
      <c r="AN156" s="10">
        <v>0</v>
      </c>
      <c r="AO156" s="10">
        <v>24</v>
      </c>
      <c r="AP156" s="10">
        <v>0</v>
      </c>
      <c r="AQ156" s="10">
        <v>24</v>
      </c>
      <c r="AR156" s="10" t="s">
        <v>138</v>
      </c>
      <c r="AS156" s="10" t="s">
        <v>596</v>
      </c>
      <c r="AT156" s="10" t="s">
        <v>91</v>
      </c>
      <c r="AU156" s="11" t="s">
        <v>1855</v>
      </c>
      <c r="AV156" s="59">
        <v>16.86</v>
      </c>
      <c r="AW156" s="59">
        <v>2.57</v>
      </c>
      <c r="AX156" s="53">
        <v>24</v>
      </c>
      <c r="AY156" s="66">
        <v>12.59</v>
      </c>
      <c r="AZ156" s="59">
        <v>24.92</v>
      </c>
      <c r="BA156" s="59">
        <v>1.19</v>
      </c>
      <c r="BB156" s="53">
        <v>24</v>
      </c>
      <c r="BC156" s="66">
        <v>5.83</v>
      </c>
      <c r="BD156" s="10" t="s">
        <v>93</v>
      </c>
      <c r="BE156" s="10" t="s">
        <v>1991</v>
      </c>
      <c r="BF156" s="10" t="s">
        <v>597</v>
      </c>
    </row>
    <row r="157" spans="1:58" s="10" customFormat="1">
      <c r="A157" s="10" t="s">
        <v>1426</v>
      </c>
      <c r="B157" s="10" t="s">
        <v>587</v>
      </c>
      <c r="C157" s="10" t="s">
        <v>588</v>
      </c>
      <c r="D157" s="10" t="s">
        <v>589</v>
      </c>
      <c r="E157" s="10" t="s">
        <v>590</v>
      </c>
      <c r="F157" s="10" t="s">
        <v>66</v>
      </c>
      <c r="G157" s="10" t="s">
        <v>67</v>
      </c>
      <c r="H157" s="10">
        <v>2013</v>
      </c>
      <c r="I157" s="10" t="s">
        <v>591</v>
      </c>
      <c r="J157" s="10" t="s">
        <v>525</v>
      </c>
      <c r="K157" s="10" t="s">
        <v>526</v>
      </c>
      <c r="L157" s="10" t="s">
        <v>71</v>
      </c>
      <c r="M157" s="10" t="s">
        <v>527</v>
      </c>
      <c r="N157" s="10" t="s">
        <v>73</v>
      </c>
      <c r="O157" s="10" t="s">
        <v>113</v>
      </c>
      <c r="P157" s="10" t="s">
        <v>75</v>
      </c>
      <c r="Q157" s="10" t="s">
        <v>72</v>
      </c>
      <c r="R157" s="10" t="s">
        <v>75</v>
      </c>
      <c r="S157" s="10" t="s">
        <v>76</v>
      </c>
      <c r="T157" s="10" t="s">
        <v>76</v>
      </c>
      <c r="U157" s="10" t="s">
        <v>76</v>
      </c>
      <c r="V157" s="10" t="s">
        <v>77</v>
      </c>
      <c r="W157" s="10" t="s">
        <v>114</v>
      </c>
      <c r="X157" s="10" t="s">
        <v>115</v>
      </c>
      <c r="Y157" s="10" t="s">
        <v>592</v>
      </c>
      <c r="Z157" s="10" t="s">
        <v>404</v>
      </c>
      <c r="AA157" s="10" t="s">
        <v>152</v>
      </c>
      <c r="AB157" s="10" t="s">
        <v>593</v>
      </c>
      <c r="AC157" s="10" t="s">
        <v>594</v>
      </c>
      <c r="AD157" s="10" t="s">
        <v>83</v>
      </c>
      <c r="AE157" s="10" t="s">
        <v>595</v>
      </c>
      <c r="AF157" s="10" t="s">
        <v>85</v>
      </c>
      <c r="AG157" s="10" t="s">
        <v>86</v>
      </c>
      <c r="AH157" s="10" t="s">
        <v>76</v>
      </c>
      <c r="AI157" s="10">
        <v>3</v>
      </c>
      <c r="AJ157" s="10">
        <v>2</v>
      </c>
      <c r="AK157" s="10" t="s">
        <v>124</v>
      </c>
      <c r="AL157" s="10" t="s">
        <v>534</v>
      </c>
      <c r="AM157" s="10" t="s">
        <v>126</v>
      </c>
      <c r="AN157" s="10">
        <v>0</v>
      </c>
      <c r="AO157" s="10">
        <v>24</v>
      </c>
      <c r="AP157" s="10">
        <v>0</v>
      </c>
      <c r="AQ157" s="10">
        <v>24</v>
      </c>
      <c r="AR157" s="10" t="s">
        <v>138</v>
      </c>
      <c r="AS157" s="10" t="s">
        <v>596</v>
      </c>
      <c r="AT157" s="10" t="s">
        <v>91</v>
      </c>
      <c r="AU157" s="11" t="s">
        <v>1270</v>
      </c>
      <c r="AV157" s="60">
        <v>15.031000000000001</v>
      </c>
      <c r="AW157" s="60">
        <v>2.37</v>
      </c>
      <c r="AX157" s="53">
        <v>24</v>
      </c>
      <c r="AY157" s="66">
        <v>11.610581380792263</v>
      </c>
      <c r="AZ157" s="60">
        <v>21.256</v>
      </c>
      <c r="BA157" s="60">
        <v>1.827</v>
      </c>
      <c r="BB157" s="53">
        <v>24</v>
      </c>
      <c r="BC157" s="66">
        <v>8.9504355201297319</v>
      </c>
      <c r="BD157" s="10" t="s">
        <v>93</v>
      </c>
      <c r="BE157" s="10" t="s">
        <v>1991</v>
      </c>
      <c r="BF157" s="10" t="s">
        <v>597</v>
      </c>
    </row>
    <row r="158" spans="1:58" s="10" customFormat="1">
      <c r="A158" s="10" t="s">
        <v>1427</v>
      </c>
      <c r="B158" s="10" t="s">
        <v>587</v>
      </c>
      <c r="C158" s="10" t="s">
        <v>588</v>
      </c>
      <c r="D158" s="10" t="s">
        <v>589</v>
      </c>
      <c r="E158" s="10" t="s">
        <v>590</v>
      </c>
      <c r="F158" s="10" t="s">
        <v>66</v>
      </c>
      <c r="G158" s="10" t="s">
        <v>67</v>
      </c>
      <c r="H158" s="10">
        <v>2013</v>
      </c>
      <c r="I158" s="10" t="s">
        <v>591</v>
      </c>
      <c r="J158" s="10" t="s">
        <v>525</v>
      </c>
      <c r="K158" s="10" t="s">
        <v>526</v>
      </c>
      <c r="L158" s="10" t="s">
        <v>71</v>
      </c>
      <c r="M158" s="10" t="s">
        <v>527</v>
      </c>
      <c r="N158" s="10" t="s">
        <v>73</v>
      </c>
      <c r="O158" s="10" t="s">
        <v>113</v>
      </c>
      <c r="P158" s="10" t="s">
        <v>75</v>
      </c>
      <c r="Q158" s="10" t="s">
        <v>72</v>
      </c>
      <c r="R158" s="10" t="s">
        <v>75</v>
      </c>
      <c r="S158" s="10" t="s">
        <v>76</v>
      </c>
      <c r="T158" s="10" t="s">
        <v>76</v>
      </c>
      <c r="U158" s="10" t="s">
        <v>76</v>
      </c>
      <c r="V158" s="10" t="s">
        <v>77</v>
      </c>
      <c r="W158" s="10" t="s">
        <v>114</v>
      </c>
      <c r="X158" s="10" t="s">
        <v>115</v>
      </c>
      <c r="Y158" s="10" t="s">
        <v>592</v>
      </c>
      <c r="Z158" s="10" t="s">
        <v>404</v>
      </c>
      <c r="AA158" s="10" t="s">
        <v>152</v>
      </c>
      <c r="AB158" s="10" t="s">
        <v>593</v>
      </c>
      <c r="AC158" s="10" t="s">
        <v>594</v>
      </c>
      <c r="AD158" s="10" t="s">
        <v>83</v>
      </c>
      <c r="AE158" s="10" t="s">
        <v>595</v>
      </c>
      <c r="AF158" s="10" t="s">
        <v>85</v>
      </c>
      <c r="AG158" s="10" t="s">
        <v>86</v>
      </c>
      <c r="AH158" s="10" t="s">
        <v>76</v>
      </c>
      <c r="AI158" s="10">
        <v>3</v>
      </c>
      <c r="AJ158" s="10">
        <v>2</v>
      </c>
      <c r="AK158" s="10" t="s">
        <v>124</v>
      </c>
      <c r="AL158" s="10" t="s">
        <v>534</v>
      </c>
      <c r="AM158" s="10" t="s">
        <v>126</v>
      </c>
      <c r="AN158" s="10">
        <v>0</v>
      </c>
      <c r="AO158" s="10">
        <v>24</v>
      </c>
      <c r="AP158" s="10">
        <v>0</v>
      </c>
      <c r="AQ158" s="10">
        <v>24</v>
      </c>
      <c r="AR158" s="10" t="s">
        <v>138</v>
      </c>
      <c r="AS158" s="10" t="s">
        <v>596</v>
      </c>
      <c r="AT158" s="10" t="s">
        <v>91</v>
      </c>
      <c r="AU158" s="11" t="s">
        <v>1269</v>
      </c>
      <c r="AV158" s="60">
        <v>3.262</v>
      </c>
      <c r="AW158" s="60">
        <v>8.7000000000000202E-2</v>
      </c>
      <c r="AX158" s="53">
        <v>24</v>
      </c>
      <c r="AY158" s="66">
        <v>0.42621121524427397</v>
      </c>
      <c r="AZ158" s="60">
        <v>5.8490000000000002</v>
      </c>
      <c r="BA158" s="60">
        <v>1.7130000000000001</v>
      </c>
      <c r="BB158" s="53">
        <v>24</v>
      </c>
      <c r="BC158" s="66">
        <v>8.3919518587751671</v>
      </c>
      <c r="BD158" s="10" t="s">
        <v>93</v>
      </c>
      <c r="BE158" s="10" t="s">
        <v>1991</v>
      </c>
      <c r="BF158" s="10" t="s">
        <v>597</v>
      </c>
    </row>
    <row r="159" spans="1:58">
      <c r="A159" t="s">
        <v>1428</v>
      </c>
      <c r="B159" t="s">
        <v>601</v>
      </c>
      <c r="C159" t="s">
        <v>602</v>
      </c>
      <c r="D159" t="s">
        <v>603</v>
      </c>
      <c r="E159" t="s">
        <v>604</v>
      </c>
      <c r="F159" t="s">
        <v>66</v>
      </c>
      <c r="G159" t="s">
        <v>67</v>
      </c>
      <c r="H159">
        <v>2014</v>
      </c>
      <c r="I159" t="s">
        <v>605</v>
      </c>
      <c r="J159" t="s">
        <v>525</v>
      </c>
      <c r="K159" t="s">
        <v>526</v>
      </c>
      <c r="L159" t="s">
        <v>71</v>
      </c>
      <c r="M159" t="s">
        <v>527</v>
      </c>
      <c r="N159" t="s">
        <v>73</v>
      </c>
      <c r="O159" t="s">
        <v>113</v>
      </c>
      <c r="P159" t="s">
        <v>75</v>
      </c>
      <c r="Q159" t="s">
        <v>72</v>
      </c>
      <c r="R159" t="s">
        <v>75</v>
      </c>
      <c r="S159" t="s">
        <v>76</v>
      </c>
      <c r="T159" t="s">
        <v>76</v>
      </c>
      <c r="U159" t="s">
        <v>76</v>
      </c>
      <c r="V159" t="s">
        <v>77</v>
      </c>
      <c r="W159" t="s">
        <v>114</v>
      </c>
      <c r="X159" t="s">
        <v>115</v>
      </c>
      <c r="Y159" t="s">
        <v>592</v>
      </c>
      <c r="Z159" t="s">
        <v>404</v>
      </c>
      <c r="AA159" t="s">
        <v>152</v>
      </c>
      <c r="AB159" t="s">
        <v>593</v>
      </c>
      <c r="AC159" t="s">
        <v>594</v>
      </c>
      <c r="AD159" t="s">
        <v>83</v>
      </c>
      <c r="AE159" t="s">
        <v>606</v>
      </c>
      <c r="AF159" t="s">
        <v>85</v>
      </c>
      <c r="AG159" t="s">
        <v>86</v>
      </c>
      <c r="AH159" t="s">
        <v>76</v>
      </c>
      <c r="AI159">
        <v>3</v>
      </c>
      <c r="AJ159" t="s">
        <v>607</v>
      </c>
      <c r="AK159" t="s">
        <v>124</v>
      </c>
      <c r="AL159" t="s">
        <v>534</v>
      </c>
      <c r="AM159" t="s">
        <v>126</v>
      </c>
      <c r="AN159">
        <v>0</v>
      </c>
      <c r="AO159">
        <v>12</v>
      </c>
      <c r="AP159">
        <v>0</v>
      </c>
      <c r="AQ159">
        <v>14</v>
      </c>
      <c r="AR159" t="s">
        <v>138</v>
      </c>
      <c r="AS159" t="s">
        <v>608</v>
      </c>
      <c r="AT159" t="s">
        <v>300</v>
      </c>
      <c r="AU159" s="3" t="s">
        <v>131</v>
      </c>
      <c r="AV159" s="56">
        <v>2.97</v>
      </c>
      <c r="AW159" s="56">
        <v>0.32</v>
      </c>
      <c r="AX159" s="50">
        <v>12</v>
      </c>
      <c r="AY159" s="63">
        <v>1.1200000000000001</v>
      </c>
      <c r="AZ159" s="56">
        <v>5.96</v>
      </c>
      <c r="BA159" s="56">
        <v>1.66</v>
      </c>
      <c r="BB159" s="50">
        <v>14</v>
      </c>
      <c r="BC159" s="63">
        <v>6.22</v>
      </c>
      <c r="BD159" t="s">
        <v>93</v>
      </c>
      <c r="BE159" t="s">
        <v>1993</v>
      </c>
    </row>
    <row r="160" spans="1:58">
      <c r="A160" t="s">
        <v>1429</v>
      </c>
      <c r="B160" t="s">
        <v>601</v>
      </c>
      <c r="C160" t="s">
        <v>602</v>
      </c>
      <c r="D160" t="s">
        <v>603</v>
      </c>
      <c r="E160" t="s">
        <v>604</v>
      </c>
      <c r="F160" t="s">
        <v>66</v>
      </c>
      <c r="G160" t="s">
        <v>67</v>
      </c>
      <c r="H160">
        <v>2014</v>
      </c>
      <c r="I160" t="s">
        <v>605</v>
      </c>
      <c r="J160" t="s">
        <v>525</v>
      </c>
      <c r="K160" t="s">
        <v>526</v>
      </c>
      <c r="L160" t="s">
        <v>71</v>
      </c>
      <c r="M160" t="s">
        <v>527</v>
      </c>
      <c r="N160" t="s">
        <v>73</v>
      </c>
      <c r="O160" t="s">
        <v>113</v>
      </c>
      <c r="P160" t="s">
        <v>75</v>
      </c>
      <c r="Q160" t="s">
        <v>72</v>
      </c>
      <c r="R160" t="s">
        <v>75</v>
      </c>
      <c r="S160" t="s">
        <v>76</v>
      </c>
      <c r="T160" t="s">
        <v>76</v>
      </c>
      <c r="U160" t="s">
        <v>76</v>
      </c>
      <c r="V160" t="s">
        <v>77</v>
      </c>
      <c r="W160" t="s">
        <v>114</v>
      </c>
      <c r="X160" t="s">
        <v>115</v>
      </c>
      <c r="Y160" t="s">
        <v>592</v>
      </c>
      <c r="Z160" t="s">
        <v>404</v>
      </c>
      <c r="AA160" t="s">
        <v>152</v>
      </c>
      <c r="AB160" t="s">
        <v>593</v>
      </c>
      <c r="AC160" t="s">
        <v>594</v>
      </c>
      <c r="AD160" t="s">
        <v>83</v>
      </c>
      <c r="AE160" t="s">
        <v>606</v>
      </c>
      <c r="AF160" t="s">
        <v>85</v>
      </c>
      <c r="AG160" t="s">
        <v>86</v>
      </c>
      <c r="AH160" t="s">
        <v>76</v>
      </c>
      <c r="AI160">
        <v>3</v>
      </c>
      <c r="AJ160" t="s">
        <v>607</v>
      </c>
      <c r="AK160" t="s">
        <v>124</v>
      </c>
      <c r="AL160" t="s">
        <v>534</v>
      </c>
      <c r="AM160" t="s">
        <v>126</v>
      </c>
      <c r="AN160">
        <v>0</v>
      </c>
      <c r="AO160">
        <v>12</v>
      </c>
      <c r="AP160">
        <v>0</v>
      </c>
      <c r="AQ160">
        <v>14</v>
      </c>
      <c r="AR160" t="s">
        <v>138</v>
      </c>
      <c r="AS160" t="s">
        <v>608</v>
      </c>
      <c r="AT160" t="s">
        <v>300</v>
      </c>
      <c r="AU160" s="3" t="s">
        <v>1854</v>
      </c>
      <c r="AV160" s="56">
        <v>15.49</v>
      </c>
      <c r="AW160" s="56">
        <v>3.2</v>
      </c>
      <c r="AX160" s="50">
        <v>12</v>
      </c>
      <c r="AY160" s="63">
        <v>11.09</v>
      </c>
      <c r="AZ160" s="56">
        <v>13.75</v>
      </c>
      <c r="BA160" s="56">
        <v>2.99</v>
      </c>
      <c r="BB160" s="50">
        <v>14</v>
      </c>
      <c r="BC160" s="63">
        <v>11.2</v>
      </c>
      <c r="BD160" t="s">
        <v>93</v>
      </c>
      <c r="BE160" t="s">
        <v>1993</v>
      </c>
    </row>
    <row r="161" spans="1:60">
      <c r="A161" t="s">
        <v>1430</v>
      </c>
      <c r="B161" t="s">
        <v>601</v>
      </c>
      <c r="C161" t="s">
        <v>602</v>
      </c>
      <c r="D161" t="s">
        <v>603</v>
      </c>
      <c r="E161" t="s">
        <v>604</v>
      </c>
      <c r="F161" t="s">
        <v>66</v>
      </c>
      <c r="G161" t="s">
        <v>67</v>
      </c>
      <c r="H161">
        <v>2014</v>
      </c>
      <c r="I161" t="s">
        <v>605</v>
      </c>
      <c r="J161" t="s">
        <v>525</v>
      </c>
      <c r="K161" t="s">
        <v>526</v>
      </c>
      <c r="L161" t="s">
        <v>71</v>
      </c>
      <c r="M161" t="s">
        <v>527</v>
      </c>
      <c r="N161" t="s">
        <v>73</v>
      </c>
      <c r="O161" t="s">
        <v>113</v>
      </c>
      <c r="P161" t="s">
        <v>75</v>
      </c>
      <c r="Q161" t="s">
        <v>72</v>
      </c>
      <c r="R161" t="s">
        <v>75</v>
      </c>
      <c r="S161" t="s">
        <v>76</v>
      </c>
      <c r="T161" t="s">
        <v>76</v>
      </c>
      <c r="U161" t="s">
        <v>76</v>
      </c>
      <c r="V161" t="s">
        <v>77</v>
      </c>
      <c r="W161" t="s">
        <v>114</v>
      </c>
      <c r="X161" t="s">
        <v>115</v>
      </c>
      <c r="Y161" t="s">
        <v>592</v>
      </c>
      <c r="Z161" t="s">
        <v>404</v>
      </c>
      <c r="AA161" t="s">
        <v>152</v>
      </c>
      <c r="AB161" t="s">
        <v>593</v>
      </c>
      <c r="AC161" t="s">
        <v>594</v>
      </c>
      <c r="AD161" t="s">
        <v>83</v>
      </c>
      <c r="AE161" t="s">
        <v>606</v>
      </c>
      <c r="AF161" t="s">
        <v>85</v>
      </c>
      <c r="AG161" t="s">
        <v>86</v>
      </c>
      <c r="AH161" t="s">
        <v>76</v>
      </c>
      <c r="AI161">
        <v>3</v>
      </c>
      <c r="AJ161" t="s">
        <v>607</v>
      </c>
      <c r="AK161" t="s">
        <v>124</v>
      </c>
      <c r="AL161" t="s">
        <v>534</v>
      </c>
      <c r="AM161" t="s">
        <v>126</v>
      </c>
      <c r="AN161">
        <v>0</v>
      </c>
      <c r="AO161">
        <v>12</v>
      </c>
      <c r="AP161">
        <v>0</v>
      </c>
      <c r="AQ161">
        <v>14</v>
      </c>
      <c r="AR161" t="s">
        <v>138</v>
      </c>
      <c r="AS161" t="s">
        <v>608</v>
      </c>
      <c r="AT161" t="s">
        <v>300</v>
      </c>
      <c r="AU161" s="3" t="s">
        <v>1855</v>
      </c>
      <c r="AV161" s="56">
        <v>20.94</v>
      </c>
      <c r="AW161" s="56">
        <v>2.61</v>
      </c>
      <c r="AX161" s="50">
        <v>12</v>
      </c>
      <c r="AY161" s="63">
        <v>9.0500000000000007</v>
      </c>
      <c r="AZ161" s="56">
        <v>21.51</v>
      </c>
      <c r="BA161" s="56">
        <v>2.38</v>
      </c>
      <c r="BB161" s="50">
        <v>14</v>
      </c>
      <c r="BC161" s="63">
        <v>8.89</v>
      </c>
      <c r="BD161" t="s">
        <v>93</v>
      </c>
      <c r="BE161" t="s">
        <v>1993</v>
      </c>
    </row>
    <row r="162" spans="1:60">
      <c r="A162" t="s">
        <v>1431</v>
      </c>
      <c r="B162" t="s">
        <v>601</v>
      </c>
      <c r="C162" t="s">
        <v>602</v>
      </c>
      <c r="D162" t="s">
        <v>603</v>
      </c>
      <c r="E162" t="s">
        <v>604</v>
      </c>
      <c r="F162" t="s">
        <v>66</v>
      </c>
      <c r="G162" t="s">
        <v>67</v>
      </c>
      <c r="H162">
        <v>2014</v>
      </c>
      <c r="I162" t="s">
        <v>605</v>
      </c>
      <c r="J162" t="s">
        <v>525</v>
      </c>
      <c r="K162" t="s">
        <v>526</v>
      </c>
      <c r="L162" t="s">
        <v>71</v>
      </c>
      <c r="M162" t="s">
        <v>527</v>
      </c>
      <c r="N162" t="s">
        <v>73</v>
      </c>
      <c r="O162" t="s">
        <v>113</v>
      </c>
      <c r="P162" t="s">
        <v>75</v>
      </c>
      <c r="Q162" t="s">
        <v>72</v>
      </c>
      <c r="R162" t="s">
        <v>75</v>
      </c>
      <c r="S162" t="s">
        <v>76</v>
      </c>
      <c r="T162" t="s">
        <v>76</v>
      </c>
      <c r="U162" t="s">
        <v>76</v>
      </c>
      <c r="V162" t="s">
        <v>77</v>
      </c>
      <c r="W162" t="s">
        <v>114</v>
      </c>
      <c r="X162" t="s">
        <v>115</v>
      </c>
      <c r="Y162" t="s">
        <v>592</v>
      </c>
      <c r="Z162" t="s">
        <v>404</v>
      </c>
      <c r="AA162" t="s">
        <v>152</v>
      </c>
      <c r="AB162" t="s">
        <v>593</v>
      </c>
      <c r="AC162" t="s">
        <v>594</v>
      </c>
      <c r="AD162" t="s">
        <v>83</v>
      </c>
      <c r="AE162" t="s">
        <v>606</v>
      </c>
      <c r="AF162" t="s">
        <v>85</v>
      </c>
      <c r="AG162" t="s">
        <v>86</v>
      </c>
      <c r="AH162" t="s">
        <v>76</v>
      </c>
      <c r="AI162">
        <v>3</v>
      </c>
      <c r="AJ162" t="s">
        <v>607</v>
      </c>
      <c r="AK162" t="s">
        <v>124</v>
      </c>
      <c r="AL162" t="s">
        <v>534</v>
      </c>
      <c r="AM162" t="s">
        <v>126</v>
      </c>
      <c r="AN162">
        <v>0</v>
      </c>
      <c r="AO162">
        <v>12</v>
      </c>
      <c r="AP162">
        <v>0</v>
      </c>
      <c r="AQ162">
        <v>14</v>
      </c>
      <c r="AR162" t="s">
        <v>138</v>
      </c>
      <c r="AS162" t="s">
        <v>608</v>
      </c>
      <c r="AT162" t="s">
        <v>300</v>
      </c>
      <c r="AU162" s="3" t="s">
        <v>1270</v>
      </c>
      <c r="AV162" s="56">
        <v>24.463999999999999</v>
      </c>
      <c r="AW162" s="56">
        <v>1.5369999999999999</v>
      </c>
      <c r="AX162" s="50">
        <v>12</v>
      </c>
      <c r="AY162" s="63">
        <v>5.3243241824667278</v>
      </c>
      <c r="AZ162" s="56">
        <v>22.302</v>
      </c>
      <c r="BA162" s="56">
        <v>2.0289999999999999</v>
      </c>
      <c r="BB162" s="50">
        <v>14</v>
      </c>
      <c r="BC162" s="63">
        <v>7.5918228377643269</v>
      </c>
      <c r="BD162" t="s">
        <v>93</v>
      </c>
      <c r="BE162" t="s">
        <v>1993</v>
      </c>
    </row>
    <row r="163" spans="1:60">
      <c r="A163" t="s">
        <v>1432</v>
      </c>
      <c r="B163" t="s">
        <v>601</v>
      </c>
      <c r="C163" t="s">
        <v>602</v>
      </c>
      <c r="D163" t="s">
        <v>603</v>
      </c>
      <c r="E163" t="s">
        <v>604</v>
      </c>
      <c r="F163" t="s">
        <v>66</v>
      </c>
      <c r="G163" t="s">
        <v>67</v>
      </c>
      <c r="H163">
        <v>2014</v>
      </c>
      <c r="I163" t="s">
        <v>605</v>
      </c>
      <c r="J163" t="s">
        <v>525</v>
      </c>
      <c r="K163" t="s">
        <v>526</v>
      </c>
      <c r="L163" t="s">
        <v>71</v>
      </c>
      <c r="M163" t="s">
        <v>527</v>
      </c>
      <c r="N163" t="s">
        <v>73</v>
      </c>
      <c r="O163" t="s">
        <v>113</v>
      </c>
      <c r="P163" t="s">
        <v>75</v>
      </c>
      <c r="Q163" t="s">
        <v>72</v>
      </c>
      <c r="R163" t="s">
        <v>75</v>
      </c>
      <c r="S163" t="s">
        <v>76</v>
      </c>
      <c r="T163" t="s">
        <v>76</v>
      </c>
      <c r="U163" t="s">
        <v>76</v>
      </c>
      <c r="V163" t="s">
        <v>77</v>
      </c>
      <c r="W163" t="s">
        <v>114</v>
      </c>
      <c r="X163" t="s">
        <v>115</v>
      </c>
      <c r="Y163" t="s">
        <v>592</v>
      </c>
      <c r="Z163" t="s">
        <v>404</v>
      </c>
      <c r="AA163" t="s">
        <v>152</v>
      </c>
      <c r="AB163" t="s">
        <v>593</v>
      </c>
      <c r="AC163" t="s">
        <v>594</v>
      </c>
      <c r="AD163" t="s">
        <v>83</v>
      </c>
      <c r="AE163" t="s">
        <v>606</v>
      </c>
      <c r="AF163" t="s">
        <v>85</v>
      </c>
      <c r="AG163" t="s">
        <v>86</v>
      </c>
      <c r="AH163" t="s">
        <v>76</v>
      </c>
      <c r="AI163">
        <v>3</v>
      </c>
      <c r="AJ163" t="s">
        <v>607</v>
      </c>
      <c r="AK163" t="s">
        <v>124</v>
      </c>
      <c r="AL163" t="s">
        <v>534</v>
      </c>
      <c r="AM163" t="s">
        <v>126</v>
      </c>
      <c r="AN163">
        <v>0</v>
      </c>
      <c r="AO163">
        <v>12</v>
      </c>
      <c r="AP163">
        <v>0</v>
      </c>
      <c r="AQ163">
        <v>14</v>
      </c>
      <c r="AR163" t="s">
        <v>138</v>
      </c>
      <c r="AS163" t="s">
        <v>608</v>
      </c>
      <c r="AT163" t="s">
        <v>300</v>
      </c>
      <c r="AU163" s="3" t="s">
        <v>1269</v>
      </c>
      <c r="AV163" s="56">
        <v>2.5499999999999998</v>
      </c>
      <c r="AW163" s="56">
        <v>0.14499999999999999</v>
      </c>
      <c r="AX163" s="50">
        <v>12</v>
      </c>
      <c r="AY163" s="63">
        <v>0.50229473419497439</v>
      </c>
      <c r="AZ163" s="56">
        <v>2.9590000000000001</v>
      </c>
      <c r="BA163" s="56">
        <v>0.24399999999999999</v>
      </c>
      <c r="BB163" s="50">
        <v>14</v>
      </c>
      <c r="BC163" s="63">
        <v>0.91296440237284171</v>
      </c>
      <c r="BD163" t="s">
        <v>93</v>
      </c>
      <c r="BE163" t="s">
        <v>1993</v>
      </c>
    </row>
    <row r="164" spans="1:60" s="1" customFormat="1">
      <c r="A164" s="1" t="s">
        <v>1433</v>
      </c>
      <c r="B164" s="1" t="s">
        <v>612</v>
      </c>
      <c r="C164" s="1" t="s">
        <v>613</v>
      </c>
      <c r="D164" s="1" t="s">
        <v>614</v>
      </c>
      <c r="E164" s="1" t="s">
        <v>615</v>
      </c>
      <c r="F164" s="1" t="s">
        <v>616</v>
      </c>
      <c r="G164" s="1" t="s">
        <v>67</v>
      </c>
      <c r="H164" s="1">
        <v>2017</v>
      </c>
      <c r="I164" s="1" t="s">
        <v>617</v>
      </c>
      <c r="J164" s="1" t="s">
        <v>525</v>
      </c>
      <c r="K164" s="1" t="s">
        <v>526</v>
      </c>
      <c r="L164" s="1" t="s">
        <v>71</v>
      </c>
      <c r="M164" s="1" t="s">
        <v>527</v>
      </c>
      <c r="N164" s="1" t="s">
        <v>73</v>
      </c>
      <c r="O164" s="1" t="s">
        <v>113</v>
      </c>
      <c r="P164" s="1" t="s">
        <v>75</v>
      </c>
      <c r="Q164" s="1" t="s">
        <v>72</v>
      </c>
      <c r="R164" s="1" t="s">
        <v>75</v>
      </c>
      <c r="S164" s="1" t="s">
        <v>76</v>
      </c>
      <c r="T164" s="1" t="s">
        <v>76</v>
      </c>
      <c r="U164" s="1" t="s">
        <v>220</v>
      </c>
      <c r="V164" s="1" t="s">
        <v>77</v>
      </c>
      <c r="W164" s="1" t="s">
        <v>114</v>
      </c>
      <c r="X164" s="1" t="s">
        <v>115</v>
      </c>
      <c r="Y164" s="1" t="s">
        <v>592</v>
      </c>
      <c r="Z164" s="1" t="s">
        <v>404</v>
      </c>
      <c r="AA164" s="1" t="s">
        <v>152</v>
      </c>
      <c r="AB164" s="1" t="s">
        <v>593</v>
      </c>
      <c r="AC164" s="1" t="s">
        <v>594</v>
      </c>
      <c r="AD164" s="1" t="s">
        <v>83</v>
      </c>
      <c r="AE164" s="1" t="s">
        <v>618</v>
      </c>
      <c r="AF164" s="1" t="s">
        <v>85</v>
      </c>
      <c r="AG164" s="1" t="s">
        <v>86</v>
      </c>
      <c r="AH164" s="1" t="s">
        <v>76</v>
      </c>
      <c r="AI164" s="1">
        <v>3</v>
      </c>
      <c r="AJ164" s="1">
        <v>1</v>
      </c>
      <c r="AK164" s="1" t="s">
        <v>124</v>
      </c>
      <c r="AL164" s="1" t="s">
        <v>534</v>
      </c>
      <c r="AM164" s="1" t="s">
        <v>126</v>
      </c>
      <c r="AN164" s="1">
        <v>0</v>
      </c>
      <c r="AO164" s="1">
        <v>14</v>
      </c>
      <c r="AP164" s="1">
        <v>0</v>
      </c>
      <c r="AQ164" s="1">
        <v>14</v>
      </c>
      <c r="AR164" s="1" t="s">
        <v>138</v>
      </c>
      <c r="AS164" s="1" t="s">
        <v>619</v>
      </c>
      <c r="AT164" s="1" t="s">
        <v>91</v>
      </c>
      <c r="AU164" s="4" t="s">
        <v>131</v>
      </c>
      <c r="AV164" s="57">
        <v>3.31</v>
      </c>
      <c r="AW164" s="57">
        <v>0.15</v>
      </c>
      <c r="AX164" s="51">
        <v>14</v>
      </c>
      <c r="AY164" s="64">
        <v>0.55000000000000004</v>
      </c>
      <c r="AZ164" s="57">
        <v>5.95</v>
      </c>
      <c r="BA164" s="57">
        <v>1.74</v>
      </c>
      <c r="BB164" s="51">
        <v>14</v>
      </c>
      <c r="BC164" s="64">
        <v>6.51</v>
      </c>
      <c r="BD164" s="1" t="s">
        <v>93</v>
      </c>
      <c r="BE164" s="1" t="s">
        <v>2001</v>
      </c>
      <c r="BF164" s="1" t="s">
        <v>621</v>
      </c>
    </row>
    <row r="165" spans="1:60" s="1" customFormat="1">
      <c r="A165" s="1" t="s">
        <v>1434</v>
      </c>
      <c r="B165" s="1" t="s">
        <v>612</v>
      </c>
      <c r="C165" s="1" t="s">
        <v>613</v>
      </c>
      <c r="D165" s="1" t="s">
        <v>614</v>
      </c>
      <c r="E165" s="1" t="s">
        <v>615</v>
      </c>
      <c r="F165" s="1" t="s">
        <v>616</v>
      </c>
      <c r="G165" s="1" t="s">
        <v>67</v>
      </c>
      <c r="H165" s="1">
        <v>2017</v>
      </c>
      <c r="I165" s="1" t="s">
        <v>617</v>
      </c>
      <c r="J165" s="1" t="s">
        <v>525</v>
      </c>
      <c r="K165" s="1" t="s">
        <v>526</v>
      </c>
      <c r="L165" s="1" t="s">
        <v>71</v>
      </c>
      <c r="M165" s="1" t="s">
        <v>527</v>
      </c>
      <c r="N165" s="1" t="s">
        <v>73</v>
      </c>
      <c r="O165" s="1" t="s">
        <v>113</v>
      </c>
      <c r="P165" s="1" t="s">
        <v>75</v>
      </c>
      <c r="Q165" s="1" t="s">
        <v>72</v>
      </c>
      <c r="R165" s="1" t="s">
        <v>75</v>
      </c>
      <c r="S165" s="1" t="s">
        <v>76</v>
      </c>
      <c r="T165" s="1" t="s">
        <v>76</v>
      </c>
      <c r="U165" s="1" t="s">
        <v>220</v>
      </c>
      <c r="V165" s="1" t="s">
        <v>77</v>
      </c>
      <c r="W165" s="1" t="s">
        <v>114</v>
      </c>
      <c r="X165" s="1" t="s">
        <v>115</v>
      </c>
      <c r="Y165" s="1" t="s">
        <v>592</v>
      </c>
      <c r="Z165" s="1" t="s">
        <v>404</v>
      </c>
      <c r="AA165" s="1" t="s">
        <v>152</v>
      </c>
      <c r="AB165" s="1" t="s">
        <v>593</v>
      </c>
      <c r="AC165" s="1" t="s">
        <v>594</v>
      </c>
      <c r="AD165" s="1" t="s">
        <v>83</v>
      </c>
      <c r="AE165" s="1" t="s">
        <v>618</v>
      </c>
      <c r="AF165" s="1" t="s">
        <v>85</v>
      </c>
      <c r="AG165" s="1" t="s">
        <v>86</v>
      </c>
      <c r="AH165" s="1" t="s">
        <v>76</v>
      </c>
      <c r="AI165" s="1">
        <v>3</v>
      </c>
      <c r="AJ165" s="1">
        <v>1</v>
      </c>
      <c r="AK165" s="1" t="s">
        <v>124</v>
      </c>
      <c r="AL165" s="1" t="s">
        <v>534</v>
      </c>
      <c r="AM165" s="1" t="s">
        <v>126</v>
      </c>
      <c r="AN165" s="1">
        <v>0</v>
      </c>
      <c r="AO165" s="1">
        <v>14</v>
      </c>
      <c r="AP165" s="1">
        <v>0</v>
      </c>
      <c r="AQ165" s="1">
        <v>14</v>
      </c>
      <c r="AR165" s="1" t="s">
        <v>138</v>
      </c>
      <c r="AS165" s="1" t="s">
        <v>619</v>
      </c>
      <c r="AT165" s="1" t="s">
        <v>91</v>
      </c>
      <c r="AU165" s="4" t="s">
        <v>1854</v>
      </c>
      <c r="AV165" s="57">
        <v>5.78</v>
      </c>
      <c r="AW165" s="57">
        <v>1.61</v>
      </c>
      <c r="AX165" s="51">
        <v>14</v>
      </c>
      <c r="AY165" s="64">
        <v>6.04</v>
      </c>
      <c r="AZ165" s="57">
        <v>13.69</v>
      </c>
      <c r="BA165" s="57">
        <v>3.14</v>
      </c>
      <c r="BB165" s="51">
        <v>14</v>
      </c>
      <c r="BC165" s="64">
        <v>11.74</v>
      </c>
      <c r="BD165" s="1" t="s">
        <v>93</v>
      </c>
      <c r="BE165" s="1" t="s">
        <v>2001</v>
      </c>
      <c r="BF165" s="1" t="s">
        <v>621</v>
      </c>
    </row>
    <row r="166" spans="1:60" s="1" customFormat="1">
      <c r="A166" s="1" t="s">
        <v>1435</v>
      </c>
      <c r="B166" s="1" t="s">
        <v>612</v>
      </c>
      <c r="C166" s="1" t="s">
        <v>613</v>
      </c>
      <c r="D166" s="1" t="s">
        <v>614</v>
      </c>
      <c r="E166" s="1" t="s">
        <v>615</v>
      </c>
      <c r="F166" s="1" t="s">
        <v>616</v>
      </c>
      <c r="G166" s="1" t="s">
        <v>67</v>
      </c>
      <c r="H166" s="1">
        <v>2017</v>
      </c>
      <c r="I166" s="1" t="s">
        <v>617</v>
      </c>
      <c r="J166" s="1" t="s">
        <v>525</v>
      </c>
      <c r="K166" s="1" t="s">
        <v>526</v>
      </c>
      <c r="L166" s="1" t="s">
        <v>71</v>
      </c>
      <c r="M166" s="1" t="s">
        <v>527</v>
      </c>
      <c r="N166" s="1" t="s">
        <v>73</v>
      </c>
      <c r="O166" s="1" t="s">
        <v>113</v>
      </c>
      <c r="P166" s="1" t="s">
        <v>75</v>
      </c>
      <c r="Q166" s="1" t="s">
        <v>72</v>
      </c>
      <c r="R166" s="1" t="s">
        <v>75</v>
      </c>
      <c r="S166" s="1" t="s">
        <v>76</v>
      </c>
      <c r="T166" s="1" t="s">
        <v>76</v>
      </c>
      <c r="U166" s="1" t="s">
        <v>220</v>
      </c>
      <c r="V166" s="1" t="s">
        <v>77</v>
      </c>
      <c r="W166" s="1" t="s">
        <v>114</v>
      </c>
      <c r="X166" s="1" t="s">
        <v>115</v>
      </c>
      <c r="Y166" s="1" t="s">
        <v>592</v>
      </c>
      <c r="Z166" s="1" t="s">
        <v>404</v>
      </c>
      <c r="AA166" s="1" t="s">
        <v>152</v>
      </c>
      <c r="AB166" s="1" t="s">
        <v>593</v>
      </c>
      <c r="AC166" s="1" t="s">
        <v>594</v>
      </c>
      <c r="AD166" s="1" t="s">
        <v>83</v>
      </c>
      <c r="AE166" s="1" t="s">
        <v>618</v>
      </c>
      <c r="AF166" s="1" t="s">
        <v>85</v>
      </c>
      <c r="AG166" s="1" t="s">
        <v>86</v>
      </c>
      <c r="AH166" s="1" t="s">
        <v>76</v>
      </c>
      <c r="AI166" s="1">
        <v>3</v>
      </c>
      <c r="AJ166" s="1">
        <v>1</v>
      </c>
      <c r="AK166" s="1" t="s">
        <v>124</v>
      </c>
      <c r="AL166" s="1" t="s">
        <v>534</v>
      </c>
      <c r="AM166" s="1" t="s">
        <v>126</v>
      </c>
      <c r="AN166" s="1">
        <v>0</v>
      </c>
      <c r="AO166" s="1">
        <v>14</v>
      </c>
      <c r="AP166" s="1">
        <v>0</v>
      </c>
      <c r="AQ166" s="1">
        <v>14</v>
      </c>
      <c r="AR166" s="1" t="s">
        <v>138</v>
      </c>
      <c r="AS166" s="1" t="s">
        <v>619</v>
      </c>
      <c r="AT166" s="1" t="s">
        <v>91</v>
      </c>
      <c r="AU166" s="4" t="s">
        <v>1855</v>
      </c>
      <c r="AV166" s="57">
        <v>12.86</v>
      </c>
      <c r="AW166" s="57">
        <v>2.72</v>
      </c>
      <c r="AX166" s="51">
        <v>14</v>
      </c>
      <c r="AY166" s="64">
        <v>10.18</v>
      </c>
      <c r="AZ166" s="57">
        <v>21.52</v>
      </c>
      <c r="BA166" s="57">
        <v>2.46</v>
      </c>
      <c r="BB166" s="51">
        <v>14</v>
      </c>
      <c r="BC166" s="64">
        <v>9.19</v>
      </c>
      <c r="BD166" s="1" t="s">
        <v>93</v>
      </c>
      <c r="BE166" s="1" t="s">
        <v>2001</v>
      </c>
      <c r="BF166" s="1" t="s">
        <v>621</v>
      </c>
    </row>
    <row r="167" spans="1:60" s="1" customFormat="1">
      <c r="A167" s="1" t="s">
        <v>1436</v>
      </c>
      <c r="B167" s="1" t="s">
        <v>612</v>
      </c>
      <c r="C167" s="1" t="s">
        <v>613</v>
      </c>
      <c r="D167" s="1" t="s">
        <v>614</v>
      </c>
      <c r="E167" s="1" t="s">
        <v>615</v>
      </c>
      <c r="F167" s="1" t="s">
        <v>616</v>
      </c>
      <c r="G167" s="1" t="s">
        <v>67</v>
      </c>
      <c r="H167" s="1">
        <v>2017</v>
      </c>
      <c r="I167" s="1" t="s">
        <v>617</v>
      </c>
      <c r="J167" s="1" t="s">
        <v>525</v>
      </c>
      <c r="K167" s="1" t="s">
        <v>526</v>
      </c>
      <c r="L167" s="1" t="s">
        <v>71</v>
      </c>
      <c r="M167" s="1" t="s">
        <v>527</v>
      </c>
      <c r="N167" s="1" t="s">
        <v>73</v>
      </c>
      <c r="O167" s="1" t="s">
        <v>113</v>
      </c>
      <c r="P167" s="1" t="s">
        <v>75</v>
      </c>
      <c r="Q167" s="1" t="s">
        <v>72</v>
      </c>
      <c r="R167" s="1" t="s">
        <v>75</v>
      </c>
      <c r="S167" s="1" t="s">
        <v>76</v>
      </c>
      <c r="T167" s="1" t="s">
        <v>76</v>
      </c>
      <c r="U167" s="1" t="s">
        <v>220</v>
      </c>
      <c r="V167" s="1" t="s">
        <v>77</v>
      </c>
      <c r="W167" s="1" t="s">
        <v>114</v>
      </c>
      <c r="X167" s="1" t="s">
        <v>115</v>
      </c>
      <c r="Y167" s="1" t="s">
        <v>592</v>
      </c>
      <c r="Z167" s="1" t="s">
        <v>404</v>
      </c>
      <c r="AA167" s="1" t="s">
        <v>152</v>
      </c>
      <c r="AB167" s="1" t="s">
        <v>593</v>
      </c>
      <c r="AC167" s="1" t="s">
        <v>594</v>
      </c>
      <c r="AD167" s="1" t="s">
        <v>83</v>
      </c>
      <c r="AE167" s="1" t="s">
        <v>618</v>
      </c>
      <c r="AF167" s="1" t="s">
        <v>85</v>
      </c>
      <c r="AG167" s="1" t="s">
        <v>86</v>
      </c>
      <c r="AH167" s="1" t="s">
        <v>76</v>
      </c>
      <c r="AI167" s="1">
        <v>3</v>
      </c>
      <c r="AJ167" s="1">
        <v>1</v>
      </c>
      <c r="AK167" s="1" t="s">
        <v>124</v>
      </c>
      <c r="AL167" s="1" t="s">
        <v>534</v>
      </c>
      <c r="AM167" s="1" t="s">
        <v>126</v>
      </c>
      <c r="AN167" s="1">
        <v>0</v>
      </c>
      <c r="AO167" s="1">
        <v>14</v>
      </c>
      <c r="AP167" s="1">
        <v>0</v>
      </c>
      <c r="AQ167" s="1">
        <v>14</v>
      </c>
      <c r="AR167" s="1" t="s">
        <v>138</v>
      </c>
      <c r="AS167" s="1" t="s">
        <v>619</v>
      </c>
      <c r="AT167" s="1" t="s">
        <v>91</v>
      </c>
      <c r="AU167" s="4" t="s">
        <v>1270</v>
      </c>
      <c r="AV167" s="57">
        <v>18.925233644859802</v>
      </c>
      <c r="AW167" s="57">
        <v>0.14018691588784993</v>
      </c>
      <c r="AX167" s="51">
        <v>14</v>
      </c>
      <c r="AY167" s="64">
        <v>0.52453140936083087</v>
      </c>
      <c r="AZ167" s="57">
        <v>22.2897196261682</v>
      </c>
      <c r="BA167" s="57">
        <v>2.0677570093458009</v>
      </c>
      <c r="BB167" s="51">
        <v>14</v>
      </c>
      <c r="BC167" s="64">
        <v>7.7368382880723097</v>
      </c>
      <c r="BD167" s="1" t="s">
        <v>93</v>
      </c>
      <c r="BE167" s="1" t="s">
        <v>2001</v>
      </c>
      <c r="BF167" s="1" t="s">
        <v>621</v>
      </c>
      <c r="BH167" s="12"/>
    </row>
    <row r="168" spans="1:60" s="1" customFormat="1">
      <c r="A168" s="1" t="s">
        <v>1437</v>
      </c>
      <c r="B168" s="1" t="s">
        <v>612</v>
      </c>
      <c r="C168" s="1" t="s">
        <v>613</v>
      </c>
      <c r="D168" s="1" t="s">
        <v>614</v>
      </c>
      <c r="E168" s="1" t="s">
        <v>615</v>
      </c>
      <c r="F168" s="1" t="s">
        <v>616</v>
      </c>
      <c r="G168" s="1" t="s">
        <v>67</v>
      </c>
      <c r="H168" s="1">
        <v>2017</v>
      </c>
      <c r="I168" s="1" t="s">
        <v>617</v>
      </c>
      <c r="J168" s="1" t="s">
        <v>525</v>
      </c>
      <c r="K168" s="1" t="s">
        <v>526</v>
      </c>
      <c r="L168" s="1" t="s">
        <v>71</v>
      </c>
      <c r="M168" s="1" t="s">
        <v>527</v>
      </c>
      <c r="N168" s="1" t="s">
        <v>73</v>
      </c>
      <c r="O168" s="1" t="s">
        <v>113</v>
      </c>
      <c r="P168" s="1" t="s">
        <v>75</v>
      </c>
      <c r="Q168" s="1" t="s">
        <v>72</v>
      </c>
      <c r="R168" s="1" t="s">
        <v>75</v>
      </c>
      <c r="S168" s="1" t="s">
        <v>76</v>
      </c>
      <c r="T168" s="1" t="s">
        <v>76</v>
      </c>
      <c r="U168" s="1" t="s">
        <v>220</v>
      </c>
      <c r="V168" s="1" t="s">
        <v>77</v>
      </c>
      <c r="W168" s="1" t="s">
        <v>114</v>
      </c>
      <c r="X168" s="1" t="s">
        <v>115</v>
      </c>
      <c r="Y168" s="1" t="s">
        <v>592</v>
      </c>
      <c r="Z168" s="1" t="s">
        <v>404</v>
      </c>
      <c r="AA168" s="1" t="s">
        <v>152</v>
      </c>
      <c r="AB168" s="1" t="s">
        <v>593</v>
      </c>
      <c r="AC168" s="1" t="s">
        <v>594</v>
      </c>
      <c r="AD168" s="1" t="s">
        <v>83</v>
      </c>
      <c r="AE168" s="1" t="s">
        <v>618</v>
      </c>
      <c r="AF168" s="1" t="s">
        <v>85</v>
      </c>
      <c r="AG168" s="1" t="s">
        <v>86</v>
      </c>
      <c r="AH168" s="1" t="s">
        <v>76</v>
      </c>
      <c r="AI168" s="1">
        <v>3</v>
      </c>
      <c r="AJ168" s="1">
        <v>1</v>
      </c>
      <c r="AK168" s="1" t="s">
        <v>124</v>
      </c>
      <c r="AL168" s="1" t="s">
        <v>534</v>
      </c>
      <c r="AM168" s="1" t="s">
        <v>126</v>
      </c>
      <c r="AN168" s="1">
        <v>0</v>
      </c>
      <c r="AO168" s="1">
        <v>14</v>
      </c>
      <c r="AP168" s="1">
        <v>0</v>
      </c>
      <c r="AQ168" s="1">
        <v>14</v>
      </c>
      <c r="AR168" s="1" t="s">
        <v>138</v>
      </c>
      <c r="AS168" s="1" t="s">
        <v>619</v>
      </c>
      <c r="AT168" s="1" t="s">
        <v>91</v>
      </c>
      <c r="AU168" s="4" t="s">
        <v>1269</v>
      </c>
      <c r="AV168" s="57">
        <v>3.4345794392523299</v>
      </c>
      <c r="AW168" s="57">
        <v>2.5934579439251984</v>
      </c>
      <c r="AX168" s="51">
        <v>14</v>
      </c>
      <c r="AY168" s="64">
        <v>9.7038310731752766</v>
      </c>
      <c r="AZ168" s="57">
        <v>2.94392523364486</v>
      </c>
      <c r="BA168" s="57">
        <v>0.21028037383177001</v>
      </c>
      <c r="BB168" s="51">
        <v>14</v>
      </c>
      <c r="BC168" s="64">
        <v>0.78679711404122799</v>
      </c>
      <c r="BD168" s="1" t="s">
        <v>93</v>
      </c>
      <c r="BE168" s="1" t="s">
        <v>2001</v>
      </c>
      <c r="BF168" s="1" t="s">
        <v>621</v>
      </c>
      <c r="BH168" s="12"/>
    </row>
    <row r="169" spans="1:60">
      <c r="A169" t="s">
        <v>1438</v>
      </c>
      <c r="B169" t="s">
        <v>625</v>
      </c>
      <c r="C169" t="s">
        <v>626</v>
      </c>
      <c r="D169" t="s">
        <v>627</v>
      </c>
      <c r="E169" t="s">
        <v>628</v>
      </c>
      <c r="F169" t="s">
        <v>66</v>
      </c>
      <c r="G169" t="s">
        <v>67</v>
      </c>
      <c r="H169">
        <v>2012</v>
      </c>
      <c r="I169" t="s">
        <v>629</v>
      </c>
      <c r="J169" t="s">
        <v>110</v>
      </c>
      <c r="K169" t="s">
        <v>111</v>
      </c>
      <c r="L169" t="s">
        <v>71</v>
      </c>
      <c r="M169" t="s">
        <v>630</v>
      </c>
      <c r="N169" t="s">
        <v>73</v>
      </c>
      <c r="O169" t="s">
        <v>113</v>
      </c>
      <c r="P169" t="s">
        <v>219</v>
      </c>
      <c r="Q169" t="s">
        <v>220</v>
      </c>
      <c r="R169" t="s">
        <v>221</v>
      </c>
      <c r="S169" t="s">
        <v>76</v>
      </c>
      <c r="T169" t="s">
        <v>76</v>
      </c>
      <c r="U169" t="s">
        <v>76</v>
      </c>
      <c r="V169" t="s">
        <v>77</v>
      </c>
      <c r="W169" t="s">
        <v>356</v>
      </c>
      <c r="X169" t="s">
        <v>356</v>
      </c>
      <c r="Y169" t="s">
        <v>631</v>
      </c>
      <c r="Z169" t="s">
        <v>632</v>
      </c>
      <c r="AA169" t="s">
        <v>152</v>
      </c>
      <c r="AB169" t="s">
        <v>633</v>
      </c>
      <c r="AC169" t="s">
        <v>634</v>
      </c>
      <c r="AD169" t="s">
        <v>83</v>
      </c>
      <c r="AE169" t="s">
        <v>123</v>
      </c>
      <c r="AF169" t="s">
        <v>123</v>
      </c>
      <c r="AG169" t="s">
        <v>86</v>
      </c>
      <c r="AH169" t="s">
        <v>76</v>
      </c>
      <c r="AI169">
        <v>1</v>
      </c>
      <c r="AJ169">
        <v>5</v>
      </c>
      <c r="AK169" t="s">
        <v>635</v>
      </c>
      <c r="AL169" t="s">
        <v>636</v>
      </c>
      <c r="AM169" t="s">
        <v>126</v>
      </c>
      <c r="AN169">
        <v>0</v>
      </c>
      <c r="AO169">
        <v>10</v>
      </c>
      <c r="AP169">
        <v>0</v>
      </c>
      <c r="AQ169">
        <v>10</v>
      </c>
      <c r="AR169" t="s">
        <v>138</v>
      </c>
      <c r="AS169" t="s">
        <v>637</v>
      </c>
      <c r="AT169" t="s">
        <v>300</v>
      </c>
      <c r="AU169" s="3" t="s">
        <v>1854</v>
      </c>
      <c r="AV169" s="56">
        <v>11.19</v>
      </c>
      <c r="AW169" s="56">
        <v>14.48</v>
      </c>
      <c r="AX169" s="50">
        <v>10</v>
      </c>
      <c r="AY169" s="63">
        <v>45.79</v>
      </c>
      <c r="AZ169" s="56">
        <v>18.14</v>
      </c>
      <c r="BA169" s="56">
        <v>20.13</v>
      </c>
      <c r="BB169" s="50">
        <v>10</v>
      </c>
      <c r="BC169" s="63">
        <v>63.65</v>
      </c>
      <c r="BD169" t="s">
        <v>93</v>
      </c>
      <c r="BE169" t="s">
        <v>2002</v>
      </c>
      <c r="BF169" t="s">
        <v>639</v>
      </c>
    </row>
    <row r="170" spans="1:60">
      <c r="A170" t="s">
        <v>1439</v>
      </c>
      <c r="B170" t="s">
        <v>625</v>
      </c>
      <c r="C170" t="s">
        <v>626</v>
      </c>
      <c r="D170" t="s">
        <v>627</v>
      </c>
      <c r="E170" t="s">
        <v>628</v>
      </c>
      <c r="F170" t="s">
        <v>66</v>
      </c>
      <c r="G170" t="s">
        <v>67</v>
      </c>
      <c r="H170">
        <v>2012</v>
      </c>
      <c r="I170" t="s">
        <v>629</v>
      </c>
      <c r="J170" t="s">
        <v>110</v>
      </c>
      <c r="K170" t="s">
        <v>111</v>
      </c>
      <c r="L170" t="s">
        <v>71</v>
      </c>
      <c r="M170" t="s">
        <v>630</v>
      </c>
      <c r="N170" t="s">
        <v>73</v>
      </c>
      <c r="O170" t="s">
        <v>113</v>
      </c>
      <c r="P170" t="s">
        <v>219</v>
      </c>
      <c r="Q170" t="s">
        <v>220</v>
      </c>
      <c r="R170" t="s">
        <v>221</v>
      </c>
      <c r="S170" t="s">
        <v>76</v>
      </c>
      <c r="T170" t="s">
        <v>76</v>
      </c>
      <c r="U170" t="s">
        <v>76</v>
      </c>
      <c r="V170" t="s">
        <v>77</v>
      </c>
      <c r="W170" t="s">
        <v>356</v>
      </c>
      <c r="X170" t="s">
        <v>356</v>
      </c>
      <c r="Y170" t="s">
        <v>631</v>
      </c>
      <c r="Z170" t="s">
        <v>632</v>
      </c>
      <c r="AA170" t="s">
        <v>152</v>
      </c>
      <c r="AB170" t="s">
        <v>633</v>
      </c>
      <c r="AC170" t="s">
        <v>634</v>
      </c>
      <c r="AD170" t="s">
        <v>83</v>
      </c>
      <c r="AE170" t="s">
        <v>123</v>
      </c>
      <c r="AF170" t="s">
        <v>123</v>
      </c>
      <c r="AG170" t="s">
        <v>86</v>
      </c>
      <c r="AH170" t="s">
        <v>76</v>
      </c>
      <c r="AI170">
        <v>1</v>
      </c>
      <c r="AJ170">
        <v>5</v>
      </c>
      <c r="AK170" t="s">
        <v>635</v>
      </c>
      <c r="AL170" t="s">
        <v>636</v>
      </c>
      <c r="AM170" t="s">
        <v>126</v>
      </c>
      <c r="AN170">
        <v>0</v>
      </c>
      <c r="AO170">
        <v>10</v>
      </c>
      <c r="AP170">
        <v>0</v>
      </c>
      <c r="AQ170">
        <v>10</v>
      </c>
      <c r="AR170" t="s">
        <v>138</v>
      </c>
      <c r="AS170" t="s">
        <v>637</v>
      </c>
      <c r="AT170" t="s">
        <v>300</v>
      </c>
      <c r="AU170" s="3" t="s">
        <v>1270</v>
      </c>
      <c r="AV170" s="56">
        <v>30.041</v>
      </c>
      <c r="AW170" s="56">
        <v>29.201000000000001</v>
      </c>
      <c r="AX170" s="50">
        <v>10</v>
      </c>
      <c r="AY170" s="63">
        <v>92.341669954576858</v>
      </c>
      <c r="AZ170" s="56">
        <v>30.03</v>
      </c>
      <c r="BA170" s="56">
        <v>30.661999999999999</v>
      </c>
      <c r="BB170" s="50">
        <v>10</v>
      </c>
      <c r="BC170" s="63">
        <v>96.961757616082849</v>
      </c>
      <c r="BD170" t="s">
        <v>93</v>
      </c>
      <c r="BE170" t="s">
        <v>2002</v>
      </c>
      <c r="BF170" t="s">
        <v>639</v>
      </c>
    </row>
    <row r="171" spans="1:60">
      <c r="A171" t="s">
        <v>1440</v>
      </c>
      <c r="B171" t="s">
        <v>625</v>
      </c>
      <c r="C171" t="s">
        <v>626</v>
      </c>
      <c r="D171" t="s">
        <v>627</v>
      </c>
      <c r="E171" t="s">
        <v>628</v>
      </c>
      <c r="F171" t="s">
        <v>66</v>
      </c>
      <c r="G171" t="s">
        <v>67</v>
      </c>
      <c r="H171">
        <v>2012</v>
      </c>
      <c r="I171" t="s">
        <v>629</v>
      </c>
      <c r="J171" t="s">
        <v>110</v>
      </c>
      <c r="K171" t="s">
        <v>111</v>
      </c>
      <c r="L171" t="s">
        <v>71</v>
      </c>
      <c r="M171" t="s">
        <v>630</v>
      </c>
      <c r="N171" t="s">
        <v>73</v>
      </c>
      <c r="O171" t="s">
        <v>113</v>
      </c>
      <c r="P171" t="s">
        <v>219</v>
      </c>
      <c r="Q171" t="s">
        <v>220</v>
      </c>
      <c r="R171" t="s">
        <v>221</v>
      </c>
      <c r="S171" t="s">
        <v>76</v>
      </c>
      <c r="T171" t="s">
        <v>76</v>
      </c>
      <c r="U171" t="s">
        <v>76</v>
      </c>
      <c r="V171" t="s">
        <v>77</v>
      </c>
      <c r="W171" t="s">
        <v>356</v>
      </c>
      <c r="X171" t="s">
        <v>356</v>
      </c>
      <c r="Y171" t="s">
        <v>631</v>
      </c>
      <c r="Z171" t="s">
        <v>632</v>
      </c>
      <c r="AA171" t="s">
        <v>152</v>
      </c>
      <c r="AB171" t="s">
        <v>633</v>
      </c>
      <c r="AC171" t="s">
        <v>634</v>
      </c>
      <c r="AD171" t="s">
        <v>83</v>
      </c>
      <c r="AE171" t="s">
        <v>123</v>
      </c>
      <c r="AF171" t="s">
        <v>123</v>
      </c>
      <c r="AG171" t="s">
        <v>86</v>
      </c>
      <c r="AH171" t="s">
        <v>76</v>
      </c>
      <c r="AI171">
        <v>1</v>
      </c>
      <c r="AJ171">
        <v>5</v>
      </c>
      <c r="AK171" t="s">
        <v>635</v>
      </c>
      <c r="AL171" t="s">
        <v>636</v>
      </c>
      <c r="AM171" t="s">
        <v>126</v>
      </c>
      <c r="AN171">
        <v>0</v>
      </c>
      <c r="AO171">
        <v>10</v>
      </c>
      <c r="AP171">
        <v>0</v>
      </c>
      <c r="AQ171">
        <v>10</v>
      </c>
      <c r="AR171" t="s">
        <v>138</v>
      </c>
      <c r="AS171" t="s">
        <v>637</v>
      </c>
      <c r="AT171" t="s">
        <v>300</v>
      </c>
      <c r="AU171" s="3" t="s">
        <v>1269</v>
      </c>
      <c r="AV171" s="56">
        <v>3.4209999999999998</v>
      </c>
      <c r="AW171" s="56">
        <v>4.1609999999999996</v>
      </c>
      <c r="AX171" s="50">
        <v>10</v>
      </c>
      <c r="AY171" s="63">
        <v>13.158237343960625</v>
      </c>
      <c r="AZ171" s="56">
        <v>6.5830000000000002</v>
      </c>
      <c r="BA171" s="56">
        <v>7.6769999999999996</v>
      </c>
      <c r="BB171" s="50">
        <v>10</v>
      </c>
      <c r="BC171" s="63">
        <v>24.276805597112649</v>
      </c>
      <c r="BD171" t="s">
        <v>93</v>
      </c>
      <c r="BE171" t="s">
        <v>2002</v>
      </c>
      <c r="BF171" t="s">
        <v>639</v>
      </c>
    </row>
    <row r="172" spans="1:60" s="1" customFormat="1">
      <c r="A172" s="1" t="s">
        <v>1441</v>
      </c>
      <c r="B172" s="1" t="s">
        <v>625</v>
      </c>
      <c r="C172" s="1" t="s">
        <v>626</v>
      </c>
      <c r="D172" s="1" t="s">
        <v>627</v>
      </c>
      <c r="E172" s="1" t="s">
        <v>628</v>
      </c>
      <c r="F172" s="1" t="s">
        <v>66</v>
      </c>
      <c r="G172" s="1" t="s">
        <v>67</v>
      </c>
      <c r="H172" s="1">
        <v>2012</v>
      </c>
      <c r="I172" s="1" t="s">
        <v>641</v>
      </c>
      <c r="J172" s="1" t="s">
        <v>110</v>
      </c>
      <c r="K172" s="1" t="s">
        <v>111</v>
      </c>
      <c r="L172" s="1" t="s">
        <v>71</v>
      </c>
      <c r="M172" s="1" t="s">
        <v>630</v>
      </c>
      <c r="N172" s="1" t="s">
        <v>73</v>
      </c>
      <c r="O172" s="1" t="s">
        <v>113</v>
      </c>
      <c r="P172" s="1" t="s">
        <v>219</v>
      </c>
      <c r="Q172" s="1" t="s">
        <v>220</v>
      </c>
      <c r="R172" s="1" t="s">
        <v>221</v>
      </c>
      <c r="S172" s="1" t="s">
        <v>76</v>
      </c>
      <c r="T172" s="1" t="s">
        <v>76</v>
      </c>
      <c r="U172" s="1" t="s">
        <v>76</v>
      </c>
      <c r="V172" s="1" t="s">
        <v>77</v>
      </c>
      <c r="W172" s="1" t="s">
        <v>356</v>
      </c>
      <c r="X172" s="1" t="s">
        <v>356</v>
      </c>
      <c r="Y172" s="1" t="s">
        <v>631</v>
      </c>
      <c r="Z172" s="1" t="s">
        <v>632</v>
      </c>
      <c r="AA172" s="1" t="s">
        <v>152</v>
      </c>
      <c r="AB172" s="1" t="s">
        <v>633</v>
      </c>
      <c r="AC172" s="1" t="s">
        <v>634</v>
      </c>
      <c r="AD172" s="1" t="s">
        <v>83</v>
      </c>
      <c r="AE172" s="1" t="s">
        <v>123</v>
      </c>
      <c r="AF172" s="1" t="s">
        <v>123</v>
      </c>
      <c r="AG172" s="1" t="s">
        <v>86</v>
      </c>
      <c r="AH172" s="1" t="s">
        <v>76</v>
      </c>
      <c r="AI172" s="1">
        <v>1</v>
      </c>
      <c r="AJ172" s="1">
        <v>5</v>
      </c>
      <c r="AK172" s="1" t="s">
        <v>635</v>
      </c>
      <c r="AL172" s="1" t="s">
        <v>636</v>
      </c>
      <c r="AM172" s="1" t="s">
        <v>88</v>
      </c>
      <c r="AN172" s="1">
        <v>0</v>
      </c>
      <c r="AO172" s="1">
        <v>10</v>
      </c>
      <c r="AP172" s="1">
        <v>0</v>
      </c>
      <c r="AQ172" s="1">
        <v>10</v>
      </c>
      <c r="AR172" s="1" t="s">
        <v>138</v>
      </c>
      <c r="AS172" s="1" t="s">
        <v>128</v>
      </c>
      <c r="AT172" s="1" t="s">
        <v>300</v>
      </c>
      <c r="AU172" s="4" t="s">
        <v>1854</v>
      </c>
      <c r="AV172" s="57">
        <v>0.85</v>
      </c>
      <c r="AW172" s="57">
        <v>0.08</v>
      </c>
      <c r="AX172" s="51">
        <v>10</v>
      </c>
      <c r="AY172" s="64">
        <v>0.25</v>
      </c>
      <c r="AZ172" s="57">
        <v>0.55000000000000004</v>
      </c>
      <c r="BA172" s="57">
        <v>0.08</v>
      </c>
      <c r="BB172" s="51">
        <v>10</v>
      </c>
      <c r="BC172" s="64">
        <v>0.25</v>
      </c>
      <c r="BD172" s="1" t="s">
        <v>93</v>
      </c>
      <c r="BE172" s="1" t="s">
        <v>2003</v>
      </c>
      <c r="BF172" s="1" t="s">
        <v>643</v>
      </c>
    </row>
    <row r="173" spans="1:60" s="1" customFormat="1">
      <c r="A173" s="1" t="s">
        <v>1442</v>
      </c>
      <c r="B173" s="1" t="s">
        <v>625</v>
      </c>
      <c r="C173" s="1" t="s">
        <v>626</v>
      </c>
      <c r="D173" s="1" t="s">
        <v>627</v>
      </c>
      <c r="E173" s="1" t="s">
        <v>628</v>
      </c>
      <c r="F173" s="1" t="s">
        <v>66</v>
      </c>
      <c r="G173" s="1" t="s">
        <v>67</v>
      </c>
      <c r="H173" s="1">
        <v>2012</v>
      </c>
      <c r="I173" s="1" t="s">
        <v>641</v>
      </c>
      <c r="J173" s="1" t="s">
        <v>110</v>
      </c>
      <c r="K173" s="1" t="s">
        <v>111</v>
      </c>
      <c r="L173" s="1" t="s">
        <v>71</v>
      </c>
      <c r="M173" s="1" t="s">
        <v>630</v>
      </c>
      <c r="N173" s="1" t="s">
        <v>73</v>
      </c>
      <c r="O173" s="1" t="s">
        <v>113</v>
      </c>
      <c r="P173" s="1" t="s">
        <v>219</v>
      </c>
      <c r="Q173" s="1" t="s">
        <v>220</v>
      </c>
      <c r="R173" s="1" t="s">
        <v>221</v>
      </c>
      <c r="S173" s="1" t="s">
        <v>76</v>
      </c>
      <c r="T173" s="1" t="s">
        <v>76</v>
      </c>
      <c r="U173" s="1" t="s">
        <v>76</v>
      </c>
      <c r="V173" s="1" t="s">
        <v>77</v>
      </c>
      <c r="W173" s="1" t="s">
        <v>356</v>
      </c>
      <c r="X173" s="1" t="s">
        <v>356</v>
      </c>
      <c r="Y173" s="1" t="s">
        <v>631</v>
      </c>
      <c r="Z173" s="1" t="s">
        <v>632</v>
      </c>
      <c r="AA173" s="1" t="s">
        <v>152</v>
      </c>
      <c r="AB173" s="1" t="s">
        <v>633</v>
      </c>
      <c r="AC173" s="1" t="s">
        <v>634</v>
      </c>
      <c r="AD173" s="1" t="s">
        <v>83</v>
      </c>
      <c r="AE173" s="1" t="s">
        <v>123</v>
      </c>
      <c r="AF173" s="1" t="s">
        <v>123</v>
      </c>
      <c r="AG173" s="1" t="s">
        <v>86</v>
      </c>
      <c r="AH173" s="1" t="s">
        <v>76</v>
      </c>
      <c r="AI173" s="1">
        <v>1</v>
      </c>
      <c r="AJ173" s="1">
        <v>5</v>
      </c>
      <c r="AK173" s="1" t="s">
        <v>635</v>
      </c>
      <c r="AL173" s="1" t="s">
        <v>636</v>
      </c>
      <c r="AM173" s="1" t="s">
        <v>88</v>
      </c>
      <c r="AN173" s="1">
        <v>0</v>
      </c>
      <c r="AO173" s="1">
        <v>10</v>
      </c>
      <c r="AP173" s="1">
        <v>0</v>
      </c>
      <c r="AQ173" s="1">
        <v>10</v>
      </c>
      <c r="AR173" s="1" t="s">
        <v>138</v>
      </c>
      <c r="AS173" s="1" t="s">
        <v>128</v>
      </c>
      <c r="AT173" s="1" t="s">
        <v>300</v>
      </c>
      <c r="AU173" s="4" t="s">
        <v>1270</v>
      </c>
      <c r="AV173" s="57">
        <v>0</v>
      </c>
      <c r="AW173" s="57">
        <v>0</v>
      </c>
      <c r="AX173" s="51">
        <v>10</v>
      </c>
      <c r="AY173" s="64">
        <v>0</v>
      </c>
      <c r="AZ173" s="57">
        <v>0</v>
      </c>
      <c r="BA173" s="57">
        <v>0</v>
      </c>
      <c r="BB173" s="51">
        <v>10</v>
      </c>
      <c r="BC173" s="64">
        <v>0</v>
      </c>
      <c r="BD173" s="1" t="s">
        <v>93</v>
      </c>
      <c r="BE173" s="1" t="s">
        <v>2003</v>
      </c>
      <c r="BF173" s="1" t="s">
        <v>643</v>
      </c>
      <c r="BH173" s="12" t="s">
        <v>1748</v>
      </c>
    </row>
    <row r="174" spans="1:60" s="1" customFormat="1">
      <c r="A174" s="1" t="s">
        <v>1443</v>
      </c>
      <c r="B174" s="1" t="s">
        <v>625</v>
      </c>
      <c r="C174" s="1" t="s">
        <v>626</v>
      </c>
      <c r="D174" s="1" t="s">
        <v>627</v>
      </c>
      <c r="E174" s="1" t="s">
        <v>628</v>
      </c>
      <c r="F174" s="1" t="s">
        <v>66</v>
      </c>
      <c r="G174" s="1" t="s">
        <v>67</v>
      </c>
      <c r="H174" s="1">
        <v>2012</v>
      </c>
      <c r="I174" s="1" t="s">
        <v>641</v>
      </c>
      <c r="J174" s="1" t="s">
        <v>110</v>
      </c>
      <c r="K174" s="1" t="s">
        <v>111</v>
      </c>
      <c r="L174" s="1" t="s">
        <v>71</v>
      </c>
      <c r="M174" s="1" t="s">
        <v>630</v>
      </c>
      <c r="N174" s="1" t="s">
        <v>73</v>
      </c>
      <c r="O174" s="1" t="s">
        <v>113</v>
      </c>
      <c r="P174" s="1" t="s">
        <v>219</v>
      </c>
      <c r="Q174" s="1" t="s">
        <v>220</v>
      </c>
      <c r="R174" s="1" t="s">
        <v>221</v>
      </c>
      <c r="S174" s="1" t="s">
        <v>76</v>
      </c>
      <c r="T174" s="1" t="s">
        <v>76</v>
      </c>
      <c r="U174" s="1" t="s">
        <v>76</v>
      </c>
      <c r="V174" s="1" t="s">
        <v>77</v>
      </c>
      <c r="W174" s="1" t="s">
        <v>356</v>
      </c>
      <c r="X174" s="1" t="s">
        <v>356</v>
      </c>
      <c r="Y174" s="1" t="s">
        <v>631</v>
      </c>
      <c r="Z174" s="1" t="s">
        <v>632</v>
      </c>
      <c r="AA174" s="1" t="s">
        <v>152</v>
      </c>
      <c r="AB174" s="1" t="s">
        <v>633</v>
      </c>
      <c r="AC174" s="1" t="s">
        <v>634</v>
      </c>
      <c r="AD174" s="1" t="s">
        <v>83</v>
      </c>
      <c r="AE174" s="1" t="s">
        <v>123</v>
      </c>
      <c r="AF174" s="1" t="s">
        <v>123</v>
      </c>
      <c r="AG174" s="1" t="s">
        <v>86</v>
      </c>
      <c r="AH174" s="1" t="s">
        <v>76</v>
      </c>
      <c r="AI174" s="1">
        <v>1</v>
      </c>
      <c r="AJ174" s="1">
        <v>5</v>
      </c>
      <c r="AK174" s="1" t="s">
        <v>635</v>
      </c>
      <c r="AL174" s="1" t="s">
        <v>636</v>
      </c>
      <c r="AM174" s="1" t="s">
        <v>88</v>
      </c>
      <c r="AN174" s="1">
        <v>0</v>
      </c>
      <c r="AO174" s="1">
        <v>10</v>
      </c>
      <c r="AP174" s="1">
        <v>0</v>
      </c>
      <c r="AQ174" s="1">
        <v>10</v>
      </c>
      <c r="AR174" s="1" t="s">
        <v>138</v>
      </c>
      <c r="AS174" s="1" t="s">
        <v>128</v>
      </c>
      <c r="AT174" s="1" t="s">
        <v>300</v>
      </c>
      <c r="AU174" s="4" t="s">
        <v>1269</v>
      </c>
      <c r="AV174" s="57">
        <v>1</v>
      </c>
      <c r="AW174" s="57">
        <v>0</v>
      </c>
      <c r="AX174" s="51">
        <v>10</v>
      </c>
      <c r="AY174" s="64">
        <v>0</v>
      </c>
      <c r="AZ174" s="57">
        <v>0.99141999999999997</v>
      </c>
      <c r="BA174" s="57">
        <v>0</v>
      </c>
      <c r="BB174" s="51">
        <v>10</v>
      </c>
      <c r="BC174" s="64">
        <v>0</v>
      </c>
      <c r="BD174" s="1" t="s">
        <v>93</v>
      </c>
      <c r="BE174" s="1" t="s">
        <v>2003</v>
      </c>
      <c r="BF174" s="1" t="s">
        <v>643</v>
      </c>
      <c r="BH174" s="12" t="s">
        <v>1748</v>
      </c>
    </row>
    <row r="175" spans="1:60" s="7" customFormat="1">
      <c r="A175" s="7" t="s">
        <v>1444</v>
      </c>
      <c r="B175" s="7" t="s">
        <v>645</v>
      </c>
      <c r="C175" s="7" t="s">
        <v>646</v>
      </c>
      <c r="D175" s="7" t="s">
        <v>647</v>
      </c>
      <c r="E175" s="7" t="s">
        <v>648</v>
      </c>
      <c r="F175" s="7" t="s">
        <v>66</v>
      </c>
      <c r="G175" s="7" t="s">
        <v>67</v>
      </c>
      <c r="H175" s="7">
        <v>2010</v>
      </c>
      <c r="I175" s="7" t="s">
        <v>649</v>
      </c>
      <c r="J175" s="7" t="s">
        <v>525</v>
      </c>
      <c r="K175" s="7" t="s">
        <v>526</v>
      </c>
      <c r="L175" s="7" t="s">
        <v>71</v>
      </c>
      <c r="M175" s="7" t="s">
        <v>650</v>
      </c>
      <c r="N175" s="7" t="s">
        <v>73</v>
      </c>
      <c r="O175" s="7" t="s">
        <v>74</v>
      </c>
      <c r="P175" s="7" t="s">
        <v>75</v>
      </c>
      <c r="Q175" s="7" t="s">
        <v>72</v>
      </c>
      <c r="R175" s="7" t="s">
        <v>75</v>
      </c>
      <c r="S175" s="7" t="s">
        <v>76</v>
      </c>
      <c r="T175" s="7" t="s">
        <v>76</v>
      </c>
      <c r="U175" s="7" t="s">
        <v>76</v>
      </c>
      <c r="V175" s="7" t="s">
        <v>77</v>
      </c>
      <c r="W175" s="7" t="s">
        <v>114</v>
      </c>
      <c r="X175" s="7" t="s">
        <v>115</v>
      </c>
      <c r="Y175" s="7" t="s">
        <v>592</v>
      </c>
      <c r="Z175" s="7" t="s">
        <v>404</v>
      </c>
      <c r="AA175" s="7" t="s">
        <v>152</v>
      </c>
      <c r="AB175" s="7" t="s">
        <v>651</v>
      </c>
      <c r="AC175" s="7" t="s">
        <v>478</v>
      </c>
      <c r="AD175" s="7" t="s">
        <v>83</v>
      </c>
      <c r="AE175" s="7" t="s">
        <v>652</v>
      </c>
      <c r="AF175" s="7" t="s">
        <v>85</v>
      </c>
      <c r="AG175" s="7" t="s">
        <v>154</v>
      </c>
      <c r="AH175" s="7" t="s">
        <v>76</v>
      </c>
      <c r="AI175" s="7">
        <v>3</v>
      </c>
      <c r="AJ175" s="7" t="s">
        <v>87</v>
      </c>
      <c r="AK175" s="7" t="s">
        <v>124</v>
      </c>
      <c r="AL175" s="7" t="s">
        <v>534</v>
      </c>
      <c r="AM175" s="7" t="s">
        <v>88</v>
      </c>
      <c r="AN175" s="7">
        <v>0</v>
      </c>
      <c r="AO175" s="7">
        <v>10</v>
      </c>
      <c r="AP175" s="7">
        <v>0</v>
      </c>
      <c r="AQ175" s="7">
        <v>10</v>
      </c>
      <c r="AR175" s="7" t="s">
        <v>138</v>
      </c>
      <c r="AS175" s="7" t="s">
        <v>653</v>
      </c>
      <c r="AT175" s="7" t="s">
        <v>91</v>
      </c>
      <c r="AU175" s="8" t="s">
        <v>131</v>
      </c>
      <c r="AV175" s="61">
        <v>0.74</v>
      </c>
      <c r="AW175" s="61">
        <v>0.25</v>
      </c>
      <c r="AX175" s="54">
        <v>10</v>
      </c>
      <c r="AY175" s="67">
        <v>0.8</v>
      </c>
      <c r="AZ175" s="61">
        <v>0.96</v>
      </c>
      <c r="BA175" s="61">
        <v>0.09</v>
      </c>
      <c r="BB175" s="54">
        <v>10</v>
      </c>
      <c r="BC175" s="67">
        <v>0.28000000000000003</v>
      </c>
      <c r="BD175" s="7" t="s">
        <v>93</v>
      </c>
      <c r="BE175" s="7" t="s">
        <v>1992</v>
      </c>
      <c r="BF175" s="7" t="s">
        <v>654</v>
      </c>
    </row>
    <row r="176" spans="1:60" s="7" customFormat="1">
      <c r="A176" s="7" t="s">
        <v>1445</v>
      </c>
      <c r="B176" s="7" t="s">
        <v>645</v>
      </c>
      <c r="C176" s="7" t="s">
        <v>646</v>
      </c>
      <c r="D176" s="7" t="s">
        <v>647</v>
      </c>
      <c r="E176" s="7" t="s">
        <v>648</v>
      </c>
      <c r="F176" s="7" t="s">
        <v>66</v>
      </c>
      <c r="G176" s="7" t="s">
        <v>67</v>
      </c>
      <c r="H176" s="7">
        <v>2010</v>
      </c>
      <c r="I176" s="7" t="s">
        <v>649</v>
      </c>
      <c r="J176" s="7" t="s">
        <v>525</v>
      </c>
      <c r="K176" s="7" t="s">
        <v>526</v>
      </c>
      <c r="L176" s="7" t="s">
        <v>71</v>
      </c>
      <c r="M176" s="7" t="s">
        <v>650</v>
      </c>
      <c r="N176" s="7" t="s">
        <v>73</v>
      </c>
      <c r="O176" s="7" t="s">
        <v>74</v>
      </c>
      <c r="P176" s="7" t="s">
        <v>75</v>
      </c>
      <c r="Q176" s="7" t="s">
        <v>72</v>
      </c>
      <c r="R176" s="7" t="s">
        <v>75</v>
      </c>
      <c r="S176" s="7" t="s">
        <v>76</v>
      </c>
      <c r="T176" s="7" t="s">
        <v>76</v>
      </c>
      <c r="U176" s="7" t="s">
        <v>76</v>
      </c>
      <c r="V176" s="7" t="s">
        <v>77</v>
      </c>
      <c r="W176" s="7" t="s">
        <v>114</v>
      </c>
      <c r="X176" s="7" t="s">
        <v>115</v>
      </c>
      <c r="Y176" s="7" t="s">
        <v>592</v>
      </c>
      <c r="Z176" s="7" t="s">
        <v>404</v>
      </c>
      <c r="AA176" s="7" t="s">
        <v>152</v>
      </c>
      <c r="AB176" s="7" t="s">
        <v>651</v>
      </c>
      <c r="AC176" s="7" t="s">
        <v>478</v>
      </c>
      <c r="AD176" s="7" t="s">
        <v>83</v>
      </c>
      <c r="AE176" s="7" t="s">
        <v>652</v>
      </c>
      <c r="AF176" s="7" t="s">
        <v>85</v>
      </c>
      <c r="AG176" s="7" t="s">
        <v>154</v>
      </c>
      <c r="AH176" s="7" t="s">
        <v>76</v>
      </c>
      <c r="AI176" s="7">
        <v>3</v>
      </c>
      <c r="AJ176" s="7" t="s">
        <v>87</v>
      </c>
      <c r="AK176" s="7" t="s">
        <v>124</v>
      </c>
      <c r="AL176" s="7" t="s">
        <v>534</v>
      </c>
      <c r="AM176" s="7" t="s">
        <v>88</v>
      </c>
      <c r="AN176" s="7">
        <v>0</v>
      </c>
      <c r="AO176" s="7">
        <v>10</v>
      </c>
      <c r="AP176" s="7">
        <v>0</v>
      </c>
      <c r="AQ176" s="7">
        <v>10</v>
      </c>
      <c r="AR176" s="7" t="s">
        <v>138</v>
      </c>
      <c r="AS176" s="7" t="s">
        <v>653</v>
      </c>
      <c r="AT176" s="7" t="s">
        <v>91</v>
      </c>
      <c r="AU176" s="8" t="s">
        <v>1854</v>
      </c>
      <c r="AV176" s="61">
        <v>0.3</v>
      </c>
      <c r="AW176" s="61">
        <v>0.17</v>
      </c>
      <c r="AX176" s="54">
        <v>10</v>
      </c>
      <c r="AY176" s="67">
        <v>0.52</v>
      </c>
      <c r="AZ176" s="61">
        <v>0.42</v>
      </c>
      <c r="BA176" s="61">
        <v>0.22</v>
      </c>
      <c r="BB176" s="54">
        <v>10</v>
      </c>
      <c r="BC176" s="67">
        <v>0.69</v>
      </c>
      <c r="BD176" s="7" t="s">
        <v>93</v>
      </c>
      <c r="BE176" s="7" t="s">
        <v>1992</v>
      </c>
      <c r="BF176" s="7" t="s">
        <v>654</v>
      </c>
    </row>
    <row r="177" spans="1:60" s="7" customFormat="1">
      <c r="A177" s="7" t="s">
        <v>1446</v>
      </c>
      <c r="B177" s="7" t="s">
        <v>645</v>
      </c>
      <c r="C177" s="7" t="s">
        <v>646</v>
      </c>
      <c r="D177" s="7" t="s">
        <v>647</v>
      </c>
      <c r="E177" s="7" t="s">
        <v>648</v>
      </c>
      <c r="F177" s="7" t="s">
        <v>66</v>
      </c>
      <c r="G177" s="7" t="s">
        <v>67</v>
      </c>
      <c r="H177" s="7">
        <v>2010</v>
      </c>
      <c r="I177" s="7" t="s">
        <v>649</v>
      </c>
      <c r="J177" s="7" t="s">
        <v>525</v>
      </c>
      <c r="K177" s="7" t="s">
        <v>526</v>
      </c>
      <c r="L177" s="7" t="s">
        <v>71</v>
      </c>
      <c r="M177" s="7" t="s">
        <v>650</v>
      </c>
      <c r="N177" s="7" t="s">
        <v>73</v>
      </c>
      <c r="O177" s="7" t="s">
        <v>74</v>
      </c>
      <c r="P177" s="7" t="s">
        <v>75</v>
      </c>
      <c r="Q177" s="7" t="s">
        <v>72</v>
      </c>
      <c r="R177" s="7" t="s">
        <v>75</v>
      </c>
      <c r="S177" s="7" t="s">
        <v>76</v>
      </c>
      <c r="T177" s="7" t="s">
        <v>76</v>
      </c>
      <c r="U177" s="7" t="s">
        <v>76</v>
      </c>
      <c r="V177" s="7" t="s">
        <v>77</v>
      </c>
      <c r="W177" s="7" t="s">
        <v>114</v>
      </c>
      <c r="X177" s="7" t="s">
        <v>115</v>
      </c>
      <c r="Y177" s="7" t="s">
        <v>592</v>
      </c>
      <c r="Z177" s="7" t="s">
        <v>404</v>
      </c>
      <c r="AA177" s="7" t="s">
        <v>152</v>
      </c>
      <c r="AB177" s="7" t="s">
        <v>651</v>
      </c>
      <c r="AC177" s="7" t="s">
        <v>478</v>
      </c>
      <c r="AD177" s="7" t="s">
        <v>83</v>
      </c>
      <c r="AE177" s="7" t="s">
        <v>652</v>
      </c>
      <c r="AF177" s="7" t="s">
        <v>85</v>
      </c>
      <c r="AG177" s="7" t="s">
        <v>154</v>
      </c>
      <c r="AH177" s="7" t="s">
        <v>76</v>
      </c>
      <c r="AI177" s="7">
        <v>3</v>
      </c>
      <c r="AJ177" s="7" t="s">
        <v>87</v>
      </c>
      <c r="AK177" s="7" t="s">
        <v>124</v>
      </c>
      <c r="AL177" s="7" t="s">
        <v>534</v>
      </c>
      <c r="AM177" s="7" t="s">
        <v>88</v>
      </c>
      <c r="AN177" s="7">
        <v>0</v>
      </c>
      <c r="AO177" s="7">
        <v>10</v>
      </c>
      <c r="AP177" s="7">
        <v>0</v>
      </c>
      <c r="AQ177" s="7">
        <v>10</v>
      </c>
      <c r="AR177" s="7" t="s">
        <v>138</v>
      </c>
      <c r="AS177" s="7" t="s">
        <v>653</v>
      </c>
      <c r="AT177" s="7" t="s">
        <v>91</v>
      </c>
      <c r="AU177" s="8" t="s">
        <v>1855</v>
      </c>
      <c r="AV177" s="61">
        <v>0.06</v>
      </c>
      <c r="AW177" s="61">
        <v>0.04</v>
      </c>
      <c r="AX177" s="54">
        <v>10</v>
      </c>
      <c r="AY177" s="67">
        <v>0.11</v>
      </c>
      <c r="AZ177" s="61">
        <v>0</v>
      </c>
      <c r="BA177" s="61">
        <v>0.01</v>
      </c>
      <c r="BB177" s="54">
        <v>10</v>
      </c>
      <c r="BC177" s="67">
        <v>0.04</v>
      </c>
      <c r="BD177" s="7" t="s">
        <v>93</v>
      </c>
      <c r="BE177" s="7" t="s">
        <v>1992</v>
      </c>
      <c r="BF177" s="7" t="s">
        <v>654</v>
      </c>
    </row>
    <row r="178" spans="1:60" s="7" customFormat="1">
      <c r="A178" s="7" t="s">
        <v>1447</v>
      </c>
      <c r="B178" s="7" t="s">
        <v>645</v>
      </c>
      <c r="C178" s="7" t="s">
        <v>646</v>
      </c>
      <c r="D178" s="7" t="s">
        <v>647</v>
      </c>
      <c r="E178" s="7" t="s">
        <v>648</v>
      </c>
      <c r="F178" s="7" t="s">
        <v>66</v>
      </c>
      <c r="G178" s="7" t="s">
        <v>67</v>
      </c>
      <c r="H178" s="7">
        <v>2010</v>
      </c>
      <c r="I178" s="7" t="s">
        <v>649</v>
      </c>
      <c r="J178" s="7" t="s">
        <v>525</v>
      </c>
      <c r="K178" s="7" t="s">
        <v>526</v>
      </c>
      <c r="L178" s="7" t="s">
        <v>71</v>
      </c>
      <c r="M178" s="7" t="s">
        <v>650</v>
      </c>
      <c r="N178" s="7" t="s">
        <v>73</v>
      </c>
      <c r="O178" s="7" t="s">
        <v>74</v>
      </c>
      <c r="P178" s="7" t="s">
        <v>75</v>
      </c>
      <c r="Q178" s="7" t="s">
        <v>72</v>
      </c>
      <c r="R178" s="7" t="s">
        <v>75</v>
      </c>
      <c r="S178" s="7" t="s">
        <v>76</v>
      </c>
      <c r="T178" s="7" t="s">
        <v>76</v>
      </c>
      <c r="U178" s="7" t="s">
        <v>76</v>
      </c>
      <c r="V178" s="7" t="s">
        <v>77</v>
      </c>
      <c r="W178" s="7" t="s">
        <v>114</v>
      </c>
      <c r="X178" s="7" t="s">
        <v>115</v>
      </c>
      <c r="Y178" s="7" t="s">
        <v>592</v>
      </c>
      <c r="Z178" s="7" t="s">
        <v>404</v>
      </c>
      <c r="AA178" s="7" t="s">
        <v>152</v>
      </c>
      <c r="AB178" s="7" t="s">
        <v>651</v>
      </c>
      <c r="AC178" s="7" t="s">
        <v>478</v>
      </c>
      <c r="AD178" s="7" t="s">
        <v>83</v>
      </c>
      <c r="AE178" s="7" t="s">
        <v>652</v>
      </c>
      <c r="AF178" s="7" t="s">
        <v>85</v>
      </c>
      <c r="AG178" s="7" t="s">
        <v>154</v>
      </c>
      <c r="AH178" s="7" t="s">
        <v>76</v>
      </c>
      <c r="AI178" s="7">
        <v>3</v>
      </c>
      <c r="AJ178" s="7" t="s">
        <v>87</v>
      </c>
      <c r="AK178" s="7" t="s">
        <v>124</v>
      </c>
      <c r="AL178" s="7" t="s">
        <v>534</v>
      </c>
      <c r="AM178" s="7" t="s">
        <v>88</v>
      </c>
      <c r="AN178" s="7">
        <v>0</v>
      </c>
      <c r="AO178" s="7">
        <v>10</v>
      </c>
      <c r="AP178" s="7">
        <v>0</v>
      </c>
      <c r="AQ178" s="7">
        <v>10</v>
      </c>
      <c r="AR178" s="7" t="s">
        <v>138</v>
      </c>
      <c r="AS178" s="7" t="s">
        <v>653</v>
      </c>
      <c r="AT178" s="7" t="s">
        <v>91</v>
      </c>
      <c r="AU178" s="8" t="s">
        <v>1270</v>
      </c>
      <c r="AV178" s="61">
        <v>1.4370000000000001E-2</v>
      </c>
      <c r="AW178" s="61">
        <v>1.176E-2</v>
      </c>
      <c r="AX178" s="54">
        <v>10</v>
      </c>
      <c r="AY178" s="67">
        <v>3.7188385283580143E-2</v>
      </c>
      <c r="AZ178" s="61">
        <v>8.6800000000000002E-3</v>
      </c>
      <c r="BA178" s="61">
        <v>1.257E-2</v>
      </c>
      <c r="BB178" s="54">
        <v>10</v>
      </c>
      <c r="BC178" s="67">
        <v>3.9749830188316529E-2</v>
      </c>
      <c r="BD178" s="7" t="s">
        <v>93</v>
      </c>
      <c r="BE178" s="7" t="s">
        <v>1992</v>
      </c>
      <c r="BF178" s="7" t="s">
        <v>654</v>
      </c>
    </row>
    <row r="179" spans="1:60" s="7" customFormat="1">
      <c r="A179" s="7" t="s">
        <v>1448</v>
      </c>
      <c r="B179" s="7" t="s">
        <v>645</v>
      </c>
      <c r="C179" s="7" t="s">
        <v>646</v>
      </c>
      <c r="D179" s="7" t="s">
        <v>647</v>
      </c>
      <c r="E179" s="7" t="s">
        <v>648</v>
      </c>
      <c r="F179" s="7" t="s">
        <v>66</v>
      </c>
      <c r="G179" s="7" t="s">
        <v>67</v>
      </c>
      <c r="H179" s="7">
        <v>2010</v>
      </c>
      <c r="I179" s="7" t="s">
        <v>649</v>
      </c>
      <c r="J179" s="7" t="s">
        <v>525</v>
      </c>
      <c r="K179" s="7" t="s">
        <v>526</v>
      </c>
      <c r="L179" s="7" t="s">
        <v>71</v>
      </c>
      <c r="M179" s="7" t="s">
        <v>650</v>
      </c>
      <c r="N179" s="7" t="s">
        <v>73</v>
      </c>
      <c r="O179" s="7" t="s">
        <v>74</v>
      </c>
      <c r="P179" s="7" t="s">
        <v>75</v>
      </c>
      <c r="Q179" s="7" t="s">
        <v>72</v>
      </c>
      <c r="R179" s="7" t="s">
        <v>75</v>
      </c>
      <c r="S179" s="7" t="s">
        <v>76</v>
      </c>
      <c r="T179" s="7" t="s">
        <v>76</v>
      </c>
      <c r="U179" s="7" t="s">
        <v>76</v>
      </c>
      <c r="V179" s="7" t="s">
        <v>77</v>
      </c>
      <c r="W179" s="7" t="s">
        <v>114</v>
      </c>
      <c r="X179" s="7" t="s">
        <v>115</v>
      </c>
      <c r="Y179" s="7" t="s">
        <v>592</v>
      </c>
      <c r="Z179" s="7" t="s">
        <v>404</v>
      </c>
      <c r="AA179" s="7" t="s">
        <v>152</v>
      </c>
      <c r="AB179" s="7" t="s">
        <v>651</v>
      </c>
      <c r="AC179" s="7" t="s">
        <v>478</v>
      </c>
      <c r="AD179" s="7" t="s">
        <v>83</v>
      </c>
      <c r="AE179" s="7" t="s">
        <v>652</v>
      </c>
      <c r="AF179" s="7" t="s">
        <v>85</v>
      </c>
      <c r="AG179" s="7" t="s">
        <v>154</v>
      </c>
      <c r="AH179" s="7" t="s">
        <v>76</v>
      </c>
      <c r="AI179" s="7">
        <v>3</v>
      </c>
      <c r="AJ179" s="7" t="s">
        <v>87</v>
      </c>
      <c r="AK179" s="7" t="s">
        <v>124</v>
      </c>
      <c r="AL179" s="7" t="s">
        <v>534</v>
      </c>
      <c r="AM179" s="7" t="s">
        <v>88</v>
      </c>
      <c r="AN179" s="7">
        <v>0</v>
      </c>
      <c r="AO179" s="7">
        <v>10</v>
      </c>
      <c r="AP179" s="7">
        <v>0</v>
      </c>
      <c r="AQ179" s="7">
        <v>10</v>
      </c>
      <c r="AR179" s="7" t="s">
        <v>138</v>
      </c>
      <c r="AS179" s="7" t="s">
        <v>653</v>
      </c>
      <c r="AT179" s="7" t="s">
        <v>91</v>
      </c>
      <c r="AU179" s="8" t="s">
        <v>1269</v>
      </c>
      <c r="AV179" s="61">
        <v>0.95555999999999996</v>
      </c>
      <c r="AW179" s="61">
        <v>9.2530000000000001E-2</v>
      </c>
      <c r="AX179" s="54">
        <v>10</v>
      </c>
      <c r="AY179" s="67">
        <v>0.29260555189538018</v>
      </c>
      <c r="AZ179" s="61">
        <v>1</v>
      </c>
      <c r="BA179" s="61">
        <v>1.125E-2</v>
      </c>
      <c r="BB179" s="54">
        <v>10</v>
      </c>
      <c r="BC179" s="67">
        <v>3.557562367689427E-2</v>
      </c>
      <c r="BD179" s="7" t="s">
        <v>93</v>
      </c>
      <c r="BE179" s="7" t="s">
        <v>1992</v>
      </c>
      <c r="BF179" s="7" t="s">
        <v>654</v>
      </c>
    </row>
    <row r="180" spans="1:60" s="10" customFormat="1">
      <c r="A180" s="10" t="s">
        <v>1449</v>
      </c>
      <c r="B180" s="10" t="s">
        <v>658</v>
      </c>
      <c r="C180" s="10" t="s">
        <v>659</v>
      </c>
      <c r="D180" s="10" t="s">
        <v>660</v>
      </c>
      <c r="E180" s="10" t="s">
        <v>661</v>
      </c>
      <c r="F180" s="10" t="s">
        <v>203</v>
      </c>
      <c r="G180" s="10" t="s">
        <v>67</v>
      </c>
      <c r="H180" s="10">
        <v>2011</v>
      </c>
      <c r="I180" s="10" t="s">
        <v>662</v>
      </c>
      <c r="J180" s="10" t="s">
        <v>525</v>
      </c>
      <c r="K180" s="10" t="s">
        <v>526</v>
      </c>
      <c r="L180" s="10" t="s">
        <v>71</v>
      </c>
      <c r="M180" s="10" t="s">
        <v>527</v>
      </c>
      <c r="N180" s="10" t="s">
        <v>73</v>
      </c>
      <c r="O180" s="10" t="s">
        <v>74</v>
      </c>
      <c r="P180" s="10" t="s">
        <v>75</v>
      </c>
      <c r="Q180" s="10" t="s">
        <v>72</v>
      </c>
      <c r="R180" s="10" t="s">
        <v>75</v>
      </c>
      <c r="S180" s="10" t="s">
        <v>76</v>
      </c>
      <c r="T180" s="10" t="s">
        <v>76</v>
      </c>
      <c r="U180" s="10" t="s">
        <v>76</v>
      </c>
      <c r="V180" s="10" t="s">
        <v>77</v>
      </c>
      <c r="W180" s="10" t="s">
        <v>114</v>
      </c>
      <c r="X180" s="10" t="s">
        <v>115</v>
      </c>
      <c r="Y180" s="10" t="s">
        <v>150</v>
      </c>
      <c r="Z180" s="10" t="s">
        <v>663</v>
      </c>
      <c r="AA180" s="10" t="s">
        <v>152</v>
      </c>
      <c r="AB180" s="10" t="s">
        <v>664</v>
      </c>
      <c r="AC180" s="10" t="s">
        <v>665</v>
      </c>
      <c r="AD180" s="10" t="s">
        <v>83</v>
      </c>
      <c r="AE180" s="10" t="s">
        <v>666</v>
      </c>
      <c r="AF180" s="10" t="s">
        <v>85</v>
      </c>
      <c r="AG180" s="10" t="s">
        <v>86</v>
      </c>
      <c r="AH180" s="10" t="s">
        <v>76</v>
      </c>
      <c r="AI180" s="10">
        <v>3</v>
      </c>
      <c r="AJ180" s="10">
        <v>3</v>
      </c>
      <c r="AK180" s="10" t="s">
        <v>667</v>
      </c>
      <c r="AL180" s="10" t="s">
        <v>534</v>
      </c>
      <c r="AM180" s="10" t="s">
        <v>88</v>
      </c>
      <c r="AN180" s="10">
        <v>0</v>
      </c>
      <c r="AO180" s="10">
        <v>13</v>
      </c>
      <c r="AP180" s="10">
        <v>0</v>
      </c>
      <c r="AQ180" s="10">
        <v>13</v>
      </c>
      <c r="AR180" s="10" t="s">
        <v>138</v>
      </c>
      <c r="AS180" s="10" t="s">
        <v>668</v>
      </c>
      <c r="AT180" s="10" t="s">
        <v>91</v>
      </c>
      <c r="AU180" s="11" t="s">
        <v>131</v>
      </c>
      <c r="AV180" s="59">
        <v>0.03</v>
      </c>
      <c r="AW180" s="59">
        <v>0.01</v>
      </c>
      <c r="AX180" s="53">
        <v>13</v>
      </c>
      <c r="AY180" s="66">
        <v>0.05</v>
      </c>
      <c r="AZ180" s="59">
        <v>0.02</v>
      </c>
      <c r="BA180" s="59">
        <v>0.01</v>
      </c>
      <c r="BB180" s="53">
        <v>13</v>
      </c>
      <c r="BC180" s="66">
        <v>0.03</v>
      </c>
      <c r="BD180" s="10" t="s">
        <v>669</v>
      </c>
      <c r="BE180" s="10" t="s">
        <v>1992</v>
      </c>
      <c r="BH180" s="10" t="s">
        <v>1733</v>
      </c>
    </row>
    <row r="181" spans="1:60" s="10" customFormat="1">
      <c r="A181" s="10" t="s">
        <v>1450</v>
      </c>
      <c r="B181" s="10" t="s">
        <v>658</v>
      </c>
      <c r="C181" s="10" t="s">
        <v>659</v>
      </c>
      <c r="D181" s="10" t="s">
        <v>660</v>
      </c>
      <c r="E181" s="10" t="s">
        <v>661</v>
      </c>
      <c r="F181" s="10" t="s">
        <v>203</v>
      </c>
      <c r="G181" s="10" t="s">
        <v>67</v>
      </c>
      <c r="H181" s="10">
        <v>2011</v>
      </c>
      <c r="I181" s="10" t="s">
        <v>662</v>
      </c>
      <c r="J181" s="10" t="s">
        <v>525</v>
      </c>
      <c r="K181" s="10" t="s">
        <v>526</v>
      </c>
      <c r="L181" s="10" t="s">
        <v>71</v>
      </c>
      <c r="M181" s="10" t="s">
        <v>527</v>
      </c>
      <c r="N181" s="10" t="s">
        <v>73</v>
      </c>
      <c r="O181" s="10" t="s">
        <v>74</v>
      </c>
      <c r="P181" s="10" t="s">
        <v>75</v>
      </c>
      <c r="Q181" s="10" t="s">
        <v>72</v>
      </c>
      <c r="R181" s="10" t="s">
        <v>75</v>
      </c>
      <c r="S181" s="10" t="s">
        <v>76</v>
      </c>
      <c r="T181" s="10" t="s">
        <v>76</v>
      </c>
      <c r="U181" s="10" t="s">
        <v>76</v>
      </c>
      <c r="V181" s="10" t="s">
        <v>77</v>
      </c>
      <c r="W181" s="10" t="s">
        <v>114</v>
      </c>
      <c r="X181" s="10" t="s">
        <v>115</v>
      </c>
      <c r="Y181" s="10" t="s">
        <v>150</v>
      </c>
      <c r="Z181" s="10" t="s">
        <v>663</v>
      </c>
      <c r="AA181" s="10" t="s">
        <v>152</v>
      </c>
      <c r="AB181" s="10" t="s">
        <v>664</v>
      </c>
      <c r="AC181" s="10" t="s">
        <v>665</v>
      </c>
      <c r="AD181" s="10" t="s">
        <v>83</v>
      </c>
      <c r="AE181" s="10" t="s">
        <v>666</v>
      </c>
      <c r="AF181" s="10" t="s">
        <v>85</v>
      </c>
      <c r="AG181" s="10" t="s">
        <v>86</v>
      </c>
      <c r="AH181" s="10" t="s">
        <v>76</v>
      </c>
      <c r="AI181" s="10">
        <v>3</v>
      </c>
      <c r="AJ181" s="10">
        <v>3</v>
      </c>
      <c r="AK181" s="10" t="s">
        <v>667</v>
      </c>
      <c r="AL181" s="10" t="s">
        <v>534</v>
      </c>
      <c r="AM181" s="10" t="s">
        <v>88</v>
      </c>
      <c r="AN181" s="10">
        <v>0</v>
      </c>
      <c r="AO181" s="10">
        <v>13</v>
      </c>
      <c r="AP181" s="10">
        <v>0</v>
      </c>
      <c r="AQ181" s="10">
        <v>13</v>
      </c>
      <c r="AR181" s="10" t="s">
        <v>138</v>
      </c>
      <c r="AS181" s="10" t="s">
        <v>668</v>
      </c>
      <c r="AT181" s="10" t="s">
        <v>91</v>
      </c>
      <c r="AU181" s="11" t="s">
        <v>1854</v>
      </c>
      <c r="AV181" s="59">
        <v>0</v>
      </c>
      <c r="AW181" s="59">
        <v>0.01</v>
      </c>
      <c r="AX181" s="53">
        <v>13</v>
      </c>
      <c r="AY181" s="66">
        <v>0.03</v>
      </c>
      <c r="AZ181" s="59">
        <v>0</v>
      </c>
      <c r="BA181" s="59">
        <v>0.01</v>
      </c>
      <c r="BB181" s="53">
        <v>13</v>
      </c>
      <c r="BC181" s="66">
        <v>0.03</v>
      </c>
      <c r="BD181" s="10" t="s">
        <v>669</v>
      </c>
      <c r="BE181" s="10" t="s">
        <v>1992</v>
      </c>
      <c r="BH181" s="10" t="s">
        <v>1733</v>
      </c>
    </row>
    <row r="182" spans="1:60" s="10" customFormat="1">
      <c r="A182" s="10" t="s">
        <v>1451</v>
      </c>
      <c r="B182" s="10" t="s">
        <v>658</v>
      </c>
      <c r="C182" s="10" t="s">
        <v>659</v>
      </c>
      <c r="D182" s="10" t="s">
        <v>660</v>
      </c>
      <c r="E182" s="10" t="s">
        <v>661</v>
      </c>
      <c r="F182" s="10" t="s">
        <v>203</v>
      </c>
      <c r="G182" s="10" t="s">
        <v>67</v>
      </c>
      <c r="H182" s="10">
        <v>2011</v>
      </c>
      <c r="I182" s="10" t="s">
        <v>662</v>
      </c>
      <c r="J182" s="10" t="s">
        <v>525</v>
      </c>
      <c r="K182" s="10" t="s">
        <v>526</v>
      </c>
      <c r="L182" s="10" t="s">
        <v>71</v>
      </c>
      <c r="M182" s="10" t="s">
        <v>527</v>
      </c>
      <c r="N182" s="10" t="s">
        <v>73</v>
      </c>
      <c r="O182" s="10" t="s">
        <v>74</v>
      </c>
      <c r="P182" s="10" t="s">
        <v>75</v>
      </c>
      <c r="Q182" s="10" t="s">
        <v>72</v>
      </c>
      <c r="R182" s="10" t="s">
        <v>75</v>
      </c>
      <c r="S182" s="10" t="s">
        <v>76</v>
      </c>
      <c r="T182" s="10" t="s">
        <v>76</v>
      </c>
      <c r="U182" s="10" t="s">
        <v>76</v>
      </c>
      <c r="V182" s="10" t="s">
        <v>77</v>
      </c>
      <c r="W182" s="10" t="s">
        <v>114</v>
      </c>
      <c r="X182" s="10" t="s">
        <v>115</v>
      </c>
      <c r="Y182" s="10" t="s">
        <v>150</v>
      </c>
      <c r="Z182" s="10" t="s">
        <v>663</v>
      </c>
      <c r="AA182" s="10" t="s">
        <v>152</v>
      </c>
      <c r="AB182" s="10" t="s">
        <v>664</v>
      </c>
      <c r="AC182" s="10" t="s">
        <v>665</v>
      </c>
      <c r="AD182" s="10" t="s">
        <v>83</v>
      </c>
      <c r="AE182" s="10" t="s">
        <v>666</v>
      </c>
      <c r="AF182" s="10" t="s">
        <v>85</v>
      </c>
      <c r="AG182" s="10" t="s">
        <v>86</v>
      </c>
      <c r="AH182" s="10" t="s">
        <v>76</v>
      </c>
      <c r="AI182" s="10">
        <v>3</v>
      </c>
      <c r="AJ182" s="10">
        <v>3</v>
      </c>
      <c r="AK182" s="10" t="s">
        <v>667</v>
      </c>
      <c r="AL182" s="10" t="s">
        <v>534</v>
      </c>
      <c r="AM182" s="10" t="s">
        <v>88</v>
      </c>
      <c r="AN182" s="10">
        <v>0</v>
      </c>
      <c r="AO182" s="10">
        <v>13</v>
      </c>
      <c r="AP182" s="10">
        <v>0</v>
      </c>
      <c r="AQ182" s="10">
        <v>13</v>
      </c>
      <c r="AR182" s="10" t="s">
        <v>138</v>
      </c>
      <c r="AS182" s="10" t="s">
        <v>668</v>
      </c>
      <c r="AT182" s="10" t="s">
        <v>91</v>
      </c>
      <c r="AU182" s="11" t="s">
        <v>1855</v>
      </c>
      <c r="AV182" s="59">
        <v>-0.04</v>
      </c>
      <c r="AW182" s="59">
        <v>0.02</v>
      </c>
      <c r="AX182" s="53">
        <v>13</v>
      </c>
      <c r="AY182" s="66">
        <v>0.06</v>
      </c>
      <c r="AZ182" s="59">
        <v>-0.03</v>
      </c>
      <c r="BA182" s="59">
        <v>0.01</v>
      </c>
      <c r="BB182" s="53">
        <v>13</v>
      </c>
      <c r="BC182" s="66">
        <v>0.04</v>
      </c>
      <c r="BD182" s="10" t="s">
        <v>669</v>
      </c>
      <c r="BE182" s="10" t="s">
        <v>1992</v>
      </c>
      <c r="BH182" s="10" t="s">
        <v>1733</v>
      </c>
    </row>
    <row r="183" spans="1:60" s="10" customFormat="1">
      <c r="A183" s="10" t="s">
        <v>1452</v>
      </c>
      <c r="B183" s="10" t="s">
        <v>658</v>
      </c>
      <c r="C183" s="10" t="s">
        <v>659</v>
      </c>
      <c r="D183" s="10" t="s">
        <v>660</v>
      </c>
      <c r="E183" s="10" t="s">
        <v>661</v>
      </c>
      <c r="F183" s="10" t="s">
        <v>203</v>
      </c>
      <c r="G183" s="10" t="s">
        <v>67</v>
      </c>
      <c r="H183" s="10">
        <v>2011</v>
      </c>
      <c r="I183" s="10" t="s">
        <v>662</v>
      </c>
      <c r="J183" s="10" t="s">
        <v>525</v>
      </c>
      <c r="K183" s="10" t="s">
        <v>526</v>
      </c>
      <c r="L183" s="10" t="s">
        <v>71</v>
      </c>
      <c r="M183" s="10" t="s">
        <v>527</v>
      </c>
      <c r="N183" s="10" t="s">
        <v>73</v>
      </c>
      <c r="O183" s="10" t="s">
        <v>74</v>
      </c>
      <c r="P183" s="10" t="s">
        <v>75</v>
      </c>
      <c r="Q183" s="10" t="s">
        <v>72</v>
      </c>
      <c r="R183" s="10" t="s">
        <v>75</v>
      </c>
      <c r="S183" s="10" t="s">
        <v>76</v>
      </c>
      <c r="T183" s="10" t="s">
        <v>76</v>
      </c>
      <c r="U183" s="10" t="s">
        <v>76</v>
      </c>
      <c r="V183" s="10" t="s">
        <v>77</v>
      </c>
      <c r="W183" s="10" t="s">
        <v>114</v>
      </c>
      <c r="X183" s="10" t="s">
        <v>115</v>
      </c>
      <c r="Y183" s="10" t="s">
        <v>150</v>
      </c>
      <c r="Z183" s="10" t="s">
        <v>663</v>
      </c>
      <c r="AA183" s="10" t="s">
        <v>152</v>
      </c>
      <c r="AB183" s="10" t="s">
        <v>664</v>
      </c>
      <c r="AC183" s="10" t="s">
        <v>665</v>
      </c>
      <c r="AD183" s="10" t="s">
        <v>83</v>
      </c>
      <c r="AE183" s="10" t="s">
        <v>666</v>
      </c>
      <c r="AF183" s="10" t="s">
        <v>85</v>
      </c>
      <c r="AG183" s="10" t="s">
        <v>86</v>
      </c>
      <c r="AH183" s="10" t="s">
        <v>76</v>
      </c>
      <c r="AI183" s="10">
        <v>3</v>
      </c>
      <c r="AJ183" s="10">
        <v>3</v>
      </c>
      <c r="AK183" s="10" t="s">
        <v>667</v>
      </c>
      <c r="AL183" s="10" t="s">
        <v>534</v>
      </c>
      <c r="AM183" s="10" t="s">
        <v>88</v>
      </c>
      <c r="AN183" s="10">
        <v>0</v>
      </c>
      <c r="AO183" s="10">
        <v>13</v>
      </c>
      <c r="AP183" s="10">
        <v>0</v>
      </c>
      <c r="AQ183" s="10">
        <v>13</v>
      </c>
      <c r="AR183" s="10" t="s">
        <v>138</v>
      </c>
      <c r="AS183" s="10" t="s">
        <v>668</v>
      </c>
      <c r="AT183" s="10" t="s">
        <v>91</v>
      </c>
      <c r="AU183" s="11" t="s">
        <v>1270</v>
      </c>
      <c r="AV183" s="59">
        <v>-7.0359999999999992E-2</v>
      </c>
      <c r="AW183" s="59">
        <v>2.9269999999999997E-2</v>
      </c>
      <c r="AX183" s="53">
        <v>13</v>
      </c>
      <c r="AY183" s="66">
        <v>0.10553448583283095</v>
      </c>
      <c r="AZ183" s="59">
        <v>-5.0780000000000006E-2</v>
      </c>
      <c r="BA183" s="59">
        <v>1.9060000000000001E-2</v>
      </c>
      <c r="BB183" s="53">
        <v>13</v>
      </c>
      <c r="BC183" s="66">
        <v>6.8721807310343636E-2</v>
      </c>
      <c r="BD183" s="10" t="s">
        <v>669</v>
      </c>
      <c r="BE183" s="10" t="s">
        <v>1992</v>
      </c>
      <c r="BH183" s="10" t="s">
        <v>1733</v>
      </c>
    </row>
    <row r="184" spans="1:60" s="10" customFormat="1">
      <c r="A184" s="10" t="s">
        <v>1453</v>
      </c>
      <c r="B184" s="10" t="s">
        <v>658</v>
      </c>
      <c r="C184" s="10" t="s">
        <v>659</v>
      </c>
      <c r="D184" s="10" t="s">
        <v>660</v>
      </c>
      <c r="E184" s="10" t="s">
        <v>661</v>
      </c>
      <c r="F184" s="10" t="s">
        <v>203</v>
      </c>
      <c r="G184" s="10" t="s">
        <v>67</v>
      </c>
      <c r="H184" s="10">
        <v>2011</v>
      </c>
      <c r="I184" s="10" t="s">
        <v>662</v>
      </c>
      <c r="J184" s="10" t="s">
        <v>525</v>
      </c>
      <c r="K184" s="10" t="s">
        <v>526</v>
      </c>
      <c r="L184" s="10" t="s">
        <v>71</v>
      </c>
      <c r="M184" s="10" t="s">
        <v>527</v>
      </c>
      <c r="N184" s="10" t="s">
        <v>73</v>
      </c>
      <c r="O184" s="10" t="s">
        <v>74</v>
      </c>
      <c r="P184" s="10" t="s">
        <v>75</v>
      </c>
      <c r="Q184" s="10" t="s">
        <v>72</v>
      </c>
      <c r="R184" s="10" t="s">
        <v>75</v>
      </c>
      <c r="S184" s="10" t="s">
        <v>76</v>
      </c>
      <c r="T184" s="10" t="s">
        <v>76</v>
      </c>
      <c r="U184" s="10" t="s">
        <v>76</v>
      </c>
      <c r="V184" s="10" t="s">
        <v>77</v>
      </c>
      <c r="W184" s="10" t="s">
        <v>114</v>
      </c>
      <c r="X184" s="10" t="s">
        <v>115</v>
      </c>
      <c r="Y184" s="10" t="s">
        <v>150</v>
      </c>
      <c r="Z184" s="10" t="s">
        <v>663</v>
      </c>
      <c r="AA184" s="10" t="s">
        <v>152</v>
      </c>
      <c r="AB184" s="10" t="s">
        <v>664</v>
      </c>
      <c r="AC184" s="10" t="s">
        <v>665</v>
      </c>
      <c r="AD184" s="10" t="s">
        <v>83</v>
      </c>
      <c r="AE184" s="10" t="s">
        <v>666</v>
      </c>
      <c r="AF184" s="10" t="s">
        <v>85</v>
      </c>
      <c r="AG184" s="10" t="s">
        <v>86</v>
      </c>
      <c r="AH184" s="10" t="s">
        <v>76</v>
      </c>
      <c r="AI184" s="10">
        <v>3</v>
      </c>
      <c r="AJ184" s="10">
        <v>3</v>
      </c>
      <c r="AK184" s="10" t="s">
        <v>667</v>
      </c>
      <c r="AL184" s="10" t="s">
        <v>534</v>
      </c>
      <c r="AM184" s="10" t="s">
        <v>88</v>
      </c>
      <c r="AN184" s="10">
        <v>0</v>
      </c>
      <c r="AO184" s="10">
        <v>13</v>
      </c>
      <c r="AP184" s="10">
        <v>0</v>
      </c>
      <c r="AQ184" s="10">
        <v>13</v>
      </c>
      <c r="AR184" s="10" t="s">
        <v>138</v>
      </c>
      <c r="AS184" s="10" t="s">
        <v>668</v>
      </c>
      <c r="AT184" s="10" t="s">
        <v>91</v>
      </c>
      <c r="AU184" s="11" t="s">
        <v>1269</v>
      </c>
      <c r="AV184" s="60">
        <v>6.3289999999999999E-2</v>
      </c>
      <c r="AW184" s="59">
        <v>2.6089999999999999E-2</v>
      </c>
      <c r="AX184" s="53">
        <v>13</v>
      </c>
      <c r="AY184" s="66">
        <v>9.4068832776855474E-2</v>
      </c>
      <c r="AZ184" s="59">
        <v>4.1959999999999997E-2</v>
      </c>
      <c r="BA184" s="59">
        <v>1.5650000000000001E-2</v>
      </c>
      <c r="BB184" s="53">
        <v>13</v>
      </c>
      <c r="BC184" s="66">
        <v>5.6426877461011431E-2</v>
      </c>
      <c r="BD184" s="10" t="s">
        <v>669</v>
      </c>
      <c r="BE184" s="10" t="s">
        <v>1992</v>
      </c>
      <c r="BH184" s="10" t="s">
        <v>1733</v>
      </c>
    </row>
    <row r="185" spans="1:60">
      <c r="A185" t="s">
        <v>1454</v>
      </c>
      <c r="B185" t="s">
        <v>673</v>
      </c>
      <c r="C185" t="s">
        <v>674</v>
      </c>
      <c r="D185" t="s">
        <v>675</v>
      </c>
      <c r="E185" t="s">
        <v>1828</v>
      </c>
      <c r="F185" t="s">
        <v>677</v>
      </c>
      <c r="G185" t="s">
        <v>67</v>
      </c>
      <c r="H185">
        <v>2013</v>
      </c>
      <c r="I185" t="s">
        <v>678</v>
      </c>
      <c r="J185" t="s">
        <v>110</v>
      </c>
      <c r="K185" t="s">
        <v>111</v>
      </c>
      <c r="L185" t="s">
        <v>71</v>
      </c>
      <c r="M185" t="s">
        <v>679</v>
      </c>
      <c r="N185" t="s">
        <v>73</v>
      </c>
      <c r="O185" t="s">
        <v>113</v>
      </c>
      <c r="P185" t="s">
        <v>75</v>
      </c>
      <c r="Q185" t="s">
        <v>72</v>
      </c>
      <c r="R185" t="s">
        <v>75</v>
      </c>
      <c r="S185" t="s">
        <v>76</v>
      </c>
      <c r="T185" t="s">
        <v>76</v>
      </c>
      <c r="U185" t="s">
        <v>76</v>
      </c>
      <c r="V185" t="s">
        <v>77</v>
      </c>
      <c r="W185" t="s">
        <v>114</v>
      </c>
      <c r="X185" t="s">
        <v>115</v>
      </c>
      <c r="Y185" t="s">
        <v>680</v>
      </c>
      <c r="Z185" t="s">
        <v>681</v>
      </c>
      <c r="AA185" t="s">
        <v>152</v>
      </c>
      <c r="AB185" t="s">
        <v>152</v>
      </c>
      <c r="AC185" t="s">
        <v>456</v>
      </c>
      <c r="AD185" t="s">
        <v>121</v>
      </c>
      <c r="AE185" t="s">
        <v>682</v>
      </c>
      <c r="AF185" t="s">
        <v>85</v>
      </c>
      <c r="AG185" t="s">
        <v>86</v>
      </c>
      <c r="AH185" t="s">
        <v>76</v>
      </c>
      <c r="AI185">
        <v>3</v>
      </c>
      <c r="AJ185">
        <v>3</v>
      </c>
      <c r="AK185" t="s">
        <v>683</v>
      </c>
      <c r="AL185" t="s">
        <v>684</v>
      </c>
      <c r="AM185" t="s">
        <v>126</v>
      </c>
      <c r="AN185">
        <v>0</v>
      </c>
      <c r="AO185">
        <v>15</v>
      </c>
      <c r="AP185">
        <v>0</v>
      </c>
      <c r="AQ185">
        <v>15</v>
      </c>
      <c r="AR185" t="s">
        <v>138</v>
      </c>
      <c r="AS185" t="s">
        <v>448</v>
      </c>
      <c r="AT185" t="s">
        <v>91</v>
      </c>
      <c r="AU185" s="3" t="s">
        <v>131</v>
      </c>
      <c r="AV185" s="56">
        <v>0.94</v>
      </c>
      <c r="AW185" s="56">
        <v>8.2200000000000006</v>
      </c>
      <c r="AX185" s="50">
        <v>15</v>
      </c>
      <c r="AY185" s="63">
        <v>31.84</v>
      </c>
      <c r="AZ185" s="56">
        <v>0.96</v>
      </c>
      <c r="BA185" s="56">
        <v>7.03</v>
      </c>
      <c r="BB185" s="50">
        <v>15</v>
      </c>
      <c r="BC185" s="63">
        <v>27.22</v>
      </c>
      <c r="BD185" t="s">
        <v>93</v>
      </c>
      <c r="BE185" t="s">
        <v>2004</v>
      </c>
      <c r="BF185" t="s">
        <v>686</v>
      </c>
    </row>
    <row r="186" spans="1:60">
      <c r="A186" t="s">
        <v>1455</v>
      </c>
      <c r="B186" t="s">
        <v>673</v>
      </c>
      <c r="C186" t="s">
        <v>674</v>
      </c>
      <c r="D186" t="s">
        <v>675</v>
      </c>
      <c r="E186" t="s">
        <v>1828</v>
      </c>
      <c r="F186" t="s">
        <v>677</v>
      </c>
      <c r="G186" t="s">
        <v>67</v>
      </c>
      <c r="H186">
        <v>2013</v>
      </c>
      <c r="I186" t="s">
        <v>678</v>
      </c>
      <c r="J186" t="s">
        <v>110</v>
      </c>
      <c r="K186" t="s">
        <v>111</v>
      </c>
      <c r="L186" t="s">
        <v>71</v>
      </c>
      <c r="M186" t="s">
        <v>679</v>
      </c>
      <c r="N186" t="s">
        <v>73</v>
      </c>
      <c r="O186" t="s">
        <v>113</v>
      </c>
      <c r="P186" t="s">
        <v>75</v>
      </c>
      <c r="Q186" t="s">
        <v>72</v>
      </c>
      <c r="R186" t="s">
        <v>75</v>
      </c>
      <c r="S186" t="s">
        <v>76</v>
      </c>
      <c r="T186" t="s">
        <v>76</v>
      </c>
      <c r="U186" t="s">
        <v>76</v>
      </c>
      <c r="V186" t="s">
        <v>77</v>
      </c>
      <c r="W186" t="s">
        <v>114</v>
      </c>
      <c r="X186" t="s">
        <v>115</v>
      </c>
      <c r="Y186" t="s">
        <v>680</v>
      </c>
      <c r="Z186" t="s">
        <v>681</v>
      </c>
      <c r="AA186" t="s">
        <v>152</v>
      </c>
      <c r="AB186" t="s">
        <v>152</v>
      </c>
      <c r="AC186" t="s">
        <v>456</v>
      </c>
      <c r="AD186" t="s">
        <v>121</v>
      </c>
      <c r="AE186" t="s">
        <v>682</v>
      </c>
      <c r="AF186" t="s">
        <v>85</v>
      </c>
      <c r="AG186" t="s">
        <v>86</v>
      </c>
      <c r="AH186" t="s">
        <v>76</v>
      </c>
      <c r="AI186">
        <v>3</v>
      </c>
      <c r="AJ186">
        <v>3</v>
      </c>
      <c r="AK186" t="s">
        <v>683</v>
      </c>
      <c r="AL186" t="s">
        <v>684</v>
      </c>
      <c r="AM186" t="s">
        <v>126</v>
      </c>
      <c r="AN186">
        <v>0</v>
      </c>
      <c r="AO186">
        <v>15</v>
      </c>
      <c r="AP186">
        <v>0</v>
      </c>
      <c r="AQ186">
        <v>15</v>
      </c>
      <c r="AR186" t="s">
        <v>138</v>
      </c>
      <c r="AS186" t="s">
        <v>448</v>
      </c>
      <c r="AT186" t="s">
        <v>91</v>
      </c>
      <c r="AU186" s="3" t="s">
        <v>1854</v>
      </c>
      <c r="AV186" s="56">
        <v>6.48</v>
      </c>
      <c r="AW186" s="56">
        <v>7.85</v>
      </c>
      <c r="AX186" s="50">
        <v>15</v>
      </c>
      <c r="AY186" s="63">
        <v>30.39</v>
      </c>
      <c r="AZ186" s="56">
        <v>3.93</v>
      </c>
      <c r="BA186" s="56">
        <v>7.58</v>
      </c>
      <c r="BB186" s="50">
        <v>15</v>
      </c>
      <c r="BC186" s="63">
        <v>29.36</v>
      </c>
      <c r="BD186" t="s">
        <v>93</v>
      </c>
      <c r="BE186" t="s">
        <v>2004</v>
      </c>
      <c r="BF186" t="s">
        <v>686</v>
      </c>
    </row>
    <row r="187" spans="1:60">
      <c r="A187" t="s">
        <v>1456</v>
      </c>
      <c r="B187" t="s">
        <v>673</v>
      </c>
      <c r="C187" t="s">
        <v>674</v>
      </c>
      <c r="D187" t="s">
        <v>675</v>
      </c>
      <c r="E187" t="s">
        <v>1828</v>
      </c>
      <c r="F187" t="s">
        <v>677</v>
      </c>
      <c r="G187" t="s">
        <v>67</v>
      </c>
      <c r="H187">
        <v>2013</v>
      </c>
      <c r="I187" t="s">
        <v>678</v>
      </c>
      <c r="J187" t="s">
        <v>110</v>
      </c>
      <c r="K187" t="s">
        <v>111</v>
      </c>
      <c r="L187" t="s">
        <v>71</v>
      </c>
      <c r="M187" t="s">
        <v>679</v>
      </c>
      <c r="N187" t="s">
        <v>73</v>
      </c>
      <c r="O187" t="s">
        <v>113</v>
      </c>
      <c r="P187" t="s">
        <v>75</v>
      </c>
      <c r="Q187" t="s">
        <v>72</v>
      </c>
      <c r="R187" t="s">
        <v>75</v>
      </c>
      <c r="S187" t="s">
        <v>76</v>
      </c>
      <c r="T187" t="s">
        <v>76</v>
      </c>
      <c r="U187" t="s">
        <v>76</v>
      </c>
      <c r="V187" t="s">
        <v>77</v>
      </c>
      <c r="W187" t="s">
        <v>114</v>
      </c>
      <c r="X187" t="s">
        <v>115</v>
      </c>
      <c r="Y187" t="s">
        <v>680</v>
      </c>
      <c r="Z187" t="s">
        <v>681</v>
      </c>
      <c r="AA187" t="s">
        <v>152</v>
      </c>
      <c r="AB187" t="s">
        <v>152</v>
      </c>
      <c r="AC187" t="s">
        <v>456</v>
      </c>
      <c r="AD187" t="s">
        <v>121</v>
      </c>
      <c r="AE187" t="s">
        <v>682</v>
      </c>
      <c r="AF187" t="s">
        <v>85</v>
      </c>
      <c r="AG187" t="s">
        <v>86</v>
      </c>
      <c r="AH187" t="s">
        <v>76</v>
      </c>
      <c r="AI187">
        <v>3</v>
      </c>
      <c r="AJ187">
        <v>3</v>
      </c>
      <c r="AK187" t="s">
        <v>683</v>
      </c>
      <c r="AL187" t="s">
        <v>684</v>
      </c>
      <c r="AM187" t="s">
        <v>126</v>
      </c>
      <c r="AN187">
        <v>0</v>
      </c>
      <c r="AO187">
        <v>15</v>
      </c>
      <c r="AP187">
        <v>0</v>
      </c>
      <c r="AQ187">
        <v>15</v>
      </c>
      <c r="AR187" t="s">
        <v>138</v>
      </c>
      <c r="AS187" t="s">
        <v>448</v>
      </c>
      <c r="AT187" t="s">
        <v>91</v>
      </c>
      <c r="AU187" s="3" t="s">
        <v>1855</v>
      </c>
      <c r="AV187" s="56">
        <v>4.26</v>
      </c>
      <c r="AW187" s="56">
        <v>7.51</v>
      </c>
      <c r="AX187" s="50">
        <v>15</v>
      </c>
      <c r="AY187" s="63">
        <v>29.09</v>
      </c>
      <c r="AZ187" s="56">
        <v>11.33</v>
      </c>
      <c r="BA187" s="56">
        <v>7.44</v>
      </c>
      <c r="BB187" s="50">
        <v>15</v>
      </c>
      <c r="BC187" s="63">
        <v>28.82</v>
      </c>
      <c r="BD187" t="s">
        <v>93</v>
      </c>
      <c r="BE187" t="s">
        <v>2004</v>
      </c>
      <c r="BF187" t="s">
        <v>686</v>
      </c>
    </row>
    <row r="188" spans="1:60">
      <c r="A188" t="s">
        <v>1457</v>
      </c>
      <c r="B188" t="s">
        <v>673</v>
      </c>
      <c r="C188" t="s">
        <v>674</v>
      </c>
      <c r="D188" t="s">
        <v>675</v>
      </c>
      <c r="E188" t="s">
        <v>1828</v>
      </c>
      <c r="F188" t="s">
        <v>677</v>
      </c>
      <c r="G188" t="s">
        <v>67</v>
      </c>
      <c r="H188">
        <v>2013</v>
      </c>
      <c r="I188" t="s">
        <v>678</v>
      </c>
      <c r="J188" t="s">
        <v>110</v>
      </c>
      <c r="K188" t="s">
        <v>111</v>
      </c>
      <c r="L188" t="s">
        <v>71</v>
      </c>
      <c r="M188" t="s">
        <v>679</v>
      </c>
      <c r="N188" t="s">
        <v>73</v>
      </c>
      <c r="O188" t="s">
        <v>113</v>
      </c>
      <c r="P188" t="s">
        <v>75</v>
      </c>
      <c r="Q188" t="s">
        <v>72</v>
      </c>
      <c r="R188" t="s">
        <v>75</v>
      </c>
      <c r="S188" t="s">
        <v>76</v>
      </c>
      <c r="T188" t="s">
        <v>76</v>
      </c>
      <c r="U188" t="s">
        <v>76</v>
      </c>
      <c r="V188" t="s">
        <v>77</v>
      </c>
      <c r="W188" t="s">
        <v>114</v>
      </c>
      <c r="X188" t="s">
        <v>115</v>
      </c>
      <c r="Y188" t="s">
        <v>680</v>
      </c>
      <c r="Z188" t="s">
        <v>681</v>
      </c>
      <c r="AA188" t="s">
        <v>152</v>
      </c>
      <c r="AB188" t="s">
        <v>152</v>
      </c>
      <c r="AC188" t="s">
        <v>456</v>
      </c>
      <c r="AD188" t="s">
        <v>121</v>
      </c>
      <c r="AE188" t="s">
        <v>682</v>
      </c>
      <c r="AF188" t="s">
        <v>85</v>
      </c>
      <c r="AG188" t="s">
        <v>86</v>
      </c>
      <c r="AH188" t="s">
        <v>76</v>
      </c>
      <c r="AI188">
        <v>3</v>
      </c>
      <c r="AJ188">
        <v>3</v>
      </c>
      <c r="AK188" t="s">
        <v>683</v>
      </c>
      <c r="AL188" t="s">
        <v>684</v>
      </c>
      <c r="AM188" t="s">
        <v>126</v>
      </c>
      <c r="AN188">
        <v>0</v>
      </c>
      <c r="AO188">
        <v>15</v>
      </c>
      <c r="AP188">
        <v>0</v>
      </c>
      <c r="AQ188">
        <v>15</v>
      </c>
      <c r="AR188" t="s">
        <v>138</v>
      </c>
      <c r="AS188" t="s">
        <v>448</v>
      </c>
      <c r="AT188" t="s">
        <v>91</v>
      </c>
      <c r="AU188" s="3" t="s">
        <v>1270</v>
      </c>
      <c r="AV188" s="56">
        <v>43.61</v>
      </c>
      <c r="AW188" s="56">
        <v>3.746</v>
      </c>
      <c r="AX188" s="50">
        <v>15</v>
      </c>
      <c r="AY188" s="63">
        <v>14.508195614892983</v>
      </c>
      <c r="AZ188" s="56">
        <v>42.21</v>
      </c>
      <c r="BA188" s="56">
        <v>3.8719999999999999</v>
      </c>
      <c r="BB188" s="50">
        <v>15</v>
      </c>
      <c r="BC188" s="63">
        <v>14.996191516515118</v>
      </c>
      <c r="BD188" t="s">
        <v>93</v>
      </c>
      <c r="BE188" t="s">
        <v>2004</v>
      </c>
      <c r="BF188" t="s">
        <v>686</v>
      </c>
    </row>
    <row r="189" spans="1:60">
      <c r="A189" t="s">
        <v>1458</v>
      </c>
      <c r="B189" t="s">
        <v>673</v>
      </c>
      <c r="C189" t="s">
        <v>674</v>
      </c>
      <c r="D189" t="s">
        <v>675</v>
      </c>
      <c r="E189" t="s">
        <v>1828</v>
      </c>
      <c r="F189" t="s">
        <v>677</v>
      </c>
      <c r="G189" t="s">
        <v>67</v>
      </c>
      <c r="H189">
        <v>2013</v>
      </c>
      <c r="I189" t="s">
        <v>678</v>
      </c>
      <c r="J189" t="s">
        <v>110</v>
      </c>
      <c r="K189" t="s">
        <v>111</v>
      </c>
      <c r="L189" t="s">
        <v>71</v>
      </c>
      <c r="M189" t="s">
        <v>679</v>
      </c>
      <c r="N189" t="s">
        <v>73</v>
      </c>
      <c r="O189" t="s">
        <v>113</v>
      </c>
      <c r="P189" t="s">
        <v>75</v>
      </c>
      <c r="Q189" t="s">
        <v>72</v>
      </c>
      <c r="R189" t="s">
        <v>75</v>
      </c>
      <c r="S189" t="s">
        <v>76</v>
      </c>
      <c r="T189" t="s">
        <v>76</v>
      </c>
      <c r="U189" t="s">
        <v>76</v>
      </c>
      <c r="V189" t="s">
        <v>77</v>
      </c>
      <c r="W189" t="s">
        <v>114</v>
      </c>
      <c r="X189" t="s">
        <v>115</v>
      </c>
      <c r="Y189" t="s">
        <v>680</v>
      </c>
      <c r="Z189" t="s">
        <v>681</v>
      </c>
      <c r="AA189" t="s">
        <v>152</v>
      </c>
      <c r="AB189" t="s">
        <v>152</v>
      </c>
      <c r="AC189" t="s">
        <v>456</v>
      </c>
      <c r="AD189" t="s">
        <v>121</v>
      </c>
      <c r="AE189" t="s">
        <v>682</v>
      </c>
      <c r="AF189" t="s">
        <v>85</v>
      </c>
      <c r="AG189" t="s">
        <v>86</v>
      </c>
      <c r="AH189" t="s">
        <v>76</v>
      </c>
      <c r="AI189">
        <v>3</v>
      </c>
      <c r="AJ189">
        <v>3</v>
      </c>
      <c r="AK189" t="s">
        <v>683</v>
      </c>
      <c r="AL189" t="s">
        <v>684</v>
      </c>
      <c r="AM189" t="s">
        <v>126</v>
      </c>
      <c r="AN189">
        <v>0</v>
      </c>
      <c r="AO189">
        <v>15</v>
      </c>
      <c r="AP189">
        <v>0</v>
      </c>
      <c r="AQ189">
        <v>15</v>
      </c>
      <c r="AR189" t="s">
        <v>138</v>
      </c>
      <c r="AS189" t="s">
        <v>448</v>
      </c>
      <c r="AT189" t="s">
        <v>91</v>
      </c>
      <c r="AU189" s="3" t="s">
        <v>1269</v>
      </c>
      <c r="AV189" s="56">
        <v>1.8280000000000001</v>
      </c>
      <c r="AW189" s="56">
        <v>3.3369999999999997</v>
      </c>
      <c r="AX189" s="50">
        <v>15</v>
      </c>
      <c r="AY189" s="63">
        <v>12.92414542629415</v>
      </c>
      <c r="AZ189" s="56">
        <v>1.9019999999999999</v>
      </c>
      <c r="BA189" s="56">
        <v>3.4449999999999998</v>
      </c>
      <c r="BB189" s="50">
        <v>15</v>
      </c>
      <c r="BC189" s="63">
        <v>13.34242762768455</v>
      </c>
      <c r="BD189" t="s">
        <v>93</v>
      </c>
      <c r="BE189" t="s">
        <v>2004</v>
      </c>
      <c r="BF189" t="s">
        <v>686</v>
      </c>
    </row>
    <row r="190" spans="1:60" s="1" customFormat="1">
      <c r="A190" s="1" t="s">
        <v>1459</v>
      </c>
      <c r="B190" s="1" t="s">
        <v>690</v>
      </c>
      <c r="C190" s="1" t="s">
        <v>691</v>
      </c>
      <c r="D190" s="1" t="s">
        <v>692</v>
      </c>
      <c r="E190" s="1" t="s">
        <v>693</v>
      </c>
      <c r="F190" s="1" t="s">
        <v>694</v>
      </c>
      <c r="G190" s="1" t="s">
        <v>67</v>
      </c>
      <c r="H190" s="1">
        <v>2015</v>
      </c>
      <c r="I190" s="1" t="s">
        <v>695</v>
      </c>
      <c r="J190" s="1" t="s">
        <v>525</v>
      </c>
      <c r="K190" s="1" t="s">
        <v>526</v>
      </c>
      <c r="L190" s="1" t="s">
        <v>71</v>
      </c>
      <c r="M190" s="1" t="s">
        <v>696</v>
      </c>
      <c r="N190" s="1" t="s">
        <v>73</v>
      </c>
      <c r="O190" s="1" t="s">
        <v>74</v>
      </c>
      <c r="P190" s="1" t="s">
        <v>75</v>
      </c>
      <c r="Q190" s="1" t="s">
        <v>72</v>
      </c>
      <c r="R190" s="1" t="s">
        <v>75</v>
      </c>
      <c r="S190" s="1" t="s">
        <v>76</v>
      </c>
      <c r="T190" s="1" t="s">
        <v>76</v>
      </c>
      <c r="U190" s="1" t="s">
        <v>76</v>
      </c>
      <c r="V190" s="1" t="s">
        <v>77</v>
      </c>
      <c r="W190" s="1" t="s">
        <v>114</v>
      </c>
      <c r="X190" s="1" t="s">
        <v>115</v>
      </c>
      <c r="Y190" s="1" t="s">
        <v>697</v>
      </c>
      <c r="Z190" s="1" t="s">
        <v>698</v>
      </c>
      <c r="AA190" s="1" t="s">
        <v>152</v>
      </c>
      <c r="AB190" s="1" t="s">
        <v>152</v>
      </c>
      <c r="AC190" s="1" t="s">
        <v>699</v>
      </c>
      <c r="AD190" s="1" t="s">
        <v>83</v>
      </c>
      <c r="AE190" s="1" t="s">
        <v>700</v>
      </c>
      <c r="AF190" s="1" t="s">
        <v>85</v>
      </c>
      <c r="AG190" s="1" t="s">
        <v>86</v>
      </c>
      <c r="AH190" s="1" t="s">
        <v>76</v>
      </c>
      <c r="AI190" s="1">
        <v>3</v>
      </c>
      <c r="AJ190" s="1">
        <v>1</v>
      </c>
      <c r="AK190" s="1" t="s">
        <v>124</v>
      </c>
      <c r="AL190" s="1" t="s">
        <v>534</v>
      </c>
      <c r="AM190" s="1" t="s">
        <v>126</v>
      </c>
      <c r="AN190" s="1">
        <v>0</v>
      </c>
      <c r="AO190" s="1">
        <v>12</v>
      </c>
      <c r="AP190" s="1">
        <v>0</v>
      </c>
      <c r="AQ190" s="1">
        <v>5</v>
      </c>
      <c r="AR190" s="1" t="s">
        <v>138</v>
      </c>
      <c r="AS190" s="1" t="s">
        <v>701</v>
      </c>
      <c r="AT190" s="1" t="s">
        <v>300</v>
      </c>
      <c r="AU190" s="4" t="s">
        <v>131</v>
      </c>
      <c r="AV190" s="57">
        <v>75.59</v>
      </c>
      <c r="AW190" s="57">
        <v>8.99</v>
      </c>
      <c r="AX190" s="51">
        <v>12</v>
      </c>
      <c r="AY190" s="64">
        <v>31.13</v>
      </c>
      <c r="AZ190" s="57">
        <v>63.04</v>
      </c>
      <c r="BA190" s="57">
        <v>17.62</v>
      </c>
      <c r="BB190" s="51">
        <v>5</v>
      </c>
      <c r="BC190" s="64">
        <v>39.4</v>
      </c>
      <c r="BD190" s="1" t="s">
        <v>93</v>
      </c>
      <c r="BE190" s="1" t="s">
        <v>2005</v>
      </c>
      <c r="BF190" s="1" t="s">
        <v>703</v>
      </c>
    </row>
    <row r="191" spans="1:60" s="1" customFormat="1">
      <c r="A191" s="1" t="s">
        <v>1460</v>
      </c>
      <c r="B191" s="1" t="s">
        <v>690</v>
      </c>
      <c r="C191" s="1" t="s">
        <v>691</v>
      </c>
      <c r="D191" s="1" t="s">
        <v>692</v>
      </c>
      <c r="E191" s="1" t="s">
        <v>693</v>
      </c>
      <c r="F191" s="1" t="s">
        <v>694</v>
      </c>
      <c r="G191" s="1" t="s">
        <v>67</v>
      </c>
      <c r="H191" s="1">
        <v>2015</v>
      </c>
      <c r="I191" s="1" t="s">
        <v>695</v>
      </c>
      <c r="J191" s="1" t="s">
        <v>525</v>
      </c>
      <c r="K191" s="1" t="s">
        <v>526</v>
      </c>
      <c r="L191" s="1" t="s">
        <v>71</v>
      </c>
      <c r="M191" s="1" t="s">
        <v>696</v>
      </c>
      <c r="N191" s="1" t="s">
        <v>73</v>
      </c>
      <c r="O191" s="1" t="s">
        <v>74</v>
      </c>
      <c r="P191" s="1" t="s">
        <v>75</v>
      </c>
      <c r="Q191" s="1" t="s">
        <v>72</v>
      </c>
      <c r="R191" s="1" t="s">
        <v>75</v>
      </c>
      <c r="S191" s="1" t="s">
        <v>76</v>
      </c>
      <c r="T191" s="1" t="s">
        <v>76</v>
      </c>
      <c r="U191" s="1" t="s">
        <v>76</v>
      </c>
      <c r="V191" s="1" t="s">
        <v>77</v>
      </c>
      <c r="W191" s="1" t="s">
        <v>114</v>
      </c>
      <c r="X191" s="1" t="s">
        <v>115</v>
      </c>
      <c r="Y191" s="1" t="s">
        <v>697</v>
      </c>
      <c r="Z191" s="1" t="s">
        <v>698</v>
      </c>
      <c r="AA191" s="1" t="s">
        <v>152</v>
      </c>
      <c r="AB191" s="1" t="s">
        <v>152</v>
      </c>
      <c r="AC191" s="1" t="s">
        <v>699</v>
      </c>
      <c r="AD191" s="1" t="s">
        <v>83</v>
      </c>
      <c r="AE191" s="1" t="s">
        <v>700</v>
      </c>
      <c r="AF191" s="1" t="s">
        <v>85</v>
      </c>
      <c r="AG191" s="1" t="s">
        <v>86</v>
      </c>
      <c r="AH191" s="1" t="s">
        <v>76</v>
      </c>
      <c r="AI191" s="1">
        <v>3</v>
      </c>
      <c r="AJ191" s="1">
        <v>1</v>
      </c>
      <c r="AK191" s="1" t="s">
        <v>124</v>
      </c>
      <c r="AL191" s="1" t="s">
        <v>534</v>
      </c>
      <c r="AM191" s="1" t="s">
        <v>126</v>
      </c>
      <c r="AN191" s="1">
        <v>0</v>
      </c>
      <c r="AO191" s="1">
        <v>12</v>
      </c>
      <c r="AP191" s="1">
        <v>0</v>
      </c>
      <c r="AQ191" s="1">
        <v>5</v>
      </c>
      <c r="AR191" s="1" t="s">
        <v>138</v>
      </c>
      <c r="AS191" s="1" t="s">
        <v>701</v>
      </c>
      <c r="AT191" s="1" t="s">
        <v>300</v>
      </c>
      <c r="AU191" s="4" t="s">
        <v>1854</v>
      </c>
      <c r="AV191" s="57">
        <v>79.42</v>
      </c>
      <c r="AW191" s="57">
        <v>7.36</v>
      </c>
      <c r="AX191" s="51">
        <v>12</v>
      </c>
      <c r="AY191" s="64">
        <v>25.49</v>
      </c>
      <c r="AZ191" s="57">
        <v>69.459999999999994</v>
      </c>
      <c r="BA191" s="57">
        <v>16.84</v>
      </c>
      <c r="BB191" s="51">
        <v>5</v>
      </c>
      <c r="BC191" s="64">
        <v>37.65</v>
      </c>
      <c r="BD191" s="1" t="s">
        <v>93</v>
      </c>
      <c r="BE191" s="1" t="s">
        <v>2005</v>
      </c>
      <c r="BF191" s="1" t="s">
        <v>703</v>
      </c>
    </row>
    <row r="192" spans="1:60" s="1" customFormat="1">
      <c r="A192" s="1" t="s">
        <v>1461</v>
      </c>
      <c r="B192" s="1" t="s">
        <v>690</v>
      </c>
      <c r="C192" s="1" t="s">
        <v>691</v>
      </c>
      <c r="D192" s="1" t="s">
        <v>692</v>
      </c>
      <c r="E192" s="1" t="s">
        <v>693</v>
      </c>
      <c r="F192" s="1" t="s">
        <v>694</v>
      </c>
      <c r="G192" s="1" t="s">
        <v>67</v>
      </c>
      <c r="H192" s="1">
        <v>2015</v>
      </c>
      <c r="I192" s="1" t="s">
        <v>695</v>
      </c>
      <c r="J192" s="1" t="s">
        <v>525</v>
      </c>
      <c r="K192" s="1" t="s">
        <v>526</v>
      </c>
      <c r="L192" s="1" t="s">
        <v>71</v>
      </c>
      <c r="M192" s="1" t="s">
        <v>696</v>
      </c>
      <c r="N192" s="1" t="s">
        <v>73</v>
      </c>
      <c r="O192" s="1" t="s">
        <v>74</v>
      </c>
      <c r="P192" s="1" t="s">
        <v>75</v>
      </c>
      <c r="Q192" s="1" t="s">
        <v>72</v>
      </c>
      <c r="R192" s="1" t="s">
        <v>75</v>
      </c>
      <c r="S192" s="1" t="s">
        <v>76</v>
      </c>
      <c r="T192" s="1" t="s">
        <v>76</v>
      </c>
      <c r="U192" s="1" t="s">
        <v>76</v>
      </c>
      <c r="V192" s="1" t="s">
        <v>77</v>
      </c>
      <c r="W192" s="1" t="s">
        <v>114</v>
      </c>
      <c r="X192" s="1" t="s">
        <v>115</v>
      </c>
      <c r="Y192" s="1" t="s">
        <v>697</v>
      </c>
      <c r="Z192" s="1" t="s">
        <v>698</v>
      </c>
      <c r="AA192" s="1" t="s">
        <v>152</v>
      </c>
      <c r="AB192" s="1" t="s">
        <v>152</v>
      </c>
      <c r="AC192" s="1" t="s">
        <v>699</v>
      </c>
      <c r="AD192" s="1" t="s">
        <v>83</v>
      </c>
      <c r="AE192" s="1" t="s">
        <v>700</v>
      </c>
      <c r="AF192" s="1" t="s">
        <v>85</v>
      </c>
      <c r="AG192" s="1" t="s">
        <v>86</v>
      </c>
      <c r="AH192" s="1" t="s">
        <v>76</v>
      </c>
      <c r="AI192" s="1">
        <v>3</v>
      </c>
      <c r="AJ192" s="1">
        <v>1</v>
      </c>
      <c r="AK192" s="1" t="s">
        <v>124</v>
      </c>
      <c r="AL192" s="1" t="s">
        <v>534</v>
      </c>
      <c r="AM192" s="1" t="s">
        <v>126</v>
      </c>
      <c r="AN192" s="1">
        <v>0</v>
      </c>
      <c r="AO192" s="1">
        <v>12</v>
      </c>
      <c r="AP192" s="1">
        <v>0</v>
      </c>
      <c r="AQ192" s="1">
        <v>5</v>
      </c>
      <c r="AR192" s="1" t="s">
        <v>138</v>
      </c>
      <c r="AS192" s="1" t="s">
        <v>701</v>
      </c>
      <c r="AT192" s="1" t="s">
        <v>300</v>
      </c>
      <c r="AU192" s="4" t="s">
        <v>1855</v>
      </c>
      <c r="AV192" s="60">
        <v>87.94</v>
      </c>
      <c r="AW192" s="60">
        <v>2.06</v>
      </c>
      <c r="AX192" s="51">
        <v>12</v>
      </c>
      <c r="AY192" s="64">
        <v>7.13</v>
      </c>
      <c r="AZ192" s="57">
        <v>90</v>
      </c>
      <c r="BA192" s="57">
        <v>0.01</v>
      </c>
      <c r="BB192" s="51">
        <v>5</v>
      </c>
      <c r="BC192" s="64">
        <v>0.02</v>
      </c>
      <c r="BD192" s="1" t="s">
        <v>93</v>
      </c>
      <c r="BE192" s="1" t="s">
        <v>2005</v>
      </c>
      <c r="BF192" s="1" t="s">
        <v>703</v>
      </c>
    </row>
    <row r="193" spans="1:60" s="1" customFormat="1">
      <c r="A193" s="1" t="s">
        <v>1462</v>
      </c>
      <c r="B193" s="1" t="s">
        <v>690</v>
      </c>
      <c r="C193" s="1" t="s">
        <v>691</v>
      </c>
      <c r="D193" s="1" t="s">
        <v>692</v>
      </c>
      <c r="E193" s="1" t="s">
        <v>693</v>
      </c>
      <c r="F193" s="1" t="s">
        <v>694</v>
      </c>
      <c r="G193" s="1" t="s">
        <v>67</v>
      </c>
      <c r="H193" s="1">
        <v>2015</v>
      </c>
      <c r="I193" s="1" t="s">
        <v>695</v>
      </c>
      <c r="J193" s="1" t="s">
        <v>525</v>
      </c>
      <c r="K193" s="1" t="s">
        <v>526</v>
      </c>
      <c r="L193" s="1" t="s">
        <v>71</v>
      </c>
      <c r="M193" s="1" t="s">
        <v>696</v>
      </c>
      <c r="N193" s="1" t="s">
        <v>73</v>
      </c>
      <c r="O193" s="1" t="s">
        <v>74</v>
      </c>
      <c r="P193" s="1" t="s">
        <v>75</v>
      </c>
      <c r="Q193" s="1" t="s">
        <v>72</v>
      </c>
      <c r="R193" s="1" t="s">
        <v>75</v>
      </c>
      <c r="S193" s="1" t="s">
        <v>76</v>
      </c>
      <c r="T193" s="1" t="s">
        <v>76</v>
      </c>
      <c r="U193" s="1" t="s">
        <v>76</v>
      </c>
      <c r="V193" s="1" t="s">
        <v>77</v>
      </c>
      <c r="W193" s="1" t="s">
        <v>114</v>
      </c>
      <c r="X193" s="1" t="s">
        <v>115</v>
      </c>
      <c r="Y193" s="1" t="s">
        <v>697</v>
      </c>
      <c r="Z193" s="1" t="s">
        <v>698</v>
      </c>
      <c r="AA193" s="1" t="s">
        <v>152</v>
      </c>
      <c r="AB193" s="1" t="s">
        <v>152</v>
      </c>
      <c r="AC193" s="1" t="s">
        <v>699</v>
      </c>
      <c r="AD193" s="1" t="s">
        <v>83</v>
      </c>
      <c r="AE193" s="1" t="s">
        <v>700</v>
      </c>
      <c r="AF193" s="1" t="s">
        <v>85</v>
      </c>
      <c r="AG193" s="1" t="s">
        <v>86</v>
      </c>
      <c r="AH193" s="1" t="s">
        <v>76</v>
      </c>
      <c r="AI193" s="1">
        <v>3</v>
      </c>
      <c r="AJ193" s="1">
        <v>1</v>
      </c>
      <c r="AK193" s="1" t="s">
        <v>124</v>
      </c>
      <c r="AL193" s="1" t="s">
        <v>534</v>
      </c>
      <c r="AM193" s="1" t="s">
        <v>126</v>
      </c>
      <c r="AN193" s="1">
        <v>0</v>
      </c>
      <c r="AO193" s="1">
        <v>12</v>
      </c>
      <c r="AP193" s="1">
        <v>0</v>
      </c>
      <c r="AQ193" s="1">
        <v>5</v>
      </c>
      <c r="AR193" s="1" t="s">
        <v>138</v>
      </c>
      <c r="AS193" s="1" t="s">
        <v>701</v>
      </c>
      <c r="AT193" s="1" t="s">
        <v>300</v>
      </c>
      <c r="AU193" s="4" t="s">
        <v>1270</v>
      </c>
      <c r="AV193" s="60">
        <v>83.594999999999999</v>
      </c>
      <c r="AW193" s="60">
        <v>6.4050000000000011</v>
      </c>
      <c r="AX193" s="51">
        <v>12</v>
      </c>
      <c r="AY193" s="64">
        <f>AW193*SQRT(AX193)</f>
        <v>22.187570844957321</v>
      </c>
      <c r="AZ193" s="60">
        <v>90</v>
      </c>
      <c r="BA193" s="60">
        <v>0.01</v>
      </c>
      <c r="BB193" s="51">
        <v>5</v>
      </c>
      <c r="BC193" s="64">
        <v>2.2360679774997897E-2</v>
      </c>
      <c r="BD193" s="1" t="s">
        <v>93</v>
      </c>
      <c r="BE193" s="1" t="s">
        <v>2005</v>
      </c>
      <c r="BF193" s="1" t="s">
        <v>703</v>
      </c>
    </row>
    <row r="194" spans="1:60" s="1" customFormat="1">
      <c r="A194" s="1" t="s">
        <v>1463</v>
      </c>
      <c r="B194" s="1" t="s">
        <v>690</v>
      </c>
      <c r="C194" s="1" t="s">
        <v>691</v>
      </c>
      <c r="D194" s="1" t="s">
        <v>692</v>
      </c>
      <c r="E194" s="1" t="s">
        <v>693</v>
      </c>
      <c r="F194" s="1" t="s">
        <v>694</v>
      </c>
      <c r="G194" s="1" t="s">
        <v>67</v>
      </c>
      <c r="H194" s="1">
        <v>2015</v>
      </c>
      <c r="I194" s="1" t="s">
        <v>695</v>
      </c>
      <c r="J194" s="1" t="s">
        <v>525</v>
      </c>
      <c r="K194" s="1" t="s">
        <v>526</v>
      </c>
      <c r="L194" s="1" t="s">
        <v>71</v>
      </c>
      <c r="M194" s="1" t="s">
        <v>696</v>
      </c>
      <c r="N194" s="1" t="s">
        <v>73</v>
      </c>
      <c r="O194" s="1" t="s">
        <v>74</v>
      </c>
      <c r="P194" s="1" t="s">
        <v>75</v>
      </c>
      <c r="Q194" s="1" t="s">
        <v>72</v>
      </c>
      <c r="R194" s="1" t="s">
        <v>75</v>
      </c>
      <c r="S194" s="1" t="s">
        <v>76</v>
      </c>
      <c r="T194" s="1" t="s">
        <v>76</v>
      </c>
      <c r="U194" s="1" t="s">
        <v>76</v>
      </c>
      <c r="V194" s="1" t="s">
        <v>77</v>
      </c>
      <c r="W194" s="1" t="s">
        <v>114</v>
      </c>
      <c r="X194" s="1" t="s">
        <v>115</v>
      </c>
      <c r="Y194" s="1" t="s">
        <v>697</v>
      </c>
      <c r="Z194" s="1" t="s">
        <v>698</v>
      </c>
      <c r="AA194" s="1" t="s">
        <v>152</v>
      </c>
      <c r="AB194" s="1" t="s">
        <v>152</v>
      </c>
      <c r="AC194" s="1" t="s">
        <v>699</v>
      </c>
      <c r="AD194" s="1" t="s">
        <v>83</v>
      </c>
      <c r="AE194" s="1" t="s">
        <v>700</v>
      </c>
      <c r="AF194" s="1" t="s">
        <v>85</v>
      </c>
      <c r="AG194" s="1" t="s">
        <v>86</v>
      </c>
      <c r="AH194" s="1" t="s">
        <v>76</v>
      </c>
      <c r="AI194" s="1">
        <v>3</v>
      </c>
      <c r="AJ194" s="1">
        <v>1</v>
      </c>
      <c r="AK194" s="1" t="s">
        <v>124</v>
      </c>
      <c r="AL194" s="1" t="s">
        <v>534</v>
      </c>
      <c r="AM194" s="1" t="s">
        <v>126</v>
      </c>
      <c r="AN194" s="1">
        <v>0</v>
      </c>
      <c r="AO194" s="1">
        <v>12</v>
      </c>
      <c r="AP194" s="1">
        <v>0</v>
      </c>
      <c r="AQ194" s="1">
        <v>5</v>
      </c>
      <c r="AR194" s="1" t="s">
        <v>138</v>
      </c>
      <c r="AS194" s="1" t="s">
        <v>701</v>
      </c>
      <c r="AT194" s="1" t="s">
        <v>300</v>
      </c>
      <c r="AU194" s="4" t="s">
        <v>1269</v>
      </c>
      <c r="AV194" s="60">
        <v>18.673333333333336</v>
      </c>
      <c r="AW194" s="60">
        <v>9.6231636054770355</v>
      </c>
      <c r="AX194" s="51">
        <v>12</v>
      </c>
      <c r="AY194" s="64">
        <f>AW194*SQRT(AX194)</f>
        <v>33.335616588467857</v>
      </c>
      <c r="AZ194" s="60">
        <v>12.768000000000001</v>
      </c>
      <c r="BA194" s="60">
        <v>7.26391905241241</v>
      </c>
      <c r="BB194" s="51">
        <v>5</v>
      </c>
      <c r="BC194" s="64">
        <v>16.242616784250007</v>
      </c>
      <c r="BD194" s="1" t="s">
        <v>93</v>
      </c>
      <c r="BE194" s="1" t="s">
        <v>2005</v>
      </c>
      <c r="BF194" s="1" t="s">
        <v>703</v>
      </c>
    </row>
    <row r="195" spans="1:60" s="7" customFormat="1">
      <c r="A195" s="7" t="s">
        <v>1464</v>
      </c>
      <c r="B195" s="7" t="s">
        <v>690</v>
      </c>
      <c r="C195" s="7" t="s">
        <v>691</v>
      </c>
      <c r="D195" s="7" t="s">
        <v>692</v>
      </c>
      <c r="E195" s="7" t="s">
        <v>693</v>
      </c>
      <c r="F195" s="7" t="s">
        <v>694</v>
      </c>
      <c r="G195" s="7" t="s">
        <v>67</v>
      </c>
      <c r="H195" s="7">
        <v>2015</v>
      </c>
      <c r="I195" s="7" t="s">
        <v>695</v>
      </c>
      <c r="J195" s="7" t="s">
        <v>525</v>
      </c>
      <c r="K195" s="7" t="s">
        <v>526</v>
      </c>
      <c r="L195" s="7" t="s">
        <v>71</v>
      </c>
      <c r="M195" s="7" t="s">
        <v>696</v>
      </c>
      <c r="N195" s="7" t="s">
        <v>73</v>
      </c>
      <c r="O195" s="7" t="s">
        <v>74</v>
      </c>
      <c r="P195" s="7" t="s">
        <v>75</v>
      </c>
      <c r="Q195" s="7" t="s">
        <v>72</v>
      </c>
      <c r="R195" s="7" t="s">
        <v>75</v>
      </c>
      <c r="S195" s="7" t="s">
        <v>76</v>
      </c>
      <c r="T195" s="7" t="s">
        <v>76</v>
      </c>
      <c r="U195" s="7" t="s">
        <v>76</v>
      </c>
      <c r="V195" s="7" t="s">
        <v>77</v>
      </c>
      <c r="W195" s="7" t="s">
        <v>114</v>
      </c>
      <c r="X195" s="7" t="s">
        <v>115</v>
      </c>
      <c r="Y195" s="7" t="s">
        <v>697</v>
      </c>
      <c r="Z195" s="7" t="s">
        <v>698</v>
      </c>
      <c r="AA195" s="7" t="s">
        <v>152</v>
      </c>
      <c r="AB195" s="7" t="s">
        <v>152</v>
      </c>
      <c r="AC195" s="7" t="s">
        <v>699</v>
      </c>
      <c r="AD195" s="7" t="s">
        <v>83</v>
      </c>
      <c r="AE195" s="7" t="s">
        <v>700</v>
      </c>
      <c r="AF195" s="7" t="s">
        <v>85</v>
      </c>
      <c r="AG195" s="7" t="s">
        <v>86</v>
      </c>
      <c r="AH195" s="7" t="s">
        <v>76</v>
      </c>
      <c r="AI195" s="7">
        <v>3</v>
      </c>
      <c r="AJ195" s="7">
        <v>1</v>
      </c>
      <c r="AK195" s="7" t="s">
        <v>124</v>
      </c>
      <c r="AL195" s="7" t="s">
        <v>534</v>
      </c>
      <c r="AM195" s="7" t="s">
        <v>88</v>
      </c>
      <c r="AN195" s="7">
        <v>0</v>
      </c>
      <c r="AO195" s="7">
        <v>12</v>
      </c>
      <c r="AP195" s="7">
        <v>0</v>
      </c>
      <c r="AQ195" s="7">
        <v>5</v>
      </c>
      <c r="AR195" s="7" t="s">
        <v>138</v>
      </c>
      <c r="AS195" s="7" t="s">
        <v>707</v>
      </c>
      <c r="AT195" s="7" t="s">
        <v>300</v>
      </c>
      <c r="AU195" s="8" t="s">
        <v>131</v>
      </c>
      <c r="AV195" s="61">
        <v>0.25</v>
      </c>
      <c r="AW195" s="61">
        <v>0.13</v>
      </c>
      <c r="AX195" s="54">
        <v>12</v>
      </c>
      <c r="AY195" s="67">
        <v>0.45</v>
      </c>
      <c r="AZ195" s="61">
        <v>0.4</v>
      </c>
      <c r="BA195" s="61">
        <v>0.24</v>
      </c>
      <c r="BB195" s="54">
        <v>5</v>
      </c>
      <c r="BC195" s="67">
        <v>0.55000000000000004</v>
      </c>
      <c r="BD195" s="7" t="s">
        <v>93</v>
      </c>
      <c r="BE195" s="7" t="s">
        <v>2005</v>
      </c>
      <c r="BF195" s="7" t="s">
        <v>703</v>
      </c>
    </row>
    <row r="196" spans="1:60" s="7" customFormat="1">
      <c r="A196" s="7" t="s">
        <v>1465</v>
      </c>
      <c r="B196" s="7" t="s">
        <v>690</v>
      </c>
      <c r="C196" s="7" t="s">
        <v>691</v>
      </c>
      <c r="D196" s="7" t="s">
        <v>692</v>
      </c>
      <c r="E196" s="7" t="s">
        <v>693</v>
      </c>
      <c r="F196" s="7" t="s">
        <v>694</v>
      </c>
      <c r="G196" s="7" t="s">
        <v>67</v>
      </c>
      <c r="H196" s="7">
        <v>2015</v>
      </c>
      <c r="I196" s="7" t="s">
        <v>695</v>
      </c>
      <c r="J196" s="7" t="s">
        <v>525</v>
      </c>
      <c r="K196" s="7" t="s">
        <v>526</v>
      </c>
      <c r="L196" s="7" t="s">
        <v>71</v>
      </c>
      <c r="M196" s="7" t="s">
        <v>696</v>
      </c>
      <c r="N196" s="7" t="s">
        <v>73</v>
      </c>
      <c r="O196" s="7" t="s">
        <v>74</v>
      </c>
      <c r="P196" s="7" t="s">
        <v>75</v>
      </c>
      <c r="Q196" s="7" t="s">
        <v>72</v>
      </c>
      <c r="R196" s="7" t="s">
        <v>75</v>
      </c>
      <c r="S196" s="7" t="s">
        <v>76</v>
      </c>
      <c r="T196" s="7" t="s">
        <v>76</v>
      </c>
      <c r="U196" s="7" t="s">
        <v>76</v>
      </c>
      <c r="V196" s="7" t="s">
        <v>77</v>
      </c>
      <c r="W196" s="7" t="s">
        <v>114</v>
      </c>
      <c r="X196" s="7" t="s">
        <v>115</v>
      </c>
      <c r="Y196" s="7" t="s">
        <v>697</v>
      </c>
      <c r="Z196" s="7" t="s">
        <v>698</v>
      </c>
      <c r="AA196" s="7" t="s">
        <v>152</v>
      </c>
      <c r="AB196" s="7" t="s">
        <v>152</v>
      </c>
      <c r="AC196" s="7" t="s">
        <v>699</v>
      </c>
      <c r="AD196" s="7" t="s">
        <v>83</v>
      </c>
      <c r="AE196" s="7" t="s">
        <v>700</v>
      </c>
      <c r="AF196" s="7" t="s">
        <v>85</v>
      </c>
      <c r="AG196" s="7" t="s">
        <v>86</v>
      </c>
      <c r="AH196" s="7" t="s">
        <v>76</v>
      </c>
      <c r="AI196" s="7">
        <v>3</v>
      </c>
      <c r="AJ196" s="7">
        <v>1</v>
      </c>
      <c r="AK196" s="7" t="s">
        <v>124</v>
      </c>
      <c r="AL196" s="7" t="s">
        <v>534</v>
      </c>
      <c r="AM196" s="7" t="s">
        <v>88</v>
      </c>
      <c r="AN196" s="7">
        <v>0</v>
      </c>
      <c r="AO196" s="7">
        <v>12</v>
      </c>
      <c r="AP196" s="7">
        <v>0</v>
      </c>
      <c r="AQ196" s="7">
        <v>5</v>
      </c>
      <c r="AR196" s="7" t="s">
        <v>138</v>
      </c>
      <c r="AS196" s="7" t="s">
        <v>707</v>
      </c>
      <c r="AT196" s="7" t="s">
        <v>300</v>
      </c>
      <c r="AU196" s="8" t="s">
        <v>1854</v>
      </c>
      <c r="AV196" s="61">
        <v>0.17</v>
      </c>
      <c r="AW196" s="61">
        <v>0.11</v>
      </c>
      <c r="AX196" s="54">
        <v>12</v>
      </c>
      <c r="AY196" s="67">
        <v>0.39</v>
      </c>
      <c r="AZ196" s="61">
        <v>0.4</v>
      </c>
      <c r="BA196" s="61">
        <v>0.24</v>
      </c>
      <c r="BB196" s="54">
        <v>5</v>
      </c>
      <c r="BC196" s="67">
        <v>0.55000000000000004</v>
      </c>
      <c r="BD196" s="7" t="s">
        <v>93</v>
      </c>
      <c r="BE196" s="7" t="s">
        <v>2005</v>
      </c>
      <c r="BF196" s="7" t="s">
        <v>703</v>
      </c>
    </row>
    <row r="197" spans="1:60" s="7" customFormat="1">
      <c r="A197" s="7" t="s">
        <v>1466</v>
      </c>
      <c r="B197" s="7" t="s">
        <v>690</v>
      </c>
      <c r="C197" s="7" t="s">
        <v>691</v>
      </c>
      <c r="D197" s="7" t="s">
        <v>692</v>
      </c>
      <c r="E197" s="7" t="s">
        <v>693</v>
      </c>
      <c r="F197" s="7" t="s">
        <v>694</v>
      </c>
      <c r="G197" s="7" t="s">
        <v>67</v>
      </c>
      <c r="H197" s="7">
        <v>2015</v>
      </c>
      <c r="I197" s="7" t="s">
        <v>695</v>
      </c>
      <c r="J197" s="7" t="s">
        <v>525</v>
      </c>
      <c r="K197" s="7" t="s">
        <v>526</v>
      </c>
      <c r="L197" s="7" t="s">
        <v>71</v>
      </c>
      <c r="M197" s="7" t="s">
        <v>696</v>
      </c>
      <c r="N197" s="7" t="s">
        <v>73</v>
      </c>
      <c r="O197" s="7" t="s">
        <v>74</v>
      </c>
      <c r="P197" s="7" t="s">
        <v>75</v>
      </c>
      <c r="Q197" s="7" t="s">
        <v>72</v>
      </c>
      <c r="R197" s="7" t="s">
        <v>75</v>
      </c>
      <c r="S197" s="7" t="s">
        <v>76</v>
      </c>
      <c r="T197" s="7" t="s">
        <v>76</v>
      </c>
      <c r="U197" s="7" t="s">
        <v>76</v>
      </c>
      <c r="V197" s="7" t="s">
        <v>77</v>
      </c>
      <c r="W197" s="7" t="s">
        <v>114</v>
      </c>
      <c r="X197" s="7" t="s">
        <v>115</v>
      </c>
      <c r="Y197" s="7" t="s">
        <v>697</v>
      </c>
      <c r="Z197" s="7" t="s">
        <v>698</v>
      </c>
      <c r="AA197" s="7" t="s">
        <v>152</v>
      </c>
      <c r="AB197" s="7" t="s">
        <v>152</v>
      </c>
      <c r="AC197" s="7" t="s">
        <v>699</v>
      </c>
      <c r="AD197" s="7" t="s">
        <v>83</v>
      </c>
      <c r="AE197" s="7" t="s">
        <v>700</v>
      </c>
      <c r="AF197" s="7" t="s">
        <v>85</v>
      </c>
      <c r="AG197" s="7" t="s">
        <v>86</v>
      </c>
      <c r="AH197" s="7" t="s">
        <v>76</v>
      </c>
      <c r="AI197" s="7">
        <v>3</v>
      </c>
      <c r="AJ197" s="7">
        <v>1</v>
      </c>
      <c r="AK197" s="7" t="s">
        <v>124</v>
      </c>
      <c r="AL197" s="7" t="s">
        <v>534</v>
      </c>
      <c r="AM197" s="7" t="s">
        <v>88</v>
      </c>
      <c r="AN197" s="7">
        <v>0</v>
      </c>
      <c r="AO197" s="7">
        <v>12</v>
      </c>
      <c r="AP197" s="7">
        <v>0</v>
      </c>
      <c r="AQ197" s="7">
        <v>5</v>
      </c>
      <c r="AR197" s="7" t="s">
        <v>138</v>
      </c>
      <c r="AS197" s="7" t="s">
        <v>707</v>
      </c>
      <c r="AT197" s="7" t="s">
        <v>300</v>
      </c>
      <c r="AU197" s="8" t="s">
        <v>1855</v>
      </c>
      <c r="AV197" s="61">
        <v>0.08</v>
      </c>
      <c r="AW197" s="61">
        <v>0.08</v>
      </c>
      <c r="AX197" s="54">
        <v>12</v>
      </c>
      <c r="AY197" s="67">
        <v>0.28999999999999998</v>
      </c>
      <c r="AZ197" s="61">
        <v>0</v>
      </c>
      <c r="BA197" s="61">
        <v>0</v>
      </c>
      <c r="BB197" s="54">
        <v>5</v>
      </c>
      <c r="BC197" s="67">
        <v>0</v>
      </c>
      <c r="BD197" s="7" t="s">
        <v>93</v>
      </c>
      <c r="BE197" s="7" t="s">
        <v>2005</v>
      </c>
      <c r="BF197" s="7" t="s">
        <v>703</v>
      </c>
      <c r="BH197" s="7" t="s">
        <v>1748</v>
      </c>
    </row>
    <row r="198" spans="1:60" s="7" customFormat="1">
      <c r="A198" s="7" t="s">
        <v>1467</v>
      </c>
      <c r="B198" s="7" t="s">
        <v>690</v>
      </c>
      <c r="C198" s="7" t="s">
        <v>691</v>
      </c>
      <c r="D198" s="7" t="s">
        <v>692</v>
      </c>
      <c r="E198" s="7" t="s">
        <v>693</v>
      </c>
      <c r="F198" s="7" t="s">
        <v>694</v>
      </c>
      <c r="G198" s="7" t="s">
        <v>67</v>
      </c>
      <c r="H198" s="7">
        <v>2015</v>
      </c>
      <c r="I198" s="7" t="s">
        <v>695</v>
      </c>
      <c r="J198" s="7" t="s">
        <v>525</v>
      </c>
      <c r="K198" s="7" t="s">
        <v>526</v>
      </c>
      <c r="L198" s="7" t="s">
        <v>71</v>
      </c>
      <c r="M198" s="7" t="s">
        <v>696</v>
      </c>
      <c r="N198" s="7" t="s">
        <v>73</v>
      </c>
      <c r="O198" s="7" t="s">
        <v>74</v>
      </c>
      <c r="P198" s="7" t="s">
        <v>75</v>
      </c>
      <c r="Q198" s="7" t="s">
        <v>72</v>
      </c>
      <c r="R198" s="7" t="s">
        <v>75</v>
      </c>
      <c r="S198" s="7" t="s">
        <v>76</v>
      </c>
      <c r="T198" s="7" t="s">
        <v>76</v>
      </c>
      <c r="U198" s="7" t="s">
        <v>76</v>
      </c>
      <c r="V198" s="7" t="s">
        <v>77</v>
      </c>
      <c r="W198" s="7" t="s">
        <v>114</v>
      </c>
      <c r="X198" s="7" t="s">
        <v>115</v>
      </c>
      <c r="Y198" s="7" t="s">
        <v>697</v>
      </c>
      <c r="Z198" s="7" t="s">
        <v>698</v>
      </c>
      <c r="AA198" s="7" t="s">
        <v>152</v>
      </c>
      <c r="AB198" s="7" t="s">
        <v>152</v>
      </c>
      <c r="AC198" s="7" t="s">
        <v>699</v>
      </c>
      <c r="AD198" s="7" t="s">
        <v>83</v>
      </c>
      <c r="AE198" s="7" t="s">
        <v>700</v>
      </c>
      <c r="AF198" s="7" t="s">
        <v>85</v>
      </c>
      <c r="AG198" s="7" t="s">
        <v>86</v>
      </c>
      <c r="AH198" s="7" t="s">
        <v>76</v>
      </c>
      <c r="AI198" s="7">
        <v>3</v>
      </c>
      <c r="AJ198" s="7">
        <v>1</v>
      </c>
      <c r="AK198" s="7" t="s">
        <v>124</v>
      </c>
      <c r="AL198" s="7" t="s">
        <v>534</v>
      </c>
      <c r="AM198" s="7" t="s">
        <v>88</v>
      </c>
      <c r="AN198" s="7">
        <v>0</v>
      </c>
      <c r="AO198" s="7">
        <v>12</v>
      </c>
      <c r="AP198" s="7">
        <v>0</v>
      </c>
      <c r="AQ198" s="7">
        <v>5</v>
      </c>
      <c r="AR198" s="7" t="s">
        <v>138</v>
      </c>
      <c r="AS198" s="7" t="s">
        <v>707</v>
      </c>
      <c r="AT198" s="7" t="s">
        <v>300</v>
      </c>
      <c r="AU198" s="8" t="s">
        <v>1270</v>
      </c>
      <c r="AV198" s="61">
        <v>8.3333333333333315E-2</v>
      </c>
      <c r="AW198" s="61">
        <v>8.3333333333333301E-2</v>
      </c>
      <c r="AX198" s="54">
        <v>12</v>
      </c>
      <c r="AY198" s="67">
        <v>0.28867513459481275</v>
      </c>
      <c r="AZ198" s="61">
        <v>0</v>
      </c>
      <c r="BA198" s="61">
        <v>0</v>
      </c>
      <c r="BB198" s="54">
        <v>5</v>
      </c>
      <c r="BC198" s="67">
        <v>0</v>
      </c>
      <c r="BD198" s="7" t="s">
        <v>93</v>
      </c>
      <c r="BE198" s="7" t="s">
        <v>2005</v>
      </c>
      <c r="BF198" s="7" t="s">
        <v>703</v>
      </c>
      <c r="BH198" s="7" t="s">
        <v>1748</v>
      </c>
    </row>
    <row r="199" spans="1:60" s="7" customFormat="1">
      <c r="A199" s="7" t="s">
        <v>1468</v>
      </c>
      <c r="B199" s="7" t="s">
        <v>690</v>
      </c>
      <c r="C199" s="7" t="s">
        <v>691</v>
      </c>
      <c r="D199" s="7" t="s">
        <v>692</v>
      </c>
      <c r="E199" s="7" t="s">
        <v>693</v>
      </c>
      <c r="F199" s="7" t="s">
        <v>694</v>
      </c>
      <c r="G199" s="7" t="s">
        <v>67</v>
      </c>
      <c r="H199" s="7">
        <v>2015</v>
      </c>
      <c r="I199" s="7" t="s">
        <v>695</v>
      </c>
      <c r="J199" s="7" t="s">
        <v>525</v>
      </c>
      <c r="K199" s="7" t="s">
        <v>526</v>
      </c>
      <c r="L199" s="7" t="s">
        <v>71</v>
      </c>
      <c r="M199" s="7" t="s">
        <v>696</v>
      </c>
      <c r="N199" s="7" t="s">
        <v>73</v>
      </c>
      <c r="O199" s="7" t="s">
        <v>74</v>
      </c>
      <c r="P199" s="7" t="s">
        <v>75</v>
      </c>
      <c r="Q199" s="7" t="s">
        <v>72</v>
      </c>
      <c r="R199" s="7" t="s">
        <v>75</v>
      </c>
      <c r="S199" s="7" t="s">
        <v>76</v>
      </c>
      <c r="T199" s="7" t="s">
        <v>76</v>
      </c>
      <c r="U199" s="7" t="s">
        <v>76</v>
      </c>
      <c r="V199" s="7" t="s">
        <v>77</v>
      </c>
      <c r="W199" s="7" t="s">
        <v>114</v>
      </c>
      <c r="X199" s="7" t="s">
        <v>115</v>
      </c>
      <c r="Y199" s="7" t="s">
        <v>697</v>
      </c>
      <c r="Z199" s="7" t="s">
        <v>698</v>
      </c>
      <c r="AA199" s="7" t="s">
        <v>152</v>
      </c>
      <c r="AB199" s="7" t="s">
        <v>152</v>
      </c>
      <c r="AC199" s="7" t="s">
        <v>699</v>
      </c>
      <c r="AD199" s="7" t="s">
        <v>83</v>
      </c>
      <c r="AE199" s="7" t="s">
        <v>700</v>
      </c>
      <c r="AF199" s="7" t="s">
        <v>85</v>
      </c>
      <c r="AG199" s="7" t="s">
        <v>86</v>
      </c>
      <c r="AH199" s="7" t="s">
        <v>76</v>
      </c>
      <c r="AI199" s="7">
        <v>3</v>
      </c>
      <c r="AJ199" s="7">
        <v>1</v>
      </c>
      <c r="AK199" s="7" t="s">
        <v>124</v>
      </c>
      <c r="AL199" s="7" t="s">
        <v>534</v>
      </c>
      <c r="AM199" s="7" t="s">
        <v>88</v>
      </c>
      <c r="AN199" s="7">
        <v>0</v>
      </c>
      <c r="AO199" s="7">
        <v>12</v>
      </c>
      <c r="AP199" s="7">
        <v>0</v>
      </c>
      <c r="AQ199" s="7">
        <v>5</v>
      </c>
      <c r="AR199" s="7" t="s">
        <v>138</v>
      </c>
      <c r="AS199" s="7" t="s">
        <v>707</v>
      </c>
      <c r="AT199" s="7" t="s">
        <v>300</v>
      </c>
      <c r="AU199" s="8" t="s">
        <v>1269</v>
      </c>
      <c r="AV199" s="61">
        <v>0.83333333333333348</v>
      </c>
      <c r="AW199" s="61">
        <v>0.11236664374387401</v>
      </c>
      <c r="AX199" s="54">
        <v>12</v>
      </c>
      <c r="AY199" s="67">
        <v>0.3892494720807626</v>
      </c>
      <c r="AZ199" s="61">
        <v>1</v>
      </c>
      <c r="BA199" s="61">
        <v>0</v>
      </c>
      <c r="BB199" s="54">
        <v>5</v>
      </c>
      <c r="BC199" s="67">
        <v>0</v>
      </c>
      <c r="BD199" s="7" t="s">
        <v>93</v>
      </c>
      <c r="BE199" s="7" t="s">
        <v>2005</v>
      </c>
      <c r="BF199" s="7" t="s">
        <v>703</v>
      </c>
      <c r="BH199" s="7" t="s">
        <v>1748</v>
      </c>
    </row>
    <row r="200" spans="1:60" s="10" customFormat="1">
      <c r="A200" s="10" t="s">
        <v>1469</v>
      </c>
      <c r="B200" s="10" t="s">
        <v>711</v>
      </c>
      <c r="C200" s="10" t="s">
        <v>712</v>
      </c>
      <c r="D200" s="10" t="s">
        <v>713</v>
      </c>
      <c r="E200" s="10" t="s">
        <v>714</v>
      </c>
      <c r="F200" s="10" t="s">
        <v>187</v>
      </c>
      <c r="G200" s="10" t="s">
        <v>67</v>
      </c>
      <c r="H200" s="10">
        <v>2017</v>
      </c>
      <c r="I200" s="10" t="s">
        <v>715</v>
      </c>
      <c r="J200" s="10" t="s">
        <v>167</v>
      </c>
      <c r="K200" s="10" t="s">
        <v>168</v>
      </c>
      <c r="L200" s="10" t="s">
        <v>71</v>
      </c>
      <c r="M200" s="10" t="s">
        <v>446</v>
      </c>
      <c r="N200" s="10" t="s">
        <v>73</v>
      </c>
      <c r="O200" s="10" t="s">
        <v>74</v>
      </c>
      <c r="P200" s="10" t="s">
        <v>75</v>
      </c>
      <c r="Q200" s="10" t="s">
        <v>72</v>
      </c>
      <c r="R200" s="10" t="s">
        <v>75</v>
      </c>
      <c r="S200" s="10" t="s">
        <v>76</v>
      </c>
      <c r="T200" s="10" t="s">
        <v>76</v>
      </c>
      <c r="U200" s="10" t="s">
        <v>220</v>
      </c>
      <c r="V200" s="10" t="s">
        <v>170</v>
      </c>
      <c r="W200" s="10" t="s">
        <v>356</v>
      </c>
      <c r="X200" s="10" t="s">
        <v>356</v>
      </c>
      <c r="Y200" s="10" t="s">
        <v>716</v>
      </c>
      <c r="Z200" s="10" t="s">
        <v>717</v>
      </c>
      <c r="AA200" s="10" t="s">
        <v>174</v>
      </c>
      <c r="AB200" s="10" t="s">
        <v>718</v>
      </c>
      <c r="AC200" s="10" t="s">
        <v>174</v>
      </c>
      <c r="AD200" s="10" t="s">
        <v>176</v>
      </c>
      <c r="AE200" s="10" t="s">
        <v>719</v>
      </c>
      <c r="AF200" s="10" t="s">
        <v>85</v>
      </c>
      <c r="AG200" s="10" t="s">
        <v>86</v>
      </c>
      <c r="AH200" s="10" t="s">
        <v>220</v>
      </c>
      <c r="AI200" s="10">
        <v>1</v>
      </c>
      <c r="AJ200" s="10" t="s">
        <v>87</v>
      </c>
      <c r="AK200" s="10">
        <v>40</v>
      </c>
      <c r="AL200" s="10" t="s">
        <v>720</v>
      </c>
      <c r="AM200" s="10" t="s">
        <v>88</v>
      </c>
      <c r="AN200" s="10">
        <v>5</v>
      </c>
      <c r="AO200" s="10">
        <v>0</v>
      </c>
      <c r="AP200" s="10">
        <v>5</v>
      </c>
      <c r="AQ200" s="10">
        <v>0</v>
      </c>
      <c r="AR200" s="10" t="s">
        <v>127</v>
      </c>
      <c r="AS200" s="10" t="s">
        <v>721</v>
      </c>
      <c r="AT200" s="10" t="s">
        <v>91</v>
      </c>
      <c r="AU200" s="11" t="s">
        <v>1854</v>
      </c>
      <c r="AV200" s="59">
        <v>0.56000000000000005</v>
      </c>
      <c r="AW200" s="59">
        <v>0.09</v>
      </c>
      <c r="AX200" s="53">
        <v>5</v>
      </c>
      <c r="AY200" s="66">
        <v>0.2</v>
      </c>
      <c r="AZ200" s="59">
        <v>0.46</v>
      </c>
      <c r="BA200" s="59">
        <v>0.11</v>
      </c>
      <c r="BB200" s="53">
        <v>5</v>
      </c>
      <c r="BC200" s="66">
        <v>0.25</v>
      </c>
      <c r="BD200" s="10" t="s">
        <v>93</v>
      </c>
      <c r="BE200" s="10" t="s">
        <v>1998</v>
      </c>
    </row>
    <row r="201" spans="1:60" s="10" customFormat="1">
      <c r="A201" s="10" t="s">
        <v>1470</v>
      </c>
      <c r="B201" s="10" t="s">
        <v>711</v>
      </c>
      <c r="C201" s="10" t="s">
        <v>712</v>
      </c>
      <c r="D201" s="10" t="s">
        <v>713</v>
      </c>
      <c r="E201" s="10" t="s">
        <v>714</v>
      </c>
      <c r="F201" s="10" t="s">
        <v>187</v>
      </c>
      <c r="G201" s="10" t="s">
        <v>67</v>
      </c>
      <c r="H201" s="10">
        <v>2017</v>
      </c>
      <c r="I201" s="10" t="s">
        <v>715</v>
      </c>
      <c r="J201" s="10" t="s">
        <v>167</v>
      </c>
      <c r="K201" s="10" t="s">
        <v>168</v>
      </c>
      <c r="L201" s="10" t="s">
        <v>71</v>
      </c>
      <c r="M201" s="10" t="s">
        <v>446</v>
      </c>
      <c r="N201" s="10" t="s">
        <v>73</v>
      </c>
      <c r="O201" s="10" t="s">
        <v>74</v>
      </c>
      <c r="P201" s="10" t="s">
        <v>75</v>
      </c>
      <c r="Q201" s="10" t="s">
        <v>72</v>
      </c>
      <c r="R201" s="10" t="s">
        <v>75</v>
      </c>
      <c r="S201" s="10" t="s">
        <v>76</v>
      </c>
      <c r="T201" s="10" t="s">
        <v>76</v>
      </c>
      <c r="U201" s="10" t="s">
        <v>220</v>
      </c>
      <c r="V201" s="10" t="s">
        <v>170</v>
      </c>
      <c r="W201" s="10" t="s">
        <v>356</v>
      </c>
      <c r="X201" s="10" t="s">
        <v>356</v>
      </c>
      <c r="Y201" s="10" t="s">
        <v>716</v>
      </c>
      <c r="Z201" s="10" t="s">
        <v>717</v>
      </c>
      <c r="AA201" s="10" t="s">
        <v>174</v>
      </c>
      <c r="AB201" s="10" t="s">
        <v>718</v>
      </c>
      <c r="AC201" s="10" t="s">
        <v>174</v>
      </c>
      <c r="AD201" s="10" t="s">
        <v>176</v>
      </c>
      <c r="AE201" s="10" t="s">
        <v>719</v>
      </c>
      <c r="AF201" s="10" t="s">
        <v>85</v>
      </c>
      <c r="AG201" s="10" t="s">
        <v>86</v>
      </c>
      <c r="AH201" s="10" t="s">
        <v>220</v>
      </c>
      <c r="AI201" s="10">
        <v>1</v>
      </c>
      <c r="AJ201" s="10" t="s">
        <v>87</v>
      </c>
      <c r="AK201" s="10">
        <v>40</v>
      </c>
      <c r="AL201" s="10" t="s">
        <v>720</v>
      </c>
      <c r="AM201" s="10" t="s">
        <v>88</v>
      </c>
      <c r="AN201" s="10">
        <v>5</v>
      </c>
      <c r="AO201" s="10">
        <v>0</v>
      </c>
      <c r="AP201" s="10">
        <v>5</v>
      </c>
      <c r="AQ201" s="10">
        <v>0</v>
      </c>
      <c r="AR201" s="10" t="s">
        <v>127</v>
      </c>
      <c r="AS201" s="10" t="s">
        <v>721</v>
      </c>
      <c r="AT201" s="10" t="s">
        <v>91</v>
      </c>
      <c r="AU201" s="11" t="s">
        <v>1270</v>
      </c>
      <c r="AV201" s="59">
        <v>0.25250501002004</v>
      </c>
      <c r="AW201" s="59">
        <v>2.0040080160319995E-2</v>
      </c>
      <c r="AX201" s="53">
        <v>5</v>
      </c>
      <c r="AY201" s="66">
        <v>4.4810981513020397E-2</v>
      </c>
      <c r="AZ201" s="59">
        <v>0.220440881763527</v>
      </c>
      <c r="BA201" s="59">
        <v>2.6052104208415999E-2</v>
      </c>
      <c r="BB201" s="53">
        <v>5</v>
      </c>
      <c r="BC201" s="66">
        <v>5.8254275966926526E-2</v>
      </c>
      <c r="BD201" s="10" t="s">
        <v>93</v>
      </c>
      <c r="BE201" s="10" t="s">
        <v>1998</v>
      </c>
      <c r="BH201" s="12"/>
    </row>
    <row r="202" spans="1:60" s="10" customFormat="1">
      <c r="A202" s="10" t="s">
        <v>1471</v>
      </c>
      <c r="B202" s="10" t="s">
        <v>711</v>
      </c>
      <c r="C202" s="10" t="s">
        <v>712</v>
      </c>
      <c r="D202" s="10" t="s">
        <v>713</v>
      </c>
      <c r="E202" s="10" t="s">
        <v>714</v>
      </c>
      <c r="F202" s="10" t="s">
        <v>187</v>
      </c>
      <c r="G202" s="10" t="s">
        <v>67</v>
      </c>
      <c r="H202" s="10">
        <v>2017</v>
      </c>
      <c r="I202" s="10" t="s">
        <v>715</v>
      </c>
      <c r="J202" s="10" t="s">
        <v>167</v>
      </c>
      <c r="K202" s="10" t="s">
        <v>168</v>
      </c>
      <c r="L202" s="10" t="s">
        <v>71</v>
      </c>
      <c r="M202" s="10" t="s">
        <v>446</v>
      </c>
      <c r="N202" s="10" t="s">
        <v>73</v>
      </c>
      <c r="O202" s="10" t="s">
        <v>74</v>
      </c>
      <c r="P202" s="10" t="s">
        <v>75</v>
      </c>
      <c r="Q202" s="10" t="s">
        <v>72</v>
      </c>
      <c r="R202" s="10" t="s">
        <v>75</v>
      </c>
      <c r="S202" s="10" t="s">
        <v>76</v>
      </c>
      <c r="T202" s="10" t="s">
        <v>76</v>
      </c>
      <c r="U202" s="10" t="s">
        <v>220</v>
      </c>
      <c r="V202" s="10" t="s">
        <v>170</v>
      </c>
      <c r="W202" s="10" t="s">
        <v>356</v>
      </c>
      <c r="X202" s="10" t="s">
        <v>356</v>
      </c>
      <c r="Y202" s="10" t="s">
        <v>716</v>
      </c>
      <c r="Z202" s="10" t="s">
        <v>717</v>
      </c>
      <c r="AA202" s="10" t="s">
        <v>174</v>
      </c>
      <c r="AB202" s="10" t="s">
        <v>718</v>
      </c>
      <c r="AC202" s="10" t="s">
        <v>174</v>
      </c>
      <c r="AD202" s="10" t="s">
        <v>176</v>
      </c>
      <c r="AE202" s="10" t="s">
        <v>719</v>
      </c>
      <c r="AF202" s="10" t="s">
        <v>85</v>
      </c>
      <c r="AG202" s="10" t="s">
        <v>86</v>
      </c>
      <c r="AH202" s="10" t="s">
        <v>220</v>
      </c>
      <c r="AI202" s="10">
        <v>1</v>
      </c>
      <c r="AJ202" s="10" t="s">
        <v>87</v>
      </c>
      <c r="AK202" s="10">
        <v>40</v>
      </c>
      <c r="AL202" s="10" t="s">
        <v>720</v>
      </c>
      <c r="AM202" s="10" t="s">
        <v>88</v>
      </c>
      <c r="AN202" s="10">
        <v>5</v>
      </c>
      <c r="AO202" s="10">
        <v>0</v>
      </c>
      <c r="AP202" s="10">
        <v>5</v>
      </c>
      <c r="AQ202" s="10">
        <v>0</v>
      </c>
      <c r="AR202" s="10" t="s">
        <v>127</v>
      </c>
      <c r="AS202" s="10" t="s">
        <v>721</v>
      </c>
      <c r="AT202" s="10" t="s">
        <v>91</v>
      </c>
      <c r="AU202" s="11" t="s">
        <v>1269</v>
      </c>
      <c r="AV202" s="59">
        <v>0.95991983967935801</v>
      </c>
      <c r="AW202" s="59">
        <v>1.6032064128256973E-2</v>
      </c>
      <c r="AX202" s="53">
        <v>5</v>
      </c>
      <c r="AY202" s="66">
        <v>3.5848785210418503E-2</v>
      </c>
      <c r="AZ202" s="59">
        <v>0.98797595190380705</v>
      </c>
      <c r="BA202" s="59">
        <v>1.0020040080159998E-2</v>
      </c>
      <c r="BB202" s="53">
        <v>5</v>
      </c>
      <c r="BC202" s="66">
        <v>2.2405490756510198E-2</v>
      </c>
      <c r="BD202" s="10" t="s">
        <v>93</v>
      </c>
      <c r="BE202" s="10" t="s">
        <v>1998</v>
      </c>
      <c r="BH202" s="12"/>
    </row>
    <row r="203" spans="1:60" s="5" customFormat="1" ht="14">
      <c r="A203" s="5" t="s">
        <v>1472</v>
      </c>
      <c r="B203" s="5" t="s">
        <v>711</v>
      </c>
      <c r="C203" s="5" t="s">
        <v>724</v>
      </c>
      <c r="D203" s="5" t="s">
        <v>725</v>
      </c>
      <c r="E203" s="5" t="s">
        <v>714</v>
      </c>
      <c r="F203" s="5" t="s">
        <v>187</v>
      </c>
      <c r="G203" s="5" t="s">
        <v>67</v>
      </c>
      <c r="H203" s="5">
        <v>2017</v>
      </c>
      <c r="I203" s="5" t="s">
        <v>715</v>
      </c>
      <c r="J203" s="5" t="s">
        <v>167</v>
      </c>
      <c r="K203" s="5" t="s">
        <v>168</v>
      </c>
      <c r="L203" s="5" t="s">
        <v>71</v>
      </c>
      <c r="M203" s="5" t="s">
        <v>446</v>
      </c>
      <c r="N203" s="5" t="s">
        <v>73</v>
      </c>
      <c r="O203" s="5" t="s">
        <v>74</v>
      </c>
      <c r="P203" s="5" t="s">
        <v>219</v>
      </c>
      <c r="Q203" s="5" t="s">
        <v>220</v>
      </c>
      <c r="R203" s="5" t="s">
        <v>221</v>
      </c>
      <c r="S203" s="5" t="s">
        <v>76</v>
      </c>
      <c r="T203" s="5" t="s">
        <v>76</v>
      </c>
      <c r="U203" s="5" t="s">
        <v>220</v>
      </c>
      <c r="V203" s="5" t="s">
        <v>170</v>
      </c>
      <c r="W203" s="5" t="s">
        <v>356</v>
      </c>
      <c r="X203" s="5" t="s">
        <v>356</v>
      </c>
      <c r="Y203" s="5" t="s">
        <v>716</v>
      </c>
      <c r="Z203" s="5" t="s">
        <v>717</v>
      </c>
      <c r="AA203" s="5" t="s">
        <v>174</v>
      </c>
      <c r="AB203" s="5" t="s">
        <v>718</v>
      </c>
      <c r="AC203" s="5" t="s">
        <v>174</v>
      </c>
      <c r="AD203" s="5" t="s">
        <v>176</v>
      </c>
      <c r="AE203" s="5" t="s">
        <v>719</v>
      </c>
      <c r="AF203" s="5" t="s">
        <v>85</v>
      </c>
      <c r="AG203" s="5" t="s">
        <v>154</v>
      </c>
      <c r="AH203" s="5" t="s">
        <v>220</v>
      </c>
      <c r="AI203" s="5">
        <v>1</v>
      </c>
      <c r="AJ203" s="5" t="s">
        <v>87</v>
      </c>
      <c r="AK203" s="5">
        <v>40</v>
      </c>
      <c r="AL203" s="5" t="s">
        <v>720</v>
      </c>
      <c r="AM203" s="5" t="s">
        <v>126</v>
      </c>
      <c r="AN203" s="5">
        <v>11</v>
      </c>
      <c r="AO203" s="5">
        <v>0</v>
      </c>
      <c r="AP203" s="5">
        <v>11</v>
      </c>
      <c r="AQ203" s="5">
        <v>0</v>
      </c>
      <c r="AR203" s="5" t="s">
        <v>127</v>
      </c>
      <c r="AS203" s="5" t="s">
        <v>721</v>
      </c>
      <c r="AT203" s="5" t="s">
        <v>91</v>
      </c>
      <c r="AU203" s="6" t="s">
        <v>1854</v>
      </c>
      <c r="AV203" s="58">
        <v>46.59</v>
      </c>
      <c r="AW203" s="58">
        <v>7.32</v>
      </c>
      <c r="AX203" s="52">
        <v>11</v>
      </c>
      <c r="AY203" s="65">
        <v>24.26</v>
      </c>
      <c r="AZ203" s="58">
        <v>47.86</v>
      </c>
      <c r="BA203" s="58">
        <v>7.38</v>
      </c>
      <c r="BB203" s="52">
        <v>11</v>
      </c>
      <c r="BC203" s="65">
        <v>24.47</v>
      </c>
      <c r="BD203" s="5" t="s">
        <v>93</v>
      </c>
      <c r="BE203" s="5" t="s">
        <v>2006</v>
      </c>
      <c r="BF203" s="5" t="s">
        <v>1841</v>
      </c>
      <c r="BG203" s="5" t="s">
        <v>1732</v>
      </c>
    </row>
    <row r="204" spans="1:60" s="5" customFormat="1" ht="14">
      <c r="A204" s="5" t="s">
        <v>1473</v>
      </c>
      <c r="B204" s="5" t="s">
        <v>711</v>
      </c>
      <c r="C204" s="5" t="s">
        <v>724</v>
      </c>
      <c r="D204" s="5" t="s">
        <v>725</v>
      </c>
      <c r="E204" s="5" t="s">
        <v>714</v>
      </c>
      <c r="F204" s="5" t="s">
        <v>187</v>
      </c>
      <c r="G204" s="5" t="s">
        <v>67</v>
      </c>
      <c r="H204" s="5">
        <v>2017</v>
      </c>
      <c r="I204" s="5" t="s">
        <v>715</v>
      </c>
      <c r="J204" s="5" t="s">
        <v>167</v>
      </c>
      <c r="K204" s="5" t="s">
        <v>168</v>
      </c>
      <c r="L204" s="5" t="s">
        <v>71</v>
      </c>
      <c r="M204" s="5" t="s">
        <v>446</v>
      </c>
      <c r="N204" s="5" t="s">
        <v>73</v>
      </c>
      <c r="O204" s="5" t="s">
        <v>74</v>
      </c>
      <c r="P204" s="5" t="s">
        <v>219</v>
      </c>
      <c r="Q204" s="5" t="s">
        <v>220</v>
      </c>
      <c r="R204" s="5" t="s">
        <v>221</v>
      </c>
      <c r="S204" s="5" t="s">
        <v>76</v>
      </c>
      <c r="T204" s="5" t="s">
        <v>76</v>
      </c>
      <c r="U204" s="5" t="s">
        <v>220</v>
      </c>
      <c r="V204" s="5" t="s">
        <v>170</v>
      </c>
      <c r="W204" s="5" t="s">
        <v>356</v>
      </c>
      <c r="X204" s="5" t="s">
        <v>356</v>
      </c>
      <c r="Y204" s="5" t="s">
        <v>716</v>
      </c>
      <c r="Z204" s="5" t="s">
        <v>717</v>
      </c>
      <c r="AA204" s="5" t="s">
        <v>174</v>
      </c>
      <c r="AB204" s="5" t="s">
        <v>718</v>
      </c>
      <c r="AC204" s="5" t="s">
        <v>174</v>
      </c>
      <c r="AD204" s="5" t="s">
        <v>176</v>
      </c>
      <c r="AE204" s="5" t="s">
        <v>719</v>
      </c>
      <c r="AF204" s="5" t="s">
        <v>85</v>
      </c>
      <c r="AG204" s="5" t="s">
        <v>154</v>
      </c>
      <c r="AH204" s="5" t="s">
        <v>220</v>
      </c>
      <c r="AI204" s="5">
        <v>1</v>
      </c>
      <c r="AJ204" s="5" t="s">
        <v>87</v>
      </c>
      <c r="AK204" s="5">
        <v>40</v>
      </c>
      <c r="AL204" s="5" t="s">
        <v>720</v>
      </c>
      <c r="AM204" s="5" t="s">
        <v>126</v>
      </c>
      <c r="AN204" s="5">
        <v>11</v>
      </c>
      <c r="AO204" s="5">
        <v>0</v>
      </c>
      <c r="AP204" s="5">
        <v>11</v>
      </c>
      <c r="AQ204" s="5">
        <v>0</v>
      </c>
      <c r="AR204" s="5" t="s">
        <v>127</v>
      </c>
      <c r="AS204" s="5" t="s">
        <v>721</v>
      </c>
      <c r="AT204" s="5" t="s">
        <v>91</v>
      </c>
      <c r="AU204" s="6" t="s">
        <v>1270</v>
      </c>
      <c r="AV204" s="58"/>
      <c r="AW204" s="58"/>
      <c r="AX204" s="52"/>
      <c r="AY204" s="58"/>
      <c r="AZ204" s="58"/>
      <c r="BA204" s="58"/>
      <c r="BB204" s="52"/>
      <c r="BC204" s="58"/>
      <c r="BD204" s="5" t="s">
        <v>93</v>
      </c>
      <c r="BE204" s="5" t="s">
        <v>2006</v>
      </c>
      <c r="BF204" s="5" t="s">
        <v>1841</v>
      </c>
      <c r="BG204" s="5" t="s">
        <v>1732</v>
      </c>
    </row>
    <row r="205" spans="1:60" s="5" customFormat="1" ht="14">
      <c r="A205" s="5" t="s">
        <v>1474</v>
      </c>
      <c r="B205" s="5" t="s">
        <v>711</v>
      </c>
      <c r="C205" s="5" t="s">
        <v>724</v>
      </c>
      <c r="D205" s="5" t="s">
        <v>725</v>
      </c>
      <c r="E205" s="5" t="s">
        <v>714</v>
      </c>
      <c r="F205" s="5" t="s">
        <v>187</v>
      </c>
      <c r="G205" s="5" t="s">
        <v>67</v>
      </c>
      <c r="H205" s="5">
        <v>2017</v>
      </c>
      <c r="I205" s="5" t="s">
        <v>715</v>
      </c>
      <c r="J205" s="5" t="s">
        <v>167</v>
      </c>
      <c r="K205" s="5" t="s">
        <v>168</v>
      </c>
      <c r="L205" s="5" t="s">
        <v>71</v>
      </c>
      <c r="M205" s="5" t="s">
        <v>446</v>
      </c>
      <c r="N205" s="5" t="s">
        <v>73</v>
      </c>
      <c r="O205" s="5" t="s">
        <v>74</v>
      </c>
      <c r="P205" s="5" t="s">
        <v>219</v>
      </c>
      <c r="Q205" s="5" t="s">
        <v>220</v>
      </c>
      <c r="R205" s="5" t="s">
        <v>221</v>
      </c>
      <c r="S205" s="5" t="s">
        <v>76</v>
      </c>
      <c r="T205" s="5" t="s">
        <v>76</v>
      </c>
      <c r="U205" s="5" t="s">
        <v>220</v>
      </c>
      <c r="V205" s="5" t="s">
        <v>170</v>
      </c>
      <c r="W205" s="5" t="s">
        <v>356</v>
      </c>
      <c r="X205" s="5" t="s">
        <v>356</v>
      </c>
      <c r="Y205" s="5" t="s">
        <v>716</v>
      </c>
      <c r="Z205" s="5" t="s">
        <v>717</v>
      </c>
      <c r="AA205" s="5" t="s">
        <v>174</v>
      </c>
      <c r="AB205" s="5" t="s">
        <v>718</v>
      </c>
      <c r="AC205" s="5" t="s">
        <v>174</v>
      </c>
      <c r="AD205" s="5" t="s">
        <v>176</v>
      </c>
      <c r="AE205" s="5" t="s">
        <v>719</v>
      </c>
      <c r="AF205" s="5" t="s">
        <v>85</v>
      </c>
      <c r="AG205" s="5" t="s">
        <v>154</v>
      </c>
      <c r="AH205" s="5" t="s">
        <v>220</v>
      </c>
      <c r="AI205" s="5">
        <v>1</v>
      </c>
      <c r="AJ205" s="5" t="s">
        <v>87</v>
      </c>
      <c r="AK205" s="5">
        <v>40</v>
      </c>
      <c r="AL205" s="5" t="s">
        <v>720</v>
      </c>
      <c r="AM205" s="5" t="s">
        <v>126</v>
      </c>
      <c r="AN205" s="5">
        <v>11</v>
      </c>
      <c r="AO205" s="5">
        <v>0</v>
      </c>
      <c r="AP205" s="5">
        <v>11</v>
      </c>
      <c r="AQ205" s="5">
        <v>0</v>
      </c>
      <c r="AR205" s="5" t="s">
        <v>127</v>
      </c>
      <c r="AS205" s="5" t="s">
        <v>721</v>
      </c>
      <c r="AT205" s="5" t="s">
        <v>91</v>
      </c>
      <c r="AU205" s="6" t="s">
        <v>1269</v>
      </c>
      <c r="AV205" s="58"/>
      <c r="AW205" s="58"/>
      <c r="AX205" s="52">
        <v>11</v>
      </c>
      <c r="AY205" s="65"/>
      <c r="AZ205" s="58"/>
      <c r="BA205" s="58"/>
      <c r="BB205" s="52"/>
      <c r="BC205" s="58"/>
      <c r="BD205" s="5" t="s">
        <v>93</v>
      </c>
      <c r="BE205" s="5" t="s">
        <v>2006</v>
      </c>
      <c r="BF205" s="5" t="s">
        <v>1841</v>
      </c>
      <c r="BG205" s="5" t="s">
        <v>1732</v>
      </c>
    </row>
    <row r="206" spans="1:60" s="5" customFormat="1" ht="14">
      <c r="A206" s="5" t="s">
        <v>1475</v>
      </c>
      <c r="B206" s="5" t="s">
        <v>711</v>
      </c>
      <c r="C206" s="5" t="s">
        <v>728</v>
      </c>
      <c r="D206" s="5" t="s">
        <v>713</v>
      </c>
      <c r="E206" s="5" t="s">
        <v>714</v>
      </c>
      <c r="F206" s="5" t="s">
        <v>187</v>
      </c>
      <c r="G206" s="5" t="s">
        <v>67</v>
      </c>
      <c r="H206" s="5">
        <v>2017</v>
      </c>
      <c r="I206" s="5" t="s">
        <v>715</v>
      </c>
      <c r="J206" s="5" t="s">
        <v>167</v>
      </c>
      <c r="K206" s="5" t="s">
        <v>168</v>
      </c>
      <c r="L206" s="5" t="s">
        <v>71</v>
      </c>
      <c r="M206" s="5" t="s">
        <v>446</v>
      </c>
      <c r="N206" s="5" t="s">
        <v>73</v>
      </c>
      <c r="O206" s="5" t="s">
        <v>74</v>
      </c>
      <c r="P206" s="5" t="s">
        <v>75</v>
      </c>
      <c r="Q206" s="5" t="s">
        <v>72</v>
      </c>
      <c r="R206" s="5" t="s">
        <v>75</v>
      </c>
      <c r="S206" s="5" t="s">
        <v>76</v>
      </c>
      <c r="T206" s="5" t="s">
        <v>76</v>
      </c>
      <c r="U206" s="5" t="s">
        <v>220</v>
      </c>
      <c r="V206" s="5" t="s">
        <v>170</v>
      </c>
      <c r="W206" s="5" t="s">
        <v>356</v>
      </c>
      <c r="X206" s="5" t="s">
        <v>356</v>
      </c>
      <c r="Y206" s="5" t="s">
        <v>716</v>
      </c>
      <c r="Z206" s="5" t="s">
        <v>717</v>
      </c>
      <c r="AA206" s="5" t="s">
        <v>174</v>
      </c>
      <c r="AB206" s="5" t="s">
        <v>718</v>
      </c>
      <c r="AC206" s="5" t="s">
        <v>174</v>
      </c>
      <c r="AD206" s="5" t="s">
        <v>176</v>
      </c>
      <c r="AE206" s="5" t="s">
        <v>719</v>
      </c>
      <c r="AF206" s="5" t="s">
        <v>85</v>
      </c>
      <c r="AG206" s="5" t="s">
        <v>86</v>
      </c>
      <c r="AH206" s="5" t="s">
        <v>220</v>
      </c>
      <c r="AI206" s="5">
        <v>1</v>
      </c>
      <c r="AJ206" s="5" t="s">
        <v>87</v>
      </c>
      <c r="AK206" s="5">
        <v>40</v>
      </c>
      <c r="AL206" s="5" t="s">
        <v>720</v>
      </c>
      <c r="AM206" s="5" t="s">
        <v>126</v>
      </c>
      <c r="AN206" s="5">
        <v>8</v>
      </c>
      <c r="AO206" s="5">
        <v>0</v>
      </c>
      <c r="AP206" s="5">
        <v>8</v>
      </c>
      <c r="AQ206" s="5">
        <v>0</v>
      </c>
      <c r="AR206" s="5" t="s">
        <v>127</v>
      </c>
      <c r="AS206" s="5" t="s">
        <v>721</v>
      </c>
      <c r="AT206" s="5" t="s">
        <v>91</v>
      </c>
      <c r="AU206" s="6" t="s">
        <v>1854</v>
      </c>
      <c r="AV206" s="58">
        <v>2.79</v>
      </c>
      <c r="AW206" s="58">
        <v>0.31</v>
      </c>
      <c r="AX206" s="52">
        <v>8</v>
      </c>
      <c r="AY206" s="65">
        <v>0.87</v>
      </c>
      <c r="AZ206" s="58">
        <v>3.72</v>
      </c>
      <c r="BA206" s="58">
        <v>0.42</v>
      </c>
      <c r="BB206" s="52">
        <v>8</v>
      </c>
      <c r="BC206" s="65">
        <v>1.2</v>
      </c>
      <c r="BD206" s="5" t="s">
        <v>93</v>
      </c>
      <c r="BE206" s="5" t="s">
        <v>2001</v>
      </c>
      <c r="BF206" s="5" t="s">
        <v>1841</v>
      </c>
      <c r="BG206" s="5" t="s">
        <v>1732</v>
      </c>
    </row>
    <row r="207" spans="1:60" s="5" customFormat="1" ht="14">
      <c r="A207" s="5" t="s">
        <v>1476</v>
      </c>
      <c r="B207" s="5" t="s">
        <v>711</v>
      </c>
      <c r="C207" s="5" t="s">
        <v>728</v>
      </c>
      <c r="D207" s="5" t="s">
        <v>713</v>
      </c>
      <c r="E207" s="5" t="s">
        <v>714</v>
      </c>
      <c r="F207" s="5" t="s">
        <v>187</v>
      </c>
      <c r="G207" s="5" t="s">
        <v>67</v>
      </c>
      <c r="H207" s="5">
        <v>2017</v>
      </c>
      <c r="I207" s="5" t="s">
        <v>715</v>
      </c>
      <c r="J207" s="5" t="s">
        <v>167</v>
      </c>
      <c r="K207" s="5" t="s">
        <v>168</v>
      </c>
      <c r="L207" s="5" t="s">
        <v>71</v>
      </c>
      <c r="M207" s="5" t="s">
        <v>446</v>
      </c>
      <c r="N207" s="5" t="s">
        <v>73</v>
      </c>
      <c r="O207" s="5" t="s">
        <v>74</v>
      </c>
      <c r="P207" s="5" t="s">
        <v>75</v>
      </c>
      <c r="Q207" s="5" t="s">
        <v>72</v>
      </c>
      <c r="R207" s="5" t="s">
        <v>75</v>
      </c>
      <c r="S207" s="5" t="s">
        <v>76</v>
      </c>
      <c r="T207" s="5" t="s">
        <v>76</v>
      </c>
      <c r="U207" s="5" t="s">
        <v>220</v>
      </c>
      <c r="V207" s="5" t="s">
        <v>170</v>
      </c>
      <c r="W207" s="5" t="s">
        <v>356</v>
      </c>
      <c r="X207" s="5" t="s">
        <v>356</v>
      </c>
      <c r="Y207" s="5" t="s">
        <v>716</v>
      </c>
      <c r="Z207" s="5" t="s">
        <v>717</v>
      </c>
      <c r="AA207" s="5" t="s">
        <v>174</v>
      </c>
      <c r="AB207" s="5" t="s">
        <v>718</v>
      </c>
      <c r="AC207" s="5" t="s">
        <v>174</v>
      </c>
      <c r="AD207" s="5" t="s">
        <v>176</v>
      </c>
      <c r="AE207" s="5" t="s">
        <v>719</v>
      </c>
      <c r="AF207" s="5" t="s">
        <v>85</v>
      </c>
      <c r="AG207" s="5" t="s">
        <v>86</v>
      </c>
      <c r="AH207" s="5" t="s">
        <v>220</v>
      </c>
      <c r="AI207" s="5">
        <v>1</v>
      </c>
      <c r="AJ207" s="5" t="s">
        <v>87</v>
      </c>
      <c r="AK207" s="5">
        <v>40</v>
      </c>
      <c r="AL207" s="5" t="s">
        <v>720</v>
      </c>
      <c r="AM207" s="5" t="s">
        <v>126</v>
      </c>
      <c r="AN207" s="5">
        <v>8</v>
      </c>
      <c r="AO207" s="5">
        <v>0</v>
      </c>
      <c r="AP207" s="5">
        <v>8</v>
      </c>
      <c r="AQ207" s="5">
        <v>0</v>
      </c>
      <c r="AR207" s="5" t="s">
        <v>127</v>
      </c>
      <c r="AS207" s="5" t="s">
        <v>721</v>
      </c>
      <c r="AT207" s="5" t="s">
        <v>91</v>
      </c>
      <c r="AU207" s="6" t="s">
        <v>1270</v>
      </c>
      <c r="AV207" s="58"/>
      <c r="AW207" s="58"/>
      <c r="AX207" s="52">
        <v>8</v>
      </c>
      <c r="AY207" s="65"/>
      <c r="AZ207" s="58"/>
      <c r="BA207" s="58"/>
      <c r="BB207" s="52">
        <v>8</v>
      </c>
      <c r="BC207" s="65"/>
      <c r="BD207" s="5" t="s">
        <v>93</v>
      </c>
      <c r="BE207" s="5" t="s">
        <v>2001</v>
      </c>
      <c r="BF207" s="5" t="s">
        <v>1841</v>
      </c>
      <c r="BG207" s="5" t="s">
        <v>1732</v>
      </c>
    </row>
    <row r="208" spans="1:60" s="5" customFormat="1" ht="14">
      <c r="A208" s="5" t="s">
        <v>1477</v>
      </c>
      <c r="B208" s="5" t="s">
        <v>711</v>
      </c>
      <c r="C208" s="5" t="s">
        <v>728</v>
      </c>
      <c r="D208" s="5" t="s">
        <v>713</v>
      </c>
      <c r="E208" s="5" t="s">
        <v>714</v>
      </c>
      <c r="F208" s="5" t="s">
        <v>187</v>
      </c>
      <c r="G208" s="5" t="s">
        <v>67</v>
      </c>
      <c r="H208" s="5">
        <v>2017</v>
      </c>
      <c r="I208" s="5" t="s">
        <v>715</v>
      </c>
      <c r="J208" s="5" t="s">
        <v>167</v>
      </c>
      <c r="K208" s="5" t="s">
        <v>168</v>
      </c>
      <c r="L208" s="5" t="s">
        <v>71</v>
      </c>
      <c r="M208" s="5" t="s">
        <v>446</v>
      </c>
      <c r="N208" s="5" t="s">
        <v>73</v>
      </c>
      <c r="O208" s="5" t="s">
        <v>74</v>
      </c>
      <c r="P208" s="5" t="s">
        <v>75</v>
      </c>
      <c r="Q208" s="5" t="s">
        <v>72</v>
      </c>
      <c r="R208" s="5" t="s">
        <v>75</v>
      </c>
      <c r="S208" s="5" t="s">
        <v>76</v>
      </c>
      <c r="T208" s="5" t="s">
        <v>76</v>
      </c>
      <c r="U208" s="5" t="s">
        <v>220</v>
      </c>
      <c r="V208" s="5" t="s">
        <v>170</v>
      </c>
      <c r="W208" s="5" t="s">
        <v>356</v>
      </c>
      <c r="X208" s="5" t="s">
        <v>356</v>
      </c>
      <c r="Y208" s="5" t="s">
        <v>716</v>
      </c>
      <c r="Z208" s="5" t="s">
        <v>717</v>
      </c>
      <c r="AA208" s="5" t="s">
        <v>174</v>
      </c>
      <c r="AB208" s="5" t="s">
        <v>718</v>
      </c>
      <c r="AC208" s="5" t="s">
        <v>174</v>
      </c>
      <c r="AD208" s="5" t="s">
        <v>176</v>
      </c>
      <c r="AE208" s="5" t="s">
        <v>719</v>
      </c>
      <c r="AF208" s="5" t="s">
        <v>85</v>
      </c>
      <c r="AG208" s="5" t="s">
        <v>86</v>
      </c>
      <c r="AH208" s="5" t="s">
        <v>220</v>
      </c>
      <c r="AI208" s="5">
        <v>1</v>
      </c>
      <c r="AJ208" s="5" t="s">
        <v>87</v>
      </c>
      <c r="AK208" s="5">
        <v>40</v>
      </c>
      <c r="AL208" s="5" t="s">
        <v>720</v>
      </c>
      <c r="AM208" s="5" t="s">
        <v>126</v>
      </c>
      <c r="AN208" s="5">
        <v>8</v>
      </c>
      <c r="AO208" s="5">
        <v>0</v>
      </c>
      <c r="AP208" s="5">
        <v>8</v>
      </c>
      <c r="AQ208" s="5">
        <v>0</v>
      </c>
      <c r="AR208" s="5" t="s">
        <v>127</v>
      </c>
      <c r="AS208" s="5" t="s">
        <v>721</v>
      </c>
      <c r="AT208" s="5" t="s">
        <v>91</v>
      </c>
      <c r="AU208" s="6" t="s">
        <v>1269</v>
      </c>
      <c r="AV208" s="58"/>
      <c r="AW208" s="58"/>
      <c r="AX208" s="52">
        <v>8</v>
      </c>
      <c r="AY208" s="65"/>
      <c r="AZ208" s="58"/>
      <c r="BA208" s="58"/>
      <c r="BB208" s="52">
        <v>8</v>
      </c>
      <c r="BC208" s="65"/>
      <c r="BD208" s="5" t="s">
        <v>93</v>
      </c>
      <c r="BE208" s="5" t="s">
        <v>2001</v>
      </c>
      <c r="BF208" s="5" t="s">
        <v>1841</v>
      </c>
      <c r="BG208" s="5" t="s">
        <v>1732</v>
      </c>
    </row>
    <row r="209" spans="1:59">
      <c r="A209" t="s">
        <v>1478</v>
      </c>
      <c r="B209" t="s">
        <v>730</v>
      </c>
      <c r="C209" t="s">
        <v>731</v>
      </c>
      <c r="D209" t="s">
        <v>732</v>
      </c>
      <c r="E209" t="s">
        <v>733</v>
      </c>
      <c r="F209" t="s">
        <v>734</v>
      </c>
      <c r="G209" t="s">
        <v>67</v>
      </c>
      <c r="H209">
        <v>2004</v>
      </c>
      <c r="I209" t="s">
        <v>735</v>
      </c>
      <c r="J209" t="s">
        <v>167</v>
      </c>
      <c r="K209" t="s">
        <v>168</v>
      </c>
      <c r="L209" t="s">
        <v>71</v>
      </c>
      <c r="M209" t="s">
        <v>446</v>
      </c>
      <c r="N209" t="s">
        <v>73</v>
      </c>
      <c r="O209" t="s">
        <v>74</v>
      </c>
      <c r="P209" t="s">
        <v>75</v>
      </c>
      <c r="Q209" t="s">
        <v>72</v>
      </c>
      <c r="R209" t="s">
        <v>75</v>
      </c>
      <c r="S209" t="s">
        <v>76</v>
      </c>
      <c r="T209" t="s">
        <v>76</v>
      </c>
      <c r="U209" t="s">
        <v>76</v>
      </c>
      <c r="V209" t="s">
        <v>77</v>
      </c>
      <c r="W209" t="s">
        <v>356</v>
      </c>
      <c r="X209" t="s">
        <v>356</v>
      </c>
      <c r="Y209" t="s">
        <v>736</v>
      </c>
      <c r="Z209" t="s">
        <v>737</v>
      </c>
      <c r="AA209" t="s">
        <v>738</v>
      </c>
      <c r="AB209" t="s">
        <v>739</v>
      </c>
      <c r="AC209" t="s">
        <v>740</v>
      </c>
      <c r="AD209" t="s">
        <v>83</v>
      </c>
      <c r="AE209" t="s">
        <v>741</v>
      </c>
      <c r="AF209" t="s">
        <v>85</v>
      </c>
      <c r="AG209" t="s">
        <v>86</v>
      </c>
      <c r="AH209" t="s">
        <v>76</v>
      </c>
      <c r="AI209">
        <v>3</v>
      </c>
      <c r="AJ209">
        <v>10</v>
      </c>
      <c r="AK209">
        <v>3</v>
      </c>
      <c r="AM209" t="s">
        <v>126</v>
      </c>
      <c r="AN209">
        <v>4</v>
      </c>
      <c r="AO209">
        <v>0</v>
      </c>
      <c r="AP209">
        <v>5</v>
      </c>
      <c r="AQ209">
        <v>0</v>
      </c>
      <c r="AR209" t="s">
        <v>127</v>
      </c>
      <c r="AS209" t="s">
        <v>742</v>
      </c>
      <c r="AT209" t="s">
        <v>91</v>
      </c>
      <c r="AU209" s="3" t="s">
        <v>131</v>
      </c>
      <c r="AV209" s="56">
        <v>3.14</v>
      </c>
      <c r="AW209" s="56">
        <v>0.52</v>
      </c>
      <c r="AX209" s="50">
        <v>4</v>
      </c>
      <c r="AY209" s="63">
        <v>1.03</v>
      </c>
      <c r="AZ209" s="56">
        <v>4.72</v>
      </c>
      <c r="BA209" s="56">
        <v>0.69</v>
      </c>
      <c r="BB209" s="50">
        <v>5</v>
      </c>
      <c r="BC209" s="63">
        <v>1.54</v>
      </c>
      <c r="BD209" t="s">
        <v>93</v>
      </c>
      <c r="BE209" t="s">
        <v>2007</v>
      </c>
      <c r="BF209" t="s">
        <v>744</v>
      </c>
    </row>
    <row r="210" spans="1:59">
      <c r="A210" t="s">
        <v>1479</v>
      </c>
      <c r="B210" t="s">
        <v>730</v>
      </c>
      <c r="C210" t="s">
        <v>731</v>
      </c>
      <c r="D210" t="s">
        <v>732</v>
      </c>
      <c r="E210" t="s">
        <v>733</v>
      </c>
      <c r="F210" t="s">
        <v>734</v>
      </c>
      <c r="G210" t="s">
        <v>67</v>
      </c>
      <c r="H210">
        <v>2004</v>
      </c>
      <c r="I210" t="s">
        <v>735</v>
      </c>
      <c r="J210" t="s">
        <v>167</v>
      </c>
      <c r="K210" t="s">
        <v>168</v>
      </c>
      <c r="L210" t="s">
        <v>71</v>
      </c>
      <c r="M210" t="s">
        <v>446</v>
      </c>
      <c r="N210" t="s">
        <v>73</v>
      </c>
      <c r="O210" t="s">
        <v>74</v>
      </c>
      <c r="P210" t="s">
        <v>75</v>
      </c>
      <c r="Q210" t="s">
        <v>72</v>
      </c>
      <c r="R210" t="s">
        <v>75</v>
      </c>
      <c r="S210" t="s">
        <v>76</v>
      </c>
      <c r="T210" t="s">
        <v>76</v>
      </c>
      <c r="U210" t="s">
        <v>76</v>
      </c>
      <c r="V210" t="s">
        <v>77</v>
      </c>
      <c r="W210" t="s">
        <v>356</v>
      </c>
      <c r="X210" t="s">
        <v>356</v>
      </c>
      <c r="Y210" t="s">
        <v>736</v>
      </c>
      <c r="Z210" t="s">
        <v>737</v>
      </c>
      <c r="AA210" t="s">
        <v>738</v>
      </c>
      <c r="AB210" t="s">
        <v>739</v>
      </c>
      <c r="AC210" t="s">
        <v>740</v>
      </c>
      <c r="AD210" t="s">
        <v>83</v>
      </c>
      <c r="AE210" t="s">
        <v>741</v>
      </c>
      <c r="AF210" t="s">
        <v>85</v>
      </c>
      <c r="AG210" t="s">
        <v>86</v>
      </c>
      <c r="AH210" t="s">
        <v>76</v>
      </c>
      <c r="AI210">
        <v>3</v>
      </c>
      <c r="AJ210">
        <v>10</v>
      </c>
      <c r="AK210">
        <v>3</v>
      </c>
      <c r="AM210" t="s">
        <v>126</v>
      </c>
      <c r="AN210">
        <v>4</v>
      </c>
      <c r="AO210">
        <v>0</v>
      </c>
      <c r="AP210">
        <v>5</v>
      </c>
      <c r="AQ210">
        <v>0</v>
      </c>
      <c r="AR210" t="s">
        <v>127</v>
      </c>
      <c r="AS210" t="s">
        <v>742</v>
      </c>
      <c r="AT210" t="s">
        <v>91</v>
      </c>
      <c r="AU210" s="3" t="s">
        <v>1854</v>
      </c>
      <c r="AV210" s="56">
        <v>3.91</v>
      </c>
      <c r="AW210" s="56">
        <v>0.56000000000000005</v>
      </c>
      <c r="AX210" s="50">
        <v>4</v>
      </c>
      <c r="AY210" s="63">
        <v>1.1200000000000001</v>
      </c>
      <c r="AZ210" s="56">
        <v>4.76</v>
      </c>
      <c r="BA210" s="56">
        <v>1.03</v>
      </c>
      <c r="BB210" s="50">
        <v>5</v>
      </c>
      <c r="BC210" s="63">
        <v>2.31</v>
      </c>
      <c r="BD210" t="s">
        <v>93</v>
      </c>
      <c r="BE210" t="s">
        <v>2007</v>
      </c>
      <c r="BF210" t="s">
        <v>744</v>
      </c>
    </row>
    <row r="211" spans="1:59">
      <c r="A211" t="s">
        <v>1480</v>
      </c>
      <c r="B211" t="s">
        <v>730</v>
      </c>
      <c r="C211" t="s">
        <v>731</v>
      </c>
      <c r="D211" t="s">
        <v>732</v>
      </c>
      <c r="E211" t="s">
        <v>733</v>
      </c>
      <c r="F211" t="s">
        <v>734</v>
      </c>
      <c r="G211" t="s">
        <v>67</v>
      </c>
      <c r="H211">
        <v>2004</v>
      </c>
      <c r="I211" t="s">
        <v>735</v>
      </c>
      <c r="J211" t="s">
        <v>167</v>
      </c>
      <c r="K211" t="s">
        <v>168</v>
      </c>
      <c r="L211" t="s">
        <v>71</v>
      </c>
      <c r="M211" t="s">
        <v>446</v>
      </c>
      <c r="N211" t="s">
        <v>73</v>
      </c>
      <c r="O211" t="s">
        <v>74</v>
      </c>
      <c r="P211" t="s">
        <v>75</v>
      </c>
      <c r="Q211" t="s">
        <v>72</v>
      </c>
      <c r="R211" t="s">
        <v>75</v>
      </c>
      <c r="S211" t="s">
        <v>76</v>
      </c>
      <c r="T211" t="s">
        <v>76</v>
      </c>
      <c r="U211" t="s">
        <v>76</v>
      </c>
      <c r="V211" t="s">
        <v>77</v>
      </c>
      <c r="W211" t="s">
        <v>356</v>
      </c>
      <c r="X211" t="s">
        <v>356</v>
      </c>
      <c r="Y211" t="s">
        <v>736</v>
      </c>
      <c r="Z211" t="s">
        <v>737</v>
      </c>
      <c r="AA211" t="s">
        <v>738</v>
      </c>
      <c r="AB211" t="s">
        <v>739</v>
      </c>
      <c r="AC211" t="s">
        <v>740</v>
      </c>
      <c r="AD211" t="s">
        <v>83</v>
      </c>
      <c r="AE211" t="s">
        <v>741</v>
      </c>
      <c r="AF211" t="s">
        <v>85</v>
      </c>
      <c r="AG211" t="s">
        <v>86</v>
      </c>
      <c r="AH211" t="s">
        <v>76</v>
      </c>
      <c r="AI211">
        <v>3</v>
      </c>
      <c r="AJ211">
        <v>10</v>
      </c>
      <c r="AK211">
        <v>3</v>
      </c>
      <c r="AM211" t="s">
        <v>126</v>
      </c>
      <c r="AN211">
        <v>4</v>
      </c>
      <c r="AO211">
        <v>0</v>
      </c>
      <c r="AP211">
        <v>5</v>
      </c>
      <c r="AQ211">
        <v>0</v>
      </c>
      <c r="AR211" t="s">
        <v>127</v>
      </c>
      <c r="AS211" t="s">
        <v>742</v>
      </c>
      <c r="AT211" t="s">
        <v>91</v>
      </c>
      <c r="AU211" s="3" t="s">
        <v>1855</v>
      </c>
      <c r="AV211" s="56">
        <v>7.6</v>
      </c>
      <c r="AW211" s="56">
        <v>0.28999999999999998</v>
      </c>
      <c r="AX211" s="50">
        <v>4</v>
      </c>
      <c r="AY211" s="63">
        <v>0.56999999999999995</v>
      </c>
      <c r="AZ211" s="56">
        <v>7.77</v>
      </c>
      <c r="BA211" s="56">
        <v>0.5</v>
      </c>
      <c r="BB211" s="50">
        <v>5</v>
      </c>
      <c r="BC211" s="63">
        <v>1.1200000000000001</v>
      </c>
      <c r="BD211" t="s">
        <v>93</v>
      </c>
      <c r="BE211" t="s">
        <v>2007</v>
      </c>
      <c r="BF211" t="s">
        <v>744</v>
      </c>
    </row>
    <row r="212" spans="1:59">
      <c r="A212" t="s">
        <v>1481</v>
      </c>
      <c r="B212" t="s">
        <v>730</v>
      </c>
      <c r="C212" t="s">
        <v>731</v>
      </c>
      <c r="D212" t="s">
        <v>732</v>
      </c>
      <c r="E212" t="s">
        <v>733</v>
      </c>
      <c r="F212" t="s">
        <v>734</v>
      </c>
      <c r="G212" t="s">
        <v>67</v>
      </c>
      <c r="H212">
        <v>2004</v>
      </c>
      <c r="I212" t="s">
        <v>735</v>
      </c>
      <c r="J212" t="s">
        <v>167</v>
      </c>
      <c r="K212" t="s">
        <v>168</v>
      </c>
      <c r="L212" t="s">
        <v>71</v>
      </c>
      <c r="M212" t="s">
        <v>446</v>
      </c>
      <c r="N212" t="s">
        <v>73</v>
      </c>
      <c r="O212" t="s">
        <v>74</v>
      </c>
      <c r="P212" t="s">
        <v>75</v>
      </c>
      <c r="Q212" t="s">
        <v>72</v>
      </c>
      <c r="R212" t="s">
        <v>75</v>
      </c>
      <c r="S212" t="s">
        <v>76</v>
      </c>
      <c r="T212" t="s">
        <v>76</v>
      </c>
      <c r="U212" t="s">
        <v>76</v>
      </c>
      <c r="V212" t="s">
        <v>77</v>
      </c>
      <c r="W212" t="s">
        <v>356</v>
      </c>
      <c r="X212" t="s">
        <v>356</v>
      </c>
      <c r="Y212" t="s">
        <v>736</v>
      </c>
      <c r="Z212" t="s">
        <v>737</v>
      </c>
      <c r="AA212" t="s">
        <v>738</v>
      </c>
      <c r="AB212" t="s">
        <v>739</v>
      </c>
      <c r="AC212" t="s">
        <v>740</v>
      </c>
      <c r="AD212" t="s">
        <v>83</v>
      </c>
      <c r="AE212" t="s">
        <v>741</v>
      </c>
      <c r="AF212" t="s">
        <v>85</v>
      </c>
      <c r="AG212" t="s">
        <v>86</v>
      </c>
      <c r="AH212" t="s">
        <v>76</v>
      </c>
      <c r="AI212">
        <v>3</v>
      </c>
      <c r="AJ212">
        <v>10</v>
      </c>
      <c r="AK212">
        <v>3</v>
      </c>
      <c r="AM212" t="s">
        <v>126</v>
      </c>
      <c r="AN212">
        <v>4</v>
      </c>
      <c r="AO212">
        <v>0</v>
      </c>
      <c r="AP212">
        <v>5</v>
      </c>
      <c r="AQ212">
        <v>0</v>
      </c>
      <c r="AR212" t="s">
        <v>127</v>
      </c>
      <c r="AS212" t="s">
        <v>742</v>
      </c>
      <c r="AT212" t="s">
        <v>91</v>
      </c>
      <c r="AU212" s="3" t="s">
        <v>1270</v>
      </c>
      <c r="AV212" s="56">
        <v>8.5009999999999994</v>
      </c>
      <c r="AW212" s="56">
        <v>0.157</v>
      </c>
      <c r="AX212" s="50">
        <v>4</v>
      </c>
      <c r="AY212" s="63">
        <v>0.314</v>
      </c>
      <c r="AZ212" s="56">
        <v>8.2609999999999992</v>
      </c>
      <c r="BA212" s="56">
        <v>0.60399999999999898</v>
      </c>
      <c r="BB212" s="50">
        <v>5</v>
      </c>
      <c r="BC212" s="63">
        <v>1.3505850584098709</v>
      </c>
      <c r="BD212" t="s">
        <v>93</v>
      </c>
      <c r="BE212" t="s">
        <v>2007</v>
      </c>
      <c r="BF212" t="s">
        <v>744</v>
      </c>
    </row>
    <row r="213" spans="1:59">
      <c r="A213" t="s">
        <v>1482</v>
      </c>
      <c r="B213" t="s">
        <v>730</v>
      </c>
      <c r="C213" t="s">
        <v>731</v>
      </c>
      <c r="D213" t="s">
        <v>732</v>
      </c>
      <c r="E213" t="s">
        <v>733</v>
      </c>
      <c r="F213" t="s">
        <v>734</v>
      </c>
      <c r="G213" t="s">
        <v>67</v>
      </c>
      <c r="H213">
        <v>2004</v>
      </c>
      <c r="I213" t="s">
        <v>735</v>
      </c>
      <c r="J213" t="s">
        <v>167</v>
      </c>
      <c r="K213" t="s">
        <v>168</v>
      </c>
      <c r="L213" t="s">
        <v>71</v>
      </c>
      <c r="M213" t="s">
        <v>446</v>
      </c>
      <c r="N213" t="s">
        <v>73</v>
      </c>
      <c r="O213" t="s">
        <v>74</v>
      </c>
      <c r="P213" t="s">
        <v>75</v>
      </c>
      <c r="Q213" t="s">
        <v>72</v>
      </c>
      <c r="R213" t="s">
        <v>75</v>
      </c>
      <c r="S213" t="s">
        <v>76</v>
      </c>
      <c r="T213" t="s">
        <v>76</v>
      </c>
      <c r="U213" t="s">
        <v>76</v>
      </c>
      <c r="V213" t="s">
        <v>77</v>
      </c>
      <c r="W213" t="s">
        <v>356</v>
      </c>
      <c r="X213" t="s">
        <v>356</v>
      </c>
      <c r="Y213" t="s">
        <v>736</v>
      </c>
      <c r="Z213" t="s">
        <v>737</v>
      </c>
      <c r="AA213" t="s">
        <v>738</v>
      </c>
      <c r="AB213" t="s">
        <v>739</v>
      </c>
      <c r="AC213" t="s">
        <v>740</v>
      </c>
      <c r="AD213" t="s">
        <v>83</v>
      </c>
      <c r="AE213" t="s">
        <v>741</v>
      </c>
      <c r="AF213" t="s">
        <v>85</v>
      </c>
      <c r="AG213" t="s">
        <v>86</v>
      </c>
      <c r="AH213" t="s">
        <v>76</v>
      </c>
      <c r="AI213">
        <v>3</v>
      </c>
      <c r="AJ213">
        <v>10</v>
      </c>
      <c r="AK213">
        <v>3</v>
      </c>
      <c r="AM213" t="s">
        <v>126</v>
      </c>
      <c r="AN213">
        <v>4</v>
      </c>
      <c r="AO213">
        <v>0</v>
      </c>
      <c r="AP213">
        <v>5</v>
      </c>
      <c r="AQ213">
        <v>0</v>
      </c>
      <c r="AR213" t="s">
        <v>127</v>
      </c>
      <c r="AS213" t="s">
        <v>742</v>
      </c>
      <c r="AT213" t="s">
        <v>91</v>
      </c>
      <c r="AU213" s="3" t="s">
        <v>1269</v>
      </c>
      <c r="AV213" s="56">
        <v>2.1859999999999999</v>
      </c>
      <c r="AW213" s="56">
        <v>0.32700000000000001</v>
      </c>
      <c r="AX213" s="50">
        <v>4</v>
      </c>
      <c r="AY213" s="63">
        <v>0.65400000000000003</v>
      </c>
      <c r="AZ213" s="56">
        <v>3.9289999999999998</v>
      </c>
      <c r="BA213" s="56">
        <v>0.76500000000000001</v>
      </c>
      <c r="BB213" s="50">
        <v>5</v>
      </c>
      <c r="BC213" s="63">
        <v>1.7105920027873391</v>
      </c>
      <c r="BD213" t="s">
        <v>93</v>
      </c>
      <c r="BE213" t="s">
        <v>2007</v>
      </c>
      <c r="BF213" t="s">
        <v>744</v>
      </c>
    </row>
    <row r="214" spans="1:59" s="10" customFormat="1">
      <c r="A214" s="10" t="s">
        <v>1483</v>
      </c>
      <c r="B214" s="10" t="s">
        <v>730</v>
      </c>
      <c r="C214" s="10" t="s">
        <v>731</v>
      </c>
      <c r="D214" s="10" t="s">
        <v>732</v>
      </c>
      <c r="E214" s="10" t="s">
        <v>733</v>
      </c>
      <c r="F214" s="10" t="s">
        <v>734</v>
      </c>
      <c r="G214" s="10" t="s">
        <v>67</v>
      </c>
      <c r="H214" s="10">
        <v>2004</v>
      </c>
      <c r="I214" s="10" t="s">
        <v>735</v>
      </c>
      <c r="J214" s="10" t="s">
        <v>167</v>
      </c>
      <c r="K214" s="10" t="s">
        <v>168</v>
      </c>
      <c r="L214" s="10" t="s">
        <v>71</v>
      </c>
      <c r="M214" s="10" t="s">
        <v>446</v>
      </c>
      <c r="N214" s="10" t="s">
        <v>73</v>
      </c>
      <c r="O214" s="10" t="s">
        <v>74</v>
      </c>
      <c r="P214" s="10" t="s">
        <v>75</v>
      </c>
      <c r="Q214" s="10" t="s">
        <v>72</v>
      </c>
      <c r="R214" s="10" t="s">
        <v>75</v>
      </c>
      <c r="S214" s="10" t="s">
        <v>76</v>
      </c>
      <c r="T214" s="10" t="s">
        <v>76</v>
      </c>
      <c r="U214" s="10" t="s">
        <v>76</v>
      </c>
      <c r="V214" s="10" t="s">
        <v>77</v>
      </c>
      <c r="W214" s="10" t="s">
        <v>356</v>
      </c>
      <c r="X214" s="10" t="s">
        <v>356</v>
      </c>
      <c r="Y214" s="10" t="s">
        <v>736</v>
      </c>
      <c r="Z214" s="10" t="s">
        <v>737</v>
      </c>
      <c r="AA214" s="10" t="s">
        <v>738</v>
      </c>
      <c r="AB214" s="10" t="s">
        <v>739</v>
      </c>
      <c r="AC214" s="10" t="s">
        <v>740</v>
      </c>
      <c r="AD214" s="10" t="s">
        <v>83</v>
      </c>
      <c r="AE214" s="10" t="s">
        <v>741</v>
      </c>
      <c r="AF214" s="10" t="s">
        <v>85</v>
      </c>
      <c r="AG214" s="10" t="s">
        <v>86</v>
      </c>
      <c r="AH214" s="10" t="s">
        <v>76</v>
      </c>
      <c r="AI214" s="10">
        <v>3</v>
      </c>
      <c r="AJ214" s="10">
        <v>10</v>
      </c>
      <c r="AK214" s="10">
        <v>3</v>
      </c>
      <c r="AM214" s="10" t="s">
        <v>88</v>
      </c>
      <c r="AN214" s="10">
        <v>4</v>
      </c>
      <c r="AO214" s="10">
        <v>0</v>
      </c>
      <c r="AP214" s="10">
        <v>5</v>
      </c>
      <c r="AQ214" s="10">
        <v>0</v>
      </c>
      <c r="AR214" s="10" t="s">
        <v>127</v>
      </c>
      <c r="AS214" s="10" t="s">
        <v>748</v>
      </c>
      <c r="AT214" s="10" t="s">
        <v>91</v>
      </c>
      <c r="AU214" s="11" t="s">
        <v>131</v>
      </c>
      <c r="AV214" s="59">
        <v>0.84</v>
      </c>
      <c r="AW214" s="59">
        <v>0.06</v>
      </c>
      <c r="AX214" s="53">
        <v>4</v>
      </c>
      <c r="AY214" s="66">
        <v>0.11</v>
      </c>
      <c r="AZ214" s="59">
        <v>0.69</v>
      </c>
      <c r="BA214" s="59">
        <v>0.09</v>
      </c>
      <c r="BB214" s="53">
        <v>5</v>
      </c>
      <c r="BC214" s="66">
        <v>0.21</v>
      </c>
      <c r="BD214" s="10" t="s">
        <v>93</v>
      </c>
      <c r="BE214" s="10" t="s">
        <v>1994</v>
      </c>
      <c r="BF214" s="10" t="s">
        <v>744</v>
      </c>
    </row>
    <row r="215" spans="1:59" s="10" customFormat="1">
      <c r="A215" s="10" t="s">
        <v>1484</v>
      </c>
      <c r="B215" s="10" t="s">
        <v>730</v>
      </c>
      <c r="C215" s="10" t="s">
        <v>731</v>
      </c>
      <c r="D215" s="10" t="s">
        <v>732</v>
      </c>
      <c r="E215" s="10" t="s">
        <v>733</v>
      </c>
      <c r="F215" s="10" t="s">
        <v>734</v>
      </c>
      <c r="G215" s="10" t="s">
        <v>67</v>
      </c>
      <c r="H215" s="10">
        <v>2004</v>
      </c>
      <c r="I215" s="10" t="s">
        <v>735</v>
      </c>
      <c r="J215" s="10" t="s">
        <v>167</v>
      </c>
      <c r="K215" s="10" t="s">
        <v>168</v>
      </c>
      <c r="L215" s="10" t="s">
        <v>71</v>
      </c>
      <c r="M215" s="10" t="s">
        <v>446</v>
      </c>
      <c r="N215" s="10" t="s">
        <v>73</v>
      </c>
      <c r="O215" s="10" t="s">
        <v>74</v>
      </c>
      <c r="P215" s="10" t="s">
        <v>75</v>
      </c>
      <c r="Q215" s="10" t="s">
        <v>72</v>
      </c>
      <c r="R215" s="10" t="s">
        <v>75</v>
      </c>
      <c r="S215" s="10" t="s">
        <v>76</v>
      </c>
      <c r="T215" s="10" t="s">
        <v>76</v>
      </c>
      <c r="U215" s="10" t="s">
        <v>76</v>
      </c>
      <c r="V215" s="10" t="s">
        <v>77</v>
      </c>
      <c r="W215" s="10" t="s">
        <v>356</v>
      </c>
      <c r="X215" s="10" t="s">
        <v>356</v>
      </c>
      <c r="Y215" s="10" t="s">
        <v>736</v>
      </c>
      <c r="Z215" s="10" t="s">
        <v>737</v>
      </c>
      <c r="AA215" s="10" t="s">
        <v>738</v>
      </c>
      <c r="AB215" s="10" t="s">
        <v>739</v>
      </c>
      <c r="AC215" s="10" t="s">
        <v>740</v>
      </c>
      <c r="AD215" s="10" t="s">
        <v>83</v>
      </c>
      <c r="AE215" s="10" t="s">
        <v>741</v>
      </c>
      <c r="AF215" s="10" t="s">
        <v>85</v>
      </c>
      <c r="AG215" s="10" t="s">
        <v>86</v>
      </c>
      <c r="AH215" s="10" t="s">
        <v>76</v>
      </c>
      <c r="AI215" s="10">
        <v>3</v>
      </c>
      <c r="AJ215" s="10">
        <v>10</v>
      </c>
      <c r="AK215" s="10">
        <v>3</v>
      </c>
      <c r="AM215" s="10" t="s">
        <v>88</v>
      </c>
      <c r="AN215" s="10">
        <v>4</v>
      </c>
      <c r="AO215" s="10">
        <v>0</v>
      </c>
      <c r="AP215" s="10">
        <v>5</v>
      </c>
      <c r="AQ215" s="10">
        <v>0</v>
      </c>
      <c r="AR215" s="10" t="s">
        <v>127</v>
      </c>
      <c r="AS215" s="10" t="s">
        <v>748</v>
      </c>
      <c r="AT215" s="10" t="s">
        <v>91</v>
      </c>
      <c r="AU215" s="11" t="s">
        <v>1854</v>
      </c>
      <c r="AV215" s="59">
        <v>0.76</v>
      </c>
      <c r="AW215" s="59">
        <v>0.04</v>
      </c>
      <c r="AX215" s="53">
        <v>4</v>
      </c>
      <c r="AY215" s="66">
        <v>0.09</v>
      </c>
      <c r="AZ215" s="59">
        <v>0.69</v>
      </c>
      <c r="BA215" s="59">
        <v>0.11</v>
      </c>
      <c r="BB215" s="53">
        <v>5</v>
      </c>
      <c r="BC215" s="66">
        <v>0.25</v>
      </c>
      <c r="BD215" s="10" t="s">
        <v>93</v>
      </c>
      <c r="BE215" s="10" t="s">
        <v>1994</v>
      </c>
      <c r="BF215" s="10" t="s">
        <v>744</v>
      </c>
    </row>
    <row r="216" spans="1:59" s="10" customFormat="1">
      <c r="A216" s="10" t="s">
        <v>1485</v>
      </c>
      <c r="B216" s="10" t="s">
        <v>730</v>
      </c>
      <c r="C216" s="10" t="s">
        <v>731</v>
      </c>
      <c r="D216" s="10" t="s">
        <v>732</v>
      </c>
      <c r="E216" s="10" t="s">
        <v>733</v>
      </c>
      <c r="F216" s="10" t="s">
        <v>734</v>
      </c>
      <c r="G216" s="10" t="s">
        <v>67</v>
      </c>
      <c r="H216" s="10">
        <v>2004</v>
      </c>
      <c r="I216" s="10" t="s">
        <v>735</v>
      </c>
      <c r="J216" s="10" t="s">
        <v>167</v>
      </c>
      <c r="K216" s="10" t="s">
        <v>168</v>
      </c>
      <c r="L216" s="10" t="s">
        <v>71</v>
      </c>
      <c r="M216" s="10" t="s">
        <v>446</v>
      </c>
      <c r="N216" s="10" t="s">
        <v>73</v>
      </c>
      <c r="O216" s="10" t="s">
        <v>74</v>
      </c>
      <c r="P216" s="10" t="s">
        <v>75</v>
      </c>
      <c r="Q216" s="10" t="s">
        <v>72</v>
      </c>
      <c r="R216" s="10" t="s">
        <v>75</v>
      </c>
      <c r="S216" s="10" t="s">
        <v>76</v>
      </c>
      <c r="T216" s="10" t="s">
        <v>76</v>
      </c>
      <c r="U216" s="10" t="s">
        <v>76</v>
      </c>
      <c r="V216" s="10" t="s">
        <v>77</v>
      </c>
      <c r="W216" s="10" t="s">
        <v>356</v>
      </c>
      <c r="X216" s="10" t="s">
        <v>356</v>
      </c>
      <c r="Y216" s="10" t="s">
        <v>736</v>
      </c>
      <c r="Z216" s="10" t="s">
        <v>737</v>
      </c>
      <c r="AA216" s="10" t="s">
        <v>738</v>
      </c>
      <c r="AB216" s="10" t="s">
        <v>739</v>
      </c>
      <c r="AC216" s="10" t="s">
        <v>740</v>
      </c>
      <c r="AD216" s="10" t="s">
        <v>83</v>
      </c>
      <c r="AE216" s="10" t="s">
        <v>741</v>
      </c>
      <c r="AF216" s="10" t="s">
        <v>85</v>
      </c>
      <c r="AG216" s="10" t="s">
        <v>86</v>
      </c>
      <c r="AH216" s="10" t="s">
        <v>76</v>
      </c>
      <c r="AI216" s="10">
        <v>3</v>
      </c>
      <c r="AJ216" s="10">
        <v>10</v>
      </c>
      <c r="AK216" s="10">
        <v>3</v>
      </c>
      <c r="AM216" s="10" t="s">
        <v>88</v>
      </c>
      <c r="AN216" s="10">
        <v>4</v>
      </c>
      <c r="AO216" s="10">
        <v>0</v>
      </c>
      <c r="AP216" s="10">
        <v>5</v>
      </c>
      <c r="AQ216" s="10">
        <v>0</v>
      </c>
      <c r="AR216" s="10" t="s">
        <v>127</v>
      </c>
      <c r="AS216" s="10" t="s">
        <v>748</v>
      </c>
      <c r="AT216" s="10" t="s">
        <v>91</v>
      </c>
      <c r="AU216" s="11" t="s">
        <v>1855</v>
      </c>
      <c r="AV216" s="59">
        <v>0.28999999999999998</v>
      </c>
      <c r="AW216" s="59">
        <v>0.02</v>
      </c>
      <c r="AX216" s="53">
        <v>4</v>
      </c>
      <c r="AY216" s="66">
        <v>0.05</v>
      </c>
      <c r="AZ216" s="59">
        <v>0.31</v>
      </c>
      <c r="BA216" s="59">
        <v>0.08</v>
      </c>
      <c r="BB216" s="53">
        <v>5</v>
      </c>
      <c r="BC216" s="66">
        <v>0.18</v>
      </c>
      <c r="BD216" s="10" t="s">
        <v>93</v>
      </c>
      <c r="BE216" s="10" t="s">
        <v>1994</v>
      </c>
      <c r="BF216" s="10" t="s">
        <v>744</v>
      </c>
    </row>
    <row r="217" spans="1:59" s="10" customFormat="1">
      <c r="A217" s="10" t="s">
        <v>1486</v>
      </c>
      <c r="B217" s="10" t="s">
        <v>730</v>
      </c>
      <c r="C217" s="10" t="s">
        <v>731</v>
      </c>
      <c r="D217" s="10" t="s">
        <v>732</v>
      </c>
      <c r="E217" s="10" t="s">
        <v>733</v>
      </c>
      <c r="F217" s="10" t="s">
        <v>734</v>
      </c>
      <c r="G217" s="10" t="s">
        <v>67</v>
      </c>
      <c r="H217" s="10">
        <v>2004</v>
      </c>
      <c r="I217" s="10" t="s">
        <v>735</v>
      </c>
      <c r="J217" s="10" t="s">
        <v>167</v>
      </c>
      <c r="K217" s="10" t="s">
        <v>168</v>
      </c>
      <c r="L217" s="10" t="s">
        <v>71</v>
      </c>
      <c r="M217" s="10" t="s">
        <v>446</v>
      </c>
      <c r="N217" s="10" t="s">
        <v>73</v>
      </c>
      <c r="O217" s="10" t="s">
        <v>74</v>
      </c>
      <c r="P217" s="10" t="s">
        <v>75</v>
      </c>
      <c r="Q217" s="10" t="s">
        <v>72</v>
      </c>
      <c r="R217" s="10" t="s">
        <v>75</v>
      </c>
      <c r="S217" s="10" t="s">
        <v>76</v>
      </c>
      <c r="T217" s="10" t="s">
        <v>76</v>
      </c>
      <c r="U217" s="10" t="s">
        <v>76</v>
      </c>
      <c r="V217" s="10" t="s">
        <v>77</v>
      </c>
      <c r="W217" s="10" t="s">
        <v>356</v>
      </c>
      <c r="X217" s="10" t="s">
        <v>356</v>
      </c>
      <c r="Y217" s="10" t="s">
        <v>736</v>
      </c>
      <c r="Z217" s="10" t="s">
        <v>737</v>
      </c>
      <c r="AA217" s="10" t="s">
        <v>738</v>
      </c>
      <c r="AB217" s="10" t="s">
        <v>739</v>
      </c>
      <c r="AC217" s="10" t="s">
        <v>740</v>
      </c>
      <c r="AD217" s="10" t="s">
        <v>83</v>
      </c>
      <c r="AE217" s="10" t="s">
        <v>741</v>
      </c>
      <c r="AF217" s="10" t="s">
        <v>85</v>
      </c>
      <c r="AG217" s="10" t="s">
        <v>86</v>
      </c>
      <c r="AH217" s="10" t="s">
        <v>76</v>
      </c>
      <c r="AI217" s="10">
        <v>3</v>
      </c>
      <c r="AJ217" s="10">
        <v>10</v>
      </c>
      <c r="AK217" s="10">
        <v>3</v>
      </c>
      <c r="AM217" s="10" t="s">
        <v>88</v>
      </c>
      <c r="AN217" s="10">
        <v>4</v>
      </c>
      <c r="AO217" s="10">
        <v>0</v>
      </c>
      <c r="AP217" s="10">
        <v>5</v>
      </c>
      <c r="AQ217" s="10">
        <v>0</v>
      </c>
      <c r="AR217" s="10" t="s">
        <v>127</v>
      </c>
      <c r="AS217" s="10" t="s">
        <v>748</v>
      </c>
      <c r="AT217" s="10" t="s">
        <v>91</v>
      </c>
      <c r="AU217" s="11" t="s">
        <v>1270</v>
      </c>
      <c r="AV217" s="59">
        <v>0.17699999999999999</v>
      </c>
      <c r="AW217" s="59">
        <v>2.7309999999999997E-2</v>
      </c>
      <c r="AX217" s="53">
        <v>4</v>
      </c>
      <c r="AY217" s="66">
        <v>5.4619999999999995E-2</v>
      </c>
      <c r="AZ217" s="59">
        <v>0.22006000000000001</v>
      </c>
      <c r="BA217" s="59">
        <v>7.4520000000000003E-2</v>
      </c>
      <c r="BB217" s="53">
        <v>5</v>
      </c>
      <c r="BC217" s="66">
        <v>0.16663178568328435</v>
      </c>
      <c r="BD217" s="10" t="s">
        <v>93</v>
      </c>
      <c r="BE217" s="10" t="s">
        <v>1994</v>
      </c>
      <c r="BF217" s="10" t="s">
        <v>744</v>
      </c>
    </row>
    <row r="218" spans="1:59" s="10" customFormat="1">
      <c r="A218" s="10" t="s">
        <v>1487</v>
      </c>
      <c r="B218" s="10" t="s">
        <v>730</v>
      </c>
      <c r="C218" s="10" t="s">
        <v>731</v>
      </c>
      <c r="D218" s="10" t="s">
        <v>732</v>
      </c>
      <c r="E218" s="10" t="s">
        <v>733</v>
      </c>
      <c r="F218" s="10" t="s">
        <v>734</v>
      </c>
      <c r="G218" s="10" t="s">
        <v>67</v>
      </c>
      <c r="H218" s="10">
        <v>2004</v>
      </c>
      <c r="I218" s="10" t="s">
        <v>735</v>
      </c>
      <c r="J218" s="10" t="s">
        <v>167</v>
      </c>
      <c r="K218" s="10" t="s">
        <v>168</v>
      </c>
      <c r="L218" s="10" t="s">
        <v>71</v>
      </c>
      <c r="M218" s="10" t="s">
        <v>446</v>
      </c>
      <c r="N218" s="10" t="s">
        <v>73</v>
      </c>
      <c r="O218" s="10" t="s">
        <v>74</v>
      </c>
      <c r="P218" s="10" t="s">
        <v>75</v>
      </c>
      <c r="Q218" s="10" t="s">
        <v>72</v>
      </c>
      <c r="R218" s="10" t="s">
        <v>75</v>
      </c>
      <c r="S218" s="10" t="s">
        <v>76</v>
      </c>
      <c r="T218" s="10" t="s">
        <v>76</v>
      </c>
      <c r="U218" s="10" t="s">
        <v>76</v>
      </c>
      <c r="V218" s="10" t="s">
        <v>77</v>
      </c>
      <c r="W218" s="10" t="s">
        <v>356</v>
      </c>
      <c r="X218" s="10" t="s">
        <v>356</v>
      </c>
      <c r="Y218" s="10" t="s">
        <v>736</v>
      </c>
      <c r="Z218" s="10" t="s">
        <v>737</v>
      </c>
      <c r="AA218" s="10" t="s">
        <v>738</v>
      </c>
      <c r="AB218" s="10" t="s">
        <v>739</v>
      </c>
      <c r="AC218" s="10" t="s">
        <v>740</v>
      </c>
      <c r="AD218" s="10" t="s">
        <v>83</v>
      </c>
      <c r="AE218" s="10" t="s">
        <v>741</v>
      </c>
      <c r="AF218" s="10" t="s">
        <v>85</v>
      </c>
      <c r="AG218" s="10" t="s">
        <v>86</v>
      </c>
      <c r="AH218" s="10" t="s">
        <v>76</v>
      </c>
      <c r="AI218" s="10">
        <v>3</v>
      </c>
      <c r="AJ218" s="10">
        <v>10</v>
      </c>
      <c r="AK218" s="10">
        <v>3</v>
      </c>
      <c r="AM218" s="10" t="s">
        <v>88</v>
      </c>
      <c r="AN218" s="10">
        <v>4</v>
      </c>
      <c r="AO218" s="10">
        <v>0</v>
      </c>
      <c r="AP218" s="10">
        <v>5</v>
      </c>
      <c r="AQ218" s="10">
        <v>0</v>
      </c>
      <c r="AR218" s="10" t="s">
        <v>127</v>
      </c>
      <c r="AS218" s="10" t="s">
        <v>748</v>
      </c>
      <c r="AT218" s="10" t="s">
        <v>91</v>
      </c>
      <c r="AU218" s="11" t="s">
        <v>1269</v>
      </c>
      <c r="AV218" s="59">
        <v>0.95128000000000001</v>
      </c>
      <c r="AW218" s="59">
        <v>1.9439999999999999E-2</v>
      </c>
      <c r="AX218" s="53">
        <v>4</v>
      </c>
      <c r="AY218" s="66">
        <v>3.8879999999999998E-2</v>
      </c>
      <c r="AZ218" s="59">
        <v>0.79883999999999999</v>
      </c>
      <c r="BA218" s="59">
        <v>8.5000000000000006E-2</v>
      </c>
      <c r="BB218" s="53">
        <v>5</v>
      </c>
      <c r="BC218" s="66">
        <v>0.19006577808748215</v>
      </c>
      <c r="BD218" s="10" t="s">
        <v>93</v>
      </c>
      <c r="BE218" s="10" t="s">
        <v>1994</v>
      </c>
      <c r="BF218" s="10" t="s">
        <v>744</v>
      </c>
    </row>
    <row r="219" spans="1:59" s="5" customFormat="1" ht="14">
      <c r="A219" s="5" t="s">
        <v>1488</v>
      </c>
      <c r="B219" s="5" t="s">
        <v>752</v>
      </c>
      <c r="C219" s="5" t="s">
        <v>753</v>
      </c>
      <c r="D219" s="5" t="s">
        <v>754</v>
      </c>
      <c r="E219" s="5" t="s">
        <v>755</v>
      </c>
      <c r="F219" s="5" t="s">
        <v>66</v>
      </c>
      <c r="G219" s="5" t="s">
        <v>67</v>
      </c>
      <c r="H219" s="5">
        <v>2015</v>
      </c>
      <c r="I219" s="5" t="s">
        <v>756</v>
      </c>
      <c r="J219" s="5" t="s">
        <v>571</v>
      </c>
      <c r="K219" s="5" t="s">
        <v>572</v>
      </c>
      <c r="L219" s="5" t="s">
        <v>217</v>
      </c>
      <c r="M219" s="5" t="s">
        <v>757</v>
      </c>
      <c r="N219" s="5" t="s">
        <v>73</v>
      </c>
      <c r="O219" s="5" t="s">
        <v>74</v>
      </c>
      <c r="P219" s="5" t="s">
        <v>75</v>
      </c>
      <c r="Q219" s="5" t="s">
        <v>72</v>
      </c>
      <c r="R219" s="5" t="s">
        <v>75</v>
      </c>
      <c r="S219" s="5" t="s">
        <v>76</v>
      </c>
      <c r="T219" s="5" t="s">
        <v>76</v>
      </c>
      <c r="U219" s="5" t="s">
        <v>220</v>
      </c>
      <c r="V219" s="5" t="s">
        <v>170</v>
      </c>
      <c r="W219" s="5" t="s">
        <v>222</v>
      </c>
      <c r="X219" s="5" t="s">
        <v>78</v>
      </c>
      <c r="Y219" s="5" t="s">
        <v>758</v>
      </c>
      <c r="Z219" s="5" t="s">
        <v>759</v>
      </c>
      <c r="AA219" s="5" t="s">
        <v>152</v>
      </c>
      <c r="AB219" s="5" t="s">
        <v>760</v>
      </c>
      <c r="AC219" s="5" t="s">
        <v>152</v>
      </c>
      <c r="AD219" s="5" t="s">
        <v>176</v>
      </c>
      <c r="AE219" s="5" t="s">
        <v>761</v>
      </c>
      <c r="AF219" s="5" t="s">
        <v>85</v>
      </c>
      <c r="AG219" s="5" t="s">
        <v>154</v>
      </c>
      <c r="AH219" s="5" t="s">
        <v>76</v>
      </c>
      <c r="AI219" s="5">
        <v>3</v>
      </c>
      <c r="AJ219" s="5" t="s">
        <v>87</v>
      </c>
      <c r="AK219" s="5" t="s">
        <v>124</v>
      </c>
      <c r="AL219" s="5" t="s">
        <v>762</v>
      </c>
      <c r="AM219" s="5" t="s">
        <v>126</v>
      </c>
      <c r="AN219" s="5">
        <v>0</v>
      </c>
      <c r="AO219" s="5">
        <v>10</v>
      </c>
      <c r="AP219" s="5">
        <v>0</v>
      </c>
      <c r="AQ219" s="5">
        <v>10</v>
      </c>
      <c r="AR219" s="5" t="s">
        <v>138</v>
      </c>
      <c r="AS219" s="5" t="s">
        <v>448</v>
      </c>
      <c r="AT219" s="5" t="s">
        <v>91</v>
      </c>
      <c r="AU219" s="6" t="s">
        <v>131</v>
      </c>
      <c r="AV219" s="58">
        <v>69.64</v>
      </c>
      <c r="AW219" s="58">
        <v>2.09</v>
      </c>
      <c r="AX219" s="52">
        <v>10</v>
      </c>
      <c r="AY219" s="65">
        <v>6.62</v>
      </c>
      <c r="AZ219" s="58">
        <v>63.32</v>
      </c>
      <c r="BA219" s="58">
        <v>2.21</v>
      </c>
      <c r="BB219" s="52">
        <v>10</v>
      </c>
      <c r="BC219" s="65">
        <v>6.99</v>
      </c>
      <c r="BD219" s="5" t="s">
        <v>93</v>
      </c>
      <c r="BE219" s="5" t="s">
        <v>2001</v>
      </c>
      <c r="BF219" s="5" t="s">
        <v>1841</v>
      </c>
      <c r="BG219" s="5" t="s">
        <v>1732</v>
      </c>
    </row>
    <row r="220" spans="1:59" s="5" customFormat="1" ht="14">
      <c r="A220" s="5" t="s">
        <v>1489</v>
      </c>
      <c r="B220" s="5" t="s">
        <v>752</v>
      </c>
      <c r="C220" s="5" t="s">
        <v>753</v>
      </c>
      <c r="D220" s="5" t="s">
        <v>754</v>
      </c>
      <c r="E220" s="5" t="s">
        <v>755</v>
      </c>
      <c r="F220" s="5" t="s">
        <v>66</v>
      </c>
      <c r="G220" s="5" t="s">
        <v>67</v>
      </c>
      <c r="H220" s="5">
        <v>2015</v>
      </c>
      <c r="I220" s="5" t="s">
        <v>756</v>
      </c>
      <c r="J220" s="5" t="s">
        <v>571</v>
      </c>
      <c r="K220" s="5" t="s">
        <v>572</v>
      </c>
      <c r="L220" s="5" t="s">
        <v>217</v>
      </c>
      <c r="M220" s="5" t="s">
        <v>757</v>
      </c>
      <c r="N220" s="5" t="s">
        <v>73</v>
      </c>
      <c r="O220" s="5" t="s">
        <v>74</v>
      </c>
      <c r="P220" s="5" t="s">
        <v>75</v>
      </c>
      <c r="Q220" s="5" t="s">
        <v>72</v>
      </c>
      <c r="R220" s="5" t="s">
        <v>75</v>
      </c>
      <c r="S220" s="5" t="s">
        <v>76</v>
      </c>
      <c r="T220" s="5" t="s">
        <v>76</v>
      </c>
      <c r="U220" s="5" t="s">
        <v>220</v>
      </c>
      <c r="V220" s="5" t="s">
        <v>170</v>
      </c>
      <c r="W220" s="5" t="s">
        <v>222</v>
      </c>
      <c r="X220" s="5" t="s">
        <v>78</v>
      </c>
      <c r="Y220" s="5" t="s">
        <v>758</v>
      </c>
      <c r="Z220" s="5" t="s">
        <v>759</v>
      </c>
      <c r="AA220" s="5" t="s">
        <v>152</v>
      </c>
      <c r="AB220" s="5" t="s">
        <v>760</v>
      </c>
      <c r="AC220" s="5" t="s">
        <v>152</v>
      </c>
      <c r="AD220" s="5" t="s">
        <v>176</v>
      </c>
      <c r="AE220" s="5" t="s">
        <v>761</v>
      </c>
      <c r="AF220" s="5" t="s">
        <v>85</v>
      </c>
      <c r="AG220" s="5" t="s">
        <v>154</v>
      </c>
      <c r="AH220" s="5" t="s">
        <v>76</v>
      </c>
      <c r="AI220" s="5">
        <v>3</v>
      </c>
      <c r="AJ220" s="5" t="s">
        <v>87</v>
      </c>
      <c r="AK220" s="5" t="s">
        <v>124</v>
      </c>
      <c r="AL220" s="5" t="s">
        <v>762</v>
      </c>
      <c r="AM220" s="5" t="s">
        <v>126</v>
      </c>
      <c r="AN220" s="5">
        <v>0</v>
      </c>
      <c r="AO220" s="5">
        <v>10</v>
      </c>
      <c r="AP220" s="5">
        <v>0</v>
      </c>
      <c r="AQ220" s="5">
        <v>10</v>
      </c>
      <c r="AR220" s="5" t="s">
        <v>138</v>
      </c>
      <c r="AS220" s="5" t="s">
        <v>448</v>
      </c>
      <c r="AT220" s="5" t="s">
        <v>91</v>
      </c>
      <c r="AU220" s="6" t="s">
        <v>1854</v>
      </c>
      <c r="AV220" s="58">
        <v>71.400000000000006</v>
      </c>
      <c r="AW220" s="58">
        <v>2.04</v>
      </c>
      <c r="AX220" s="52">
        <v>10</v>
      </c>
      <c r="AY220" s="65">
        <v>6.44</v>
      </c>
      <c r="AZ220" s="58">
        <v>66.64</v>
      </c>
      <c r="BA220" s="58">
        <v>2.0499999999999998</v>
      </c>
      <c r="BB220" s="52">
        <v>10</v>
      </c>
      <c r="BC220" s="65">
        <v>6.49</v>
      </c>
      <c r="BD220" s="5" t="s">
        <v>93</v>
      </c>
      <c r="BE220" s="5" t="s">
        <v>2001</v>
      </c>
      <c r="BF220" s="5" t="s">
        <v>1841</v>
      </c>
      <c r="BG220" s="5" t="s">
        <v>1732</v>
      </c>
    </row>
    <row r="221" spans="1:59" s="5" customFormat="1" ht="14">
      <c r="A221" s="5" t="s">
        <v>1490</v>
      </c>
      <c r="B221" s="5" t="s">
        <v>752</v>
      </c>
      <c r="C221" s="5" t="s">
        <v>753</v>
      </c>
      <c r="D221" s="5" t="s">
        <v>754</v>
      </c>
      <c r="E221" s="5" t="s">
        <v>755</v>
      </c>
      <c r="F221" s="5" t="s">
        <v>66</v>
      </c>
      <c r="G221" s="5" t="s">
        <v>67</v>
      </c>
      <c r="H221" s="5">
        <v>2015</v>
      </c>
      <c r="I221" s="5" t="s">
        <v>756</v>
      </c>
      <c r="J221" s="5" t="s">
        <v>571</v>
      </c>
      <c r="K221" s="5" t="s">
        <v>572</v>
      </c>
      <c r="L221" s="5" t="s">
        <v>217</v>
      </c>
      <c r="M221" s="5" t="s">
        <v>757</v>
      </c>
      <c r="N221" s="5" t="s">
        <v>73</v>
      </c>
      <c r="O221" s="5" t="s">
        <v>74</v>
      </c>
      <c r="P221" s="5" t="s">
        <v>75</v>
      </c>
      <c r="Q221" s="5" t="s">
        <v>72</v>
      </c>
      <c r="R221" s="5" t="s">
        <v>75</v>
      </c>
      <c r="S221" s="5" t="s">
        <v>76</v>
      </c>
      <c r="T221" s="5" t="s">
        <v>76</v>
      </c>
      <c r="U221" s="5" t="s">
        <v>220</v>
      </c>
      <c r="V221" s="5" t="s">
        <v>170</v>
      </c>
      <c r="W221" s="5" t="s">
        <v>222</v>
      </c>
      <c r="X221" s="5" t="s">
        <v>78</v>
      </c>
      <c r="Y221" s="5" t="s">
        <v>758</v>
      </c>
      <c r="Z221" s="5" t="s">
        <v>759</v>
      </c>
      <c r="AA221" s="5" t="s">
        <v>152</v>
      </c>
      <c r="AB221" s="5" t="s">
        <v>760</v>
      </c>
      <c r="AC221" s="5" t="s">
        <v>152</v>
      </c>
      <c r="AD221" s="5" t="s">
        <v>176</v>
      </c>
      <c r="AE221" s="5" t="s">
        <v>761</v>
      </c>
      <c r="AF221" s="5" t="s">
        <v>85</v>
      </c>
      <c r="AG221" s="5" t="s">
        <v>154</v>
      </c>
      <c r="AH221" s="5" t="s">
        <v>76</v>
      </c>
      <c r="AI221" s="5">
        <v>3</v>
      </c>
      <c r="AJ221" s="5" t="s">
        <v>87</v>
      </c>
      <c r="AK221" s="5" t="s">
        <v>124</v>
      </c>
      <c r="AL221" s="5" t="s">
        <v>762</v>
      </c>
      <c r="AM221" s="5" t="s">
        <v>126</v>
      </c>
      <c r="AN221" s="5">
        <v>0</v>
      </c>
      <c r="AO221" s="5">
        <v>10</v>
      </c>
      <c r="AP221" s="5">
        <v>0</v>
      </c>
      <c r="AQ221" s="5">
        <v>10</v>
      </c>
      <c r="AR221" s="5" t="s">
        <v>138</v>
      </c>
      <c r="AS221" s="5" t="s">
        <v>448</v>
      </c>
      <c r="AT221" s="5" t="s">
        <v>91</v>
      </c>
      <c r="AU221" s="6" t="s">
        <v>1855</v>
      </c>
      <c r="AV221" s="58">
        <v>74.19</v>
      </c>
      <c r="AW221" s="58">
        <v>1.86</v>
      </c>
      <c r="AX221" s="52">
        <v>10</v>
      </c>
      <c r="AY221" s="65">
        <v>5.88</v>
      </c>
      <c r="AZ221" s="58">
        <v>74.63</v>
      </c>
      <c r="BA221" s="58">
        <v>1.74</v>
      </c>
      <c r="BB221" s="52">
        <v>10</v>
      </c>
      <c r="BC221" s="65">
        <v>5.51</v>
      </c>
      <c r="BD221" s="5" t="s">
        <v>93</v>
      </c>
      <c r="BE221" s="5" t="s">
        <v>2001</v>
      </c>
      <c r="BF221" s="5" t="s">
        <v>1841</v>
      </c>
      <c r="BG221" s="5" t="s">
        <v>1732</v>
      </c>
    </row>
    <row r="222" spans="1:59" s="5" customFormat="1" ht="14">
      <c r="A222" s="5" t="s">
        <v>1491</v>
      </c>
      <c r="B222" s="5" t="s">
        <v>752</v>
      </c>
      <c r="C222" s="5" t="s">
        <v>753</v>
      </c>
      <c r="D222" s="5" t="s">
        <v>754</v>
      </c>
      <c r="E222" s="5" t="s">
        <v>755</v>
      </c>
      <c r="F222" s="5" t="s">
        <v>66</v>
      </c>
      <c r="G222" s="5" t="s">
        <v>67</v>
      </c>
      <c r="H222" s="5">
        <v>2015</v>
      </c>
      <c r="I222" s="5" t="s">
        <v>756</v>
      </c>
      <c r="J222" s="5" t="s">
        <v>571</v>
      </c>
      <c r="K222" s="5" t="s">
        <v>572</v>
      </c>
      <c r="L222" s="5" t="s">
        <v>217</v>
      </c>
      <c r="M222" s="5" t="s">
        <v>757</v>
      </c>
      <c r="N222" s="5" t="s">
        <v>73</v>
      </c>
      <c r="O222" s="5" t="s">
        <v>74</v>
      </c>
      <c r="P222" s="5" t="s">
        <v>75</v>
      </c>
      <c r="Q222" s="5" t="s">
        <v>72</v>
      </c>
      <c r="R222" s="5" t="s">
        <v>75</v>
      </c>
      <c r="S222" s="5" t="s">
        <v>76</v>
      </c>
      <c r="T222" s="5" t="s">
        <v>76</v>
      </c>
      <c r="U222" s="5" t="s">
        <v>220</v>
      </c>
      <c r="V222" s="5" t="s">
        <v>170</v>
      </c>
      <c r="W222" s="5" t="s">
        <v>222</v>
      </c>
      <c r="X222" s="5" t="s">
        <v>78</v>
      </c>
      <c r="Y222" s="5" t="s">
        <v>758</v>
      </c>
      <c r="Z222" s="5" t="s">
        <v>759</v>
      </c>
      <c r="AA222" s="5" t="s">
        <v>152</v>
      </c>
      <c r="AB222" s="5" t="s">
        <v>760</v>
      </c>
      <c r="AC222" s="5" t="s">
        <v>152</v>
      </c>
      <c r="AD222" s="5" t="s">
        <v>176</v>
      </c>
      <c r="AE222" s="5" t="s">
        <v>761</v>
      </c>
      <c r="AF222" s="5" t="s">
        <v>85</v>
      </c>
      <c r="AG222" s="5" t="s">
        <v>154</v>
      </c>
      <c r="AH222" s="5" t="s">
        <v>76</v>
      </c>
      <c r="AI222" s="5">
        <v>3</v>
      </c>
      <c r="AJ222" s="5" t="s">
        <v>87</v>
      </c>
      <c r="AK222" s="5" t="s">
        <v>124</v>
      </c>
      <c r="AL222" s="5" t="s">
        <v>762</v>
      </c>
      <c r="AM222" s="5" t="s">
        <v>126</v>
      </c>
      <c r="AN222" s="5">
        <v>0</v>
      </c>
      <c r="AO222" s="5">
        <v>10</v>
      </c>
      <c r="AP222" s="5">
        <v>0</v>
      </c>
      <c r="AQ222" s="5">
        <v>10</v>
      </c>
      <c r="AR222" s="5" t="s">
        <v>138</v>
      </c>
      <c r="AS222" s="5" t="s">
        <v>448</v>
      </c>
      <c r="AT222" s="5" t="s">
        <v>91</v>
      </c>
      <c r="AU222" s="6" t="s">
        <v>1270</v>
      </c>
      <c r="AV222" s="58"/>
      <c r="AW222" s="58"/>
      <c r="AX222" s="52">
        <v>10</v>
      </c>
      <c r="AY222" s="65"/>
      <c r="AZ222" s="58"/>
      <c r="BA222" s="58"/>
      <c r="BB222" s="52">
        <v>10</v>
      </c>
      <c r="BC222" s="65"/>
      <c r="BD222" s="5" t="s">
        <v>93</v>
      </c>
      <c r="BE222" s="5" t="s">
        <v>2001</v>
      </c>
      <c r="BF222" s="5" t="s">
        <v>1841</v>
      </c>
      <c r="BG222" s="5" t="s">
        <v>1732</v>
      </c>
    </row>
    <row r="223" spans="1:59" s="5" customFormat="1" ht="14">
      <c r="A223" s="5" t="s">
        <v>1492</v>
      </c>
      <c r="B223" s="5" t="s">
        <v>752</v>
      </c>
      <c r="C223" s="5" t="s">
        <v>753</v>
      </c>
      <c r="D223" s="5" t="s">
        <v>754</v>
      </c>
      <c r="E223" s="5" t="s">
        <v>755</v>
      </c>
      <c r="F223" s="5" t="s">
        <v>66</v>
      </c>
      <c r="G223" s="5" t="s">
        <v>67</v>
      </c>
      <c r="H223" s="5">
        <v>2015</v>
      </c>
      <c r="I223" s="5" t="s">
        <v>756</v>
      </c>
      <c r="J223" s="5" t="s">
        <v>571</v>
      </c>
      <c r="K223" s="5" t="s">
        <v>572</v>
      </c>
      <c r="L223" s="5" t="s">
        <v>217</v>
      </c>
      <c r="M223" s="5" t="s">
        <v>757</v>
      </c>
      <c r="N223" s="5" t="s">
        <v>73</v>
      </c>
      <c r="O223" s="5" t="s">
        <v>74</v>
      </c>
      <c r="P223" s="5" t="s">
        <v>75</v>
      </c>
      <c r="Q223" s="5" t="s">
        <v>72</v>
      </c>
      <c r="R223" s="5" t="s">
        <v>75</v>
      </c>
      <c r="S223" s="5" t="s">
        <v>76</v>
      </c>
      <c r="T223" s="5" t="s">
        <v>76</v>
      </c>
      <c r="U223" s="5" t="s">
        <v>220</v>
      </c>
      <c r="V223" s="5" t="s">
        <v>170</v>
      </c>
      <c r="W223" s="5" t="s">
        <v>222</v>
      </c>
      <c r="X223" s="5" t="s">
        <v>78</v>
      </c>
      <c r="Y223" s="5" t="s">
        <v>758</v>
      </c>
      <c r="Z223" s="5" t="s">
        <v>759</v>
      </c>
      <c r="AA223" s="5" t="s">
        <v>152</v>
      </c>
      <c r="AB223" s="5" t="s">
        <v>760</v>
      </c>
      <c r="AC223" s="5" t="s">
        <v>152</v>
      </c>
      <c r="AD223" s="5" t="s">
        <v>176</v>
      </c>
      <c r="AE223" s="5" t="s">
        <v>761</v>
      </c>
      <c r="AF223" s="5" t="s">
        <v>85</v>
      </c>
      <c r="AG223" s="5" t="s">
        <v>154</v>
      </c>
      <c r="AH223" s="5" t="s">
        <v>76</v>
      </c>
      <c r="AI223" s="5">
        <v>3</v>
      </c>
      <c r="AJ223" s="5" t="s">
        <v>87</v>
      </c>
      <c r="AK223" s="5" t="s">
        <v>124</v>
      </c>
      <c r="AL223" s="5" t="s">
        <v>762</v>
      </c>
      <c r="AM223" s="5" t="s">
        <v>126</v>
      </c>
      <c r="AN223" s="5">
        <v>0</v>
      </c>
      <c r="AO223" s="5">
        <v>10</v>
      </c>
      <c r="AP223" s="5">
        <v>0</v>
      </c>
      <c r="AQ223" s="5">
        <v>10</v>
      </c>
      <c r="AR223" s="5" t="s">
        <v>138</v>
      </c>
      <c r="AS223" s="5" t="s">
        <v>448</v>
      </c>
      <c r="AT223" s="5" t="s">
        <v>91</v>
      </c>
      <c r="AU223" s="6" t="s">
        <v>1269</v>
      </c>
      <c r="AV223" s="58"/>
      <c r="AW223" s="58"/>
      <c r="AX223" s="52">
        <v>10</v>
      </c>
      <c r="AY223" s="65"/>
      <c r="AZ223" s="58"/>
      <c r="BA223" s="58"/>
      <c r="BB223" s="52">
        <v>10</v>
      </c>
      <c r="BC223" s="65"/>
      <c r="BD223" s="5" t="s">
        <v>93</v>
      </c>
      <c r="BE223" s="5" t="s">
        <v>2001</v>
      </c>
      <c r="BF223" s="5" t="s">
        <v>1841</v>
      </c>
      <c r="BG223" s="5" t="s">
        <v>1732</v>
      </c>
    </row>
    <row r="224" spans="1:59" s="1" customFormat="1">
      <c r="A224" s="1" t="s">
        <v>1493</v>
      </c>
      <c r="B224" s="1" t="s">
        <v>766</v>
      </c>
      <c r="C224" s="1" t="s">
        <v>767</v>
      </c>
      <c r="D224" s="1" t="s">
        <v>768</v>
      </c>
      <c r="E224" s="1" t="s">
        <v>769</v>
      </c>
      <c r="F224" s="1" t="s">
        <v>66</v>
      </c>
      <c r="G224" s="1" t="s">
        <v>67</v>
      </c>
      <c r="H224" s="1">
        <v>2016</v>
      </c>
      <c r="I224" s="1" t="s">
        <v>770</v>
      </c>
      <c r="J224" s="1" t="s">
        <v>771</v>
      </c>
      <c r="K224" s="1" t="s">
        <v>772</v>
      </c>
      <c r="L224" s="1" t="s">
        <v>217</v>
      </c>
      <c r="M224" s="1" t="s">
        <v>72</v>
      </c>
      <c r="N224" s="1" t="s">
        <v>73</v>
      </c>
      <c r="O224" s="1" t="s">
        <v>74</v>
      </c>
      <c r="P224" s="1" t="s">
        <v>219</v>
      </c>
      <c r="Q224" s="1" t="s">
        <v>220</v>
      </c>
      <c r="R224" s="1" t="s">
        <v>221</v>
      </c>
      <c r="S224" s="1" t="s">
        <v>76</v>
      </c>
      <c r="T224" s="1" t="s">
        <v>220</v>
      </c>
      <c r="U224" s="1" t="s">
        <v>76</v>
      </c>
      <c r="V224" s="1" t="s">
        <v>77</v>
      </c>
      <c r="W224" s="1" t="s">
        <v>222</v>
      </c>
      <c r="X224" s="1" t="s">
        <v>78</v>
      </c>
      <c r="Y224" s="1" t="s">
        <v>574</v>
      </c>
      <c r="Z224" s="1" t="s">
        <v>404</v>
      </c>
      <c r="AA224" s="1" t="s">
        <v>152</v>
      </c>
      <c r="AB224" s="1" t="s">
        <v>773</v>
      </c>
      <c r="AC224" s="1" t="s">
        <v>774</v>
      </c>
      <c r="AD224" s="1" t="s">
        <v>83</v>
      </c>
      <c r="AE224" s="1" t="s">
        <v>775</v>
      </c>
      <c r="AF224" s="1" t="s">
        <v>123</v>
      </c>
      <c r="AG224" s="1" t="s">
        <v>154</v>
      </c>
      <c r="AH224" s="1" t="s">
        <v>76</v>
      </c>
      <c r="AI224" s="1">
        <v>3</v>
      </c>
      <c r="AJ224" s="1">
        <v>3</v>
      </c>
      <c r="AK224" s="1" t="s">
        <v>124</v>
      </c>
      <c r="AL224" s="1" t="s">
        <v>155</v>
      </c>
      <c r="AM224" s="1" t="s">
        <v>88</v>
      </c>
      <c r="AN224" s="1">
        <v>0</v>
      </c>
      <c r="AO224" s="1">
        <v>3</v>
      </c>
      <c r="AP224" s="1">
        <v>0</v>
      </c>
      <c r="AQ224" s="1">
        <v>3</v>
      </c>
      <c r="AR224" s="1" t="s">
        <v>138</v>
      </c>
      <c r="AS224" s="1" t="s">
        <v>776</v>
      </c>
      <c r="AT224" s="1" t="s">
        <v>129</v>
      </c>
      <c r="AU224" s="4" t="s">
        <v>131</v>
      </c>
      <c r="AV224" s="57">
        <v>0.7</v>
      </c>
      <c r="AW224" s="57">
        <v>0.09</v>
      </c>
      <c r="AX224" s="51">
        <v>3</v>
      </c>
      <c r="AY224" s="64">
        <v>0.15</v>
      </c>
      <c r="AZ224" s="57">
        <v>0.56000000000000005</v>
      </c>
      <c r="BA224" s="57">
        <v>0.05</v>
      </c>
      <c r="BB224" s="51">
        <v>3</v>
      </c>
      <c r="BC224" s="64">
        <v>0.09</v>
      </c>
      <c r="BD224" s="1" t="s">
        <v>93</v>
      </c>
      <c r="BE224" s="1" t="s">
        <v>1991</v>
      </c>
      <c r="BF224" s="1" t="s">
        <v>777</v>
      </c>
    </row>
    <row r="225" spans="1:60" s="1" customFormat="1">
      <c r="A225" s="1" t="s">
        <v>1494</v>
      </c>
      <c r="B225" s="1" t="s">
        <v>766</v>
      </c>
      <c r="C225" s="1" t="s">
        <v>767</v>
      </c>
      <c r="D225" s="1" t="s">
        <v>768</v>
      </c>
      <c r="E225" s="1" t="s">
        <v>769</v>
      </c>
      <c r="F225" s="1" t="s">
        <v>66</v>
      </c>
      <c r="G225" s="1" t="s">
        <v>67</v>
      </c>
      <c r="H225" s="1">
        <v>2016</v>
      </c>
      <c r="I225" s="1" t="s">
        <v>770</v>
      </c>
      <c r="J225" s="1" t="s">
        <v>771</v>
      </c>
      <c r="K225" s="1" t="s">
        <v>772</v>
      </c>
      <c r="L225" s="1" t="s">
        <v>217</v>
      </c>
      <c r="M225" s="1" t="s">
        <v>72</v>
      </c>
      <c r="N225" s="1" t="s">
        <v>73</v>
      </c>
      <c r="O225" s="1" t="s">
        <v>74</v>
      </c>
      <c r="P225" s="1" t="s">
        <v>219</v>
      </c>
      <c r="Q225" s="1" t="s">
        <v>220</v>
      </c>
      <c r="R225" s="1" t="s">
        <v>221</v>
      </c>
      <c r="S225" s="1" t="s">
        <v>76</v>
      </c>
      <c r="T225" s="1" t="s">
        <v>220</v>
      </c>
      <c r="U225" s="1" t="s">
        <v>76</v>
      </c>
      <c r="V225" s="1" t="s">
        <v>77</v>
      </c>
      <c r="W225" s="1" t="s">
        <v>222</v>
      </c>
      <c r="X225" s="1" t="s">
        <v>78</v>
      </c>
      <c r="Y225" s="1" t="s">
        <v>574</v>
      </c>
      <c r="Z225" s="1" t="s">
        <v>404</v>
      </c>
      <c r="AA225" s="1" t="s">
        <v>152</v>
      </c>
      <c r="AB225" s="1" t="s">
        <v>773</v>
      </c>
      <c r="AC225" s="1" t="s">
        <v>774</v>
      </c>
      <c r="AD225" s="1" t="s">
        <v>83</v>
      </c>
      <c r="AE225" s="1" t="s">
        <v>775</v>
      </c>
      <c r="AF225" s="1" t="s">
        <v>123</v>
      </c>
      <c r="AG225" s="1" t="s">
        <v>154</v>
      </c>
      <c r="AH225" s="1" t="s">
        <v>76</v>
      </c>
      <c r="AI225" s="1">
        <v>3</v>
      </c>
      <c r="AJ225" s="1">
        <v>3</v>
      </c>
      <c r="AK225" s="1" t="s">
        <v>124</v>
      </c>
      <c r="AL225" s="1" t="s">
        <v>155</v>
      </c>
      <c r="AM225" s="1" t="s">
        <v>88</v>
      </c>
      <c r="AN225" s="1">
        <v>0</v>
      </c>
      <c r="AO225" s="1">
        <v>3</v>
      </c>
      <c r="AP225" s="1">
        <v>0</v>
      </c>
      <c r="AQ225" s="1">
        <v>3</v>
      </c>
      <c r="AR225" s="1" t="s">
        <v>138</v>
      </c>
      <c r="AS225" s="1" t="s">
        <v>776</v>
      </c>
      <c r="AT225" s="1" t="s">
        <v>129</v>
      </c>
      <c r="AU225" s="4" t="s">
        <v>1854</v>
      </c>
      <c r="AV225" s="57">
        <v>0.43</v>
      </c>
      <c r="AW225" s="57">
        <v>0.09</v>
      </c>
      <c r="AX225" s="51">
        <v>3</v>
      </c>
      <c r="AY225" s="64">
        <v>0.15</v>
      </c>
      <c r="AZ225" s="57">
        <v>0.35</v>
      </c>
      <c r="BA225" s="57">
        <v>0.09</v>
      </c>
      <c r="BB225" s="51">
        <v>3</v>
      </c>
      <c r="BC225" s="64">
        <v>0.16</v>
      </c>
      <c r="BD225" s="1" t="s">
        <v>93</v>
      </c>
      <c r="BE225" s="1" t="s">
        <v>1991</v>
      </c>
      <c r="BF225" s="1" t="s">
        <v>777</v>
      </c>
    </row>
    <row r="226" spans="1:60" s="1" customFormat="1">
      <c r="A226" s="1" t="s">
        <v>1495</v>
      </c>
      <c r="B226" s="1" t="s">
        <v>766</v>
      </c>
      <c r="C226" s="1" t="s">
        <v>767</v>
      </c>
      <c r="D226" s="1" t="s">
        <v>768</v>
      </c>
      <c r="E226" s="1" t="s">
        <v>769</v>
      </c>
      <c r="F226" s="1" t="s">
        <v>66</v>
      </c>
      <c r="G226" s="1" t="s">
        <v>67</v>
      </c>
      <c r="H226" s="1">
        <v>2016</v>
      </c>
      <c r="I226" s="1" t="s">
        <v>770</v>
      </c>
      <c r="J226" s="1" t="s">
        <v>771</v>
      </c>
      <c r="K226" s="1" t="s">
        <v>772</v>
      </c>
      <c r="L226" s="1" t="s">
        <v>217</v>
      </c>
      <c r="M226" s="1" t="s">
        <v>72</v>
      </c>
      <c r="N226" s="1" t="s">
        <v>73</v>
      </c>
      <c r="O226" s="1" t="s">
        <v>74</v>
      </c>
      <c r="P226" s="1" t="s">
        <v>219</v>
      </c>
      <c r="Q226" s="1" t="s">
        <v>220</v>
      </c>
      <c r="R226" s="1" t="s">
        <v>221</v>
      </c>
      <c r="S226" s="1" t="s">
        <v>76</v>
      </c>
      <c r="T226" s="1" t="s">
        <v>220</v>
      </c>
      <c r="U226" s="1" t="s">
        <v>76</v>
      </c>
      <c r="V226" s="1" t="s">
        <v>77</v>
      </c>
      <c r="W226" s="1" t="s">
        <v>222</v>
      </c>
      <c r="X226" s="1" t="s">
        <v>78</v>
      </c>
      <c r="Y226" s="1" t="s">
        <v>574</v>
      </c>
      <c r="Z226" s="1" t="s">
        <v>404</v>
      </c>
      <c r="AA226" s="1" t="s">
        <v>152</v>
      </c>
      <c r="AB226" s="1" t="s">
        <v>773</v>
      </c>
      <c r="AC226" s="1" t="s">
        <v>774</v>
      </c>
      <c r="AD226" s="1" t="s">
        <v>83</v>
      </c>
      <c r="AE226" s="1" t="s">
        <v>775</v>
      </c>
      <c r="AF226" s="1" t="s">
        <v>123</v>
      </c>
      <c r="AG226" s="1" t="s">
        <v>154</v>
      </c>
      <c r="AH226" s="1" t="s">
        <v>76</v>
      </c>
      <c r="AI226" s="1">
        <v>3</v>
      </c>
      <c r="AJ226" s="1">
        <v>3</v>
      </c>
      <c r="AK226" s="1" t="s">
        <v>124</v>
      </c>
      <c r="AL226" s="1" t="s">
        <v>155</v>
      </c>
      <c r="AM226" s="1" t="s">
        <v>88</v>
      </c>
      <c r="AN226" s="1">
        <v>0</v>
      </c>
      <c r="AO226" s="1">
        <v>3</v>
      </c>
      <c r="AP226" s="1">
        <v>0</v>
      </c>
      <c r="AQ226" s="1">
        <v>3</v>
      </c>
      <c r="AR226" s="1" t="s">
        <v>138</v>
      </c>
      <c r="AS226" s="1" t="s">
        <v>776</v>
      </c>
      <c r="AT226" s="1" t="s">
        <v>129</v>
      </c>
      <c r="AU226" s="4" t="s">
        <v>1855</v>
      </c>
      <c r="AV226" s="57">
        <v>0.21</v>
      </c>
      <c r="AW226" s="57">
        <v>0.05</v>
      </c>
      <c r="AX226" s="51">
        <v>3</v>
      </c>
      <c r="AY226" s="64">
        <v>0.09</v>
      </c>
      <c r="AZ226" s="57">
        <v>0.12</v>
      </c>
      <c r="BA226" s="57">
        <v>0.03</v>
      </c>
      <c r="BB226" s="51">
        <v>3</v>
      </c>
      <c r="BC226" s="64">
        <v>0.05</v>
      </c>
      <c r="BD226" s="1" t="s">
        <v>93</v>
      </c>
      <c r="BE226" s="1" t="s">
        <v>1991</v>
      </c>
      <c r="BF226" s="1" t="s">
        <v>777</v>
      </c>
    </row>
    <row r="227" spans="1:60" s="1" customFormat="1">
      <c r="A227" s="1" t="s">
        <v>1496</v>
      </c>
      <c r="B227" s="1" t="s">
        <v>766</v>
      </c>
      <c r="C227" s="1" t="s">
        <v>767</v>
      </c>
      <c r="D227" s="1" t="s">
        <v>768</v>
      </c>
      <c r="E227" s="1" t="s">
        <v>769</v>
      </c>
      <c r="F227" s="1" t="s">
        <v>66</v>
      </c>
      <c r="G227" s="1" t="s">
        <v>67</v>
      </c>
      <c r="H227" s="1">
        <v>2016</v>
      </c>
      <c r="I227" s="1" t="s">
        <v>770</v>
      </c>
      <c r="J227" s="1" t="s">
        <v>771</v>
      </c>
      <c r="K227" s="1" t="s">
        <v>772</v>
      </c>
      <c r="L227" s="1" t="s">
        <v>217</v>
      </c>
      <c r="M227" s="1" t="s">
        <v>72</v>
      </c>
      <c r="N227" s="1" t="s">
        <v>73</v>
      </c>
      <c r="O227" s="1" t="s">
        <v>74</v>
      </c>
      <c r="P227" s="1" t="s">
        <v>219</v>
      </c>
      <c r="Q227" s="1" t="s">
        <v>220</v>
      </c>
      <c r="R227" s="1" t="s">
        <v>221</v>
      </c>
      <c r="S227" s="1" t="s">
        <v>76</v>
      </c>
      <c r="T227" s="1" t="s">
        <v>220</v>
      </c>
      <c r="U227" s="1" t="s">
        <v>76</v>
      </c>
      <c r="V227" s="1" t="s">
        <v>77</v>
      </c>
      <c r="W227" s="1" t="s">
        <v>222</v>
      </c>
      <c r="X227" s="1" t="s">
        <v>78</v>
      </c>
      <c r="Y227" s="1" t="s">
        <v>574</v>
      </c>
      <c r="Z227" s="1" t="s">
        <v>404</v>
      </c>
      <c r="AA227" s="1" t="s">
        <v>152</v>
      </c>
      <c r="AB227" s="1" t="s">
        <v>773</v>
      </c>
      <c r="AC227" s="1" t="s">
        <v>774</v>
      </c>
      <c r="AD227" s="1" t="s">
        <v>83</v>
      </c>
      <c r="AE227" s="1" t="s">
        <v>775</v>
      </c>
      <c r="AF227" s="1" t="s">
        <v>123</v>
      </c>
      <c r="AG227" s="1" t="s">
        <v>154</v>
      </c>
      <c r="AH227" s="1" t="s">
        <v>76</v>
      </c>
      <c r="AI227" s="1">
        <v>3</v>
      </c>
      <c r="AJ227" s="1">
        <v>3</v>
      </c>
      <c r="AK227" s="1" t="s">
        <v>124</v>
      </c>
      <c r="AL227" s="1" t="s">
        <v>155</v>
      </c>
      <c r="AM227" s="1" t="s">
        <v>88</v>
      </c>
      <c r="AN227" s="1">
        <v>0</v>
      </c>
      <c r="AO227" s="1">
        <v>3</v>
      </c>
      <c r="AP227" s="1">
        <v>0</v>
      </c>
      <c r="AQ227" s="1">
        <v>3</v>
      </c>
      <c r="AR227" s="1" t="s">
        <v>138</v>
      </c>
      <c r="AS227" s="1" t="s">
        <v>776</v>
      </c>
      <c r="AT227" s="1" t="s">
        <v>129</v>
      </c>
      <c r="AU227" s="4" t="s">
        <v>1270</v>
      </c>
      <c r="AV227" s="57">
        <v>8.6705202312138796E-2</v>
      </c>
      <c r="AW227" s="57">
        <v>3.7572254335260097E-2</v>
      </c>
      <c r="AX227" s="51">
        <v>3</v>
      </c>
      <c r="AY227" s="64">
        <v>6.5077053463570497E-2</v>
      </c>
      <c r="AZ227" s="57">
        <v>0.11271676300578</v>
      </c>
      <c r="BA227" s="57">
        <v>4.3352601156068996E-2</v>
      </c>
      <c r="BB227" s="51">
        <v>3</v>
      </c>
      <c r="BC227" s="64">
        <v>7.5088907842580738E-2</v>
      </c>
      <c r="BD227" s="1" t="s">
        <v>93</v>
      </c>
      <c r="BE227" s="1" t="s">
        <v>1991</v>
      </c>
      <c r="BF227" s="1" t="s">
        <v>777</v>
      </c>
      <c r="BH227" s="12"/>
    </row>
    <row r="228" spans="1:60" s="1" customFormat="1">
      <c r="A228" s="1" t="s">
        <v>1497</v>
      </c>
      <c r="B228" s="1" t="s">
        <v>766</v>
      </c>
      <c r="C228" s="1" t="s">
        <v>767</v>
      </c>
      <c r="D228" s="1" t="s">
        <v>768</v>
      </c>
      <c r="E228" s="1" t="s">
        <v>769</v>
      </c>
      <c r="F228" s="1" t="s">
        <v>66</v>
      </c>
      <c r="G228" s="1" t="s">
        <v>67</v>
      </c>
      <c r="H228" s="1">
        <v>2016</v>
      </c>
      <c r="I228" s="1" t="s">
        <v>770</v>
      </c>
      <c r="J228" s="1" t="s">
        <v>771</v>
      </c>
      <c r="K228" s="1" t="s">
        <v>772</v>
      </c>
      <c r="L228" s="1" t="s">
        <v>217</v>
      </c>
      <c r="M228" s="1" t="s">
        <v>72</v>
      </c>
      <c r="N228" s="1" t="s">
        <v>73</v>
      </c>
      <c r="O228" s="1" t="s">
        <v>74</v>
      </c>
      <c r="P228" s="1" t="s">
        <v>219</v>
      </c>
      <c r="Q228" s="1" t="s">
        <v>220</v>
      </c>
      <c r="R228" s="1" t="s">
        <v>221</v>
      </c>
      <c r="S228" s="1" t="s">
        <v>76</v>
      </c>
      <c r="T228" s="1" t="s">
        <v>220</v>
      </c>
      <c r="U228" s="1" t="s">
        <v>76</v>
      </c>
      <c r="V228" s="1" t="s">
        <v>77</v>
      </c>
      <c r="W228" s="1" t="s">
        <v>222</v>
      </c>
      <c r="X228" s="1" t="s">
        <v>78</v>
      </c>
      <c r="Y228" s="1" t="s">
        <v>574</v>
      </c>
      <c r="Z228" s="1" t="s">
        <v>404</v>
      </c>
      <c r="AA228" s="1" t="s">
        <v>152</v>
      </c>
      <c r="AB228" s="1" t="s">
        <v>773</v>
      </c>
      <c r="AC228" s="1" t="s">
        <v>774</v>
      </c>
      <c r="AD228" s="1" t="s">
        <v>83</v>
      </c>
      <c r="AE228" s="1" t="s">
        <v>775</v>
      </c>
      <c r="AF228" s="1" t="s">
        <v>123</v>
      </c>
      <c r="AG228" s="1" t="s">
        <v>154</v>
      </c>
      <c r="AH228" s="1" t="s">
        <v>76</v>
      </c>
      <c r="AI228" s="1">
        <v>3</v>
      </c>
      <c r="AJ228" s="1">
        <v>3</v>
      </c>
      <c r="AK228" s="1" t="s">
        <v>124</v>
      </c>
      <c r="AL228" s="1" t="s">
        <v>155</v>
      </c>
      <c r="AM228" s="1" t="s">
        <v>88</v>
      </c>
      <c r="AN228" s="1">
        <v>0</v>
      </c>
      <c r="AO228" s="1">
        <v>3</v>
      </c>
      <c r="AP228" s="1">
        <v>0</v>
      </c>
      <c r="AQ228" s="1">
        <v>3</v>
      </c>
      <c r="AR228" s="1" t="s">
        <v>138</v>
      </c>
      <c r="AS228" s="1" t="s">
        <v>776</v>
      </c>
      <c r="AT228" s="1" t="s">
        <v>129</v>
      </c>
      <c r="AU228" s="4" t="s">
        <v>1269</v>
      </c>
      <c r="AV228" s="57">
        <v>0.65028901734104005</v>
      </c>
      <c r="AW228" s="57">
        <v>4.6242774566474076E-2</v>
      </c>
      <c r="AX228" s="51">
        <v>3</v>
      </c>
      <c r="AY228" s="64">
        <v>8.0094835032086961E-2</v>
      </c>
      <c r="AZ228" s="57">
        <v>0.77167630057803405</v>
      </c>
      <c r="BA228" s="57">
        <v>9.826589595375701E-2</v>
      </c>
      <c r="BB228" s="51">
        <v>3</v>
      </c>
      <c r="BC228" s="64">
        <v>0.17020152444318409</v>
      </c>
      <c r="BD228" s="1" t="s">
        <v>93</v>
      </c>
      <c r="BE228" s="1" t="s">
        <v>1991</v>
      </c>
      <c r="BF228" s="1" t="s">
        <v>777</v>
      </c>
      <c r="BH228" s="12"/>
    </row>
    <row r="229" spans="1:60">
      <c r="A229" t="s">
        <v>1498</v>
      </c>
      <c r="B229" t="s">
        <v>766</v>
      </c>
      <c r="C229" t="s">
        <v>781</v>
      </c>
      <c r="D229" t="s">
        <v>782</v>
      </c>
      <c r="E229" t="s">
        <v>769</v>
      </c>
      <c r="F229" t="s">
        <v>66</v>
      </c>
      <c r="G229" t="s">
        <v>67</v>
      </c>
      <c r="H229">
        <v>2016</v>
      </c>
      <c r="I229" t="s">
        <v>770</v>
      </c>
      <c r="J229" t="s">
        <v>771</v>
      </c>
      <c r="K229" t="s">
        <v>772</v>
      </c>
      <c r="L229" t="s">
        <v>217</v>
      </c>
      <c r="M229" t="s">
        <v>72</v>
      </c>
      <c r="N229" t="s">
        <v>73</v>
      </c>
      <c r="O229" t="s">
        <v>74</v>
      </c>
      <c r="P229" t="s">
        <v>219</v>
      </c>
      <c r="Q229" t="s">
        <v>220</v>
      </c>
      <c r="R229" t="s">
        <v>221</v>
      </c>
      <c r="S229" t="s">
        <v>76</v>
      </c>
      <c r="T229" t="s">
        <v>220</v>
      </c>
      <c r="U229" t="s">
        <v>76</v>
      </c>
      <c r="V229" t="s">
        <v>77</v>
      </c>
      <c r="W229" t="s">
        <v>222</v>
      </c>
      <c r="X229" t="s">
        <v>78</v>
      </c>
      <c r="Y229" t="s">
        <v>574</v>
      </c>
      <c r="Z229" t="s">
        <v>404</v>
      </c>
      <c r="AA229" t="s">
        <v>152</v>
      </c>
      <c r="AB229" t="s">
        <v>773</v>
      </c>
      <c r="AC229" t="s">
        <v>774</v>
      </c>
      <c r="AD229" t="s">
        <v>83</v>
      </c>
      <c r="AE229" t="s">
        <v>775</v>
      </c>
      <c r="AF229" t="s">
        <v>123</v>
      </c>
      <c r="AG229" t="s">
        <v>154</v>
      </c>
      <c r="AH229" t="s">
        <v>76</v>
      </c>
      <c r="AI229">
        <v>3</v>
      </c>
      <c r="AJ229">
        <v>3</v>
      </c>
      <c r="AK229" t="s">
        <v>124</v>
      </c>
      <c r="AL229" t="s">
        <v>155</v>
      </c>
      <c r="AM229" t="s">
        <v>88</v>
      </c>
      <c r="AN229">
        <v>0</v>
      </c>
      <c r="AO229">
        <v>6</v>
      </c>
      <c r="AP229">
        <v>0</v>
      </c>
      <c r="AQ229">
        <v>5</v>
      </c>
      <c r="AR229" t="s">
        <v>138</v>
      </c>
      <c r="AS229" t="s">
        <v>776</v>
      </c>
      <c r="AT229" t="s">
        <v>129</v>
      </c>
      <c r="AU229" s="3" t="s">
        <v>131</v>
      </c>
      <c r="AV229" s="56">
        <v>0.65</v>
      </c>
      <c r="AW229" s="56">
        <v>0.06</v>
      </c>
      <c r="AX229" s="50">
        <v>6</v>
      </c>
      <c r="AY229" s="63">
        <v>0.14000000000000001</v>
      </c>
      <c r="AZ229" s="56">
        <v>0.77</v>
      </c>
      <c r="BA229" s="56">
        <v>7.0000000000000007E-2</v>
      </c>
      <c r="BB229" s="50">
        <v>5</v>
      </c>
      <c r="BC229" s="63">
        <v>0.17</v>
      </c>
      <c r="BD229" t="s">
        <v>93</v>
      </c>
      <c r="BE229" t="s">
        <v>1991</v>
      </c>
      <c r="BF229" t="s">
        <v>783</v>
      </c>
    </row>
    <row r="230" spans="1:60">
      <c r="A230" t="s">
        <v>1499</v>
      </c>
      <c r="B230" t="s">
        <v>766</v>
      </c>
      <c r="C230" t="s">
        <v>781</v>
      </c>
      <c r="D230" t="s">
        <v>782</v>
      </c>
      <c r="E230" t="s">
        <v>769</v>
      </c>
      <c r="F230" t="s">
        <v>66</v>
      </c>
      <c r="G230" t="s">
        <v>67</v>
      </c>
      <c r="H230">
        <v>2016</v>
      </c>
      <c r="I230" t="s">
        <v>770</v>
      </c>
      <c r="J230" t="s">
        <v>771</v>
      </c>
      <c r="K230" t="s">
        <v>772</v>
      </c>
      <c r="L230" t="s">
        <v>217</v>
      </c>
      <c r="M230" t="s">
        <v>72</v>
      </c>
      <c r="N230" t="s">
        <v>73</v>
      </c>
      <c r="O230" t="s">
        <v>74</v>
      </c>
      <c r="P230" t="s">
        <v>219</v>
      </c>
      <c r="Q230" t="s">
        <v>220</v>
      </c>
      <c r="R230" t="s">
        <v>221</v>
      </c>
      <c r="S230" t="s">
        <v>76</v>
      </c>
      <c r="T230" t="s">
        <v>220</v>
      </c>
      <c r="U230" t="s">
        <v>76</v>
      </c>
      <c r="V230" t="s">
        <v>77</v>
      </c>
      <c r="W230" t="s">
        <v>222</v>
      </c>
      <c r="X230" t="s">
        <v>78</v>
      </c>
      <c r="Y230" t="s">
        <v>574</v>
      </c>
      <c r="Z230" t="s">
        <v>404</v>
      </c>
      <c r="AA230" t="s">
        <v>152</v>
      </c>
      <c r="AB230" t="s">
        <v>773</v>
      </c>
      <c r="AC230" t="s">
        <v>774</v>
      </c>
      <c r="AD230" t="s">
        <v>83</v>
      </c>
      <c r="AE230" t="s">
        <v>775</v>
      </c>
      <c r="AF230" t="s">
        <v>123</v>
      </c>
      <c r="AG230" t="s">
        <v>154</v>
      </c>
      <c r="AH230" t="s">
        <v>76</v>
      </c>
      <c r="AI230">
        <v>3</v>
      </c>
      <c r="AJ230">
        <v>3</v>
      </c>
      <c r="AK230" t="s">
        <v>124</v>
      </c>
      <c r="AL230" t="s">
        <v>155</v>
      </c>
      <c r="AM230" t="s">
        <v>88</v>
      </c>
      <c r="AN230">
        <v>0</v>
      </c>
      <c r="AO230">
        <v>6</v>
      </c>
      <c r="AP230">
        <v>0</v>
      </c>
      <c r="AQ230">
        <v>5</v>
      </c>
      <c r="AR230" t="s">
        <v>138</v>
      </c>
      <c r="AS230" t="s">
        <v>776</v>
      </c>
      <c r="AT230" t="s">
        <v>129</v>
      </c>
      <c r="AU230" s="3" t="s">
        <v>1854</v>
      </c>
      <c r="AV230" s="56">
        <v>0.17</v>
      </c>
      <c r="AW230" s="56">
        <v>0.04</v>
      </c>
      <c r="AX230" s="50">
        <v>6</v>
      </c>
      <c r="AY230" s="63">
        <v>0.11</v>
      </c>
      <c r="AZ230" s="56">
        <v>0.48</v>
      </c>
      <c r="BA230" s="56">
        <v>0.09</v>
      </c>
      <c r="BB230" s="50">
        <v>5</v>
      </c>
      <c r="BC230" s="63">
        <v>0.2</v>
      </c>
      <c r="BD230" t="s">
        <v>93</v>
      </c>
      <c r="BE230" t="s">
        <v>1991</v>
      </c>
      <c r="BF230" t="s">
        <v>783</v>
      </c>
    </row>
    <row r="231" spans="1:60">
      <c r="A231" t="s">
        <v>1500</v>
      </c>
      <c r="B231" t="s">
        <v>766</v>
      </c>
      <c r="C231" t="s">
        <v>781</v>
      </c>
      <c r="D231" t="s">
        <v>782</v>
      </c>
      <c r="E231" t="s">
        <v>769</v>
      </c>
      <c r="F231" t="s">
        <v>66</v>
      </c>
      <c r="G231" t="s">
        <v>67</v>
      </c>
      <c r="H231">
        <v>2016</v>
      </c>
      <c r="I231" t="s">
        <v>770</v>
      </c>
      <c r="J231" t="s">
        <v>771</v>
      </c>
      <c r="K231" t="s">
        <v>772</v>
      </c>
      <c r="L231" t="s">
        <v>217</v>
      </c>
      <c r="M231" t="s">
        <v>72</v>
      </c>
      <c r="N231" t="s">
        <v>73</v>
      </c>
      <c r="O231" t="s">
        <v>74</v>
      </c>
      <c r="P231" t="s">
        <v>219</v>
      </c>
      <c r="Q231" t="s">
        <v>220</v>
      </c>
      <c r="R231" t="s">
        <v>221</v>
      </c>
      <c r="S231" t="s">
        <v>76</v>
      </c>
      <c r="T231" t="s">
        <v>220</v>
      </c>
      <c r="U231" t="s">
        <v>76</v>
      </c>
      <c r="V231" t="s">
        <v>77</v>
      </c>
      <c r="W231" t="s">
        <v>222</v>
      </c>
      <c r="X231" t="s">
        <v>78</v>
      </c>
      <c r="Y231" t="s">
        <v>574</v>
      </c>
      <c r="Z231" t="s">
        <v>404</v>
      </c>
      <c r="AA231" t="s">
        <v>152</v>
      </c>
      <c r="AB231" t="s">
        <v>773</v>
      </c>
      <c r="AC231" t="s">
        <v>774</v>
      </c>
      <c r="AD231" t="s">
        <v>83</v>
      </c>
      <c r="AE231" t="s">
        <v>775</v>
      </c>
      <c r="AF231" t="s">
        <v>123</v>
      </c>
      <c r="AG231" t="s">
        <v>154</v>
      </c>
      <c r="AH231" t="s">
        <v>76</v>
      </c>
      <c r="AI231">
        <v>3</v>
      </c>
      <c r="AJ231">
        <v>3</v>
      </c>
      <c r="AK231" t="s">
        <v>124</v>
      </c>
      <c r="AL231" t="s">
        <v>155</v>
      </c>
      <c r="AM231" t="s">
        <v>88</v>
      </c>
      <c r="AN231">
        <v>0</v>
      </c>
      <c r="AO231">
        <v>6</v>
      </c>
      <c r="AP231">
        <v>0</v>
      </c>
      <c r="AQ231">
        <v>5</v>
      </c>
      <c r="AR231" t="s">
        <v>138</v>
      </c>
      <c r="AS231" t="s">
        <v>776</v>
      </c>
      <c r="AT231" t="s">
        <v>129</v>
      </c>
      <c r="AU231" s="3" t="s">
        <v>1855</v>
      </c>
      <c r="AV231" s="56">
        <v>0.05</v>
      </c>
      <c r="AW231" s="56">
        <v>0.03</v>
      </c>
      <c r="AX231" s="50">
        <v>6</v>
      </c>
      <c r="AY231" s="63">
        <v>0.06</v>
      </c>
      <c r="AZ231" s="56">
        <v>0.12</v>
      </c>
      <c r="BA231" s="56">
        <v>0.03</v>
      </c>
      <c r="BB231" s="50">
        <v>5</v>
      </c>
      <c r="BC231" s="63">
        <v>7.0000000000000007E-2</v>
      </c>
      <c r="BD231" t="s">
        <v>93</v>
      </c>
      <c r="BE231" t="s">
        <v>1991</v>
      </c>
      <c r="BF231" t="s">
        <v>783</v>
      </c>
    </row>
    <row r="232" spans="1:60">
      <c r="A232" t="s">
        <v>1501</v>
      </c>
      <c r="B232" t="s">
        <v>766</v>
      </c>
      <c r="C232" t="s">
        <v>781</v>
      </c>
      <c r="D232" t="s">
        <v>782</v>
      </c>
      <c r="E232" t="s">
        <v>769</v>
      </c>
      <c r="F232" t="s">
        <v>66</v>
      </c>
      <c r="G232" t="s">
        <v>67</v>
      </c>
      <c r="H232">
        <v>2016</v>
      </c>
      <c r="I232" t="s">
        <v>770</v>
      </c>
      <c r="J232" t="s">
        <v>771</v>
      </c>
      <c r="K232" t="s">
        <v>772</v>
      </c>
      <c r="L232" t="s">
        <v>217</v>
      </c>
      <c r="M232" t="s">
        <v>72</v>
      </c>
      <c r="N232" t="s">
        <v>73</v>
      </c>
      <c r="O232" t="s">
        <v>74</v>
      </c>
      <c r="P232" t="s">
        <v>219</v>
      </c>
      <c r="Q232" t="s">
        <v>220</v>
      </c>
      <c r="R232" t="s">
        <v>221</v>
      </c>
      <c r="S232" t="s">
        <v>76</v>
      </c>
      <c r="T232" t="s">
        <v>220</v>
      </c>
      <c r="U232" t="s">
        <v>76</v>
      </c>
      <c r="V232" t="s">
        <v>77</v>
      </c>
      <c r="W232" t="s">
        <v>222</v>
      </c>
      <c r="X232" t="s">
        <v>78</v>
      </c>
      <c r="Y232" t="s">
        <v>574</v>
      </c>
      <c r="Z232" t="s">
        <v>404</v>
      </c>
      <c r="AA232" t="s">
        <v>152</v>
      </c>
      <c r="AB232" t="s">
        <v>773</v>
      </c>
      <c r="AC232" t="s">
        <v>774</v>
      </c>
      <c r="AD232" t="s">
        <v>83</v>
      </c>
      <c r="AE232" t="s">
        <v>775</v>
      </c>
      <c r="AF232" t="s">
        <v>123</v>
      </c>
      <c r="AG232" t="s">
        <v>154</v>
      </c>
      <c r="AH232" t="s">
        <v>76</v>
      </c>
      <c r="AI232">
        <v>3</v>
      </c>
      <c r="AJ232">
        <v>3</v>
      </c>
      <c r="AK232" t="s">
        <v>124</v>
      </c>
      <c r="AL232" t="s">
        <v>155</v>
      </c>
      <c r="AM232" t="s">
        <v>88</v>
      </c>
      <c r="AN232">
        <v>0</v>
      </c>
      <c r="AO232">
        <v>6</v>
      </c>
      <c r="AP232">
        <v>0</v>
      </c>
      <c r="AQ232">
        <v>5</v>
      </c>
      <c r="AR232" t="s">
        <v>138</v>
      </c>
      <c r="AS232" t="s">
        <v>776</v>
      </c>
      <c r="AT232" t="s">
        <v>129</v>
      </c>
      <c r="AU232" s="3" t="s">
        <v>1270</v>
      </c>
      <c r="AV232" s="56">
        <v>0.15931372549019601</v>
      </c>
      <c r="AW232" s="56">
        <v>6.8627450980391996E-2</v>
      </c>
      <c r="AX232" s="50">
        <v>6</v>
      </c>
      <c r="AY232" s="63">
        <v>0.16810223724982554</v>
      </c>
      <c r="AZ232" s="56">
        <v>4.1666666666666699E-2</v>
      </c>
      <c r="BA232" s="56">
        <v>2.6960784313725603E-2</v>
      </c>
      <c r="BB232" s="50">
        <v>5</v>
      </c>
      <c r="BC232" s="63">
        <v>6.0286146452200463E-2</v>
      </c>
      <c r="BD232" t="s">
        <v>93</v>
      </c>
      <c r="BE232" t="s">
        <v>1991</v>
      </c>
      <c r="BF232" t="s">
        <v>783</v>
      </c>
    </row>
    <row r="233" spans="1:60">
      <c r="A233" t="s">
        <v>1502</v>
      </c>
      <c r="B233" t="s">
        <v>766</v>
      </c>
      <c r="C233" t="s">
        <v>781</v>
      </c>
      <c r="D233" t="s">
        <v>782</v>
      </c>
      <c r="E233" t="s">
        <v>769</v>
      </c>
      <c r="F233" t="s">
        <v>66</v>
      </c>
      <c r="G233" t="s">
        <v>67</v>
      </c>
      <c r="H233">
        <v>2016</v>
      </c>
      <c r="I233" t="s">
        <v>770</v>
      </c>
      <c r="J233" t="s">
        <v>771</v>
      </c>
      <c r="K233" t="s">
        <v>772</v>
      </c>
      <c r="L233" t="s">
        <v>217</v>
      </c>
      <c r="M233" t="s">
        <v>72</v>
      </c>
      <c r="N233" t="s">
        <v>73</v>
      </c>
      <c r="O233" t="s">
        <v>74</v>
      </c>
      <c r="P233" t="s">
        <v>219</v>
      </c>
      <c r="Q233" t="s">
        <v>220</v>
      </c>
      <c r="R233" t="s">
        <v>221</v>
      </c>
      <c r="S233" t="s">
        <v>76</v>
      </c>
      <c r="T233" t="s">
        <v>220</v>
      </c>
      <c r="U233" t="s">
        <v>76</v>
      </c>
      <c r="V233" t="s">
        <v>77</v>
      </c>
      <c r="W233" t="s">
        <v>222</v>
      </c>
      <c r="X233" t="s">
        <v>78</v>
      </c>
      <c r="Y233" t="s">
        <v>574</v>
      </c>
      <c r="Z233" t="s">
        <v>404</v>
      </c>
      <c r="AA233" t="s">
        <v>152</v>
      </c>
      <c r="AB233" t="s">
        <v>773</v>
      </c>
      <c r="AC233" t="s">
        <v>774</v>
      </c>
      <c r="AD233" t="s">
        <v>83</v>
      </c>
      <c r="AE233" t="s">
        <v>775</v>
      </c>
      <c r="AF233" t="s">
        <v>123</v>
      </c>
      <c r="AG233" t="s">
        <v>154</v>
      </c>
      <c r="AH233" t="s">
        <v>76</v>
      </c>
      <c r="AI233">
        <v>3</v>
      </c>
      <c r="AJ233">
        <v>3</v>
      </c>
      <c r="AK233" t="s">
        <v>124</v>
      </c>
      <c r="AL233" t="s">
        <v>155</v>
      </c>
      <c r="AM233" t="s">
        <v>88</v>
      </c>
      <c r="AN233">
        <v>0</v>
      </c>
      <c r="AO233">
        <v>6</v>
      </c>
      <c r="AP233">
        <v>0</v>
      </c>
      <c r="AQ233">
        <v>5</v>
      </c>
      <c r="AR233" t="s">
        <v>138</v>
      </c>
      <c r="AS233" t="s">
        <v>776</v>
      </c>
      <c r="AT233" t="s">
        <v>129</v>
      </c>
      <c r="AU233" s="3" t="s">
        <v>1269</v>
      </c>
      <c r="AV233" s="56">
        <v>0.84558823529411697</v>
      </c>
      <c r="AW233" s="56">
        <v>5.3921568627451011E-2</v>
      </c>
      <c r="AX233" s="50">
        <v>6</v>
      </c>
      <c r="AY233" s="63">
        <v>0.13208032926772045</v>
      </c>
      <c r="AZ233" s="56">
        <v>0.81372549019607798</v>
      </c>
      <c r="BA233" s="56">
        <v>7.1078431372548989E-2</v>
      </c>
      <c r="BB233" s="50">
        <v>5</v>
      </c>
      <c r="BC233" s="63">
        <v>0.15893620428307323</v>
      </c>
      <c r="BD233" t="s">
        <v>93</v>
      </c>
      <c r="BE233" t="s">
        <v>1991</v>
      </c>
      <c r="BF233" t="s">
        <v>783</v>
      </c>
    </row>
    <row r="234" spans="1:60" s="1" customFormat="1">
      <c r="A234" s="1" t="s">
        <v>1503</v>
      </c>
      <c r="B234" s="1" t="s">
        <v>766</v>
      </c>
      <c r="C234" s="1" t="s">
        <v>787</v>
      </c>
      <c r="D234" s="1" t="s">
        <v>788</v>
      </c>
      <c r="E234" s="1" t="s">
        <v>769</v>
      </c>
      <c r="F234" s="1" t="s">
        <v>66</v>
      </c>
      <c r="G234" s="1" t="s">
        <v>67</v>
      </c>
      <c r="H234" s="1">
        <v>2016</v>
      </c>
      <c r="I234" s="1" t="s">
        <v>770</v>
      </c>
      <c r="J234" s="1" t="s">
        <v>771</v>
      </c>
      <c r="K234" s="1" t="s">
        <v>772</v>
      </c>
      <c r="L234" s="1" t="s">
        <v>217</v>
      </c>
      <c r="M234" s="1" t="s">
        <v>72</v>
      </c>
      <c r="N234" s="1" t="s">
        <v>73</v>
      </c>
      <c r="O234" s="1" t="s">
        <v>74</v>
      </c>
      <c r="P234" s="1" t="s">
        <v>219</v>
      </c>
      <c r="Q234" s="1" t="s">
        <v>220</v>
      </c>
      <c r="R234" s="1" t="s">
        <v>221</v>
      </c>
      <c r="S234" s="1" t="s">
        <v>76</v>
      </c>
      <c r="T234" s="1" t="s">
        <v>220</v>
      </c>
      <c r="U234" s="1" t="s">
        <v>76</v>
      </c>
      <c r="V234" s="1" t="s">
        <v>77</v>
      </c>
      <c r="W234" s="1" t="s">
        <v>222</v>
      </c>
      <c r="X234" s="1" t="s">
        <v>78</v>
      </c>
      <c r="Y234" s="1" t="s">
        <v>574</v>
      </c>
      <c r="Z234" s="1" t="s">
        <v>404</v>
      </c>
      <c r="AA234" s="1" t="s">
        <v>152</v>
      </c>
      <c r="AB234" s="1" t="s">
        <v>773</v>
      </c>
      <c r="AC234" s="1" t="s">
        <v>774</v>
      </c>
      <c r="AD234" s="1" t="s">
        <v>83</v>
      </c>
      <c r="AE234" s="1" t="s">
        <v>775</v>
      </c>
      <c r="AF234" s="1" t="s">
        <v>123</v>
      </c>
      <c r="AG234" s="1" t="s">
        <v>154</v>
      </c>
      <c r="AH234" s="1" t="s">
        <v>76</v>
      </c>
      <c r="AI234" s="1">
        <v>3</v>
      </c>
      <c r="AJ234" s="1">
        <v>3</v>
      </c>
      <c r="AK234" s="1" t="s">
        <v>124</v>
      </c>
      <c r="AL234" s="1" t="s">
        <v>155</v>
      </c>
      <c r="AM234" s="1" t="s">
        <v>88</v>
      </c>
      <c r="AN234" s="1">
        <v>0</v>
      </c>
      <c r="AO234" s="1">
        <v>4</v>
      </c>
      <c r="AP234" s="1">
        <v>0</v>
      </c>
      <c r="AQ234" s="1">
        <v>5</v>
      </c>
      <c r="AR234" s="1" t="s">
        <v>138</v>
      </c>
      <c r="AS234" s="1" t="s">
        <v>776</v>
      </c>
      <c r="AT234" s="1" t="s">
        <v>129</v>
      </c>
      <c r="AU234" s="4" t="s">
        <v>131</v>
      </c>
      <c r="AV234" s="57">
        <v>0.39</v>
      </c>
      <c r="AW234" s="57">
        <v>0.1</v>
      </c>
      <c r="AX234" s="51">
        <v>4</v>
      </c>
      <c r="AY234" s="64">
        <v>0.21</v>
      </c>
      <c r="AZ234" s="57">
        <v>0.63</v>
      </c>
      <c r="BA234" s="57">
        <v>0.09</v>
      </c>
      <c r="BB234" s="51">
        <v>5</v>
      </c>
      <c r="BC234" s="64">
        <v>0.21</v>
      </c>
      <c r="BD234" s="1" t="s">
        <v>93</v>
      </c>
      <c r="BE234" s="1" t="s">
        <v>1991</v>
      </c>
      <c r="BF234" s="1" t="s">
        <v>789</v>
      </c>
    </row>
    <row r="235" spans="1:60" s="1" customFormat="1">
      <c r="A235" s="1" t="s">
        <v>1504</v>
      </c>
      <c r="B235" s="1" t="s">
        <v>766</v>
      </c>
      <c r="C235" s="1" t="s">
        <v>787</v>
      </c>
      <c r="D235" s="1" t="s">
        <v>788</v>
      </c>
      <c r="E235" s="1" t="s">
        <v>769</v>
      </c>
      <c r="F235" s="1" t="s">
        <v>66</v>
      </c>
      <c r="G235" s="1" t="s">
        <v>67</v>
      </c>
      <c r="H235" s="1">
        <v>2016</v>
      </c>
      <c r="I235" s="1" t="s">
        <v>770</v>
      </c>
      <c r="J235" s="1" t="s">
        <v>771</v>
      </c>
      <c r="K235" s="1" t="s">
        <v>772</v>
      </c>
      <c r="L235" s="1" t="s">
        <v>217</v>
      </c>
      <c r="M235" s="1" t="s">
        <v>72</v>
      </c>
      <c r="N235" s="1" t="s">
        <v>73</v>
      </c>
      <c r="O235" s="1" t="s">
        <v>74</v>
      </c>
      <c r="P235" s="1" t="s">
        <v>219</v>
      </c>
      <c r="Q235" s="1" t="s">
        <v>220</v>
      </c>
      <c r="R235" s="1" t="s">
        <v>221</v>
      </c>
      <c r="S235" s="1" t="s">
        <v>76</v>
      </c>
      <c r="T235" s="1" t="s">
        <v>220</v>
      </c>
      <c r="U235" s="1" t="s">
        <v>76</v>
      </c>
      <c r="V235" s="1" t="s">
        <v>77</v>
      </c>
      <c r="W235" s="1" t="s">
        <v>222</v>
      </c>
      <c r="X235" s="1" t="s">
        <v>78</v>
      </c>
      <c r="Y235" s="1" t="s">
        <v>574</v>
      </c>
      <c r="Z235" s="1" t="s">
        <v>404</v>
      </c>
      <c r="AA235" s="1" t="s">
        <v>152</v>
      </c>
      <c r="AB235" s="1" t="s">
        <v>773</v>
      </c>
      <c r="AC235" s="1" t="s">
        <v>774</v>
      </c>
      <c r="AD235" s="1" t="s">
        <v>83</v>
      </c>
      <c r="AE235" s="1" t="s">
        <v>775</v>
      </c>
      <c r="AF235" s="1" t="s">
        <v>123</v>
      </c>
      <c r="AG235" s="1" t="s">
        <v>154</v>
      </c>
      <c r="AH235" s="1" t="s">
        <v>76</v>
      </c>
      <c r="AI235" s="1">
        <v>3</v>
      </c>
      <c r="AJ235" s="1">
        <v>3</v>
      </c>
      <c r="AK235" s="1" t="s">
        <v>124</v>
      </c>
      <c r="AL235" s="1" t="s">
        <v>155</v>
      </c>
      <c r="AM235" s="1" t="s">
        <v>88</v>
      </c>
      <c r="AN235" s="1">
        <v>0</v>
      </c>
      <c r="AO235" s="1">
        <v>4</v>
      </c>
      <c r="AP235" s="1">
        <v>0</v>
      </c>
      <c r="AQ235" s="1">
        <v>5</v>
      </c>
      <c r="AR235" s="1" t="s">
        <v>138</v>
      </c>
      <c r="AS235" s="1" t="s">
        <v>776</v>
      </c>
      <c r="AT235" s="1" t="s">
        <v>129</v>
      </c>
      <c r="AU235" s="4" t="s">
        <v>1854</v>
      </c>
      <c r="AV235" s="57">
        <v>0.16</v>
      </c>
      <c r="AW235" s="57">
        <v>0.06</v>
      </c>
      <c r="AX235" s="51">
        <v>4</v>
      </c>
      <c r="AY235" s="64">
        <v>0.11</v>
      </c>
      <c r="AZ235" s="57">
        <v>0.4</v>
      </c>
      <c r="BA235" s="57">
        <v>0.08</v>
      </c>
      <c r="BB235" s="51">
        <v>5</v>
      </c>
      <c r="BC235" s="64">
        <v>0.18</v>
      </c>
      <c r="BD235" s="1" t="s">
        <v>93</v>
      </c>
      <c r="BE235" s="1" t="s">
        <v>1991</v>
      </c>
      <c r="BF235" s="1" t="s">
        <v>789</v>
      </c>
    </row>
    <row r="236" spans="1:60" s="1" customFormat="1">
      <c r="A236" s="1" t="s">
        <v>1505</v>
      </c>
      <c r="B236" s="1" t="s">
        <v>766</v>
      </c>
      <c r="C236" s="1" t="s">
        <v>787</v>
      </c>
      <c r="D236" s="1" t="s">
        <v>788</v>
      </c>
      <c r="E236" s="1" t="s">
        <v>769</v>
      </c>
      <c r="F236" s="1" t="s">
        <v>66</v>
      </c>
      <c r="G236" s="1" t="s">
        <v>67</v>
      </c>
      <c r="H236" s="1">
        <v>2016</v>
      </c>
      <c r="I236" s="1" t="s">
        <v>770</v>
      </c>
      <c r="J236" s="1" t="s">
        <v>771</v>
      </c>
      <c r="K236" s="1" t="s">
        <v>772</v>
      </c>
      <c r="L236" s="1" t="s">
        <v>217</v>
      </c>
      <c r="M236" s="1" t="s">
        <v>72</v>
      </c>
      <c r="N236" s="1" t="s">
        <v>73</v>
      </c>
      <c r="O236" s="1" t="s">
        <v>74</v>
      </c>
      <c r="P236" s="1" t="s">
        <v>219</v>
      </c>
      <c r="Q236" s="1" t="s">
        <v>220</v>
      </c>
      <c r="R236" s="1" t="s">
        <v>221</v>
      </c>
      <c r="S236" s="1" t="s">
        <v>76</v>
      </c>
      <c r="T236" s="1" t="s">
        <v>220</v>
      </c>
      <c r="U236" s="1" t="s">
        <v>76</v>
      </c>
      <c r="V236" s="1" t="s">
        <v>77</v>
      </c>
      <c r="W236" s="1" t="s">
        <v>222</v>
      </c>
      <c r="X236" s="1" t="s">
        <v>78</v>
      </c>
      <c r="Y236" s="1" t="s">
        <v>574</v>
      </c>
      <c r="Z236" s="1" t="s">
        <v>404</v>
      </c>
      <c r="AA236" s="1" t="s">
        <v>152</v>
      </c>
      <c r="AB236" s="1" t="s">
        <v>773</v>
      </c>
      <c r="AC236" s="1" t="s">
        <v>774</v>
      </c>
      <c r="AD236" s="1" t="s">
        <v>83</v>
      </c>
      <c r="AE236" s="1" t="s">
        <v>775</v>
      </c>
      <c r="AF236" s="1" t="s">
        <v>123</v>
      </c>
      <c r="AG236" s="1" t="s">
        <v>154</v>
      </c>
      <c r="AH236" s="1" t="s">
        <v>76</v>
      </c>
      <c r="AI236" s="1">
        <v>3</v>
      </c>
      <c r="AJ236" s="1">
        <v>3</v>
      </c>
      <c r="AK236" s="1" t="s">
        <v>124</v>
      </c>
      <c r="AL236" s="1" t="s">
        <v>155</v>
      </c>
      <c r="AM236" s="1" t="s">
        <v>88</v>
      </c>
      <c r="AN236" s="1">
        <v>0</v>
      </c>
      <c r="AO236" s="1">
        <v>4</v>
      </c>
      <c r="AP236" s="1">
        <v>0</v>
      </c>
      <c r="AQ236" s="1">
        <v>5</v>
      </c>
      <c r="AR236" s="1" t="s">
        <v>138</v>
      </c>
      <c r="AS236" s="1" t="s">
        <v>776</v>
      </c>
      <c r="AT236" s="1" t="s">
        <v>129</v>
      </c>
      <c r="AU236" s="4" t="s">
        <v>1855</v>
      </c>
      <c r="AV236" s="57">
        <v>0.04</v>
      </c>
      <c r="AW236" s="57">
        <v>0.02</v>
      </c>
      <c r="AX236" s="51">
        <v>4</v>
      </c>
      <c r="AY236" s="64">
        <v>0.04</v>
      </c>
      <c r="AZ236" s="57">
        <v>0.19</v>
      </c>
      <c r="BA236" s="57">
        <v>0.06</v>
      </c>
      <c r="BB236" s="51">
        <v>5</v>
      </c>
      <c r="BC236" s="64">
        <v>0.14000000000000001</v>
      </c>
      <c r="BD236" s="1" t="s">
        <v>93</v>
      </c>
      <c r="BE236" s="1" t="s">
        <v>1991</v>
      </c>
      <c r="BF236" s="1" t="s">
        <v>789</v>
      </c>
    </row>
    <row r="237" spans="1:60" s="1" customFormat="1">
      <c r="A237" s="1" t="s">
        <v>1506</v>
      </c>
      <c r="B237" s="1" t="s">
        <v>766</v>
      </c>
      <c r="C237" s="1" t="s">
        <v>787</v>
      </c>
      <c r="D237" s="1" t="s">
        <v>788</v>
      </c>
      <c r="E237" s="1" t="s">
        <v>769</v>
      </c>
      <c r="F237" s="1" t="s">
        <v>66</v>
      </c>
      <c r="G237" s="1" t="s">
        <v>67</v>
      </c>
      <c r="H237" s="1">
        <v>2016</v>
      </c>
      <c r="I237" s="1" t="s">
        <v>770</v>
      </c>
      <c r="J237" s="1" t="s">
        <v>771</v>
      </c>
      <c r="K237" s="1" t="s">
        <v>772</v>
      </c>
      <c r="L237" s="1" t="s">
        <v>217</v>
      </c>
      <c r="M237" s="1" t="s">
        <v>72</v>
      </c>
      <c r="N237" s="1" t="s">
        <v>73</v>
      </c>
      <c r="O237" s="1" t="s">
        <v>74</v>
      </c>
      <c r="P237" s="1" t="s">
        <v>219</v>
      </c>
      <c r="Q237" s="1" t="s">
        <v>220</v>
      </c>
      <c r="R237" s="1" t="s">
        <v>221</v>
      </c>
      <c r="S237" s="1" t="s">
        <v>76</v>
      </c>
      <c r="T237" s="1" t="s">
        <v>220</v>
      </c>
      <c r="U237" s="1" t="s">
        <v>76</v>
      </c>
      <c r="V237" s="1" t="s">
        <v>77</v>
      </c>
      <c r="W237" s="1" t="s">
        <v>222</v>
      </c>
      <c r="X237" s="1" t="s">
        <v>78</v>
      </c>
      <c r="Y237" s="1" t="s">
        <v>574</v>
      </c>
      <c r="Z237" s="1" t="s">
        <v>404</v>
      </c>
      <c r="AA237" s="1" t="s">
        <v>152</v>
      </c>
      <c r="AB237" s="1" t="s">
        <v>773</v>
      </c>
      <c r="AC237" s="1" t="s">
        <v>774</v>
      </c>
      <c r="AD237" s="1" t="s">
        <v>83</v>
      </c>
      <c r="AE237" s="1" t="s">
        <v>775</v>
      </c>
      <c r="AF237" s="1" t="s">
        <v>123</v>
      </c>
      <c r="AG237" s="1" t="s">
        <v>154</v>
      </c>
      <c r="AH237" s="1" t="s">
        <v>76</v>
      </c>
      <c r="AI237" s="1">
        <v>3</v>
      </c>
      <c r="AJ237" s="1">
        <v>3</v>
      </c>
      <c r="AK237" s="1" t="s">
        <v>124</v>
      </c>
      <c r="AL237" s="1" t="s">
        <v>155</v>
      </c>
      <c r="AM237" s="1" t="s">
        <v>88</v>
      </c>
      <c r="AN237" s="1">
        <v>0</v>
      </c>
      <c r="AO237" s="1">
        <v>4</v>
      </c>
      <c r="AP237" s="1">
        <v>0</v>
      </c>
      <c r="AQ237" s="1">
        <v>5</v>
      </c>
      <c r="AR237" s="1" t="s">
        <v>138</v>
      </c>
      <c r="AS237" s="1" t="s">
        <v>776</v>
      </c>
      <c r="AT237" s="1" t="s">
        <v>129</v>
      </c>
      <c r="AU237" s="4" t="s">
        <v>1270</v>
      </c>
      <c r="AV237" s="57">
        <v>5.3598174666498397E-2</v>
      </c>
      <c r="AW237" s="57">
        <v>3.1784692768189002E-2</v>
      </c>
      <c r="AX237" s="51">
        <v>4</v>
      </c>
      <c r="AY237" s="64">
        <v>6.3569385536378004E-2</v>
      </c>
      <c r="AZ237" s="57">
        <v>0</v>
      </c>
      <c r="BA237" s="57">
        <v>0</v>
      </c>
      <c r="BB237" s="51">
        <v>5</v>
      </c>
      <c r="BC237" s="64">
        <v>0</v>
      </c>
      <c r="BD237" s="1" t="s">
        <v>93</v>
      </c>
      <c r="BE237" s="1" t="s">
        <v>1991</v>
      </c>
      <c r="BF237" s="1" t="s">
        <v>789</v>
      </c>
      <c r="BH237" s="12" t="s">
        <v>1748</v>
      </c>
    </row>
    <row r="238" spans="1:60" s="1" customFormat="1">
      <c r="A238" s="1" t="s">
        <v>1507</v>
      </c>
      <c r="B238" s="1" t="s">
        <v>766</v>
      </c>
      <c r="C238" s="1" t="s">
        <v>787</v>
      </c>
      <c r="D238" s="1" t="s">
        <v>788</v>
      </c>
      <c r="E238" s="1" t="s">
        <v>769</v>
      </c>
      <c r="F238" s="1" t="s">
        <v>66</v>
      </c>
      <c r="G238" s="1" t="s">
        <v>67</v>
      </c>
      <c r="H238" s="1">
        <v>2016</v>
      </c>
      <c r="I238" s="1" t="s">
        <v>770</v>
      </c>
      <c r="J238" s="1" t="s">
        <v>771</v>
      </c>
      <c r="K238" s="1" t="s">
        <v>772</v>
      </c>
      <c r="L238" s="1" t="s">
        <v>217</v>
      </c>
      <c r="M238" s="1" t="s">
        <v>72</v>
      </c>
      <c r="N238" s="1" t="s">
        <v>73</v>
      </c>
      <c r="O238" s="1" t="s">
        <v>74</v>
      </c>
      <c r="P238" s="1" t="s">
        <v>219</v>
      </c>
      <c r="Q238" s="1" t="s">
        <v>220</v>
      </c>
      <c r="R238" s="1" t="s">
        <v>221</v>
      </c>
      <c r="S238" s="1" t="s">
        <v>76</v>
      </c>
      <c r="T238" s="1" t="s">
        <v>220</v>
      </c>
      <c r="U238" s="1" t="s">
        <v>76</v>
      </c>
      <c r="V238" s="1" t="s">
        <v>77</v>
      </c>
      <c r="W238" s="1" t="s">
        <v>222</v>
      </c>
      <c r="X238" s="1" t="s">
        <v>78</v>
      </c>
      <c r="Y238" s="1" t="s">
        <v>574</v>
      </c>
      <c r="Z238" s="1" t="s">
        <v>404</v>
      </c>
      <c r="AA238" s="1" t="s">
        <v>152</v>
      </c>
      <c r="AB238" s="1" t="s">
        <v>773</v>
      </c>
      <c r="AC238" s="1" t="s">
        <v>774</v>
      </c>
      <c r="AD238" s="1" t="s">
        <v>83</v>
      </c>
      <c r="AE238" s="1" t="s">
        <v>775</v>
      </c>
      <c r="AF238" s="1" t="s">
        <v>123</v>
      </c>
      <c r="AG238" s="1" t="s">
        <v>154</v>
      </c>
      <c r="AH238" s="1" t="s">
        <v>76</v>
      </c>
      <c r="AI238" s="1">
        <v>3</v>
      </c>
      <c r="AJ238" s="1">
        <v>3</v>
      </c>
      <c r="AK238" s="1" t="s">
        <v>124</v>
      </c>
      <c r="AL238" s="1" t="s">
        <v>155</v>
      </c>
      <c r="AM238" s="1" t="s">
        <v>88</v>
      </c>
      <c r="AN238" s="1">
        <v>0</v>
      </c>
      <c r="AO238" s="1">
        <v>4</v>
      </c>
      <c r="AP238" s="1">
        <v>0</v>
      </c>
      <c r="AQ238" s="1">
        <v>5</v>
      </c>
      <c r="AR238" s="1" t="s">
        <v>138</v>
      </c>
      <c r="AS238" s="1" t="s">
        <v>776</v>
      </c>
      <c r="AT238" s="1" t="s">
        <v>129</v>
      </c>
      <c r="AU238" s="4" t="s">
        <v>1269</v>
      </c>
      <c r="AV238" s="57">
        <v>0.68195710092993</v>
      </c>
      <c r="AW238" s="57">
        <v>8.8019149204216052E-2</v>
      </c>
      <c r="AX238" s="51">
        <v>4</v>
      </c>
      <c r="AY238" s="64">
        <v>0.1760382984084321</v>
      </c>
      <c r="AZ238" s="57">
        <v>0.72107672279847101</v>
      </c>
      <c r="BA238" s="57">
        <v>0.10269367339035196</v>
      </c>
      <c r="BB238" s="51">
        <v>5</v>
      </c>
      <c r="BC238" s="64">
        <v>0.22963003455998829</v>
      </c>
      <c r="BD238" s="1" t="s">
        <v>93</v>
      </c>
      <c r="BE238" s="1" t="s">
        <v>1991</v>
      </c>
      <c r="BF238" s="1" t="s">
        <v>789</v>
      </c>
      <c r="BH238" s="12"/>
    </row>
    <row r="239" spans="1:60">
      <c r="A239" t="s">
        <v>1508</v>
      </c>
      <c r="B239" t="s">
        <v>766</v>
      </c>
      <c r="C239" t="s">
        <v>793</v>
      </c>
      <c r="D239" t="s">
        <v>794</v>
      </c>
      <c r="E239" t="s">
        <v>769</v>
      </c>
      <c r="F239" t="s">
        <v>66</v>
      </c>
      <c r="G239" t="s">
        <v>67</v>
      </c>
      <c r="H239">
        <v>2016</v>
      </c>
      <c r="I239" t="s">
        <v>770</v>
      </c>
      <c r="J239" t="s">
        <v>771</v>
      </c>
      <c r="K239" t="s">
        <v>772</v>
      </c>
      <c r="L239" t="s">
        <v>217</v>
      </c>
      <c r="M239" t="s">
        <v>72</v>
      </c>
      <c r="N239" t="s">
        <v>73</v>
      </c>
      <c r="O239" t="s">
        <v>74</v>
      </c>
      <c r="P239" t="s">
        <v>219</v>
      </c>
      <c r="Q239" t="s">
        <v>220</v>
      </c>
      <c r="R239" t="s">
        <v>221</v>
      </c>
      <c r="S239" t="s">
        <v>76</v>
      </c>
      <c r="T239" t="s">
        <v>220</v>
      </c>
      <c r="U239" t="s">
        <v>76</v>
      </c>
      <c r="V239" t="s">
        <v>77</v>
      </c>
      <c r="W239" t="s">
        <v>222</v>
      </c>
      <c r="X239" t="s">
        <v>78</v>
      </c>
      <c r="Y239" t="s">
        <v>574</v>
      </c>
      <c r="Z239" t="s">
        <v>404</v>
      </c>
      <c r="AA239" t="s">
        <v>152</v>
      </c>
      <c r="AB239" t="s">
        <v>773</v>
      </c>
      <c r="AC239" t="s">
        <v>774</v>
      </c>
      <c r="AD239" t="s">
        <v>83</v>
      </c>
      <c r="AE239" t="s">
        <v>775</v>
      </c>
      <c r="AF239" t="s">
        <v>123</v>
      </c>
      <c r="AG239" t="s">
        <v>154</v>
      </c>
      <c r="AH239" t="s">
        <v>76</v>
      </c>
      <c r="AI239">
        <v>3</v>
      </c>
      <c r="AJ239">
        <v>3</v>
      </c>
      <c r="AK239" t="s">
        <v>124</v>
      </c>
      <c r="AL239" t="s">
        <v>155</v>
      </c>
      <c r="AM239" t="s">
        <v>88</v>
      </c>
      <c r="AN239">
        <v>0</v>
      </c>
      <c r="AO239">
        <v>10</v>
      </c>
      <c r="AP239">
        <v>0</v>
      </c>
      <c r="AQ239">
        <v>9</v>
      </c>
      <c r="AR239" t="s">
        <v>138</v>
      </c>
      <c r="AS239" t="s">
        <v>776</v>
      </c>
      <c r="AT239" t="s">
        <v>129</v>
      </c>
      <c r="AU239" s="3" t="s">
        <v>131</v>
      </c>
      <c r="AV239" s="56">
        <v>0.34</v>
      </c>
      <c r="AW239" s="56">
        <v>0.05</v>
      </c>
      <c r="AX239" s="50">
        <v>10</v>
      </c>
      <c r="AY239" s="63">
        <v>0.17</v>
      </c>
      <c r="AZ239" s="56">
        <v>0.49</v>
      </c>
      <c r="BA239" s="56">
        <v>0.06</v>
      </c>
      <c r="BB239" s="50">
        <v>9</v>
      </c>
      <c r="BC239" s="63">
        <v>0.18</v>
      </c>
      <c r="BD239" t="s">
        <v>93</v>
      </c>
      <c r="BE239" t="s">
        <v>1991</v>
      </c>
      <c r="BF239" t="s">
        <v>795</v>
      </c>
    </row>
    <row r="240" spans="1:60">
      <c r="A240" t="s">
        <v>1509</v>
      </c>
      <c r="B240" t="s">
        <v>766</v>
      </c>
      <c r="C240" t="s">
        <v>793</v>
      </c>
      <c r="D240" t="s">
        <v>794</v>
      </c>
      <c r="E240" t="s">
        <v>769</v>
      </c>
      <c r="F240" t="s">
        <v>66</v>
      </c>
      <c r="G240" t="s">
        <v>67</v>
      </c>
      <c r="H240">
        <v>2016</v>
      </c>
      <c r="I240" t="s">
        <v>770</v>
      </c>
      <c r="J240" t="s">
        <v>771</v>
      </c>
      <c r="K240" t="s">
        <v>772</v>
      </c>
      <c r="L240" t="s">
        <v>217</v>
      </c>
      <c r="M240" t="s">
        <v>72</v>
      </c>
      <c r="N240" t="s">
        <v>73</v>
      </c>
      <c r="O240" t="s">
        <v>74</v>
      </c>
      <c r="P240" t="s">
        <v>219</v>
      </c>
      <c r="Q240" t="s">
        <v>220</v>
      </c>
      <c r="R240" t="s">
        <v>221</v>
      </c>
      <c r="S240" t="s">
        <v>76</v>
      </c>
      <c r="T240" t="s">
        <v>220</v>
      </c>
      <c r="U240" t="s">
        <v>76</v>
      </c>
      <c r="V240" t="s">
        <v>77</v>
      </c>
      <c r="W240" t="s">
        <v>222</v>
      </c>
      <c r="X240" t="s">
        <v>78</v>
      </c>
      <c r="Y240" t="s">
        <v>574</v>
      </c>
      <c r="Z240" t="s">
        <v>404</v>
      </c>
      <c r="AA240" t="s">
        <v>152</v>
      </c>
      <c r="AB240" t="s">
        <v>773</v>
      </c>
      <c r="AC240" t="s">
        <v>774</v>
      </c>
      <c r="AD240" t="s">
        <v>83</v>
      </c>
      <c r="AE240" t="s">
        <v>775</v>
      </c>
      <c r="AF240" t="s">
        <v>123</v>
      </c>
      <c r="AG240" t="s">
        <v>154</v>
      </c>
      <c r="AH240" t="s">
        <v>76</v>
      </c>
      <c r="AI240">
        <v>3</v>
      </c>
      <c r="AJ240">
        <v>3</v>
      </c>
      <c r="AK240" t="s">
        <v>124</v>
      </c>
      <c r="AL240" t="s">
        <v>155</v>
      </c>
      <c r="AM240" t="s">
        <v>88</v>
      </c>
      <c r="AN240">
        <v>0</v>
      </c>
      <c r="AO240">
        <v>10</v>
      </c>
      <c r="AP240">
        <v>0</v>
      </c>
      <c r="AQ240">
        <v>9</v>
      </c>
      <c r="AR240" t="s">
        <v>138</v>
      </c>
      <c r="AS240" t="s">
        <v>776</v>
      </c>
      <c r="AT240" t="s">
        <v>129</v>
      </c>
      <c r="AU240" s="3" t="s">
        <v>1854</v>
      </c>
      <c r="AV240" s="56">
        <v>0.2</v>
      </c>
      <c r="AW240" s="56">
        <v>0.04</v>
      </c>
      <c r="AX240" s="50">
        <v>10</v>
      </c>
      <c r="AY240" s="63">
        <v>0.11</v>
      </c>
      <c r="AZ240" s="56">
        <v>0.33</v>
      </c>
      <c r="BA240" s="56">
        <v>7.0000000000000007E-2</v>
      </c>
      <c r="BB240" s="50">
        <v>9</v>
      </c>
      <c r="BC240" s="63">
        <v>0.21</v>
      </c>
      <c r="BD240" t="s">
        <v>93</v>
      </c>
      <c r="BE240" t="s">
        <v>1991</v>
      </c>
      <c r="BF240" t="s">
        <v>795</v>
      </c>
    </row>
    <row r="241" spans="1:60">
      <c r="A241" t="s">
        <v>1510</v>
      </c>
      <c r="B241" t="s">
        <v>766</v>
      </c>
      <c r="C241" t="s">
        <v>793</v>
      </c>
      <c r="D241" t="s">
        <v>794</v>
      </c>
      <c r="E241" t="s">
        <v>769</v>
      </c>
      <c r="F241" t="s">
        <v>66</v>
      </c>
      <c r="G241" t="s">
        <v>67</v>
      </c>
      <c r="H241">
        <v>2016</v>
      </c>
      <c r="I241" t="s">
        <v>770</v>
      </c>
      <c r="J241" t="s">
        <v>771</v>
      </c>
      <c r="K241" t="s">
        <v>772</v>
      </c>
      <c r="L241" t="s">
        <v>217</v>
      </c>
      <c r="M241" t="s">
        <v>72</v>
      </c>
      <c r="N241" t="s">
        <v>73</v>
      </c>
      <c r="O241" t="s">
        <v>74</v>
      </c>
      <c r="P241" t="s">
        <v>219</v>
      </c>
      <c r="Q241" t="s">
        <v>220</v>
      </c>
      <c r="R241" t="s">
        <v>221</v>
      </c>
      <c r="S241" t="s">
        <v>76</v>
      </c>
      <c r="T241" t="s">
        <v>220</v>
      </c>
      <c r="U241" t="s">
        <v>76</v>
      </c>
      <c r="V241" t="s">
        <v>77</v>
      </c>
      <c r="W241" t="s">
        <v>222</v>
      </c>
      <c r="X241" t="s">
        <v>78</v>
      </c>
      <c r="Y241" t="s">
        <v>574</v>
      </c>
      <c r="Z241" t="s">
        <v>404</v>
      </c>
      <c r="AA241" t="s">
        <v>152</v>
      </c>
      <c r="AB241" t="s">
        <v>773</v>
      </c>
      <c r="AC241" t="s">
        <v>774</v>
      </c>
      <c r="AD241" t="s">
        <v>83</v>
      </c>
      <c r="AE241" t="s">
        <v>775</v>
      </c>
      <c r="AF241" t="s">
        <v>123</v>
      </c>
      <c r="AG241" t="s">
        <v>154</v>
      </c>
      <c r="AH241" t="s">
        <v>76</v>
      </c>
      <c r="AI241">
        <v>3</v>
      </c>
      <c r="AJ241">
        <v>3</v>
      </c>
      <c r="AK241" t="s">
        <v>124</v>
      </c>
      <c r="AL241" t="s">
        <v>155</v>
      </c>
      <c r="AM241" t="s">
        <v>88</v>
      </c>
      <c r="AN241">
        <v>0</v>
      </c>
      <c r="AO241">
        <v>10</v>
      </c>
      <c r="AP241">
        <v>0</v>
      </c>
      <c r="AQ241">
        <v>9</v>
      </c>
      <c r="AR241" t="s">
        <v>138</v>
      </c>
      <c r="AS241" t="s">
        <v>776</v>
      </c>
      <c r="AT241" t="s">
        <v>129</v>
      </c>
      <c r="AU241" s="3" t="s">
        <v>1855</v>
      </c>
      <c r="AV241" s="56">
        <v>7.0000000000000007E-2</v>
      </c>
      <c r="AW241" s="56">
        <v>0.03</v>
      </c>
      <c r="AX241" s="50">
        <v>10</v>
      </c>
      <c r="AY241" s="63">
        <v>0.09</v>
      </c>
      <c r="AZ241" s="56">
        <v>0.14000000000000001</v>
      </c>
      <c r="BA241" s="56">
        <v>0.05</v>
      </c>
      <c r="BB241" s="50">
        <v>9</v>
      </c>
      <c r="BC241" s="63">
        <v>0.15</v>
      </c>
      <c r="BD241" t="s">
        <v>93</v>
      </c>
      <c r="BE241" t="s">
        <v>1991</v>
      </c>
      <c r="BF241" t="s">
        <v>795</v>
      </c>
    </row>
    <row r="242" spans="1:60">
      <c r="A242" t="s">
        <v>1511</v>
      </c>
      <c r="B242" t="s">
        <v>766</v>
      </c>
      <c r="C242" t="s">
        <v>793</v>
      </c>
      <c r="D242" t="s">
        <v>794</v>
      </c>
      <c r="E242" t="s">
        <v>769</v>
      </c>
      <c r="F242" t="s">
        <v>66</v>
      </c>
      <c r="G242" t="s">
        <v>67</v>
      </c>
      <c r="H242">
        <v>2016</v>
      </c>
      <c r="I242" t="s">
        <v>770</v>
      </c>
      <c r="J242" t="s">
        <v>771</v>
      </c>
      <c r="K242" t="s">
        <v>772</v>
      </c>
      <c r="L242" t="s">
        <v>217</v>
      </c>
      <c r="M242" t="s">
        <v>72</v>
      </c>
      <c r="N242" t="s">
        <v>73</v>
      </c>
      <c r="O242" t="s">
        <v>74</v>
      </c>
      <c r="P242" t="s">
        <v>219</v>
      </c>
      <c r="Q242" t="s">
        <v>220</v>
      </c>
      <c r="R242" t="s">
        <v>221</v>
      </c>
      <c r="S242" t="s">
        <v>76</v>
      </c>
      <c r="T242" t="s">
        <v>220</v>
      </c>
      <c r="U242" t="s">
        <v>76</v>
      </c>
      <c r="V242" t="s">
        <v>77</v>
      </c>
      <c r="W242" t="s">
        <v>222</v>
      </c>
      <c r="X242" t="s">
        <v>78</v>
      </c>
      <c r="Y242" t="s">
        <v>574</v>
      </c>
      <c r="Z242" t="s">
        <v>404</v>
      </c>
      <c r="AA242" t="s">
        <v>152</v>
      </c>
      <c r="AB242" t="s">
        <v>773</v>
      </c>
      <c r="AC242" t="s">
        <v>774</v>
      </c>
      <c r="AD242" t="s">
        <v>83</v>
      </c>
      <c r="AE242" t="s">
        <v>775</v>
      </c>
      <c r="AF242" t="s">
        <v>123</v>
      </c>
      <c r="AG242" t="s">
        <v>154</v>
      </c>
      <c r="AH242" t="s">
        <v>76</v>
      </c>
      <c r="AI242">
        <v>3</v>
      </c>
      <c r="AJ242">
        <v>3</v>
      </c>
      <c r="AK242" t="s">
        <v>124</v>
      </c>
      <c r="AL242" t="s">
        <v>155</v>
      </c>
      <c r="AM242" t="s">
        <v>88</v>
      </c>
      <c r="AN242">
        <v>0</v>
      </c>
      <c r="AO242">
        <v>10</v>
      </c>
      <c r="AP242">
        <v>0</v>
      </c>
      <c r="AQ242">
        <v>9</v>
      </c>
      <c r="AR242" t="s">
        <v>138</v>
      </c>
      <c r="AS242" t="s">
        <v>776</v>
      </c>
      <c r="AT242" t="s">
        <v>129</v>
      </c>
      <c r="AU242" s="3" t="s">
        <v>1270</v>
      </c>
      <c r="AV242" s="56">
        <v>0</v>
      </c>
      <c r="AW242" s="56">
        <v>0</v>
      </c>
      <c r="AX242" s="50">
        <v>10</v>
      </c>
      <c r="AY242" s="63">
        <v>0</v>
      </c>
      <c r="AZ242" s="56">
        <v>0</v>
      </c>
      <c r="BA242" s="56">
        <v>0</v>
      </c>
      <c r="BB242" s="50">
        <v>9</v>
      </c>
      <c r="BC242" s="63">
        <v>0</v>
      </c>
      <c r="BD242" t="s">
        <v>93</v>
      </c>
      <c r="BE242" t="s">
        <v>1991</v>
      </c>
      <c r="BF242" t="s">
        <v>795</v>
      </c>
      <c r="BH242" s="7" t="s">
        <v>1748</v>
      </c>
    </row>
    <row r="243" spans="1:60">
      <c r="A243" t="s">
        <v>1512</v>
      </c>
      <c r="B243" t="s">
        <v>766</v>
      </c>
      <c r="C243" t="s">
        <v>793</v>
      </c>
      <c r="D243" t="s">
        <v>794</v>
      </c>
      <c r="E243" t="s">
        <v>769</v>
      </c>
      <c r="F243" t="s">
        <v>66</v>
      </c>
      <c r="G243" t="s">
        <v>67</v>
      </c>
      <c r="H243">
        <v>2016</v>
      </c>
      <c r="I243" t="s">
        <v>770</v>
      </c>
      <c r="J243" t="s">
        <v>771</v>
      </c>
      <c r="K243" t="s">
        <v>772</v>
      </c>
      <c r="L243" t="s">
        <v>217</v>
      </c>
      <c r="M243" t="s">
        <v>72</v>
      </c>
      <c r="N243" t="s">
        <v>73</v>
      </c>
      <c r="O243" t="s">
        <v>74</v>
      </c>
      <c r="P243" t="s">
        <v>219</v>
      </c>
      <c r="Q243" t="s">
        <v>220</v>
      </c>
      <c r="R243" t="s">
        <v>221</v>
      </c>
      <c r="S243" t="s">
        <v>76</v>
      </c>
      <c r="T243" t="s">
        <v>220</v>
      </c>
      <c r="U243" t="s">
        <v>76</v>
      </c>
      <c r="V243" t="s">
        <v>77</v>
      </c>
      <c r="W243" t="s">
        <v>222</v>
      </c>
      <c r="X243" t="s">
        <v>78</v>
      </c>
      <c r="Y243" t="s">
        <v>574</v>
      </c>
      <c r="Z243" t="s">
        <v>404</v>
      </c>
      <c r="AA243" t="s">
        <v>152</v>
      </c>
      <c r="AB243" t="s">
        <v>773</v>
      </c>
      <c r="AC243" t="s">
        <v>774</v>
      </c>
      <c r="AD243" t="s">
        <v>83</v>
      </c>
      <c r="AE243" t="s">
        <v>775</v>
      </c>
      <c r="AF243" t="s">
        <v>123</v>
      </c>
      <c r="AG243" t="s">
        <v>154</v>
      </c>
      <c r="AH243" t="s">
        <v>76</v>
      </c>
      <c r="AI243">
        <v>3</v>
      </c>
      <c r="AJ243">
        <v>3</v>
      </c>
      <c r="AK243" t="s">
        <v>124</v>
      </c>
      <c r="AL243" t="s">
        <v>155</v>
      </c>
      <c r="AM243" t="s">
        <v>88</v>
      </c>
      <c r="AN243">
        <v>0</v>
      </c>
      <c r="AO243">
        <v>10</v>
      </c>
      <c r="AP243">
        <v>0</v>
      </c>
      <c r="AQ243">
        <v>9</v>
      </c>
      <c r="AR243" t="s">
        <v>138</v>
      </c>
      <c r="AS243" t="s">
        <v>776</v>
      </c>
      <c r="AT243" t="s">
        <v>129</v>
      </c>
      <c r="AU243" s="3" t="s">
        <v>1269</v>
      </c>
      <c r="AV243" s="56">
        <v>0.76772616136919303</v>
      </c>
      <c r="AW243" s="56">
        <v>3.1784841075793935E-2</v>
      </c>
      <c r="AX243" s="50">
        <v>10</v>
      </c>
      <c r="AY243" s="63">
        <v>0.10051249286598544</v>
      </c>
      <c r="AZ243" s="56">
        <v>0.72107672279847101</v>
      </c>
      <c r="BA243" s="56">
        <v>0.10269367339035196</v>
      </c>
      <c r="BB243" s="50">
        <v>9</v>
      </c>
      <c r="BC243" s="63">
        <v>0.30808102017105587</v>
      </c>
      <c r="BD243" t="s">
        <v>93</v>
      </c>
      <c r="BE243" t="s">
        <v>1991</v>
      </c>
      <c r="BF243" t="s">
        <v>795</v>
      </c>
    </row>
    <row r="244" spans="1:60" s="1" customFormat="1">
      <c r="A244" s="1" t="s">
        <v>1513</v>
      </c>
      <c r="B244" s="1" t="s">
        <v>799</v>
      </c>
      <c r="C244" s="1" t="s">
        <v>800</v>
      </c>
      <c r="D244" s="1" t="s">
        <v>801</v>
      </c>
      <c r="E244" s="1" t="s">
        <v>802</v>
      </c>
      <c r="F244" s="1" t="s">
        <v>187</v>
      </c>
      <c r="G244" s="1" t="s">
        <v>67</v>
      </c>
      <c r="H244" s="1">
        <v>2016</v>
      </c>
      <c r="I244" s="1" t="s">
        <v>803</v>
      </c>
      <c r="J244" s="1" t="s">
        <v>804</v>
      </c>
      <c r="K244" s="1" t="s">
        <v>805</v>
      </c>
      <c r="L244" s="1" t="s">
        <v>71</v>
      </c>
      <c r="M244" s="1" t="s">
        <v>72</v>
      </c>
      <c r="N244" s="1" t="s">
        <v>73</v>
      </c>
      <c r="O244" s="1" t="s">
        <v>74</v>
      </c>
      <c r="P244" s="1" t="s">
        <v>75</v>
      </c>
      <c r="Q244" s="1" t="s">
        <v>72</v>
      </c>
      <c r="R244" s="1" t="s">
        <v>75</v>
      </c>
      <c r="S244" s="1" t="s">
        <v>76</v>
      </c>
      <c r="T244" s="1" t="s">
        <v>76</v>
      </c>
      <c r="U244" s="1" t="s">
        <v>220</v>
      </c>
      <c r="V244" s="1" t="s">
        <v>77</v>
      </c>
      <c r="W244" s="1" t="s">
        <v>114</v>
      </c>
      <c r="X244" s="1" t="s">
        <v>115</v>
      </c>
      <c r="Y244" s="1" t="s">
        <v>116</v>
      </c>
      <c r="Z244" s="1" t="s">
        <v>806</v>
      </c>
      <c r="AA244" s="1" t="s">
        <v>807</v>
      </c>
      <c r="AB244" s="1" t="s">
        <v>807</v>
      </c>
      <c r="AC244" s="1" t="s">
        <v>456</v>
      </c>
      <c r="AD244" s="1" t="s">
        <v>83</v>
      </c>
      <c r="AE244" s="1" t="s">
        <v>808</v>
      </c>
      <c r="AF244" s="1" t="s">
        <v>85</v>
      </c>
      <c r="AG244" s="1" t="s">
        <v>86</v>
      </c>
      <c r="AH244" s="1" t="s">
        <v>76</v>
      </c>
      <c r="AI244" s="1">
        <v>3</v>
      </c>
      <c r="AJ244" s="1" t="s">
        <v>87</v>
      </c>
      <c r="AK244" s="1">
        <v>3</v>
      </c>
      <c r="AL244" s="1" t="s">
        <v>809</v>
      </c>
      <c r="AM244" s="1" t="s">
        <v>126</v>
      </c>
      <c r="AN244" s="1" t="s">
        <v>72</v>
      </c>
      <c r="AO244" s="1" t="s">
        <v>72</v>
      </c>
      <c r="AP244" s="1" t="s">
        <v>72</v>
      </c>
      <c r="AQ244" s="1" t="s">
        <v>72</v>
      </c>
      <c r="AR244" s="1" t="s">
        <v>89</v>
      </c>
      <c r="AS244" s="1" t="s">
        <v>810</v>
      </c>
      <c r="AT244" s="1" t="s">
        <v>91</v>
      </c>
      <c r="AU244" s="4" t="s">
        <v>131</v>
      </c>
      <c r="AV244" s="57">
        <v>1.25</v>
      </c>
      <c r="AW244" s="57">
        <v>0.12</v>
      </c>
      <c r="AX244" s="51">
        <v>9</v>
      </c>
      <c r="AY244" s="64">
        <v>0.36</v>
      </c>
      <c r="AZ244" s="57">
        <v>1.84</v>
      </c>
      <c r="BA244" s="57">
        <v>0.27</v>
      </c>
      <c r="BB244" s="51">
        <v>5</v>
      </c>
      <c r="BC244" s="64">
        <v>0.6</v>
      </c>
      <c r="BD244" s="1" t="s">
        <v>93</v>
      </c>
      <c r="BE244" s="1" t="s">
        <v>811</v>
      </c>
    </row>
    <row r="245" spans="1:60" s="1" customFormat="1">
      <c r="A245" s="1" t="s">
        <v>1514</v>
      </c>
      <c r="B245" s="1" t="s">
        <v>799</v>
      </c>
      <c r="C245" s="1" t="s">
        <v>800</v>
      </c>
      <c r="D245" s="1" t="s">
        <v>801</v>
      </c>
      <c r="E245" s="1" t="s">
        <v>802</v>
      </c>
      <c r="F245" s="1" t="s">
        <v>187</v>
      </c>
      <c r="G245" s="1" t="s">
        <v>67</v>
      </c>
      <c r="H245" s="1">
        <v>2016</v>
      </c>
      <c r="I245" s="1" t="s">
        <v>803</v>
      </c>
      <c r="J245" s="1" t="s">
        <v>804</v>
      </c>
      <c r="K245" s="1" t="s">
        <v>805</v>
      </c>
      <c r="L245" s="1" t="s">
        <v>71</v>
      </c>
      <c r="M245" s="1" t="s">
        <v>72</v>
      </c>
      <c r="N245" s="1" t="s">
        <v>73</v>
      </c>
      <c r="O245" s="1" t="s">
        <v>74</v>
      </c>
      <c r="P245" s="1" t="s">
        <v>75</v>
      </c>
      <c r="Q245" s="1" t="s">
        <v>72</v>
      </c>
      <c r="R245" s="1" t="s">
        <v>75</v>
      </c>
      <c r="S245" s="1" t="s">
        <v>76</v>
      </c>
      <c r="T245" s="1" t="s">
        <v>76</v>
      </c>
      <c r="U245" s="1" t="s">
        <v>220</v>
      </c>
      <c r="V245" s="1" t="s">
        <v>77</v>
      </c>
      <c r="W245" s="1" t="s">
        <v>114</v>
      </c>
      <c r="X245" s="1" t="s">
        <v>115</v>
      </c>
      <c r="Y245" s="1" t="s">
        <v>116</v>
      </c>
      <c r="Z245" s="1" t="s">
        <v>806</v>
      </c>
      <c r="AA245" s="1" t="s">
        <v>807</v>
      </c>
      <c r="AB245" s="1" t="s">
        <v>807</v>
      </c>
      <c r="AC245" s="1" t="s">
        <v>456</v>
      </c>
      <c r="AD245" s="1" t="s">
        <v>83</v>
      </c>
      <c r="AE245" s="1" t="s">
        <v>808</v>
      </c>
      <c r="AF245" s="1" t="s">
        <v>85</v>
      </c>
      <c r="AG245" s="1" t="s">
        <v>86</v>
      </c>
      <c r="AH245" s="1" t="s">
        <v>76</v>
      </c>
      <c r="AI245" s="1">
        <v>3</v>
      </c>
      <c r="AJ245" s="1" t="s">
        <v>87</v>
      </c>
      <c r="AK245" s="1">
        <v>3</v>
      </c>
      <c r="AL245" s="1" t="s">
        <v>809</v>
      </c>
      <c r="AM245" s="1" t="s">
        <v>126</v>
      </c>
      <c r="AN245" s="1" t="s">
        <v>72</v>
      </c>
      <c r="AO245" s="1" t="s">
        <v>72</v>
      </c>
      <c r="AP245" s="1" t="s">
        <v>72</v>
      </c>
      <c r="AQ245" s="1" t="s">
        <v>72</v>
      </c>
      <c r="AR245" s="1" t="s">
        <v>89</v>
      </c>
      <c r="AS245" s="1" t="s">
        <v>810</v>
      </c>
      <c r="AT245" s="1" t="s">
        <v>91</v>
      </c>
      <c r="AU245" s="4" t="s">
        <v>1854</v>
      </c>
      <c r="AV245" s="57">
        <v>1.4</v>
      </c>
      <c r="AW245" s="57">
        <v>0.22</v>
      </c>
      <c r="AX245" s="51">
        <v>9</v>
      </c>
      <c r="AY245" s="64">
        <v>0.66</v>
      </c>
      <c r="AZ245" s="57">
        <v>1.59</v>
      </c>
      <c r="BA245" s="57">
        <v>0.2</v>
      </c>
      <c r="BB245" s="51">
        <v>5</v>
      </c>
      <c r="BC245" s="64">
        <v>0.45</v>
      </c>
      <c r="BD245" s="1" t="s">
        <v>93</v>
      </c>
      <c r="BE245" s="1" t="s">
        <v>811</v>
      </c>
    </row>
    <row r="246" spans="1:60" s="1" customFormat="1">
      <c r="A246" s="1" t="s">
        <v>1515</v>
      </c>
      <c r="B246" s="1" t="s">
        <v>799</v>
      </c>
      <c r="C246" s="1" t="s">
        <v>800</v>
      </c>
      <c r="D246" s="1" t="s">
        <v>801</v>
      </c>
      <c r="E246" s="1" t="s">
        <v>802</v>
      </c>
      <c r="F246" s="1" t="s">
        <v>187</v>
      </c>
      <c r="G246" s="1" t="s">
        <v>67</v>
      </c>
      <c r="H246" s="1">
        <v>2016</v>
      </c>
      <c r="I246" s="1" t="s">
        <v>803</v>
      </c>
      <c r="J246" s="1" t="s">
        <v>804</v>
      </c>
      <c r="K246" s="1" t="s">
        <v>805</v>
      </c>
      <c r="L246" s="1" t="s">
        <v>71</v>
      </c>
      <c r="M246" s="1" t="s">
        <v>72</v>
      </c>
      <c r="N246" s="1" t="s">
        <v>73</v>
      </c>
      <c r="O246" s="1" t="s">
        <v>74</v>
      </c>
      <c r="P246" s="1" t="s">
        <v>75</v>
      </c>
      <c r="Q246" s="1" t="s">
        <v>72</v>
      </c>
      <c r="R246" s="1" t="s">
        <v>75</v>
      </c>
      <c r="S246" s="1" t="s">
        <v>76</v>
      </c>
      <c r="T246" s="1" t="s">
        <v>76</v>
      </c>
      <c r="U246" s="1" t="s">
        <v>220</v>
      </c>
      <c r="V246" s="1" t="s">
        <v>77</v>
      </c>
      <c r="W246" s="1" t="s">
        <v>114</v>
      </c>
      <c r="X246" s="1" t="s">
        <v>115</v>
      </c>
      <c r="Y246" s="1" t="s">
        <v>116</v>
      </c>
      <c r="Z246" s="1" t="s">
        <v>806</v>
      </c>
      <c r="AA246" s="1" t="s">
        <v>807</v>
      </c>
      <c r="AB246" s="1" t="s">
        <v>807</v>
      </c>
      <c r="AC246" s="1" t="s">
        <v>456</v>
      </c>
      <c r="AD246" s="1" t="s">
        <v>83</v>
      </c>
      <c r="AE246" s="1" t="s">
        <v>808</v>
      </c>
      <c r="AF246" s="1" t="s">
        <v>85</v>
      </c>
      <c r="AG246" s="1" t="s">
        <v>86</v>
      </c>
      <c r="AH246" s="1" t="s">
        <v>76</v>
      </c>
      <c r="AI246" s="1">
        <v>3</v>
      </c>
      <c r="AJ246" s="1" t="s">
        <v>87</v>
      </c>
      <c r="AK246" s="1">
        <v>3</v>
      </c>
      <c r="AL246" s="1" t="s">
        <v>809</v>
      </c>
      <c r="AM246" s="1" t="s">
        <v>126</v>
      </c>
      <c r="AN246" s="1" t="s">
        <v>72</v>
      </c>
      <c r="AO246" s="1" t="s">
        <v>72</v>
      </c>
      <c r="AP246" s="1" t="s">
        <v>72</v>
      </c>
      <c r="AQ246" s="1" t="s">
        <v>72</v>
      </c>
      <c r="AR246" s="1" t="s">
        <v>89</v>
      </c>
      <c r="AS246" s="1" t="s">
        <v>810</v>
      </c>
      <c r="AT246" s="1" t="s">
        <v>91</v>
      </c>
      <c r="AU246" s="4" t="s">
        <v>1855</v>
      </c>
      <c r="AV246" s="57">
        <v>2.89</v>
      </c>
      <c r="AW246" s="57">
        <v>0.93</v>
      </c>
      <c r="AX246" s="51">
        <v>9</v>
      </c>
      <c r="AY246" s="64">
        <v>2.79</v>
      </c>
      <c r="AZ246" s="57">
        <v>4.42</v>
      </c>
      <c r="BA246" s="57">
        <v>1.95</v>
      </c>
      <c r="BB246" s="51">
        <v>5</v>
      </c>
      <c r="BC246" s="64">
        <v>4.3600000000000003</v>
      </c>
      <c r="BD246" s="1" t="s">
        <v>93</v>
      </c>
      <c r="BE246" s="1" t="s">
        <v>811</v>
      </c>
    </row>
    <row r="247" spans="1:60" s="1" customFormat="1">
      <c r="A247" s="1" t="s">
        <v>1516</v>
      </c>
      <c r="B247" s="1" t="s">
        <v>799</v>
      </c>
      <c r="C247" s="1" t="s">
        <v>800</v>
      </c>
      <c r="D247" s="1" t="s">
        <v>801</v>
      </c>
      <c r="E247" s="1" t="s">
        <v>802</v>
      </c>
      <c r="F247" s="1" t="s">
        <v>187</v>
      </c>
      <c r="G247" s="1" t="s">
        <v>67</v>
      </c>
      <c r="H247" s="1">
        <v>2016</v>
      </c>
      <c r="I247" s="1" t="s">
        <v>803</v>
      </c>
      <c r="J247" s="1" t="s">
        <v>804</v>
      </c>
      <c r="K247" s="1" t="s">
        <v>805</v>
      </c>
      <c r="L247" s="1" t="s">
        <v>71</v>
      </c>
      <c r="M247" s="1" t="s">
        <v>72</v>
      </c>
      <c r="N247" s="1" t="s">
        <v>73</v>
      </c>
      <c r="O247" s="1" t="s">
        <v>74</v>
      </c>
      <c r="P247" s="1" t="s">
        <v>75</v>
      </c>
      <c r="Q247" s="1" t="s">
        <v>72</v>
      </c>
      <c r="R247" s="1" t="s">
        <v>75</v>
      </c>
      <c r="S247" s="1" t="s">
        <v>76</v>
      </c>
      <c r="T247" s="1" t="s">
        <v>76</v>
      </c>
      <c r="U247" s="1" t="s">
        <v>220</v>
      </c>
      <c r="V247" s="1" t="s">
        <v>77</v>
      </c>
      <c r="W247" s="1" t="s">
        <v>114</v>
      </c>
      <c r="X247" s="1" t="s">
        <v>115</v>
      </c>
      <c r="Y247" s="1" t="s">
        <v>116</v>
      </c>
      <c r="Z247" s="1" t="s">
        <v>806</v>
      </c>
      <c r="AA247" s="1" t="s">
        <v>807</v>
      </c>
      <c r="AB247" s="1" t="s">
        <v>807</v>
      </c>
      <c r="AC247" s="1" t="s">
        <v>456</v>
      </c>
      <c r="AD247" s="1" t="s">
        <v>83</v>
      </c>
      <c r="AE247" s="1" t="s">
        <v>808</v>
      </c>
      <c r="AF247" s="1" t="s">
        <v>85</v>
      </c>
      <c r="AG247" s="1" t="s">
        <v>86</v>
      </c>
      <c r="AH247" s="1" t="s">
        <v>76</v>
      </c>
      <c r="AI247" s="1">
        <v>3</v>
      </c>
      <c r="AJ247" s="1" t="s">
        <v>87</v>
      </c>
      <c r="AK247" s="1">
        <v>3</v>
      </c>
      <c r="AL247" s="1" t="s">
        <v>809</v>
      </c>
      <c r="AM247" s="1" t="s">
        <v>126</v>
      </c>
      <c r="AN247" s="1" t="s">
        <v>72</v>
      </c>
      <c r="AO247" s="1" t="s">
        <v>72</v>
      </c>
      <c r="AP247" s="1" t="s">
        <v>72</v>
      </c>
      <c r="AQ247" s="1" t="s">
        <v>72</v>
      </c>
      <c r="AR247" s="1" t="s">
        <v>89</v>
      </c>
      <c r="AS247" s="1" t="s">
        <v>810</v>
      </c>
      <c r="AT247" s="1" t="s">
        <v>91</v>
      </c>
      <c r="AU247" s="4" t="s">
        <v>1270</v>
      </c>
      <c r="AV247" s="57">
        <v>4.33</v>
      </c>
      <c r="AW247" s="57">
        <v>1.25</v>
      </c>
      <c r="AX247" s="51">
        <v>9</v>
      </c>
      <c r="AY247" s="64">
        <f>AW247*SQRT(AX247)</f>
        <v>3.75</v>
      </c>
      <c r="AZ247" s="57">
        <v>5.98</v>
      </c>
      <c r="BA247" s="57">
        <v>1.99</v>
      </c>
      <c r="BB247" s="51">
        <v>5</v>
      </c>
      <c r="BC247" s="64">
        <f>BA247*SQRT(BB247)</f>
        <v>4.4497752752245816</v>
      </c>
      <c r="BD247" s="1" t="s">
        <v>93</v>
      </c>
      <c r="BE247" s="1" t="s">
        <v>811</v>
      </c>
      <c r="BH247" s="13"/>
    </row>
    <row r="248" spans="1:60" s="1" customFormat="1">
      <c r="A248" s="1" t="s">
        <v>1517</v>
      </c>
      <c r="B248" s="1" t="s">
        <v>799</v>
      </c>
      <c r="C248" s="1" t="s">
        <v>800</v>
      </c>
      <c r="D248" s="1" t="s">
        <v>801</v>
      </c>
      <c r="E248" s="1" t="s">
        <v>802</v>
      </c>
      <c r="F248" s="1" t="s">
        <v>187</v>
      </c>
      <c r="G248" s="1" t="s">
        <v>67</v>
      </c>
      <c r="H248" s="1">
        <v>2016</v>
      </c>
      <c r="I248" s="1" t="s">
        <v>803</v>
      </c>
      <c r="J248" s="1" t="s">
        <v>804</v>
      </c>
      <c r="K248" s="1" t="s">
        <v>805</v>
      </c>
      <c r="L248" s="1" t="s">
        <v>71</v>
      </c>
      <c r="M248" s="1" t="s">
        <v>72</v>
      </c>
      <c r="N248" s="1" t="s">
        <v>73</v>
      </c>
      <c r="O248" s="1" t="s">
        <v>74</v>
      </c>
      <c r="P248" s="1" t="s">
        <v>75</v>
      </c>
      <c r="Q248" s="1" t="s">
        <v>72</v>
      </c>
      <c r="R248" s="1" t="s">
        <v>75</v>
      </c>
      <c r="S248" s="1" t="s">
        <v>76</v>
      </c>
      <c r="T248" s="1" t="s">
        <v>76</v>
      </c>
      <c r="U248" s="1" t="s">
        <v>220</v>
      </c>
      <c r="V248" s="1" t="s">
        <v>77</v>
      </c>
      <c r="W248" s="1" t="s">
        <v>114</v>
      </c>
      <c r="X248" s="1" t="s">
        <v>115</v>
      </c>
      <c r="Y248" s="1" t="s">
        <v>116</v>
      </c>
      <c r="Z248" s="1" t="s">
        <v>806</v>
      </c>
      <c r="AA248" s="1" t="s">
        <v>807</v>
      </c>
      <c r="AB248" s="1" t="s">
        <v>807</v>
      </c>
      <c r="AC248" s="1" t="s">
        <v>456</v>
      </c>
      <c r="AD248" s="1" t="s">
        <v>83</v>
      </c>
      <c r="AE248" s="1" t="s">
        <v>808</v>
      </c>
      <c r="AF248" s="1" t="s">
        <v>85</v>
      </c>
      <c r="AG248" s="1" t="s">
        <v>86</v>
      </c>
      <c r="AH248" s="1" t="s">
        <v>76</v>
      </c>
      <c r="AI248" s="1">
        <v>3</v>
      </c>
      <c r="AJ248" s="1" t="s">
        <v>87</v>
      </c>
      <c r="AK248" s="1">
        <v>3</v>
      </c>
      <c r="AL248" s="1" t="s">
        <v>809</v>
      </c>
      <c r="AM248" s="1" t="s">
        <v>126</v>
      </c>
      <c r="AN248" s="1" t="s">
        <v>72</v>
      </c>
      <c r="AO248" s="1" t="s">
        <v>72</v>
      </c>
      <c r="AP248" s="1" t="s">
        <v>72</v>
      </c>
      <c r="AQ248" s="1" t="s">
        <v>72</v>
      </c>
      <c r="AR248" s="1" t="s">
        <v>89</v>
      </c>
      <c r="AS248" s="1" t="s">
        <v>810</v>
      </c>
      <c r="AT248" s="1" t="s">
        <v>91</v>
      </c>
      <c r="AU248" s="4" t="s">
        <v>1269</v>
      </c>
      <c r="AV248" s="60">
        <v>1.22</v>
      </c>
      <c r="AW248" s="57">
        <v>0.11</v>
      </c>
      <c r="AX248" s="51">
        <v>9</v>
      </c>
      <c r="AY248" s="64">
        <f>AW248*SQRT(AX248)</f>
        <v>0.33</v>
      </c>
      <c r="AZ248" s="57">
        <v>1.62</v>
      </c>
      <c r="BA248" s="57">
        <v>0.28999999999999998</v>
      </c>
      <c r="BB248" s="51">
        <v>5</v>
      </c>
      <c r="BC248" s="64">
        <f>BA248*SQRT(BB248)</f>
        <v>0.64845971347493903</v>
      </c>
      <c r="BD248" s="1" t="s">
        <v>93</v>
      </c>
      <c r="BE248" s="1" t="s">
        <v>811</v>
      </c>
      <c r="BH248" s="13"/>
    </row>
    <row r="249" spans="1:60" s="7" customFormat="1">
      <c r="A249" s="7" t="s">
        <v>1518</v>
      </c>
      <c r="B249" s="7" t="s">
        <v>1827</v>
      </c>
      <c r="C249" s="7" t="s">
        <v>816</v>
      </c>
      <c r="D249" s="7" t="s">
        <v>817</v>
      </c>
      <c r="E249" s="7" t="s">
        <v>818</v>
      </c>
      <c r="F249" s="7" t="s">
        <v>415</v>
      </c>
      <c r="G249" s="7" t="s">
        <v>67</v>
      </c>
      <c r="H249" s="7">
        <v>2014</v>
      </c>
      <c r="I249" s="7" t="s">
        <v>819</v>
      </c>
      <c r="J249" s="7" t="s">
        <v>820</v>
      </c>
      <c r="K249" s="7" t="s">
        <v>821</v>
      </c>
      <c r="L249" s="7" t="s">
        <v>71</v>
      </c>
      <c r="M249" s="7" t="s">
        <v>72</v>
      </c>
      <c r="N249" s="7" t="s">
        <v>73</v>
      </c>
      <c r="O249" s="7" t="s">
        <v>74</v>
      </c>
      <c r="P249" s="7" t="s">
        <v>219</v>
      </c>
      <c r="Q249" s="7" t="s">
        <v>220</v>
      </c>
      <c r="R249" s="7" t="s">
        <v>221</v>
      </c>
      <c r="S249" s="7" t="s">
        <v>220</v>
      </c>
      <c r="T249" s="7" t="s">
        <v>76</v>
      </c>
      <c r="U249" s="7" t="s">
        <v>76</v>
      </c>
      <c r="V249" s="7" t="s">
        <v>77</v>
      </c>
      <c r="W249" s="7" t="s">
        <v>222</v>
      </c>
      <c r="X249" s="7" t="s">
        <v>78</v>
      </c>
      <c r="Y249" s="7" t="s">
        <v>822</v>
      </c>
      <c r="Z249" s="7" t="s">
        <v>823</v>
      </c>
      <c r="AA249" s="7" t="s">
        <v>824</v>
      </c>
      <c r="AB249" s="7" t="s">
        <v>825</v>
      </c>
      <c r="AC249" s="7" t="s">
        <v>824</v>
      </c>
      <c r="AD249" s="7" t="s">
        <v>176</v>
      </c>
      <c r="AE249" s="7" t="s">
        <v>826</v>
      </c>
      <c r="AF249" s="7" t="s">
        <v>123</v>
      </c>
      <c r="AG249" s="7" t="s">
        <v>154</v>
      </c>
      <c r="AH249" s="7" t="s">
        <v>220</v>
      </c>
      <c r="AI249" s="7">
        <v>3</v>
      </c>
      <c r="AJ249" s="7" t="s">
        <v>87</v>
      </c>
      <c r="AK249" s="7" t="s">
        <v>124</v>
      </c>
      <c r="AL249" s="7" t="s">
        <v>827</v>
      </c>
      <c r="AM249" s="7" t="s">
        <v>88</v>
      </c>
      <c r="AN249" s="7">
        <v>2</v>
      </c>
      <c r="AO249" s="7">
        <v>6</v>
      </c>
      <c r="AP249" s="7">
        <v>2</v>
      </c>
      <c r="AQ249" s="7">
        <v>6</v>
      </c>
      <c r="AR249" s="7" t="s">
        <v>89</v>
      </c>
      <c r="AS249" s="7" t="s">
        <v>828</v>
      </c>
      <c r="AT249" s="7" t="s">
        <v>129</v>
      </c>
      <c r="AU249" s="8" t="s">
        <v>131</v>
      </c>
      <c r="AV249" s="61">
        <v>0.75281999999999993</v>
      </c>
      <c r="AW249" s="61">
        <v>0.26383999999999991</v>
      </c>
      <c r="AX249" s="54">
        <v>8</v>
      </c>
      <c r="AY249" s="67">
        <v>0.74625221259303454</v>
      </c>
      <c r="AZ249" s="61">
        <v>0.75093999999999994</v>
      </c>
      <c r="BA249" s="61">
        <v>0.22313999999999992</v>
      </c>
      <c r="BB249" s="54">
        <v>8</v>
      </c>
      <c r="BC249" s="67">
        <v>0.63113522861586469</v>
      </c>
      <c r="BD249" s="7" t="s">
        <v>93</v>
      </c>
      <c r="BE249" s="7" t="s">
        <v>1992</v>
      </c>
      <c r="BF249" s="9"/>
    </row>
    <row r="250" spans="1:60" s="7" customFormat="1">
      <c r="A250" s="7" t="s">
        <v>1519</v>
      </c>
      <c r="B250" s="7" t="s">
        <v>1827</v>
      </c>
      <c r="C250" s="7" t="s">
        <v>816</v>
      </c>
      <c r="D250" s="7" t="s">
        <v>817</v>
      </c>
      <c r="E250" s="7" t="s">
        <v>818</v>
      </c>
      <c r="F250" s="7" t="s">
        <v>415</v>
      </c>
      <c r="G250" s="7" t="s">
        <v>67</v>
      </c>
      <c r="H250" s="7">
        <v>2014</v>
      </c>
      <c r="I250" s="7" t="s">
        <v>819</v>
      </c>
      <c r="J250" s="7" t="s">
        <v>820</v>
      </c>
      <c r="K250" s="7" t="s">
        <v>821</v>
      </c>
      <c r="L250" s="7" t="s">
        <v>71</v>
      </c>
      <c r="M250" s="7" t="s">
        <v>72</v>
      </c>
      <c r="N250" s="7" t="s">
        <v>73</v>
      </c>
      <c r="O250" s="7" t="s">
        <v>74</v>
      </c>
      <c r="P250" s="7" t="s">
        <v>219</v>
      </c>
      <c r="Q250" s="7" t="s">
        <v>220</v>
      </c>
      <c r="R250" s="7" t="s">
        <v>221</v>
      </c>
      <c r="S250" s="7" t="s">
        <v>220</v>
      </c>
      <c r="T250" s="7" t="s">
        <v>76</v>
      </c>
      <c r="U250" s="7" t="s">
        <v>76</v>
      </c>
      <c r="V250" s="7" t="s">
        <v>77</v>
      </c>
      <c r="W250" s="7" t="s">
        <v>222</v>
      </c>
      <c r="X250" s="7" t="s">
        <v>78</v>
      </c>
      <c r="Y250" s="7" t="s">
        <v>822</v>
      </c>
      <c r="Z250" s="7" t="s">
        <v>823</v>
      </c>
      <c r="AA250" s="7" t="s">
        <v>824</v>
      </c>
      <c r="AB250" s="7" t="s">
        <v>825</v>
      </c>
      <c r="AC250" s="7" t="s">
        <v>824</v>
      </c>
      <c r="AD250" s="7" t="s">
        <v>176</v>
      </c>
      <c r="AE250" s="7" t="s">
        <v>826</v>
      </c>
      <c r="AF250" s="7" t="s">
        <v>123</v>
      </c>
      <c r="AG250" s="7" t="s">
        <v>154</v>
      </c>
      <c r="AH250" s="7" t="s">
        <v>220</v>
      </c>
      <c r="AI250" s="7">
        <v>3</v>
      </c>
      <c r="AJ250" s="7" t="s">
        <v>87</v>
      </c>
      <c r="AK250" s="7" t="s">
        <v>124</v>
      </c>
      <c r="AL250" s="7" t="s">
        <v>827</v>
      </c>
      <c r="AM250" s="7" t="s">
        <v>88</v>
      </c>
      <c r="AN250" s="7">
        <v>2</v>
      </c>
      <c r="AO250" s="7">
        <v>6</v>
      </c>
      <c r="AP250" s="7">
        <v>2</v>
      </c>
      <c r="AQ250" s="7">
        <v>6</v>
      </c>
      <c r="AR250" s="7" t="s">
        <v>89</v>
      </c>
      <c r="AS250" s="7" t="s">
        <v>828</v>
      </c>
      <c r="AT250" s="7" t="s">
        <v>129</v>
      </c>
      <c r="AU250" s="8" t="s">
        <v>1854</v>
      </c>
      <c r="AV250" s="61">
        <v>0.55100000000000005</v>
      </c>
      <c r="AW250" s="61">
        <v>0.18</v>
      </c>
      <c r="AX250" s="54">
        <v>8</v>
      </c>
      <c r="AY250" s="67">
        <v>0.50911688245431419</v>
      </c>
      <c r="AZ250" s="61">
        <v>0.57099999999999995</v>
      </c>
      <c r="BA250" s="61">
        <v>0.18</v>
      </c>
      <c r="BB250" s="54">
        <v>8</v>
      </c>
      <c r="BC250" s="67">
        <v>0.50911688245431419</v>
      </c>
      <c r="BD250" s="7" t="s">
        <v>93</v>
      </c>
      <c r="BE250" s="7" t="s">
        <v>1992</v>
      </c>
      <c r="BF250" s="9"/>
    </row>
    <row r="251" spans="1:60" s="7" customFormat="1">
      <c r="A251" s="7" t="s">
        <v>1520</v>
      </c>
      <c r="B251" s="7" t="s">
        <v>1827</v>
      </c>
      <c r="C251" s="7" t="s">
        <v>816</v>
      </c>
      <c r="D251" s="7" t="s">
        <v>817</v>
      </c>
      <c r="E251" s="7" t="s">
        <v>818</v>
      </c>
      <c r="F251" s="7" t="s">
        <v>415</v>
      </c>
      <c r="G251" s="7" t="s">
        <v>67</v>
      </c>
      <c r="H251" s="7">
        <v>2014</v>
      </c>
      <c r="I251" s="7" t="s">
        <v>819</v>
      </c>
      <c r="J251" s="7" t="s">
        <v>820</v>
      </c>
      <c r="K251" s="7" t="s">
        <v>821</v>
      </c>
      <c r="L251" s="7" t="s">
        <v>71</v>
      </c>
      <c r="M251" s="7" t="s">
        <v>72</v>
      </c>
      <c r="N251" s="7" t="s">
        <v>73</v>
      </c>
      <c r="O251" s="7" t="s">
        <v>74</v>
      </c>
      <c r="P251" s="7" t="s">
        <v>219</v>
      </c>
      <c r="Q251" s="7" t="s">
        <v>220</v>
      </c>
      <c r="R251" s="7" t="s">
        <v>221</v>
      </c>
      <c r="S251" s="7" t="s">
        <v>220</v>
      </c>
      <c r="T251" s="7" t="s">
        <v>76</v>
      </c>
      <c r="U251" s="7" t="s">
        <v>76</v>
      </c>
      <c r="V251" s="7" t="s">
        <v>77</v>
      </c>
      <c r="W251" s="7" t="s">
        <v>222</v>
      </c>
      <c r="X251" s="7" t="s">
        <v>78</v>
      </c>
      <c r="Y251" s="7" t="s">
        <v>822</v>
      </c>
      <c r="Z251" s="7" t="s">
        <v>823</v>
      </c>
      <c r="AA251" s="7" t="s">
        <v>824</v>
      </c>
      <c r="AB251" s="7" t="s">
        <v>825</v>
      </c>
      <c r="AC251" s="7" t="s">
        <v>824</v>
      </c>
      <c r="AD251" s="7" t="s">
        <v>176</v>
      </c>
      <c r="AE251" s="7" t="s">
        <v>826</v>
      </c>
      <c r="AF251" s="7" t="s">
        <v>123</v>
      </c>
      <c r="AG251" s="7" t="s">
        <v>154</v>
      </c>
      <c r="AH251" s="7" t="s">
        <v>220</v>
      </c>
      <c r="AI251" s="7">
        <v>3</v>
      </c>
      <c r="AJ251" s="7" t="s">
        <v>87</v>
      </c>
      <c r="AK251" s="7" t="s">
        <v>124</v>
      </c>
      <c r="AL251" s="7" t="s">
        <v>827</v>
      </c>
      <c r="AM251" s="7" t="s">
        <v>88</v>
      </c>
      <c r="AN251" s="7">
        <v>2</v>
      </c>
      <c r="AO251" s="7">
        <v>6</v>
      </c>
      <c r="AP251" s="7">
        <v>2</v>
      </c>
      <c r="AQ251" s="7">
        <v>6</v>
      </c>
      <c r="AR251" s="7" t="s">
        <v>89</v>
      </c>
      <c r="AS251" s="7" t="s">
        <v>828</v>
      </c>
      <c r="AT251" s="7" t="s">
        <v>129</v>
      </c>
      <c r="AU251" s="8" t="s">
        <v>1855</v>
      </c>
      <c r="AV251" s="61">
        <v>0.49947000000000003</v>
      </c>
      <c r="AW251" s="61">
        <v>0.30162</v>
      </c>
      <c r="AX251" s="54">
        <v>8</v>
      </c>
      <c r="AY251" s="61">
        <v>0.85311018936594596</v>
      </c>
      <c r="AZ251" s="61">
        <v>0.31473000000000001</v>
      </c>
      <c r="BA251" s="61">
        <v>0.23632999999999998</v>
      </c>
      <c r="BB251" s="54">
        <v>8</v>
      </c>
      <c r="BC251" s="67">
        <v>0.66844218239126707</v>
      </c>
      <c r="BD251" s="7" t="s">
        <v>93</v>
      </c>
      <c r="BE251" s="7" t="s">
        <v>1992</v>
      </c>
      <c r="BF251" s="9"/>
    </row>
    <row r="252" spans="1:60" s="7" customFormat="1">
      <c r="A252" s="7" t="s">
        <v>1521</v>
      </c>
      <c r="B252" s="7" t="s">
        <v>1827</v>
      </c>
      <c r="C252" s="7" t="s">
        <v>816</v>
      </c>
      <c r="D252" s="7" t="s">
        <v>817</v>
      </c>
      <c r="E252" s="7" t="s">
        <v>818</v>
      </c>
      <c r="F252" s="7" t="s">
        <v>415</v>
      </c>
      <c r="G252" s="7" t="s">
        <v>67</v>
      </c>
      <c r="H252" s="7">
        <v>2014</v>
      </c>
      <c r="I252" s="7" t="s">
        <v>819</v>
      </c>
      <c r="J252" s="7" t="s">
        <v>820</v>
      </c>
      <c r="K252" s="7" t="s">
        <v>821</v>
      </c>
      <c r="L252" s="7" t="s">
        <v>71</v>
      </c>
      <c r="M252" s="7" t="s">
        <v>72</v>
      </c>
      <c r="N252" s="7" t="s">
        <v>73</v>
      </c>
      <c r="O252" s="7" t="s">
        <v>74</v>
      </c>
      <c r="P252" s="7" t="s">
        <v>219</v>
      </c>
      <c r="Q252" s="7" t="s">
        <v>220</v>
      </c>
      <c r="R252" s="7" t="s">
        <v>221</v>
      </c>
      <c r="S252" s="7" t="s">
        <v>220</v>
      </c>
      <c r="T252" s="7" t="s">
        <v>76</v>
      </c>
      <c r="U252" s="7" t="s">
        <v>76</v>
      </c>
      <c r="V252" s="7" t="s">
        <v>77</v>
      </c>
      <c r="W252" s="7" t="s">
        <v>222</v>
      </c>
      <c r="X252" s="7" t="s">
        <v>78</v>
      </c>
      <c r="Y252" s="7" t="s">
        <v>822</v>
      </c>
      <c r="Z252" s="7" t="s">
        <v>823</v>
      </c>
      <c r="AA252" s="7" t="s">
        <v>824</v>
      </c>
      <c r="AB252" s="7" t="s">
        <v>825</v>
      </c>
      <c r="AC252" s="7" t="s">
        <v>824</v>
      </c>
      <c r="AD252" s="7" t="s">
        <v>176</v>
      </c>
      <c r="AE252" s="7" t="s">
        <v>826</v>
      </c>
      <c r="AF252" s="7" t="s">
        <v>123</v>
      </c>
      <c r="AG252" s="7" t="s">
        <v>154</v>
      </c>
      <c r="AH252" s="7" t="s">
        <v>220</v>
      </c>
      <c r="AI252" s="7">
        <v>3</v>
      </c>
      <c r="AJ252" s="7" t="s">
        <v>87</v>
      </c>
      <c r="AK252" s="7" t="s">
        <v>124</v>
      </c>
      <c r="AL252" s="7" t="s">
        <v>827</v>
      </c>
      <c r="AM252" s="7" t="s">
        <v>88</v>
      </c>
      <c r="AN252" s="7">
        <v>2</v>
      </c>
      <c r="AO252" s="7">
        <v>6</v>
      </c>
      <c r="AP252" s="7">
        <v>2</v>
      </c>
      <c r="AQ252" s="7">
        <v>6</v>
      </c>
      <c r="AR252" s="7" t="s">
        <v>89</v>
      </c>
      <c r="AS252" s="7" t="s">
        <v>828</v>
      </c>
      <c r="AT252" s="7" t="s">
        <v>129</v>
      </c>
      <c r="AU252" s="8" t="s">
        <v>1270</v>
      </c>
      <c r="AV252" s="61">
        <v>0.18099999999999999</v>
      </c>
      <c r="AW252" s="61">
        <v>7.0000000000000007E-2</v>
      </c>
      <c r="AX252" s="54">
        <v>8</v>
      </c>
      <c r="AY252" s="67">
        <v>0.19798989873223333</v>
      </c>
      <c r="AZ252" s="61">
        <v>0.183</v>
      </c>
      <c r="BA252" s="61">
        <v>0.14000000000000001</v>
      </c>
      <c r="BB252" s="54">
        <v>8</v>
      </c>
      <c r="BC252" s="67">
        <v>0.39597979746446665</v>
      </c>
      <c r="BD252" s="7" t="s">
        <v>93</v>
      </c>
      <c r="BE252" s="7" t="s">
        <v>1992</v>
      </c>
      <c r="BF252" s="9"/>
    </row>
    <row r="253" spans="1:60" s="7" customFormat="1">
      <c r="A253" s="7" t="s">
        <v>1522</v>
      </c>
      <c r="B253" s="7" t="s">
        <v>1827</v>
      </c>
      <c r="C253" s="7" t="s">
        <v>816</v>
      </c>
      <c r="D253" s="7" t="s">
        <v>817</v>
      </c>
      <c r="E253" s="7" t="s">
        <v>818</v>
      </c>
      <c r="F253" s="7" t="s">
        <v>415</v>
      </c>
      <c r="G253" s="7" t="s">
        <v>67</v>
      </c>
      <c r="H253" s="7">
        <v>2014</v>
      </c>
      <c r="I253" s="7" t="s">
        <v>819</v>
      </c>
      <c r="J253" s="7" t="s">
        <v>820</v>
      </c>
      <c r="K253" s="7" t="s">
        <v>821</v>
      </c>
      <c r="L253" s="7" t="s">
        <v>71</v>
      </c>
      <c r="M253" s="7" t="s">
        <v>72</v>
      </c>
      <c r="N253" s="7" t="s">
        <v>73</v>
      </c>
      <c r="O253" s="7" t="s">
        <v>74</v>
      </c>
      <c r="P253" s="7" t="s">
        <v>219</v>
      </c>
      <c r="Q253" s="7" t="s">
        <v>220</v>
      </c>
      <c r="R253" s="7" t="s">
        <v>221</v>
      </c>
      <c r="S253" s="7" t="s">
        <v>220</v>
      </c>
      <c r="T253" s="7" t="s">
        <v>76</v>
      </c>
      <c r="U253" s="7" t="s">
        <v>76</v>
      </c>
      <c r="V253" s="7" t="s">
        <v>77</v>
      </c>
      <c r="W253" s="7" t="s">
        <v>222</v>
      </c>
      <c r="X253" s="7" t="s">
        <v>78</v>
      </c>
      <c r="Y253" s="7" t="s">
        <v>822</v>
      </c>
      <c r="Z253" s="7" t="s">
        <v>823</v>
      </c>
      <c r="AA253" s="7" t="s">
        <v>824</v>
      </c>
      <c r="AB253" s="7" t="s">
        <v>825</v>
      </c>
      <c r="AC253" s="7" t="s">
        <v>824</v>
      </c>
      <c r="AD253" s="7" t="s">
        <v>176</v>
      </c>
      <c r="AE253" s="7" t="s">
        <v>826</v>
      </c>
      <c r="AF253" s="7" t="s">
        <v>123</v>
      </c>
      <c r="AG253" s="7" t="s">
        <v>154</v>
      </c>
      <c r="AH253" s="7" t="s">
        <v>220</v>
      </c>
      <c r="AI253" s="7">
        <v>3</v>
      </c>
      <c r="AJ253" s="7" t="s">
        <v>87</v>
      </c>
      <c r="AK253" s="7" t="s">
        <v>124</v>
      </c>
      <c r="AL253" s="7" t="s">
        <v>827</v>
      </c>
      <c r="AM253" s="7" t="s">
        <v>88</v>
      </c>
      <c r="AN253" s="7">
        <v>2</v>
      </c>
      <c r="AO253" s="7">
        <v>6</v>
      </c>
      <c r="AP253" s="7">
        <v>2</v>
      </c>
      <c r="AQ253" s="7">
        <v>6</v>
      </c>
      <c r="AR253" s="7" t="s">
        <v>89</v>
      </c>
      <c r="AS253" s="7" t="s">
        <v>828</v>
      </c>
      <c r="AT253" s="7" t="s">
        <v>129</v>
      </c>
      <c r="AU253" s="8" t="s">
        <v>1269</v>
      </c>
      <c r="AV253" s="61">
        <v>0.89100000000000001</v>
      </c>
      <c r="AW253" s="61">
        <v>0.11</v>
      </c>
      <c r="AX253" s="54">
        <v>8</v>
      </c>
      <c r="AY253" s="67">
        <v>0.31112698372208092</v>
      </c>
      <c r="AZ253" s="61">
        <v>0.88300000000000001</v>
      </c>
      <c r="BA253" s="61">
        <v>0.1</v>
      </c>
      <c r="BB253" s="54">
        <v>8</v>
      </c>
      <c r="BC253" s="67">
        <v>0.28284271247461906</v>
      </c>
      <c r="BD253" s="7" t="s">
        <v>93</v>
      </c>
      <c r="BE253" s="7" t="s">
        <v>1992</v>
      </c>
      <c r="BF253" s="9"/>
    </row>
    <row r="254" spans="1:60" s="1" customFormat="1">
      <c r="A254" s="1" t="s">
        <v>1523</v>
      </c>
      <c r="B254" s="1" t="s">
        <v>1825</v>
      </c>
      <c r="C254" s="1" t="s">
        <v>846</v>
      </c>
      <c r="D254" s="1" t="s">
        <v>847</v>
      </c>
      <c r="E254" s="1" t="s">
        <v>1826</v>
      </c>
      <c r="F254" s="1" t="s">
        <v>677</v>
      </c>
      <c r="G254" s="1" t="s">
        <v>67</v>
      </c>
      <c r="H254" s="1">
        <v>2015</v>
      </c>
      <c r="I254" s="1" t="s">
        <v>849</v>
      </c>
      <c r="J254" s="1" t="s">
        <v>401</v>
      </c>
      <c r="K254" s="1" t="s">
        <v>402</v>
      </c>
      <c r="L254" s="1" t="s">
        <v>71</v>
      </c>
      <c r="M254" s="1" t="s">
        <v>850</v>
      </c>
      <c r="N254" s="1" t="s">
        <v>73</v>
      </c>
      <c r="O254" s="1" t="s">
        <v>74</v>
      </c>
      <c r="P254" s="1" t="s">
        <v>75</v>
      </c>
      <c r="Q254" s="1" t="s">
        <v>72</v>
      </c>
      <c r="R254" s="1" t="s">
        <v>75</v>
      </c>
      <c r="S254" s="1" t="s">
        <v>76</v>
      </c>
      <c r="T254" s="1" t="s">
        <v>76</v>
      </c>
      <c r="U254" s="1" t="s">
        <v>76</v>
      </c>
      <c r="V254" s="1" t="s">
        <v>77</v>
      </c>
      <c r="W254" s="1" t="s">
        <v>114</v>
      </c>
      <c r="X254" s="1" t="s">
        <v>115</v>
      </c>
      <c r="Y254" s="1" t="s">
        <v>293</v>
      </c>
      <c r="Z254" s="1" t="s">
        <v>851</v>
      </c>
      <c r="AA254" s="1" t="s">
        <v>152</v>
      </c>
      <c r="AB254" s="1" t="s">
        <v>152</v>
      </c>
      <c r="AC254" s="1" t="s">
        <v>456</v>
      </c>
      <c r="AD254" s="1" t="s">
        <v>83</v>
      </c>
      <c r="AE254" s="1" t="s">
        <v>852</v>
      </c>
      <c r="AF254" s="1" t="s">
        <v>85</v>
      </c>
      <c r="AG254" s="1" t="s">
        <v>86</v>
      </c>
      <c r="AH254" s="1" t="s">
        <v>76</v>
      </c>
      <c r="AI254" s="1">
        <v>3</v>
      </c>
      <c r="AJ254" s="1" t="s">
        <v>87</v>
      </c>
      <c r="AK254" s="1">
        <v>3</v>
      </c>
      <c r="AL254" s="1" t="s">
        <v>125</v>
      </c>
      <c r="AM254" s="1" t="s">
        <v>126</v>
      </c>
      <c r="AN254" s="1">
        <v>5</v>
      </c>
      <c r="AO254" s="1">
        <v>2</v>
      </c>
      <c r="AP254" s="1">
        <v>2</v>
      </c>
      <c r="AQ254" s="1">
        <v>4</v>
      </c>
      <c r="AR254" s="1" t="s">
        <v>89</v>
      </c>
      <c r="AS254" s="1" t="s">
        <v>853</v>
      </c>
      <c r="AT254" s="1" t="s">
        <v>300</v>
      </c>
      <c r="AU254" s="4" t="s">
        <v>131</v>
      </c>
      <c r="AV254" s="57">
        <v>9.43</v>
      </c>
      <c r="AW254" s="57">
        <v>0.53</v>
      </c>
      <c r="AX254" s="51">
        <v>7</v>
      </c>
      <c r="AY254" s="64">
        <v>1.39</v>
      </c>
      <c r="AZ254" s="57">
        <v>9.7100000000000009</v>
      </c>
      <c r="BA254" s="57">
        <v>0.64</v>
      </c>
      <c r="BB254" s="51">
        <v>6</v>
      </c>
      <c r="BC254" s="64">
        <v>1.58</v>
      </c>
      <c r="BD254" s="1" t="s">
        <v>93</v>
      </c>
      <c r="BE254" s="1" t="s">
        <v>157</v>
      </c>
    </row>
    <row r="255" spans="1:60" s="1" customFormat="1">
      <c r="A255" s="1" t="s">
        <v>1524</v>
      </c>
      <c r="B255" s="1" t="s">
        <v>1825</v>
      </c>
      <c r="C255" s="1" t="s">
        <v>846</v>
      </c>
      <c r="D255" s="1" t="s">
        <v>847</v>
      </c>
      <c r="E255" s="1" t="s">
        <v>1826</v>
      </c>
      <c r="F255" s="1" t="s">
        <v>677</v>
      </c>
      <c r="G255" s="1" t="s">
        <v>67</v>
      </c>
      <c r="H255" s="1">
        <v>2015</v>
      </c>
      <c r="I255" s="1" t="s">
        <v>849</v>
      </c>
      <c r="J255" s="1" t="s">
        <v>401</v>
      </c>
      <c r="K255" s="1" t="s">
        <v>402</v>
      </c>
      <c r="L255" s="1" t="s">
        <v>71</v>
      </c>
      <c r="M255" s="1" t="s">
        <v>850</v>
      </c>
      <c r="N255" s="1" t="s">
        <v>73</v>
      </c>
      <c r="O255" s="1" t="s">
        <v>74</v>
      </c>
      <c r="P255" s="1" t="s">
        <v>75</v>
      </c>
      <c r="Q255" s="1" t="s">
        <v>72</v>
      </c>
      <c r="R255" s="1" t="s">
        <v>75</v>
      </c>
      <c r="S255" s="1" t="s">
        <v>76</v>
      </c>
      <c r="T255" s="1" t="s">
        <v>76</v>
      </c>
      <c r="U255" s="1" t="s">
        <v>76</v>
      </c>
      <c r="V255" s="1" t="s">
        <v>77</v>
      </c>
      <c r="W255" s="1" t="s">
        <v>114</v>
      </c>
      <c r="X255" s="1" t="s">
        <v>115</v>
      </c>
      <c r="Y255" s="1" t="s">
        <v>293</v>
      </c>
      <c r="Z255" s="1" t="s">
        <v>851</v>
      </c>
      <c r="AA255" s="1" t="s">
        <v>152</v>
      </c>
      <c r="AB255" s="1" t="s">
        <v>152</v>
      </c>
      <c r="AC255" s="1" t="s">
        <v>456</v>
      </c>
      <c r="AD255" s="1" t="s">
        <v>83</v>
      </c>
      <c r="AE255" s="1" t="s">
        <v>852</v>
      </c>
      <c r="AF255" s="1" t="s">
        <v>85</v>
      </c>
      <c r="AG255" s="1" t="s">
        <v>86</v>
      </c>
      <c r="AH255" s="1" t="s">
        <v>76</v>
      </c>
      <c r="AI255" s="1">
        <v>3</v>
      </c>
      <c r="AJ255" s="1" t="s">
        <v>87</v>
      </c>
      <c r="AK255" s="1">
        <v>3</v>
      </c>
      <c r="AL255" s="1" t="s">
        <v>125</v>
      </c>
      <c r="AM255" s="1" t="s">
        <v>126</v>
      </c>
      <c r="AN255" s="1">
        <v>5</v>
      </c>
      <c r="AO255" s="1">
        <v>2</v>
      </c>
      <c r="AP255" s="1">
        <v>2</v>
      </c>
      <c r="AQ255" s="1">
        <v>4</v>
      </c>
      <c r="AR255" s="1" t="s">
        <v>89</v>
      </c>
      <c r="AS255" s="1" t="s">
        <v>853</v>
      </c>
      <c r="AT255" s="1" t="s">
        <v>300</v>
      </c>
      <c r="AU255" s="4" t="s">
        <v>1854</v>
      </c>
      <c r="AV255" s="57">
        <v>18.079999999999998</v>
      </c>
      <c r="AW255" s="57">
        <v>4.28</v>
      </c>
      <c r="AX255" s="51">
        <v>7</v>
      </c>
      <c r="AY255" s="64">
        <v>11.31</v>
      </c>
      <c r="AZ255" s="57">
        <v>15.5</v>
      </c>
      <c r="BA255" s="57">
        <v>3.34</v>
      </c>
      <c r="BB255" s="51">
        <v>6</v>
      </c>
      <c r="BC255" s="64">
        <v>8.18</v>
      </c>
      <c r="BD255" s="1" t="s">
        <v>93</v>
      </c>
      <c r="BE255" s="1" t="s">
        <v>157</v>
      </c>
    </row>
    <row r="256" spans="1:60" s="1" customFormat="1">
      <c r="A256" s="1" t="s">
        <v>1525</v>
      </c>
      <c r="B256" s="1" t="s">
        <v>1825</v>
      </c>
      <c r="C256" s="1" t="s">
        <v>846</v>
      </c>
      <c r="D256" s="1" t="s">
        <v>847</v>
      </c>
      <c r="E256" s="1" t="s">
        <v>1826</v>
      </c>
      <c r="F256" s="1" t="s">
        <v>677</v>
      </c>
      <c r="G256" s="1" t="s">
        <v>67</v>
      </c>
      <c r="H256" s="1">
        <v>2015</v>
      </c>
      <c r="I256" s="1" t="s">
        <v>849</v>
      </c>
      <c r="J256" s="1" t="s">
        <v>401</v>
      </c>
      <c r="K256" s="1" t="s">
        <v>402</v>
      </c>
      <c r="L256" s="1" t="s">
        <v>71</v>
      </c>
      <c r="M256" s="1" t="s">
        <v>850</v>
      </c>
      <c r="N256" s="1" t="s">
        <v>73</v>
      </c>
      <c r="O256" s="1" t="s">
        <v>74</v>
      </c>
      <c r="P256" s="1" t="s">
        <v>75</v>
      </c>
      <c r="Q256" s="1" t="s">
        <v>72</v>
      </c>
      <c r="R256" s="1" t="s">
        <v>75</v>
      </c>
      <c r="S256" s="1" t="s">
        <v>76</v>
      </c>
      <c r="T256" s="1" t="s">
        <v>76</v>
      </c>
      <c r="U256" s="1" t="s">
        <v>76</v>
      </c>
      <c r="V256" s="1" t="s">
        <v>77</v>
      </c>
      <c r="W256" s="1" t="s">
        <v>114</v>
      </c>
      <c r="X256" s="1" t="s">
        <v>115</v>
      </c>
      <c r="Y256" s="1" t="s">
        <v>293</v>
      </c>
      <c r="Z256" s="1" t="s">
        <v>851</v>
      </c>
      <c r="AA256" s="1" t="s">
        <v>152</v>
      </c>
      <c r="AB256" s="1" t="s">
        <v>152</v>
      </c>
      <c r="AC256" s="1" t="s">
        <v>456</v>
      </c>
      <c r="AD256" s="1" t="s">
        <v>83</v>
      </c>
      <c r="AE256" s="1" t="s">
        <v>852</v>
      </c>
      <c r="AF256" s="1" t="s">
        <v>85</v>
      </c>
      <c r="AG256" s="1" t="s">
        <v>86</v>
      </c>
      <c r="AH256" s="1" t="s">
        <v>76</v>
      </c>
      <c r="AI256" s="1">
        <v>3</v>
      </c>
      <c r="AJ256" s="1" t="s">
        <v>87</v>
      </c>
      <c r="AK256" s="1">
        <v>3</v>
      </c>
      <c r="AL256" s="1" t="s">
        <v>125</v>
      </c>
      <c r="AM256" s="1" t="s">
        <v>126</v>
      </c>
      <c r="AN256" s="1">
        <v>5</v>
      </c>
      <c r="AO256" s="1">
        <v>2</v>
      </c>
      <c r="AP256" s="1">
        <v>2</v>
      </c>
      <c r="AQ256" s="1">
        <v>4</v>
      </c>
      <c r="AR256" s="1" t="s">
        <v>89</v>
      </c>
      <c r="AS256" s="1" t="s">
        <v>853</v>
      </c>
      <c r="AT256" s="1" t="s">
        <v>300</v>
      </c>
      <c r="AU256" s="4" t="s">
        <v>1855</v>
      </c>
      <c r="AV256" s="57">
        <v>27.02</v>
      </c>
      <c r="AW256" s="57">
        <v>2.84</v>
      </c>
      <c r="AX256" s="51">
        <v>7</v>
      </c>
      <c r="AY256" s="64">
        <v>7.51</v>
      </c>
      <c r="AZ256" s="57">
        <v>28.14</v>
      </c>
      <c r="BA256" s="57">
        <v>1.86</v>
      </c>
      <c r="BB256" s="51">
        <v>6</v>
      </c>
      <c r="BC256" s="64">
        <v>4.55</v>
      </c>
      <c r="BD256" s="1" t="s">
        <v>93</v>
      </c>
      <c r="BE256" s="1" t="s">
        <v>157</v>
      </c>
    </row>
    <row r="257" spans="1:60" s="1" customFormat="1">
      <c r="A257" s="1" t="s">
        <v>1526</v>
      </c>
      <c r="B257" s="1" t="s">
        <v>1825</v>
      </c>
      <c r="C257" s="1" t="s">
        <v>846</v>
      </c>
      <c r="D257" s="1" t="s">
        <v>847</v>
      </c>
      <c r="E257" s="1" t="s">
        <v>1826</v>
      </c>
      <c r="F257" s="1" t="s">
        <v>677</v>
      </c>
      <c r="G257" s="1" t="s">
        <v>67</v>
      </c>
      <c r="H257" s="1">
        <v>2015</v>
      </c>
      <c r="I257" s="1" t="s">
        <v>849</v>
      </c>
      <c r="J257" s="1" t="s">
        <v>401</v>
      </c>
      <c r="K257" s="1" t="s">
        <v>402</v>
      </c>
      <c r="L257" s="1" t="s">
        <v>71</v>
      </c>
      <c r="M257" s="1" t="s">
        <v>850</v>
      </c>
      <c r="N257" s="1" t="s">
        <v>73</v>
      </c>
      <c r="O257" s="1" t="s">
        <v>74</v>
      </c>
      <c r="P257" s="1" t="s">
        <v>75</v>
      </c>
      <c r="Q257" s="1" t="s">
        <v>72</v>
      </c>
      <c r="R257" s="1" t="s">
        <v>75</v>
      </c>
      <c r="S257" s="1" t="s">
        <v>76</v>
      </c>
      <c r="T257" s="1" t="s">
        <v>76</v>
      </c>
      <c r="U257" s="1" t="s">
        <v>76</v>
      </c>
      <c r="V257" s="1" t="s">
        <v>77</v>
      </c>
      <c r="W257" s="1" t="s">
        <v>114</v>
      </c>
      <c r="X257" s="1" t="s">
        <v>115</v>
      </c>
      <c r="Y257" s="1" t="s">
        <v>293</v>
      </c>
      <c r="Z257" s="1" t="s">
        <v>851</v>
      </c>
      <c r="AA257" s="1" t="s">
        <v>152</v>
      </c>
      <c r="AB257" s="1" t="s">
        <v>152</v>
      </c>
      <c r="AC257" s="1" t="s">
        <v>456</v>
      </c>
      <c r="AD257" s="1" t="s">
        <v>83</v>
      </c>
      <c r="AE257" s="1" t="s">
        <v>852</v>
      </c>
      <c r="AF257" s="1" t="s">
        <v>85</v>
      </c>
      <c r="AG257" s="1" t="s">
        <v>86</v>
      </c>
      <c r="AH257" s="1" t="s">
        <v>76</v>
      </c>
      <c r="AI257" s="1">
        <v>3</v>
      </c>
      <c r="AJ257" s="1" t="s">
        <v>87</v>
      </c>
      <c r="AK257" s="1">
        <v>3</v>
      </c>
      <c r="AL257" s="1" t="s">
        <v>125</v>
      </c>
      <c r="AM257" s="1" t="s">
        <v>126</v>
      </c>
      <c r="AN257" s="1">
        <v>5</v>
      </c>
      <c r="AO257" s="1">
        <v>2</v>
      </c>
      <c r="AP257" s="1">
        <v>2</v>
      </c>
      <c r="AQ257" s="1">
        <v>4</v>
      </c>
      <c r="AR257" s="1" t="s">
        <v>89</v>
      </c>
      <c r="AS257" s="1" t="s">
        <v>853</v>
      </c>
      <c r="AT257" s="1" t="s">
        <v>300</v>
      </c>
      <c r="AU257" s="4" t="s">
        <v>1270</v>
      </c>
      <c r="AV257" s="57">
        <v>27.024285714285718</v>
      </c>
      <c r="AW257" s="57">
        <v>2.8397886047605474</v>
      </c>
      <c r="AX257" s="51">
        <v>7</v>
      </c>
      <c r="AY257" s="64">
        <v>7.513374424191503</v>
      </c>
      <c r="AZ257" s="57">
        <v>28.143333333333334</v>
      </c>
      <c r="BA257" s="57">
        <v>1.8566666666666607</v>
      </c>
      <c r="BB257" s="51">
        <v>6</v>
      </c>
      <c r="BC257" s="64">
        <v>4.5478859557674189</v>
      </c>
      <c r="BD257" s="1" t="s">
        <v>93</v>
      </c>
      <c r="BE257" s="1" t="s">
        <v>157</v>
      </c>
      <c r="BH257" s="12"/>
    </row>
    <row r="258" spans="1:60" s="1" customFormat="1">
      <c r="A258" s="1" t="s">
        <v>1527</v>
      </c>
      <c r="B258" s="1" t="s">
        <v>1825</v>
      </c>
      <c r="C258" s="1" t="s">
        <v>846</v>
      </c>
      <c r="D258" s="1" t="s">
        <v>847</v>
      </c>
      <c r="E258" s="1" t="s">
        <v>1826</v>
      </c>
      <c r="F258" s="1" t="s">
        <v>677</v>
      </c>
      <c r="G258" s="1" t="s">
        <v>67</v>
      </c>
      <c r="H258" s="1">
        <v>2015</v>
      </c>
      <c r="I258" s="1" t="s">
        <v>849</v>
      </c>
      <c r="J258" s="1" t="s">
        <v>401</v>
      </c>
      <c r="K258" s="1" t="s">
        <v>402</v>
      </c>
      <c r="L258" s="1" t="s">
        <v>71</v>
      </c>
      <c r="M258" s="1" t="s">
        <v>850</v>
      </c>
      <c r="N258" s="1" t="s">
        <v>73</v>
      </c>
      <c r="O258" s="1" t="s">
        <v>74</v>
      </c>
      <c r="P258" s="1" t="s">
        <v>75</v>
      </c>
      <c r="Q258" s="1" t="s">
        <v>72</v>
      </c>
      <c r="R258" s="1" t="s">
        <v>75</v>
      </c>
      <c r="S258" s="1" t="s">
        <v>76</v>
      </c>
      <c r="T258" s="1" t="s">
        <v>76</v>
      </c>
      <c r="U258" s="1" t="s">
        <v>76</v>
      </c>
      <c r="V258" s="1" t="s">
        <v>77</v>
      </c>
      <c r="W258" s="1" t="s">
        <v>114</v>
      </c>
      <c r="X258" s="1" t="s">
        <v>115</v>
      </c>
      <c r="Y258" s="1" t="s">
        <v>293</v>
      </c>
      <c r="Z258" s="1" t="s">
        <v>851</v>
      </c>
      <c r="AA258" s="1" t="s">
        <v>152</v>
      </c>
      <c r="AB258" s="1" t="s">
        <v>152</v>
      </c>
      <c r="AC258" s="1" t="s">
        <v>456</v>
      </c>
      <c r="AD258" s="1" t="s">
        <v>83</v>
      </c>
      <c r="AE258" s="1" t="s">
        <v>852</v>
      </c>
      <c r="AF258" s="1" t="s">
        <v>85</v>
      </c>
      <c r="AG258" s="1" t="s">
        <v>86</v>
      </c>
      <c r="AH258" s="1" t="s">
        <v>76</v>
      </c>
      <c r="AI258" s="1">
        <v>3</v>
      </c>
      <c r="AJ258" s="1" t="s">
        <v>87</v>
      </c>
      <c r="AK258" s="1">
        <v>3</v>
      </c>
      <c r="AL258" s="1" t="s">
        <v>125</v>
      </c>
      <c r="AM258" s="1" t="s">
        <v>126</v>
      </c>
      <c r="AN258" s="1">
        <v>5</v>
      </c>
      <c r="AO258" s="1">
        <v>2</v>
      </c>
      <c r="AP258" s="1">
        <v>2</v>
      </c>
      <c r="AQ258" s="1">
        <v>4</v>
      </c>
      <c r="AR258" s="1" t="s">
        <v>89</v>
      </c>
      <c r="AS258" s="1" t="s">
        <v>853</v>
      </c>
      <c r="AT258" s="1" t="s">
        <v>300</v>
      </c>
      <c r="AU258" s="4" t="s">
        <v>1269</v>
      </c>
      <c r="AV258" s="57">
        <v>13.102857142857145</v>
      </c>
      <c r="AW258" s="57">
        <v>1.931659432525646</v>
      </c>
      <c r="AX258" s="51">
        <v>7</v>
      </c>
      <c r="AY258" s="64">
        <v>5.1106904761350114</v>
      </c>
      <c r="AZ258" s="57">
        <v>10.973333333333334</v>
      </c>
      <c r="BA258" s="57">
        <v>0.46153849002848935</v>
      </c>
      <c r="BB258" s="51">
        <v>6</v>
      </c>
      <c r="BC258" s="64">
        <v>1.1305337972244207</v>
      </c>
      <c r="BD258" s="1" t="s">
        <v>93</v>
      </c>
      <c r="BE258" s="1" t="s">
        <v>157</v>
      </c>
      <c r="BH258" s="12"/>
    </row>
    <row r="259" spans="1:60">
      <c r="A259" t="s">
        <v>1528</v>
      </c>
      <c r="B259" t="s">
        <v>832</v>
      </c>
      <c r="C259" t="s">
        <v>833</v>
      </c>
      <c r="D259" t="s">
        <v>834</v>
      </c>
      <c r="E259" t="s">
        <v>835</v>
      </c>
      <c r="F259" t="s">
        <v>513</v>
      </c>
      <c r="G259" t="s">
        <v>67</v>
      </c>
      <c r="H259">
        <v>2017</v>
      </c>
      <c r="I259" t="s">
        <v>836</v>
      </c>
      <c r="J259" t="s">
        <v>837</v>
      </c>
      <c r="K259" t="s">
        <v>838</v>
      </c>
      <c r="L259" t="s">
        <v>217</v>
      </c>
      <c r="M259" t="s">
        <v>72</v>
      </c>
      <c r="N259" t="s">
        <v>73</v>
      </c>
      <c r="O259" t="s">
        <v>74</v>
      </c>
      <c r="P259" t="s">
        <v>219</v>
      </c>
      <c r="Q259" t="s">
        <v>220</v>
      </c>
      <c r="R259" t="s">
        <v>221</v>
      </c>
      <c r="S259" t="s">
        <v>76</v>
      </c>
      <c r="T259" t="s">
        <v>76</v>
      </c>
      <c r="U259" t="s">
        <v>220</v>
      </c>
      <c r="V259" t="s">
        <v>77</v>
      </c>
      <c r="W259" t="s">
        <v>114</v>
      </c>
      <c r="X259" t="s">
        <v>115</v>
      </c>
      <c r="Y259" t="s">
        <v>293</v>
      </c>
      <c r="Z259" t="s">
        <v>404</v>
      </c>
      <c r="AA259" t="s">
        <v>152</v>
      </c>
      <c r="AB259" t="s">
        <v>839</v>
      </c>
      <c r="AC259" t="s">
        <v>840</v>
      </c>
      <c r="AD259" t="s">
        <v>83</v>
      </c>
      <c r="AE259" t="s">
        <v>682</v>
      </c>
      <c r="AF259" t="s">
        <v>85</v>
      </c>
      <c r="AG259" t="s">
        <v>86</v>
      </c>
      <c r="AH259" t="s">
        <v>76</v>
      </c>
      <c r="AI259">
        <v>3</v>
      </c>
      <c r="AJ259">
        <v>23</v>
      </c>
      <c r="AK259" t="s">
        <v>124</v>
      </c>
      <c r="AL259" t="s">
        <v>155</v>
      </c>
      <c r="AM259" t="s">
        <v>126</v>
      </c>
      <c r="AN259">
        <v>11</v>
      </c>
      <c r="AO259">
        <v>11</v>
      </c>
      <c r="AP259">
        <v>10</v>
      </c>
      <c r="AQ259">
        <v>11</v>
      </c>
      <c r="AR259" t="s">
        <v>89</v>
      </c>
      <c r="AS259" t="s">
        <v>841</v>
      </c>
      <c r="AT259" t="s">
        <v>300</v>
      </c>
      <c r="AU259" s="3" t="s">
        <v>131</v>
      </c>
      <c r="AV259" s="56">
        <v>56.18</v>
      </c>
      <c r="AW259" s="56">
        <v>10.88</v>
      </c>
      <c r="AX259" s="50">
        <v>22</v>
      </c>
      <c r="AY259" s="63">
        <v>51.03</v>
      </c>
      <c r="AZ259" s="56">
        <v>60.68</v>
      </c>
      <c r="BA259" s="56">
        <v>7.76</v>
      </c>
      <c r="BB259" s="50">
        <v>21</v>
      </c>
      <c r="BC259" s="63">
        <v>35.549999999999997</v>
      </c>
      <c r="BD259" t="s">
        <v>93</v>
      </c>
      <c r="BE259" t="s">
        <v>1992</v>
      </c>
    </row>
    <row r="260" spans="1:60">
      <c r="A260" t="s">
        <v>1529</v>
      </c>
      <c r="B260" t="s">
        <v>832</v>
      </c>
      <c r="C260" t="s">
        <v>833</v>
      </c>
      <c r="D260" t="s">
        <v>834</v>
      </c>
      <c r="E260" t="s">
        <v>835</v>
      </c>
      <c r="F260" t="s">
        <v>513</v>
      </c>
      <c r="G260" t="s">
        <v>67</v>
      </c>
      <c r="H260">
        <v>2017</v>
      </c>
      <c r="I260" t="s">
        <v>836</v>
      </c>
      <c r="J260" t="s">
        <v>837</v>
      </c>
      <c r="K260" t="s">
        <v>838</v>
      </c>
      <c r="L260" t="s">
        <v>217</v>
      </c>
      <c r="M260" t="s">
        <v>72</v>
      </c>
      <c r="N260" t="s">
        <v>73</v>
      </c>
      <c r="O260" t="s">
        <v>74</v>
      </c>
      <c r="P260" t="s">
        <v>219</v>
      </c>
      <c r="Q260" t="s">
        <v>220</v>
      </c>
      <c r="R260" t="s">
        <v>221</v>
      </c>
      <c r="S260" t="s">
        <v>76</v>
      </c>
      <c r="T260" t="s">
        <v>76</v>
      </c>
      <c r="U260" t="s">
        <v>220</v>
      </c>
      <c r="V260" t="s">
        <v>77</v>
      </c>
      <c r="W260" t="s">
        <v>114</v>
      </c>
      <c r="X260" t="s">
        <v>115</v>
      </c>
      <c r="Y260" t="s">
        <v>293</v>
      </c>
      <c r="Z260" t="s">
        <v>404</v>
      </c>
      <c r="AA260" t="s">
        <v>152</v>
      </c>
      <c r="AB260" t="s">
        <v>839</v>
      </c>
      <c r="AC260" t="s">
        <v>840</v>
      </c>
      <c r="AD260" t="s">
        <v>83</v>
      </c>
      <c r="AE260" t="s">
        <v>682</v>
      </c>
      <c r="AF260" t="s">
        <v>85</v>
      </c>
      <c r="AG260" t="s">
        <v>86</v>
      </c>
      <c r="AH260" t="s">
        <v>76</v>
      </c>
      <c r="AI260">
        <v>3</v>
      </c>
      <c r="AJ260">
        <v>23</v>
      </c>
      <c r="AK260" t="s">
        <v>124</v>
      </c>
      <c r="AL260" t="s">
        <v>155</v>
      </c>
      <c r="AM260" t="s">
        <v>126</v>
      </c>
      <c r="AN260">
        <v>11</v>
      </c>
      <c r="AO260">
        <v>11</v>
      </c>
      <c r="AP260">
        <v>10</v>
      </c>
      <c r="AQ260">
        <v>11</v>
      </c>
      <c r="AR260" t="s">
        <v>89</v>
      </c>
      <c r="AS260" t="s">
        <v>841</v>
      </c>
      <c r="AT260" t="s">
        <v>300</v>
      </c>
      <c r="AU260" s="3" t="s">
        <v>1854</v>
      </c>
      <c r="AV260" s="56">
        <v>65.67</v>
      </c>
      <c r="AW260" s="56">
        <v>9.4</v>
      </c>
      <c r="AX260" s="50">
        <v>22</v>
      </c>
      <c r="AY260" s="63">
        <v>44.1</v>
      </c>
      <c r="AZ260" s="56">
        <v>90.31</v>
      </c>
      <c r="BA260" s="56">
        <v>8.35</v>
      </c>
      <c r="BB260" s="50">
        <v>21</v>
      </c>
      <c r="BC260" s="63">
        <v>38.28</v>
      </c>
      <c r="BD260" t="s">
        <v>93</v>
      </c>
      <c r="BE260" t="s">
        <v>1992</v>
      </c>
    </row>
    <row r="261" spans="1:60">
      <c r="A261" t="s">
        <v>1530</v>
      </c>
      <c r="B261" t="s">
        <v>832</v>
      </c>
      <c r="C261" t="s">
        <v>833</v>
      </c>
      <c r="D261" t="s">
        <v>834</v>
      </c>
      <c r="E261" t="s">
        <v>835</v>
      </c>
      <c r="F261" t="s">
        <v>513</v>
      </c>
      <c r="G261" t="s">
        <v>67</v>
      </c>
      <c r="H261">
        <v>2017</v>
      </c>
      <c r="I261" t="s">
        <v>836</v>
      </c>
      <c r="J261" t="s">
        <v>837</v>
      </c>
      <c r="K261" t="s">
        <v>838</v>
      </c>
      <c r="L261" t="s">
        <v>217</v>
      </c>
      <c r="M261" t="s">
        <v>72</v>
      </c>
      <c r="N261" t="s">
        <v>73</v>
      </c>
      <c r="O261" t="s">
        <v>74</v>
      </c>
      <c r="P261" t="s">
        <v>219</v>
      </c>
      <c r="Q261" t="s">
        <v>220</v>
      </c>
      <c r="R261" t="s">
        <v>221</v>
      </c>
      <c r="S261" t="s">
        <v>76</v>
      </c>
      <c r="T261" t="s">
        <v>76</v>
      </c>
      <c r="U261" t="s">
        <v>220</v>
      </c>
      <c r="V261" t="s">
        <v>77</v>
      </c>
      <c r="W261" t="s">
        <v>114</v>
      </c>
      <c r="X261" t="s">
        <v>115</v>
      </c>
      <c r="Y261" t="s">
        <v>293</v>
      </c>
      <c r="Z261" t="s">
        <v>404</v>
      </c>
      <c r="AA261" t="s">
        <v>152</v>
      </c>
      <c r="AB261" t="s">
        <v>839</v>
      </c>
      <c r="AC261" t="s">
        <v>840</v>
      </c>
      <c r="AD261" t="s">
        <v>83</v>
      </c>
      <c r="AE261" t="s">
        <v>682</v>
      </c>
      <c r="AF261" t="s">
        <v>85</v>
      </c>
      <c r="AG261" t="s">
        <v>86</v>
      </c>
      <c r="AH261" t="s">
        <v>76</v>
      </c>
      <c r="AI261">
        <v>3</v>
      </c>
      <c r="AJ261">
        <v>23</v>
      </c>
      <c r="AK261" t="s">
        <v>124</v>
      </c>
      <c r="AL261" t="s">
        <v>155</v>
      </c>
      <c r="AM261" t="s">
        <v>126</v>
      </c>
      <c r="AN261">
        <v>11</v>
      </c>
      <c r="AO261">
        <v>11</v>
      </c>
      <c r="AP261">
        <v>10</v>
      </c>
      <c r="AQ261">
        <v>11</v>
      </c>
      <c r="AR261" t="s">
        <v>89</v>
      </c>
      <c r="AS261" t="s">
        <v>841</v>
      </c>
      <c r="AT261" t="s">
        <v>300</v>
      </c>
      <c r="AU261" s="3" t="s">
        <v>1855</v>
      </c>
      <c r="AV261" s="56">
        <v>109.22</v>
      </c>
      <c r="AW261" s="56">
        <v>10.99</v>
      </c>
      <c r="AX261" s="50">
        <v>22</v>
      </c>
      <c r="AY261" s="63">
        <v>51.54</v>
      </c>
      <c r="AZ261" s="56">
        <v>111.16</v>
      </c>
      <c r="BA261" s="56">
        <v>9.2899999999999991</v>
      </c>
      <c r="BB261" s="50">
        <v>21</v>
      </c>
      <c r="BC261" s="63">
        <v>42.56</v>
      </c>
      <c r="BD261" t="s">
        <v>93</v>
      </c>
      <c r="BE261" t="s">
        <v>1992</v>
      </c>
    </row>
    <row r="262" spans="1:60">
      <c r="A262" t="s">
        <v>1531</v>
      </c>
      <c r="B262" t="s">
        <v>832</v>
      </c>
      <c r="C262" t="s">
        <v>833</v>
      </c>
      <c r="D262" t="s">
        <v>834</v>
      </c>
      <c r="E262" t="s">
        <v>835</v>
      </c>
      <c r="F262" t="s">
        <v>513</v>
      </c>
      <c r="G262" t="s">
        <v>67</v>
      </c>
      <c r="H262">
        <v>2017</v>
      </c>
      <c r="I262" t="s">
        <v>836</v>
      </c>
      <c r="J262" t="s">
        <v>837</v>
      </c>
      <c r="K262" t="s">
        <v>838</v>
      </c>
      <c r="L262" t="s">
        <v>217</v>
      </c>
      <c r="M262" t="s">
        <v>72</v>
      </c>
      <c r="N262" t="s">
        <v>73</v>
      </c>
      <c r="O262" t="s">
        <v>74</v>
      </c>
      <c r="P262" t="s">
        <v>219</v>
      </c>
      <c r="Q262" t="s">
        <v>220</v>
      </c>
      <c r="R262" t="s">
        <v>221</v>
      </c>
      <c r="S262" t="s">
        <v>76</v>
      </c>
      <c r="T262" t="s">
        <v>76</v>
      </c>
      <c r="U262" t="s">
        <v>220</v>
      </c>
      <c r="V262" t="s">
        <v>77</v>
      </c>
      <c r="W262" t="s">
        <v>114</v>
      </c>
      <c r="X262" t="s">
        <v>115</v>
      </c>
      <c r="Y262" t="s">
        <v>293</v>
      </c>
      <c r="Z262" t="s">
        <v>404</v>
      </c>
      <c r="AA262" t="s">
        <v>152</v>
      </c>
      <c r="AB262" t="s">
        <v>839</v>
      </c>
      <c r="AC262" t="s">
        <v>840</v>
      </c>
      <c r="AD262" t="s">
        <v>83</v>
      </c>
      <c r="AE262" t="s">
        <v>682</v>
      </c>
      <c r="AF262" t="s">
        <v>85</v>
      </c>
      <c r="AG262" t="s">
        <v>86</v>
      </c>
      <c r="AH262" t="s">
        <v>76</v>
      </c>
      <c r="AI262">
        <v>3</v>
      </c>
      <c r="AJ262">
        <v>23</v>
      </c>
      <c r="AK262" t="s">
        <v>124</v>
      </c>
      <c r="AL262" t="s">
        <v>155</v>
      </c>
      <c r="AM262" t="s">
        <v>126</v>
      </c>
      <c r="AN262">
        <v>11</v>
      </c>
      <c r="AO262">
        <v>11</v>
      </c>
      <c r="AP262">
        <v>10</v>
      </c>
      <c r="AQ262">
        <v>11</v>
      </c>
      <c r="AR262" t="s">
        <v>89</v>
      </c>
      <c r="AS262" t="s">
        <v>841</v>
      </c>
      <c r="AT262" t="s">
        <v>300</v>
      </c>
      <c r="AU262" s="3" t="s">
        <v>1270</v>
      </c>
      <c r="AV262" s="56">
        <v>10.2564102564102</v>
      </c>
      <c r="AW262" s="56">
        <v>3.2234432234431996</v>
      </c>
      <c r="AX262" s="50">
        <v>22</v>
      </c>
      <c r="AY262" s="63">
        <v>15.119288896134021</v>
      </c>
      <c r="AZ262" s="56">
        <v>8.4981684981684893</v>
      </c>
      <c r="BA262" s="56">
        <v>2.0512820512820689</v>
      </c>
      <c r="BB262" s="50">
        <v>21</v>
      </c>
      <c r="BC262" s="63">
        <v>9.4001552717043673</v>
      </c>
      <c r="BD262" t="s">
        <v>93</v>
      </c>
      <c r="BE262" t="s">
        <v>1992</v>
      </c>
    </row>
    <row r="263" spans="1:60">
      <c r="A263" t="s">
        <v>1532</v>
      </c>
      <c r="B263" t="s">
        <v>832</v>
      </c>
      <c r="C263" t="s">
        <v>833</v>
      </c>
      <c r="D263" t="s">
        <v>834</v>
      </c>
      <c r="E263" t="s">
        <v>835</v>
      </c>
      <c r="F263" t="s">
        <v>513</v>
      </c>
      <c r="G263" t="s">
        <v>67</v>
      </c>
      <c r="H263">
        <v>2017</v>
      </c>
      <c r="I263" t="s">
        <v>836</v>
      </c>
      <c r="J263" t="s">
        <v>837</v>
      </c>
      <c r="K263" t="s">
        <v>838</v>
      </c>
      <c r="L263" t="s">
        <v>217</v>
      </c>
      <c r="M263" t="s">
        <v>72</v>
      </c>
      <c r="N263" t="s">
        <v>73</v>
      </c>
      <c r="O263" t="s">
        <v>74</v>
      </c>
      <c r="P263" t="s">
        <v>219</v>
      </c>
      <c r="Q263" t="s">
        <v>220</v>
      </c>
      <c r="R263" t="s">
        <v>221</v>
      </c>
      <c r="S263" t="s">
        <v>76</v>
      </c>
      <c r="T263" t="s">
        <v>76</v>
      </c>
      <c r="U263" t="s">
        <v>220</v>
      </c>
      <c r="V263" t="s">
        <v>77</v>
      </c>
      <c r="W263" t="s">
        <v>114</v>
      </c>
      <c r="X263" t="s">
        <v>115</v>
      </c>
      <c r="Y263" t="s">
        <v>293</v>
      </c>
      <c r="Z263" t="s">
        <v>404</v>
      </c>
      <c r="AA263" t="s">
        <v>152</v>
      </c>
      <c r="AB263" t="s">
        <v>839</v>
      </c>
      <c r="AC263" t="s">
        <v>840</v>
      </c>
      <c r="AD263" t="s">
        <v>83</v>
      </c>
      <c r="AE263" t="s">
        <v>682</v>
      </c>
      <c r="AF263" t="s">
        <v>85</v>
      </c>
      <c r="AG263" t="s">
        <v>86</v>
      </c>
      <c r="AH263" t="s">
        <v>76</v>
      </c>
      <c r="AI263">
        <v>3</v>
      </c>
      <c r="AJ263">
        <v>23</v>
      </c>
      <c r="AK263" t="s">
        <v>124</v>
      </c>
      <c r="AL263" t="s">
        <v>155</v>
      </c>
      <c r="AM263" t="s">
        <v>126</v>
      </c>
      <c r="AN263">
        <v>11</v>
      </c>
      <c r="AO263">
        <v>11</v>
      </c>
      <c r="AP263">
        <v>10</v>
      </c>
      <c r="AQ263">
        <v>11</v>
      </c>
      <c r="AR263" t="s">
        <v>89</v>
      </c>
      <c r="AS263" t="s">
        <v>841</v>
      </c>
      <c r="AT263" t="s">
        <v>300</v>
      </c>
      <c r="AU263" s="3" t="s">
        <v>1269</v>
      </c>
      <c r="AV263" s="56">
        <v>137.435897435897</v>
      </c>
      <c r="AW263" s="56">
        <v>8.2051282051280054</v>
      </c>
      <c r="AX263" s="50">
        <v>22</v>
      </c>
      <c r="AY263" s="63">
        <v>38.485462644704128</v>
      </c>
      <c r="AZ263" s="56">
        <v>138.90109890109801</v>
      </c>
      <c r="BA263" s="56">
        <v>6.4468864468859977</v>
      </c>
      <c r="BB263" s="50">
        <v>21</v>
      </c>
      <c r="BC263" s="63">
        <v>29.543345139639985</v>
      </c>
      <c r="BD263" t="s">
        <v>93</v>
      </c>
      <c r="BE263" t="s">
        <v>1992</v>
      </c>
    </row>
    <row r="264" spans="1:60" s="10" customFormat="1">
      <c r="A264" s="10" t="s">
        <v>1533</v>
      </c>
      <c r="B264" s="10" t="s">
        <v>857</v>
      </c>
      <c r="C264" s="10" t="s">
        <v>858</v>
      </c>
      <c r="D264" s="10" t="s">
        <v>859</v>
      </c>
      <c r="E264" s="10" t="s">
        <v>860</v>
      </c>
      <c r="F264" s="10" t="s">
        <v>66</v>
      </c>
      <c r="G264" s="10" t="s">
        <v>67</v>
      </c>
      <c r="H264" s="10">
        <v>2008</v>
      </c>
      <c r="I264" s="10" t="s">
        <v>861</v>
      </c>
      <c r="J264" s="10" t="s">
        <v>215</v>
      </c>
      <c r="K264" s="10" t="s">
        <v>216</v>
      </c>
      <c r="L264" s="10" t="s">
        <v>217</v>
      </c>
      <c r="M264" s="10" t="s">
        <v>72</v>
      </c>
      <c r="N264" s="10" t="s">
        <v>218</v>
      </c>
      <c r="O264" s="10" t="s">
        <v>74</v>
      </c>
      <c r="P264" s="10" t="s">
        <v>219</v>
      </c>
      <c r="Q264" s="10" t="s">
        <v>76</v>
      </c>
      <c r="R264" s="10" t="s">
        <v>417</v>
      </c>
      <c r="S264" s="10" t="s">
        <v>76</v>
      </c>
      <c r="T264" s="10" t="s">
        <v>220</v>
      </c>
      <c r="U264" s="10" t="s">
        <v>220</v>
      </c>
      <c r="V264" s="10" t="s">
        <v>170</v>
      </c>
      <c r="W264" s="10" t="s">
        <v>862</v>
      </c>
      <c r="X264" s="10" t="s">
        <v>78</v>
      </c>
      <c r="Y264" s="10" t="s">
        <v>863</v>
      </c>
      <c r="Z264" s="10" t="s">
        <v>864</v>
      </c>
      <c r="AA264" s="10" t="s">
        <v>152</v>
      </c>
      <c r="AB264" s="10" t="s">
        <v>865</v>
      </c>
      <c r="AC264" s="10" t="s">
        <v>152</v>
      </c>
      <c r="AD264" s="10" t="s">
        <v>176</v>
      </c>
      <c r="AE264" s="10" t="s">
        <v>866</v>
      </c>
      <c r="AF264" s="10" t="s">
        <v>123</v>
      </c>
      <c r="AG264" s="10" t="s">
        <v>86</v>
      </c>
      <c r="AH264" s="10" t="s">
        <v>76</v>
      </c>
      <c r="AI264" s="10">
        <v>7</v>
      </c>
      <c r="AJ264" s="10">
        <v>9</v>
      </c>
      <c r="AK264" s="10" t="s">
        <v>229</v>
      </c>
      <c r="AL264" s="10" t="s">
        <v>867</v>
      </c>
      <c r="AM264" s="10" t="s">
        <v>88</v>
      </c>
      <c r="AR264" s="10" t="s">
        <v>89</v>
      </c>
      <c r="AS264" s="10" t="s">
        <v>231</v>
      </c>
      <c r="AT264" s="10" t="s">
        <v>129</v>
      </c>
      <c r="AU264" s="11" t="s">
        <v>131</v>
      </c>
      <c r="AV264" s="59">
        <v>0.34</v>
      </c>
      <c r="AW264" s="59">
        <v>0.01</v>
      </c>
      <c r="AX264" s="53">
        <v>2</v>
      </c>
      <c r="AY264" s="66">
        <v>0.01</v>
      </c>
      <c r="AZ264" s="59">
        <v>0.38</v>
      </c>
      <c r="BA264" s="59">
        <v>0.16</v>
      </c>
      <c r="BB264" s="53">
        <v>2</v>
      </c>
      <c r="BC264" s="66">
        <v>0.23</v>
      </c>
      <c r="BD264" s="10" t="s">
        <v>93</v>
      </c>
      <c r="BE264" s="10" t="s">
        <v>157</v>
      </c>
      <c r="BF264" s="10" t="s">
        <v>868</v>
      </c>
    </row>
    <row r="265" spans="1:60" s="10" customFormat="1">
      <c r="A265" s="10" t="s">
        <v>1534</v>
      </c>
      <c r="B265" s="10" t="s">
        <v>857</v>
      </c>
      <c r="C265" s="10" t="s">
        <v>858</v>
      </c>
      <c r="D265" s="10" t="s">
        <v>859</v>
      </c>
      <c r="E265" s="10" t="s">
        <v>860</v>
      </c>
      <c r="F265" s="10" t="s">
        <v>66</v>
      </c>
      <c r="G265" s="10" t="s">
        <v>67</v>
      </c>
      <c r="H265" s="10">
        <v>2008</v>
      </c>
      <c r="I265" s="10" t="s">
        <v>861</v>
      </c>
      <c r="J265" s="10" t="s">
        <v>215</v>
      </c>
      <c r="K265" s="10" t="s">
        <v>216</v>
      </c>
      <c r="L265" s="10" t="s">
        <v>217</v>
      </c>
      <c r="M265" s="10" t="s">
        <v>72</v>
      </c>
      <c r="N265" s="10" t="s">
        <v>218</v>
      </c>
      <c r="O265" s="10" t="s">
        <v>74</v>
      </c>
      <c r="P265" s="10" t="s">
        <v>219</v>
      </c>
      <c r="Q265" s="10" t="s">
        <v>76</v>
      </c>
      <c r="R265" s="10" t="s">
        <v>417</v>
      </c>
      <c r="S265" s="10" t="s">
        <v>76</v>
      </c>
      <c r="T265" s="10" t="s">
        <v>220</v>
      </c>
      <c r="U265" s="10" t="s">
        <v>220</v>
      </c>
      <c r="V265" s="10" t="s">
        <v>170</v>
      </c>
      <c r="W265" s="10" t="s">
        <v>862</v>
      </c>
      <c r="X265" s="10" t="s">
        <v>78</v>
      </c>
      <c r="Y265" s="10" t="s">
        <v>863</v>
      </c>
      <c r="Z265" s="10" t="s">
        <v>864</v>
      </c>
      <c r="AA265" s="10" t="s">
        <v>152</v>
      </c>
      <c r="AB265" s="10" t="s">
        <v>865</v>
      </c>
      <c r="AC265" s="10" t="s">
        <v>152</v>
      </c>
      <c r="AD265" s="10" t="s">
        <v>176</v>
      </c>
      <c r="AE265" s="10" t="s">
        <v>866</v>
      </c>
      <c r="AF265" s="10" t="s">
        <v>123</v>
      </c>
      <c r="AG265" s="10" t="s">
        <v>86</v>
      </c>
      <c r="AH265" s="10" t="s">
        <v>76</v>
      </c>
      <c r="AI265" s="10">
        <v>7</v>
      </c>
      <c r="AJ265" s="10">
        <v>9</v>
      </c>
      <c r="AK265" s="10" t="s">
        <v>229</v>
      </c>
      <c r="AL265" s="10" t="s">
        <v>867</v>
      </c>
      <c r="AM265" s="10" t="s">
        <v>88</v>
      </c>
      <c r="AR265" s="10" t="s">
        <v>89</v>
      </c>
      <c r="AS265" s="10" t="s">
        <v>231</v>
      </c>
      <c r="AT265" s="10" t="s">
        <v>129</v>
      </c>
      <c r="AU265" s="11" t="s">
        <v>1854</v>
      </c>
      <c r="AV265" s="59">
        <v>0.36</v>
      </c>
      <c r="AW265" s="59">
        <v>0.09</v>
      </c>
      <c r="AX265" s="53">
        <v>2</v>
      </c>
      <c r="AY265" s="66">
        <v>0.13</v>
      </c>
      <c r="AZ265" s="59">
        <v>0.3</v>
      </c>
      <c r="BA265" s="59">
        <v>0.01</v>
      </c>
      <c r="BB265" s="53">
        <v>2</v>
      </c>
      <c r="BC265" s="66">
        <v>0.01</v>
      </c>
      <c r="BD265" s="10" t="s">
        <v>93</v>
      </c>
      <c r="BE265" s="10" t="s">
        <v>157</v>
      </c>
      <c r="BF265" s="10" t="s">
        <v>868</v>
      </c>
    </row>
    <row r="266" spans="1:60" s="10" customFormat="1">
      <c r="A266" s="10" t="s">
        <v>1535</v>
      </c>
      <c r="B266" s="10" t="s">
        <v>857</v>
      </c>
      <c r="C266" s="10" t="s">
        <v>858</v>
      </c>
      <c r="D266" s="10" t="s">
        <v>859</v>
      </c>
      <c r="E266" s="10" t="s">
        <v>860</v>
      </c>
      <c r="F266" s="10" t="s">
        <v>66</v>
      </c>
      <c r="G266" s="10" t="s">
        <v>67</v>
      </c>
      <c r="H266" s="10">
        <v>2008</v>
      </c>
      <c r="I266" s="10" t="s">
        <v>861</v>
      </c>
      <c r="J266" s="10" t="s">
        <v>215</v>
      </c>
      <c r="K266" s="10" t="s">
        <v>216</v>
      </c>
      <c r="L266" s="10" t="s">
        <v>217</v>
      </c>
      <c r="M266" s="10" t="s">
        <v>72</v>
      </c>
      <c r="N266" s="10" t="s">
        <v>218</v>
      </c>
      <c r="O266" s="10" t="s">
        <v>74</v>
      </c>
      <c r="P266" s="10" t="s">
        <v>219</v>
      </c>
      <c r="Q266" s="10" t="s">
        <v>76</v>
      </c>
      <c r="R266" s="10" t="s">
        <v>417</v>
      </c>
      <c r="S266" s="10" t="s">
        <v>76</v>
      </c>
      <c r="T266" s="10" t="s">
        <v>220</v>
      </c>
      <c r="U266" s="10" t="s">
        <v>220</v>
      </c>
      <c r="V266" s="10" t="s">
        <v>170</v>
      </c>
      <c r="W266" s="10" t="s">
        <v>862</v>
      </c>
      <c r="X266" s="10" t="s">
        <v>78</v>
      </c>
      <c r="Y266" s="10" t="s">
        <v>863</v>
      </c>
      <c r="Z266" s="10" t="s">
        <v>864</v>
      </c>
      <c r="AA266" s="10" t="s">
        <v>152</v>
      </c>
      <c r="AB266" s="10" t="s">
        <v>865</v>
      </c>
      <c r="AC266" s="10" t="s">
        <v>152</v>
      </c>
      <c r="AD266" s="10" t="s">
        <v>176</v>
      </c>
      <c r="AE266" s="10" t="s">
        <v>866</v>
      </c>
      <c r="AF266" s="10" t="s">
        <v>123</v>
      </c>
      <c r="AG266" s="10" t="s">
        <v>86</v>
      </c>
      <c r="AH266" s="10" t="s">
        <v>76</v>
      </c>
      <c r="AI266" s="10">
        <v>7</v>
      </c>
      <c r="AJ266" s="10">
        <v>9</v>
      </c>
      <c r="AK266" s="10" t="s">
        <v>229</v>
      </c>
      <c r="AL266" s="10" t="s">
        <v>867</v>
      </c>
      <c r="AM266" s="10" t="s">
        <v>88</v>
      </c>
      <c r="AR266" s="10" t="s">
        <v>89</v>
      </c>
      <c r="AS266" s="10" t="s">
        <v>231</v>
      </c>
      <c r="AT266" s="10" t="s">
        <v>129</v>
      </c>
      <c r="AU266" s="11" t="s">
        <v>1855</v>
      </c>
      <c r="AV266" s="59">
        <v>0.21</v>
      </c>
      <c r="AW266" s="59">
        <v>0.01</v>
      </c>
      <c r="AX266" s="53">
        <v>2</v>
      </c>
      <c r="AY266" s="66">
        <v>0.01</v>
      </c>
      <c r="AZ266" s="59">
        <v>0.21</v>
      </c>
      <c r="BA266" s="59">
        <v>0.03</v>
      </c>
      <c r="BB266" s="53">
        <v>2</v>
      </c>
      <c r="BC266" s="66">
        <v>0.04</v>
      </c>
      <c r="BD266" s="10" t="s">
        <v>93</v>
      </c>
      <c r="BE266" s="10" t="s">
        <v>157</v>
      </c>
      <c r="BF266" s="10" t="s">
        <v>868</v>
      </c>
    </row>
    <row r="267" spans="1:60" s="10" customFormat="1">
      <c r="A267" s="10" t="s">
        <v>1536</v>
      </c>
      <c r="B267" s="10" t="s">
        <v>857</v>
      </c>
      <c r="C267" s="10" t="s">
        <v>858</v>
      </c>
      <c r="D267" s="10" t="s">
        <v>859</v>
      </c>
      <c r="E267" s="10" t="s">
        <v>860</v>
      </c>
      <c r="F267" s="10" t="s">
        <v>66</v>
      </c>
      <c r="G267" s="10" t="s">
        <v>67</v>
      </c>
      <c r="H267" s="10">
        <v>2008</v>
      </c>
      <c r="I267" s="10" t="s">
        <v>861</v>
      </c>
      <c r="J267" s="10" t="s">
        <v>215</v>
      </c>
      <c r="K267" s="10" t="s">
        <v>216</v>
      </c>
      <c r="L267" s="10" t="s">
        <v>217</v>
      </c>
      <c r="M267" s="10" t="s">
        <v>72</v>
      </c>
      <c r="N267" s="10" t="s">
        <v>218</v>
      </c>
      <c r="O267" s="10" t="s">
        <v>74</v>
      </c>
      <c r="P267" s="10" t="s">
        <v>219</v>
      </c>
      <c r="Q267" s="10" t="s">
        <v>76</v>
      </c>
      <c r="R267" s="10" t="s">
        <v>417</v>
      </c>
      <c r="S267" s="10" t="s">
        <v>76</v>
      </c>
      <c r="T267" s="10" t="s">
        <v>220</v>
      </c>
      <c r="U267" s="10" t="s">
        <v>220</v>
      </c>
      <c r="V267" s="10" t="s">
        <v>170</v>
      </c>
      <c r="W267" s="10" t="s">
        <v>862</v>
      </c>
      <c r="X267" s="10" t="s">
        <v>78</v>
      </c>
      <c r="Y267" s="10" t="s">
        <v>863</v>
      </c>
      <c r="Z267" s="10" t="s">
        <v>864</v>
      </c>
      <c r="AA267" s="10" t="s">
        <v>152</v>
      </c>
      <c r="AB267" s="10" t="s">
        <v>865</v>
      </c>
      <c r="AC267" s="10" t="s">
        <v>152</v>
      </c>
      <c r="AD267" s="10" t="s">
        <v>176</v>
      </c>
      <c r="AE267" s="10" t="s">
        <v>866</v>
      </c>
      <c r="AF267" s="10" t="s">
        <v>123</v>
      </c>
      <c r="AG267" s="10" t="s">
        <v>86</v>
      </c>
      <c r="AH267" s="10" t="s">
        <v>76</v>
      </c>
      <c r="AI267" s="10">
        <v>7</v>
      </c>
      <c r="AJ267" s="10">
        <v>9</v>
      </c>
      <c r="AK267" s="10" t="s">
        <v>229</v>
      </c>
      <c r="AL267" s="10" t="s">
        <v>867</v>
      </c>
      <c r="AM267" s="10" t="s">
        <v>88</v>
      </c>
      <c r="AR267" s="10" t="s">
        <v>89</v>
      </c>
      <c r="AS267" s="10" t="s">
        <v>231</v>
      </c>
      <c r="AT267" s="10" t="s">
        <v>129</v>
      </c>
      <c r="AU267" s="11" t="s">
        <v>1270</v>
      </c>
      <c r="AV267" s="59">
        <v>0</v>
      </c>
      <c r="AW267" s="59">
        <v>0</v>
      </c>
      <c r="AX267" s="53">
        <v>2</v>
      </c>
      <c r="AY267" s="64">
        <f>AW267*SQRT(AX267)</f>
        <v>0</v>
      </c>
      <c r="AZ267" s="59">
        <v>0.1875</v>
      </c>
      <c r="BA267" s="59">
        <v>0.11529542049014575</v>
      </c>
      <c r="BB267" s="53">
        <v>2</v>
      </c>
      <c r="BC267" s="64">
        <f t="shared" ref="BC267:BC268" si="0">BA267*SQRT(BB267)</f>
        <v>0.16305234733667298</v>
      </c>
      <c r="BD267" s="10" t="s">
        <v>93</v>
      </c>
      <c r="BE267" s="10" t="s">
        <v>157</v>
      </c>
      <c r="BF267" s="10" t="s">
        <v>868</v>
      </c>
    </row>
    <row r="268" spans="1:60" s="10" customFormat="1">
      <c r="A268" s="10" t="s">
        <v>1537</v>
      </c>
      <c r="B268" s="10" t="s">
        <v>857</v>
      </c>
      <c r="C268" s="10" t="s">
        <v>858</v>
      </c>
      <c r="D268" s="10" t="s">
        <v>859</v>
      </c>
      <c r="E268" s="10" t="s">
        <v>860</v>
      </c>
      <c r="F268" s="10" t="s">
        <v>66</v>
      </c>
      <c r="G268" s="10" t="s">
        <v>67</v>
      </c>
      <c r="H268" s="10">
        <v>2008</v>
      </c>
      <c r="I268" s="10" t="s">
        <v>861</v>
      </c>
      <c r="J268" s="10" t="s">
        <v>215</v>
      </c>
      <c r="K268" s="10" t="s">
        <v>216</v>
      </c>
      <c r="L268" s="10" t="s">
        <v>217</v>
      </c>
      <c r="M268" s="10" t="s">
        <v>72</v>
      </c>
      <c r="N268" s="10" t="s">
        <v>218</v>
      </c>
      <c r="O268" s="10" t="s">
        <v>74</v>
      </c>
      <c r="P268" s="10" t="s">
        <v>219</v>
      </c>
      <c r="Q268" s="10" t="s">
        <v>76</v>
      </c>
      <c r="R268" s="10" t="s">
        <v>417</v>
      </c>
      <c r="S268" s="10" t="s">
        <v>76</v>
      </c>
      <c r="T268" s="10" t="s">
        <v>220</v>
      </c>
      <c r="U268" s="10" t="s">
        <v>220</v>
      </c>
      <c r="V268" s="10" t="s">
        <v>170</v>
      </c>
      <c r="W268" s="10" t="s">
        <v>862</v>
      </c>
      <c r="X268" s="10" t="s">
        <v>78</v>
      </c>
      <c r="Y268" s="10" t="s">
        <v>863</v>
      </c>
      <c r="Z268" s="10" t="s">
        <v>864</v>
      </c>
      <c r="AA268" s="10" t="s">
        <v>152</v>
      </c>
      <c r="AB268" s="10" t="s">
        <v>865</v>
      </c>
      <c r="AC268" s="10" t="s">
        <v>152</v>
      </c>
      <c r="AD268" s="10" t="s">
        <v>176</v>
      </c>
      <c r="AE268" s="10" t="s">
        <v>866</v>
      </c>
      <c r="AF268" s="10" t="s">
        <v>123</v>
      </c>
      <c r="AG268" s="10" t="s">
        <v>86</v>
      </c>
      <c r="AH268" s="10" t="s">
        <v>76</v>
      </c>
      <c r="AI268" s="10">
        <v>7</v>
      </c>
      <c r="AJ268" s="10">
        <v>9</v>
      </c>
      <c r="AK268" s="10" t="s">
        <v>229</v>
      </c>
      <c r="AL268" s="10" t="s">
        <v>867</v>
      </c>
      <c r="AM268" s="10" t="s">
        <v>88</v>
      </c>
      <c r="AR268" s="10" t="s">
        <v>89</v>
      </c>
      <c r="AS268" s="10" t="s">
        <v>231</v>
      </c>
      <c r="AT268" s="10" t="s">
        <v>129</v>
      </c>
      <c r="AU268" s="11" t="s">
        <v>1269</v>
      </c>
      <c r="AV268" s="59">
        <v>0.67500000000000004</v>
      </c>
      <c r="AW268" s="59">
        <v>0.12374368670764561</v>
      </c>
      <c r="AX268" s="53">
        <v>2</v>
      </c>
      <c r="AY268" s="64">
        <f>AW268*SQRT(AX268)</f>
        <v>0.17499999999999974</v>
      </c>
      <c r="AZ268" s="59">
        <v>0.75</v>
      </c>
      <c r="BA268" s="59">
        <v>0.14721534012909115</v>
      </c>
      <c r="BB268" s="53">
        <v>2</v>
      </c>
      <c r="BC268" s="64">
        <f t="shared" si="0"/>
        <v>0.20819393059992888</v>
      </c>
      <c r="BD268" s="10" t="s">
        <v>93</v>
      </c>
      <c r="BE268" s="10" t="s">
        <v>157</v>
      </c>
      <c r="BF268" s="10" t="s">
        <v>868</v>
      </c>
    </row>
    <row r="269" spans="1:60" s="7" customFormat="1">
      <c r="A269" s="7" t="s">
        <v>1538</v>
      </c>
      <c r="B269" s="7" t="s">
        <v>857</v>
      </c>
      <c r="C269" s="7" t="s">
        <v>872</v>
      </c>
      <c r="D269" s="7" t="s">
        <v>873</v>
      </c>
      <c r="E269" s="7" t="s">
        <v>860</v>
      </c>
      <c r="F269" s="7" t="s">
        <v>66</v>
      </c>
      <c r="G269" s="7" t="s">
        <v>67</v>
      </c>
      <c r="H269" s="7">
        <v>2008</v>
      </c>
      <c r="I269" s="7" t="s">
        <v>861</v>
      </c>
      <c r="J269" s="7" t="s">
        <v>215</v>
      </c>
      <c r="K269" s="7" t="s">
        <v>216</v>
      </c>
      <c r="L269" s="7" t="s">
        <v>217</v>
      </c>
      <c r="M269" s="7" t="s">
        <v>72</v>
      </c>
      <c r="N269" s="7" t="s">
        <v>218</v>
      </c>
      <c r="O269" s="7" t="s">
        <v>74</v>
      </c>
      <c r="P269" s="7" t="s">
        <v>219</v>
      </c>
      <c r="Q269" s="7" t="s">
        <v>76</v>
      </c>
      <c r="R269" s="7" t="s">
        <v>417</v>
      </c>
      <c r="S269" s="7" t="s">
        <v>76</v>
      </c>
      <c r="T269" s="7" t="s">
        <v>220</v>
      </c>
      <c r="U269" s="7" t="s">
        <v>220</v>
      </c>
      <c r="V269" s="7" t="s">
        <v>170</v>
      </c>
      <c r="W269" s="7" t="s">
        <v>862</v>
      </c>
      <c r="X269" s="7" t="s">
        <v>78</v>
      </c>
      <c r="Y269" s="7" t="s">
        <v>863</v>
      </c>
      <c r="Z269" s="7" t="s">
        <v>864</v>
      </c>
      <c r="AA269" s="7" t="s">
        <v>152</v>
      </c>
      <c r="AB269" s="7" t="s">
        <v>865</v>
      </c>
      <c r="AC269" s="7" t="s">
        <v>152</v>
      </c>
      <c r="AD269" s="7" t="s">
        <v>176</v>
      </c>
      <c r="AE269" s="7" t="s">
        <v>866</v>
      </c>
      <c r="AF269" s="7" t="s">
        <v>123</v>
      </c>
      <c r="AG269" s="7" t="s">
        <v>86</v>
      </c>
      <c r="AH269" s="7" t="s">
        <v>76</v>
      </c>
      <c r="AI269" s="7">
        <v>7</v>
      </c>
      <c r="AJ269" s="7">
        <v>9</v>
      </c>
      <c r="AK269" s="7" t="s">
        <v>229</v>
      </c>
      <c r="AL269" s="7" t="s">
        <v>867</v>
      </c>
      <c r="AM269" s="7" t="s">
        <v>88</v>
      </c>
      <c r="AR269" s="7" t="s">
        <v>89</v>
      </c>
      <c r="AS269" s="7" t="s">
        <v>231</v>
      </c>
      <c r="AT269" s="7" t="s">
        <v>129</v>
      </c>
      <c r="AU269" s="8" t="s">
        <v>131</v>
      </c>
      <c r="AV269" s="61">
        <v>0.85</v>
      </c>
      <c r="AW269" s="61">
        <v>0.03</v>
      </c>
      <c r="AX269" s="54">
        <v>4</v>
      </c>
      <c r="AY269" s="67">
        <v>7.0000000000000007E-2</v>
      </c>
      <c r="AZ269" s="61">
        <v>0.79</v>
      </c>
      <c r="BA269" s="61">
        <v>0.04</v>
      </c>
      <c r="BB269" s="54">
        <v>4</v>
      </c>
      <c r="BC269" s="67">
        <v>7.0000000000000007E-2</v>
      </c>
      <c r="BD269" s="7" t="s">
        <v>93</v>
      </c>
      <c r="BE269" s="7" t="s">
        <v>157</v>
      </c>
      <c r="BF269" s="7" t="s">
        <v>874</v>
      </c>
      <c r="BH269"/>
    </row>
    <row r="270" spans="1:60" s="7" customFormat="1">
      <c r="A270" s="7" t="s">
        <v>1539</v>
      </c>
      <c r="B270" s="7" t="s">
        <v>857</v>
      </c>
      <c r="C270" s="7" t="s">
        <v>872</v>
      </c>
      <c r="D270" s="7" t="s">
        <v>873</v>
      </c>
      <c r="E270" s="7" t="s">
        <v>860</v>
      </c>
      <c r="F270" s="7" t="s">
        <v>66</v>
      </c>
      <c r="G270" s="7" t="s">
        <v>67</v>
      </c>
      <c r="H270" s="7">
        <v>2008</v>
      </c>
      <c r="I270" s="7" t="s">
        <v>861</v>
      </c>
      <c r="J270" s="7" t="s">
        <v>215</v>
      </c>
      <c r="K270" s="7" t="s">
        <v>216</v>
      </c>
      <c r="L270" s="7" t="s">
        <v>217</v>
      </c>
      <c r="M270" s="7" t="s">
        <v>72</v>
      </c>
      <c r="N270" s="7" t="s">
        <v>218</v>
      </c>
      <c r="O270" s="7" t="s">
        <v>74</v>
      </c>
      <c r="P270" s="7" t="s">
        <v>219</v>
      </c>
      <c r="Q270" s="7" t="s">
        <v>76</v>
      </c>
      <c r="R270" s="7" t="s">
        <v>417</v>
      </c>
      <c r="S270" s="7" t="s">
        <v>76</v>
      </c>
      <c r="T270" s="7" t="s">
        <v>220</v>
      </c>
      <c r="U270" s="7" t="s">
        <v>220</v>
      </c>
      <c r="V270" s="7" t="s">
        <v>170</v>
      </c>
      <c r="W270" s="7" t="s">
        <v>862</v>
      </c>
      <c r="X270" s="7" t="s">
        <v>78</v>
      </c>
      <c r="Y270" s="7" t="s">
        <v>863</v>
      </c>
      <c r="Z270" s="7" t="s">
        <v>864</v>
      </c>
      <c r="AA270" s="7" t="s">
        <v>152</v>
      </c>
      <c r="AB270" s="7" t="s">
        <v>865</v>
      </c>
      <c r="AC270" s="7" t="s">
        <v>152</v>
      </c>
      <c r="AD270" s="7" t="s">
        <v>176</v>
      </c>
      <c r="AE270" s="7" t="s">
        <v>866</v>
      </c>
      <c r="AF270" s="7" t="s">
        <v>123</v>
      </c>
      <c r="AG270" s="7" t="s">
        <v>86</v>
      </c>
      <c r="AH270" s="7" t="s">
        <v>76</v>
      </c>
      <c r="AI270" s="7">
        <v>7</v>
      </c>
      <c r="AJ270" s="7">
        <v>9</v>
      </c>
      <c r="AK270" s="7" t="s">
        <v>229</v>
      </c>
      <c r="AL270" s="7" t="s">
        <v>867</v>
      </c>
      <c r="AM270" s="7" t="s">
        <v>88</v>
      </c>
      <c r="AR270" s="7" t="s">
        <v>89</v>
      </c>
      <c r="AS270" s="7" t="s">
        <v>231</v>
      </c>
      <c r="AT270" s="7" t="s">
        <v>129</v>
      </c>
      <c r="AU270" s="8" t="s">
        <v>1854</v>
      </c>
      <c r="AV270" s="61">
        <v>0.61</v>
      </c>
      <c r="AW270" s="61">
        <v>7.0000000000000007E-2</v>
      </c>
      <c r="AX270" s="54">
        <v>4</v>
      </c>
      <c r="AY270" s="67">
        <v>0.13</v>
      </c>
      <c r="AZ270" s="61">
        <v>0.59</v>
      </c>
      <c r="BA270" s="61">
        <v>0.05</v>
      </c>
      <c r="BB270" s="54">
        <v>4</v>
      </c>
      <c r="BC270" s="67">
        <v>0.09</v>
      </c>
      <c r="BD270" s="7" t="s">
        <v>93</v>
      </c>
      <c r="BE270" s="7" t="s">
        <v>157</v>
      </c>
      <c r="BF270" s="7" t="s">
        <v>874</v>
      </c>
      <c r="BH270"/>
    </row>
    <row r="271" spans="1:60" s="7" customFormat="1">
      <c r="A271" s="7" t="s">
        <v>1540</v>
      </c>
      <c r="B271" s="7" t="s">
        <v>857</v>
      </c>
      <c r="C271" s="7" t="s">
        <v>872</v>
      </c>
      <c r="D271" s="7" t="s">
        <v>873</v>
      </c>
      <c r="E271" s="7" t="s">
        <v>860</v>
      </c>
      <c r="F271" s="7" t="s">
        <v>66</v>
      </c>
      <c r="G271" s="7" t="s">
        <v>67</v>
      </c>
      <c r="H271" s="7">
        <v>2008</v>
      </c>
      <c r="I271" s="7" t="s">
        <v>861</v>
      </c>
      <c r="J271" s="7" t="s">
        <v>215</v>
      </c>
      <c r="K271" s="7" t="s">
        <v>216</v>
      </c>
      <c r="L271" s="7" t="s">
        <v>217</v>
      </c>
      <c r="M271" s="7" t="s">
        <v>72</v>
      </c>
      <c r="N271" s="7" t="s">
        <v>218</v>
      </c>
      <c r="O271" s="7" t="s">
        <v>74</v>
      </c>
      <c r="P271" s="7" t="s">
        <v>219</v>
      </c>
      <c r="Q271" s="7" t="s">
        <v>76</v>
      </c>
      <c r="R271" s="7" t="s">
        <v>417</v>
      </c>
      <c r="S271" s="7" t="s">
        <v>76</v>
      </c>
      <c r="T271" s="7" t="s">
        <v>220</v>
      </c>
      <c r="U271" s="7" t="s">
        <v>220</v>
      </c>
      <c r="V271" s="7" t="s">
        <v>170</v>
      </c>
      <c r="W271" s="7" t="s">
        <v>862</v>
      </c>
      <c r="X271" s="7" t="s">
        <v>78</v>
      </c>
      <c r="Y271" s="7" t="s">
        <v>863</v>
      </c>
      <c r="Z271" s="7" t="s">
        <v>864</v>
      </c>
      <c r="AA271" s="7" t="s">
        <v>152</v>
      </c>
      <c r="AB271" s="7" t="s">
        <v>865</v>
      </c>
      <c r="AC271" s="7" t="s">
        <v>152</v>
      </c>
      <c r="AD271" s="7" t="s">
        <v>176</v>
      </c>
      <c r="AE271" s="7" t="s">
        <v>866</v>
      </c>
      <c r="AF271" s="7" t="s">
        <v>123</v>
      </c>
      <c r="AG271" s="7" t="s">
        <v>86</v>
      </c>
      <c r="AH271" s="7" t="s">
        <v>76</v>
      </c>
      <c r="AI271" s="7">
        <v>7</v>
      </c>
      <c r="AJ271" s="7">
        <v>9</v>
      </c>
      <c r="AK271" s="7" t="s">
        <v>229</v>
      </c>
      <c r="AL271" s="7" t="s">
        <v>867</v>
      </c>
      <c r="AM271" s="7" t="s">
        <v>88</v>
      </c>
      <c r="AR271" s="7" t="s">
        <v>89</v>
      </c>
      <c r="AS271" s="7" t="s">
        <v>231</v>
      </c>
      <c r="AT271" s="7" t="s">
        <v>129</v>
      </c>
      <c r="AU271" s="8" t="s">
        <v>1855</v>
      </c>
      <c r="AV271" s="61">
        <v>0.44</v>
      </c>
      <c r="AW271" s="61">
        <v>0.03</v>
      </c>
      <c r="AX271" s="54">
        <v>4</v>
      </c>
      <c r="AY271" s="67">
        <v>7.0000000000000007E-2</v>
      </c>
      <c r="AZ271" s="61">
        <v>0.23</v>
      </c>
      <c r="BA271" s="61">
        <v>0.04</v>
      </c>
      <c r="BB271" s="54">
        <v>4</v>
      </c>
      <c r="BC271" s="67">
        <v>0.08</v>
      </c>
      <c r="BD271" s="7" t="s">
        <v>93</v>
      </c>
      <c r="BE271" s="7" t="s">
        <v>157</v>
      </c>
      <c r="BF271" s="7" t="s">
        <v>874</v>
      </c>
      <c r="BH271"/>
    </row>
    <row r="272" spans="1:60" s="7" customFormat="1">
      <c r="A272" s="7" t="s">
        <v>1541</v>
      </c>
      <c r="B272" s="7" t="s">
        <v>857</v>
      </c>
      <c r="C272" s="7" t="s">
        <v>872</v>
      </c>
      <c r="D272" s="7" t="s">
        <v>873</v>
      </c>
      <c r="E272" s="7" t="s">
        <v>860</v>
      </c>
      <c r="F272" s="7" t="s">
        <v>66</v>
      </c>
      <c r="G272" s="7" t="s">
        <v>67</v>
      </c>
      <c r="H272" s="7">
        <v>2008</v>
      </c>
      <c r="I272" s="7" t="s">
        <v>861</v>
      </c>
      <c r="J272" s="7" t="s">
        <v>215</v>
      </c>
      <c r="K272" s="7" t="s">
        <v>216</v>
      </c>
      <c r="L272" s="7" t="s">
        <v>217</v>
      </c>
      <c r="M272" s="7" t="s">
        <v>72</v>
      </c>
      <c r="N272" s="7" t="s">
        <v>218</v>
      </c>
      <c r="O272" s="7" t="s">
        <v>74</v>
      </c>
      <c r="P272" s="7" t="s">
        <v>219</v>
      </c>
      <c r="Q272" s="7" t="s">
        <v>76</v>
      </c>
      <c r="R272" s="7" t="s">
        <v>417</v>
      </c>
      <c r="S272" s="7" t="s">
        <v>76</v>
      </c>
      <c r="T272" s="7" t="s">
        <v>220</v>
      </c>
      <c r="U272" s="7" t="s">
        <v>220</v>
      </c>
      <c r="V272" s="7" t="s">
        <v>170</v>
      </c>
      <c r="W272" s="7" t="s">
        <v>862</v>
      </c>
      <c r="X272" s="7" t="s">
        <v>78</v>
      </c>
      <c r="Y272" s="7" t="s">
        <v>863</v>
      </c>
      <c r="Z272" s="7" t="s">
        <v>864</v>
      </c>
      <c r="AA272" s="7" t="s">
        <v>152</v>
      </c>
      <c r="AB272" s="7" t="s">
        <v>865</v>
      </c>
      <c r="AC272" s="7" t="s">
        <v>152</v>
      </c>
      <c r="AD272" s="7" t="s">
        <v>176</v>
      </c>
      <c r="AE272" s="7" t="s">
        <v>866</v>
      </c>
      <c r="AF272" s="7" t="s">
        <v>123</v>
      </c>
      <c r="AG272" s="7" t="s">
        <v>86</v>
      </c>
      <c r="AH272" s="7" t="s">
        <v>76</v>
      </c>
      <c r="AI272" s="7">
        <v>7</v>
      </c>
      <c r="AJ272" s="7">
        <v>9</v>
      </c>
      <c r="AK272" s="7" t="s">
        <v>229</v>
      </c>
      <c r="AL272" s="7" t="s">
        <v>867</v>
      </c>
      <c r="AM272" s="7" t="s">
        <v>88</v>
      </c>
      <c r="AR272" s="7" t="s">
        <v>89</v>
      </c>
      <c r="AS272" s="7" t="s">
        <v>231</v>
      </c>
      <c r="AT272" s="7" t="s">
        <v>129</v>
      </c>
      <c r="AU272" s="8" t="s">
        <v>1270</v>
      </c>
      <c r="AV272" s="61">
        <v>0.17708333333333331</v>
      </c>
      <c r="AW272" s="61">
        <v>5.5001578260183717E-2</v>
      </c>
      <c r="AX272" s="54">
        <v>4</v>
      </c>
      <c r="AY272" s="56">
        <f>AW272*SQRT(AX272)</f>
        <v>0.11000315652036743</v>
      </c>
      <c r="AZ272" s="61">
        <v>9.5833333333333326E-2</v>
      </c>
      <c r="BA272" s="61">
        <v>1.6137430609197576E-2</v>
      </c>
      <c r="BB272" s="54">
        <v>4</v>
      </c>
      <c r="BC272" s="56">
        <f t="shared" ref="BC272:BC273" si="1">BA272*SQRT(BB272)</f>
        <v>3.2274861218395151E-2</v>
      </c>
      <c r="BD272" s="7" t="s">
        <v>93</v>
      </c>
      <c r="BE272" s="7" t="s">
        <v>157</v>
      </c>
      <c r="BF272" s="7" t="s">
        <v>874</v>
      </c>
      <c r="BH272"/>
    </row>
    <row r="273" spans="1:60" s="7" customFormat="1">
      <c r="A273" s="7" t="s">
        <v>1542</v>
      </c>
      <c r="B273" s="7" t="s">
        <v>857</v>
      </c>
      <c r="C273" s="7" t="s">
        <v>872</v>
      </c>
      <c r="D273" s="7" t="s">
        <v>873</v>
      </c>
      <c r="E273" s="7" t="s">
        <v>860</v>
      </c>
      <c r="F273" s="7" t="s">
        <v>66</v>
      </c>
      <c r="G273" s="7" t="s">
        <v>67</v>
      </c>
      <c r="H273" s="7">
        <v>2008</v>
      </c>
      <c r="I273" s="7" t="s">
        <v>861</v>
      </c>
      <c r="J273" s="7" t="s">
        <v>215</v>
      </c>
      <c r="K273" s="7" t="s">
        <v>216</v>
      </c>
      <c r="L273" s="7" t="s">
        <v>217</v>
      </c>
      <c r="M273" s="7" t="s">
        <v>72</v>
      </c>
      <c r="N273" s="7" t="s">
        <v>218</v>
      </c>
      <c r="O273" s="7" t="s">
        <v>74</v>
      </c>
      <c r="P273" s="7" t="s">
        <v>219</v>
      </c>
      <c r="Q273" s="7" t="s">
        <v>76</v>
      </c>
      <c r="R273" s="7" t="s">
        <v>417</v>
      </c>
      <c r="S273" s="7" t="s">
        <v>76</v>
      </c>
      <c r="T273" s="7" t="s">
        <v>220</v>
      </c>
      <c r="U273" s="7" t="s">
        <v>220</v>
      </c>
      <c r="V273" s="7" t="s">
        <v>170</v>
      </c>
      <c r="W273" s="7" t="s">
        <v>862</v>
      </c>
      <c r="X273" s="7" t="s">
        <v>78</v>
      </c>
      <c r="Y273" s="7" t="s">
        <v>863</v>
      </c>
      <c r="Z273" s="7" t="s">
        <v>864</v>
      </c>
      <c r="AA273" s="7" t="s">
        <v>152</v>
      </c>
      <c r="AB273" s="7" t="s">
        <v>865</v>
      </c>
      <c r="AC273" s="7" t="s">
        <v>152</v>
      </c>
      <c r="AD273" s="7" t="s">
        <v>176</v>
      </c>
      <c r="AE273" s="7" t="s">
        <v>866</v>
      </c>
      <c r="AF273" s="7" t="s">
        <v>123</v>
      </c>
      <c r="AG273" s="7" t="s">
        <v>86</v>
      </c>
      <c r="AH273" s="7" t="s">
        <v>76</v>
      </c>
      <c r="AI273" s="7">
        <v>7</v>
      </c>
      <c r="AJ273" s="7">
        <v>9</v>
      </c>
      <c r="AK273" s="7" t="s">
        <v>229</v>
      </c>
      <c r="AL273" s="7" t="s">
        <v>867</v>
      </c>
      <c r="AM273" s="7" t="s">
        <v>88</v>
      </c>
      <c r="AR273" s="7" t="s">
        <v>89</v>
      </c>
      <c r="AS273" s="7" t="s">
        <v>231</v>
      </c>
      <c r="AT273" s="7" t="s">
        <v>129</v>
      </c>
      <c r="AU273" s="8" t="s">
        <v>1269</v>
      </c>
      <c r="AV273" s="61">
        <v>0.90714285714285725</v>
      </c>
      <c r="AW273" s="61">
        <v>1.2457410438366883E-2</v>
      </c>
      <c r="AX273" s="54">
        <v>4</v>
      </c>
      <c r="AY273" s="56">
        <f>AW273*SQRT(AX273)</f>
        <v>2.4914820876733766E-2</v>
      </c>
      <c r="AZ273" s="61">
        <v>0.86874999999999991</v>
      </c>
      <c r="BA273" s="61">
        <v>2.771694728260431E-2</v>
      </c>
      <c r="BB273" s="54">
        <v>4</v>
      </c>
      <c r="BC273" s="56">
        <f t="shared" si="1"/>
        <v>5.543389456520862E-2</v>
      </c>
      <c r="BD273" s="7" t="s">
        <v>93</v>
      </c>
      <c r="BE273" s="7" t="s">
        <v>157</v>
      </c>
      <c r="BF273" s="7" t="s">
        <v>874</v>
      </c>
      <c r="BH273"/>
    </row>
    <row r="274" spans="1:60" s="1" customFormat="1">
      <c r="A274" s="1" t="s">
        <v>1543</v>
      </c>
      <c r="B274" s="1" t="s">
        <v>878</v>
      </c>
      <c r="C274" s="1" t="s">
        <v>879</v>
      </c>
      <c r="D274" s="1" t="s">
        <v>880</v>
      </c>
      <c r="E274" s="1" t="s">
        <v>881</v>
      </c>
      <c r="F274" s="1" t="s">
        <v>415</v>
      </c>
      <c r="G274" s="1" t="s">
        <v>882</v>
      </c>
      <c r="H274" s="1">
        <v>2012</v>
      </c>
      <c r="I274" s="1" t="s">
        <v>883</v>
      </c>
      <c r="J274" s="1" t="s">
        <v>478</v>
      </c>
      <c r="K274" s="1" t="s">
        <v>479</v>
      </c>
      <c r="L274" s="1" t="s">
        <v>71</v>
      </c>
      <c r="M274" s="1" t="s">
        <v>884</v>
      </c>
      <c r="N274" s="1" t="s">
        <v>73</v>
      </c>
      <c r="O274" s="1" t="s">
        <v>74</v>
      </c>
      <c r="P274" s="1" t="s">
        <v>219</v>
      </c>
      <c r="Q274" s="1" t="s">
        <v>220</v>
      </c>
      <c r="R274" s="1" t="s">
        <v>221</v>
      </c>
      <c r="S274" s="1" t="s">
        <v>220</v>
      </c>
      <c r="T274" s="1" t="s">
        <v>76</v>
      </c>
      <c r="U274" s="1" t="s">
        <v>76</v>
      </c>
      <c r="V274" s="1" t="s">
        <v>77</v>
      </c>
      <c r="W274" s="1" t="s">
        <v>114</v>
      </c>
      <c r="X274" s="1" t="s">
        <v>115</v>
      </c>
      <c r="Y274" s="1" t="s">
        <v>116</v>
      </c>
      <c r="Z274" s="1" t="s">
        <v>404</v>
      </c>
      <c r="AA274" s="1" t="s">
        <v>152</v>
      </c>
      <c r="AB274" s="1" t="s">
        <v>152</v>
      </c>
      <c r="AC274" s="1" t="s">
        <v>152</v>
      </c>
      <c r="AD274" s="1" t="s">
        <v>121</v>
      </c>
      <c r="AE274" s="1" t="s">
        <v>885</v>
      </c>
      <c r="AF274" s="1" t="s">
        <v>85</v>
      </c>
      <c r="AG274" s="1" t="s">
        <v>154</v>
      </c>
      <c r="AH274" s="1" t="s">
        <v>76</v>
      </c>
      <c r="AI274" s="1">
        <v>3</v>
      </c>
      <c r="AJ274" s="1">
        <v>2</v>
      </c>
      <c r="AK274" s="1" t="s">
        <v>272</v>
      </c>
      <c r="AL274" s="1" t="s">
        <v>886</v>
      </c>
      <c r="AM274" s="1" t="s">
        <v>126</v>
      </c>
      <c r="AN274" s="1">
        <v>9</v>
      </c>
      <c r="AO274" s="1">
        <v>15</v>
      </c>
      <c r="AP274" s="1">
        <v>9</v>
      </c>
      <c r="AQ274" s="1">
        <v>15</v>
      </c>
      <c r="AR274" s="1" t="s">
        <v>89</v>
      </c>
      <c r="AS274" s="1" t="s">
        <v>887</v>
      </c>
      <c r="AT274" s="1" t="s">
        <v>91</v>
      </c>
      <c r="AU274" s="4" t="s">
        <v>131</v>
      </c>
      <c r="AV274" s="57">
        <v>7.93</v>
      </c>
      <c r="AW274" s="57">
        <v>1.3</v>
      </c>
      <c r="AX274" s="51">
        <v>24</v>
      </c>
      <c r="AY274" s="64">
        <v>6.36</v>
      </c>
      <c r="AZ274" s="57">
        <v>9.16</v>
      </c>
      <c r="BA274" s="57">
        <v>1.67</v>
      </c>
      <c r="BB274" s="51">
        <v>24</v>
      </c>
      <c r="BC274" s="64">
        <v>8.1999999999999993</v>
      </c>
      <c r="BD274" s="1" t="s">
        <v>93</v>
      </c>
      <c r="BE274" s="1" t="s">
        <v>157</v>
      </c>
    </row>
    <row r="275" spans="1:60" s="1" customFormat="1">
      <c r="A275" s="1" t="s">
        <v>1544</v>
      </c>
      <c r="B275" s="1" t="s">
        <v>878</v>
      </c>
      <c r="C275" s="1" t="s">
        <v>879</v>
      </c>
      <c r="D275" s="1" t="s">
        <v>880</v>
      </c>
      <c r="E275" s="1" t="s">
        <v>881</v>
      </c>
      <c r="F275" s="1" t="s">
        <v>415</v>
      </c>
      <c r="G275" s="1" t="s">
        <v>882</v>
      </c>
      <c r="H275" s="1">
        <v>2012</v>
      </c>
      <c r="I275" s="1" t="s">
        <v>883</v>
      </c>
      <c r="J275" s="1" t="s">
        <v>478</v>
      </c>
      <c r="K275" s="1" t="s">
        <v>479</v>
      </c>
      <c r="L275" s="1" t="s">
        <v>71</v>
      </c>
      <c r="M275" s="1" t="s">
        <v>884</v>
      </c>
      <c r="N275" s="1" t="s">
        <v>73</v>
      </c>
      <c r="O275" s="1" t="s">
        <v>74</v>
      </c>
      <c r="P275" s="1" t="s">
        <v>219</v>
      </c>
      <c r="Q275" s="1" t="s">
        <v>220</v>
      </c>
      <c r="R275" s="1" t="s">
        <v>221</v>
      </c>
      <c r="S275" s="1" t="s">
        <v>220</v>
      </c>
      <c r="T275" s="1" t="s">
        <v>76</v>
      </c>
      <c r="U275" s="1" t="s">
        <v>76</v>
      </c>
      <c r="V275" s="1" t="s">
        <v>77</v>
      </c>
      <c r="W275" s="1" t="s">
        <v>114</v>
      </c>
      <c r="X275" s="1" t="s">
        <v>115</v>
      </c>
      <c r="Y275" s="1" t="s">
        <v>116</v>
      </c>
      <c r="Z275" s="1" t="s">
        <v>404</v>
      </c>
      <c r="AA275" s="1" t="s">
        <v>152</v>
      </c>
      <c r="AB275" s="1" t="s">
        <v>152</v>
      </c>
      <c r="AC275" s="1" t="s">
        <v>152</v>
      </c>
      <c r="AD275" s="1" t="s">
        <v>121</v>
      </c>
      <c r="AE275" s="1" t="s">
        <v>885</v>
      </c>
      <c r="AF275" s="1" t="s">
        <v>85</v>
      </c>
      <c r="AG275" s="1" t="s">
        <v>154</v>
      </c>
      <c r="AH275" s="1" t="s">
        <v>76</v>
      </c>
      <c r="AI275" s="1">
        <v>3</v>
      </c>
      <c r="AJ275" s="1">
        <v>2</v>
      </c>
      <c r="AK275" s="1" t="s">
        <v>272</v>
      </c>
      <c r="AL275" s="1" t="s">
        <v>886</v>
      </c>
      <c r="AM275" s="1" t="s">
        <v>126</v>
      </c>
      <c r="AN275" s="1">
        <v>9</v>
      </c>
      <c r="AO275" s="1">
        <v>15</v>
      </c>
      <c r="AP275" s="1">
        <v>9</v>
      </c>
      <c r="AQ275" s="1">
        <v>15</v>
      </c>
      <c r="AR275" s="1" t="s">
        <v>89</v>
      </c>
      <c r="AS275" s="1" t="s">
        <v>887</v>
      </c>
      <c r="AT275" s="1" t="s">
        <v>91</v>
      </c>
      <c r="AU275" s="4" t="s">
        <v>1854</v>
      </c>
      <c r="AV275" s="57">
        <v>15.95</v>
      </c>
      <c r="AW275" s="57">
        <v>1.89</v>
      </c>
      <c r="AX275" s="51">
        <v>24</v>
      </c>
      <c r="AY275" s="64">
        <v>9.26</v>
      </c>
      <c r="AZ275" s="57">
        <v>16.38</v>
      </c>
      <c r="BA275" s="57">
        <v>2.02</v>
      </c>
      <c r="BB275" s="51">
        <v>24</v>
      </c>
      <c r="BC275" s="64">
        <v>9.9</v>
      </c>
      <c r="BD275" s="1" t="s">
        <v>93</v>
      </c>
      <c r="BE275" s="1" t="s">
        <v>157</v>
      </c>
    </row>
    <row r="276" spans="1:60" s="1" customFormat="1">
      <c r="A276" s="1" t="s">
        <v>1545</v>
      </c>
      <c r="B276" s="1" t="s">
        <v>878</v>
      </c>
      <c r="C276" s="1" t="s">
        <v>879</v>
      </c>
      <c r="D276" s="1" t="s">
        <v>880</v>
      </c>
      <c r="E276" s="1" t="s">
        <v>881</v>
      </c>
      <c r="F276" s="1" t="s">
        <v>415</v>
      </c>
      <c r="G276" s="1" t="s">
        <v>882</v>
      </c>
      <c r="H276" s="1">
        <v>2012</v>
      </c>
      <c r="I276" s="1" t="s">
        <v>883</v>
      </c>
      <c r="J276" s="1" t="s">
        <v>478</v>
      </c>
      <c r="K276" s="1" t="s">
        <v>479</v>
      </c>
      <c r="L276" s="1" t="s">
        <v>71</v>
      </c>
      <c r="M276" s="1" t="s">
        <v>884</v>
      </c>
      <c r="N276" s="1" t="s">
        <v>73</v>
      </c>
      <c r="O276" s="1" t="s">
        <v>74</v>
      </c>
      <c r="P276" s="1" t="s">
        <v>219</v>
      </c>
      <c r="Q276" s="1" t="s">
        <v>220</v>
      </c>
      <c r="R276" s="1" t="s">
        <v>221</v>
      </c>
      <c r="S276" s="1" t="s">
        <v>220</v>
      </c>
      <c r="T276" s="1" t="s">
        <v>76</v>
      </c>
      <c r="U276" s="1" t="s">
        <v>76</v>
      </c>
      <c r="V276" s="1" t="s">
        <v>77</v>
      </c>
      <c r="W276" s="1" t="s">
        <v>114</v>
      </c>
      <c r="X276" s="1" t="s">
        <v>115</v>
      </c>
      <c r="Y276" s="1" t="s">
        <v>116</v>
      </c>
      <c r="Z276" s="1" t="s">
        <v>404</v>
      </c>
      <c r="AA276" s="1" t="s">
        <v>152</v>
      </c>
      <c r="AB276" s="1" t="s">
        <v>152</v>
      </c>
      <c r="AC276" s="1" t="s">
        <v>152</v>
      </c>
      <c r="AD276" s="1" t="s">
        <v>121</v>
      </c>
      <c r="AE276" s="1" t="s">
        <v>885</v>
      </c>
      <c r="AF276" s="1" t="s">
        <v>85</v>
      </c>
      <c r="AG276" s="1" t="s">
        <v>154</v>
      </c>
      <c r="AH276" s="1" t="s">
        <v>76</v>
      </c>
      <c r="AI276" s="1">
        <v>3</v>
      </c>
      <c r="AJ276" s="1">
        <v>2</v>
      </c>
      <c r="AK276" s="1" t="s">
        <v>272</v>
      </c>
      <c r="AL276" s="1" t="s">
        <v>886</v>
      </c>
      <c r="AM276" s="1" t="s">
        <v>126</v>
      </c>
      <c r="AN276" s="1">
        <v>9</v>
      </c>
      <c r="AO276" s="1">
        <v>15</v>
      </c>
      <c r="AP276" s="1">
        <v>9</v>
      </c>
      <c r="AQ276" s="1">
        <v>15</v>
      </c>
      <c r="AR276" s="1" t="s">
        <v>89</v>
      </c>
      <c r="AS276" s="1" t="s">
        <v>887</v>
      </c>
      <c r="AT276" s="1" t="s">
        <v>91</v>
      </c>
      <c r="AU276" s="4" t="s">
        <v>1855</v>
      </c>
      <c r="AV276" s="60">
        <v>21.47</v>
      </c>
      <c r="AW276" s="60">
        <v>1.5</v>
      </c>
      <c r="AX276" s="51">
        <v>24</v>
      </c>
      <c r="AY276" s="64">
        <v>7.33</v>
      </c>
      <c r="AZ276" s="60">
        <v>22.81</v>
      </c>
      <c r="BA276" s="60">
        <v>1.61</v>
      </c>
      <c r="BB276" s="51">
        <v>24</v>
      </c>
      <c r="BC276" s="64">
        <v>7.87</v>
      </c>
      <c r="BD276" s="1" t="s">
        <v>93</v>
      </c>
      <c r="BE276" s="1" t="s">
        <v>157</v>
      </c>
    </row>
    <row r="277" spans="1:60" s="1" customFormat="1">
      <c r="A277" s="1" t="s">
        <v>1546</v>
      </c>
      <c r="B277" s="1" t="s">
        <v>878</v>
      </c>
      <c r="C277" s="1" t="s">
        <v>879</v>
      </c>
      <c r="D277" s="1" t="s">
        <v>880</v>
      </c>
      <c r="E277" s="1" t="s">
        <v>881</v>
      </c>
      <c r="F277" s="1" t="s">
        <v>415</v>
      </c>
      <c r="G277" s="1" t="s">
        <v>882</v>
      </c>
      <c r="H277" s="1">
        <v>2012</v>
      </c>
      <c r="I277" s="1" t="s">
        <v>883</v>
      </c>
      <c r="J277" s="1" t="s">
        <v>478</v>
      </c>
      <c r="K277" s="1" t="s">
        <v>479</v>
      </c>
      <c r="L277" s="1" t="s">
        <v>71</v>
      </c>
      <c r="M277" s="1" t="s">
        <v>884</v>
      </c>
      <c r="N277" s="1" t="s">
        <v>73</v>
      </c>
      <c r="O277" s="1" t="s">
        <v>74</v>
      </c>
      <c r="P277" s="1" t="s">
        <v>219</v>
      </c>
      <c r="Q277" s="1" t="s">
        <v>220</v>
      </c>
      <c r="R277" s="1" t="s">
        <v>221</v>
      </c>
      <c r="S277" s="1" t="s">
        <v>220</v>
      </c>
      <c r="T277" s="1" t="s">
        <v>76</v>
      </c>
      <c r="U277" s="1" t="s">
        <v>76</v>
      </c>
      <c r="V277" s="1" t="s">
        <v>77</v>
      </c>
      <c r="W277" s="1" t="s">
        <v>114</v>
      </c>
      <c r="X277" s="1" t="s">
        <v>115</v>
      </c>
      <c r="Y277" s="1" t="s">
        <v>116</v>
      </c>
      <c r="Z277" s="1" t="s">
        <v>404</v>
      </c>
      <c r="AA277" s="1" t="s">
        <v>152</v>
      </c>
      <c r="AB277" s="1" t="s">
        <v>152</v>
      </c>
      <c r="AC277" s="1" t="s">
        <v>152</v>
      </c>
      <c r="AD277" s="1" t="s">
        <v>121</v>
      </c>
      <c r="AE277" s="1" t="s">
        <v>885</v>
      </c>
      <c r="AF277" s="1" t="s">
        <v>85</v>
      </c>
      <c r="AG277" s="1" t="s">
        <v>154</v>
      </c>
      <c r="AH277" s="1" t="s">
        <v>76</v>
      </c>
      <c r="AI277" s="1">
        <v>3</v>
      </c>
      <c r="AJ277" s="1">
        <v>2</v>
      </c>
      <c r="AK277" s="1" t="s">
        <v>272</v>
      </c>
      <c r="AL277" s="1" t="s">
        <v>886</v>
      </c>
      <c r="AM277" s="1" t="s">
        <v>126</v>
      </c>
      <c r="AN277" s="1">
        <v>9</v>
      </c>
      <c r="AO277" s="1">
        <v>15</v>
      </c>
      <c r="AP277" s="1">
        <v>9</v>
      </c>
      <c r="AQ277" s="1">
        <v>15</v>
      </c>
      <c r="AR277" s="1" t="s">
        <v>89</v>
      </c>
      <c r="AS277" s="1" t="s">
        <v>887</v>
      </c>
      <c r="AT277" s="1" t="s">
        <v>91</v>
      </c>
      <c r="AU277" s="4" t="s">
        <v>1270</v>
      </c>
      <c r="AV277" s="60">
        <v>23.87</v>
      </c>
      <c r="AW277" s="60">
        <v>1.06</v>
      </c>
      <c r="AX277" s="51">
        <v>24</v>
      </c>
      <c r="AY277" s="64">
        <f>AW277*SQRT(AX277)</f>
        <v>5.192918254700337</v>
      </c>
      <c r="AZ277" s="60">
        <v>25.08</v>
      </c>
      <c r="BA277" s="60">
        <v>1.23</v>
      </c>
      <c r="BB277" s="51">
        <v>24</v>
      </c>
      <c r="BC277" s="64">
        <f>BA277*SQRT(BB277)</f>
        <v>6.0257447672466178</v>
      </c>
      <c r="BD277" s="1" t="s">
        <v>93</v>
      </c>
      <c r="BE277" s="1" t="s">
        <v>157</v>
      </c>
    </row>
    <row r="278" spans="1:60" s="1" customFormat="1">
      <c r="A278" s="1" t="s">
        <v>1547</v>
      </c>
      <c r="B278" s="1" t="s">
        <v>878</v>
      </c>
      <c r="C278" s="1" t="s">
        <v>879</v>
      </c>
      <c r="D278" s="1" t="s">
        <v>880</v>
      </c>
      <c r="E278" s="1" t="s">
        <v>881</v>
      </c>
      <c r="F278" s="1" t="s">
        <v>415</v>
      </c>
      <c r="G278" s="1" t="s">
        <v>882</v>
      </c>
      <c r="H278" s="1">
        <v>2012</v>
      </c>
      <c r="I278" s="1" t="s">
        <v>883</v>
      </c>
      <c r="J278" s="1" t="s">
        <v>478</v>
      </c>
      <c r="K278" s="1" t="s">
        <v>479</v>
      </c>
      <c r="L278" s="1" t="s">
        <v>71</v>
      </c>
      <c r="M278" s="1" t="s">
        <v>884</v>
      </c>
      <c r="N278" s="1" t="s">
        <v>73</v>
      </c>
      <c r="O278" s="1" t="s">
        <v>74</v>
      </c>
      <c r="P278" s="1" t="s">
        <v>219</v>
      </c>
      <c r="Q278" s="1" t="s">
        <v>220</v>
      </c>
      <c r="R278" s="1" t="s">
        <v>221</v>
      </c>
      <c r="S278" s="1" t="s">
        <v>220</v>
      </c>
      <c r="T278" s="1" t="s">
        <v>76</v>
      </c>
      <c r="U278" s="1" t="s">
        <v>76</v>
      </c>
      <c r="V278" s="1" t="s">
        <v>77</v>
      </c>
      <c r="W278" s="1" t="s">
        <v>114</v>
      </c>
      <c r="X278" s="1" t="s">
        <v>115</v>
      </c>
      <c r="Y278" s="1" t="s">
        <v>116</v>
      </c>
      <c r="Z278" s="1" t="s">
        <v>404</v>
      </c>
      <c r="AA278" s="1" t="s">
        <v>152</v>
      </c>
      <c r="AB278" s="1" t="s">
        <v>152</v>
      </c>
      <c r="AC278" s="1" t="s">
        <v>152</v>
      </c>
      <c r="AD278" s="1" t="s">
        <v>121</v>
      </c>
      <c r="AE278" s="1" t="s">
        <v>885</v>
      </c>
      <c r="AF278" s="1" t="s">
        <v>85</v>
      </c>
      <c r="AG278" s="1" t="s">
        <v>154</v>
      </c>
      <c r="AH278" s="1" t="s">
        <v>76</v>
      </c>
      <c r="AI278" s="1">
        <v>3</v>
      </c>
      <c r="AJ278" s="1">
        <v>2</v>
      </c>
      <c r="AK278" s="1" t="s">
        <v>272</v>
      </c>
      <c r="AL278" s="1" t="s">
        <v>886</v>
      </c>
      <c r="AM278" s="1" t="s">
        <v>126</v>
      </c>
      <c r="AN278" s="1">
        <v>9</v>
      </c>
      <c r="AO278" s="1">
        <v>15</v>
      </c>
      <c r="AP278" s="1">
        <v>9</v>
      </c>
      <c r="AQ278" s="1">
        <v>15</v>
      </c>
      <c r="AR278" s="1" t="s">
        <v>89</v>
      </c>
      <c r="AS278" s="1" t="s">
        <v>887</v>
      </c>
      <c r="AT278" s="1" t="s">
        <v>91</v>
      </c>
      <c r="AU278" s="4" t="s">
        <v>1269</v>
      </c>
      <c r="AV278" s="60">
        <v>2.42</v>
      </c>
      <c r="AW278" s="60">
        <v>0.2</v>
      </c>
      <c r="AX278" s="51">
        <v>24</v>
      </c>
      <c r="AY278" s="64">
        <f>AW278*SQRT(AX278)</f>
        <v>0.9797958971132712</v>
      </c>
      <c r="AZ278" s="60">
        <v>3.78</v>
      </c>
      <c r="BA278" s="60">
        <v>0.85</v>
      </c>
      <c r="BB278" s="51">
        <v>24</v>
      </c>
      <c r="BC278" s="64">
        <f>BA278*SQRT(BB278)</f>
        <v>4.1641325627314023</v>
      </c>
      <c r="BD278" s="1" t="s">
        <v>93</v>
      </c>
      <c r="BE278" s="1" t="s">
        <v>157</v>
      </c>
    </row>
    <row r="279" spans="1:60" s="5" customFormat="1" ht="14">
      <c r="A279" s="5" t="s">
        <v>1548</v>
      </c>
      <c r="B279" s="5" t="s">
        <v>891</v>
      </c>
      <c r="C279" s="5" t="s">
        <v>892</v>
      </c>
      <c r="D279" s="5" t="s">
        <v>893</v>
      </c>
      <c r="E279" s="5" t="s">
        <v>894</v>
      </c>
      <c r="F279" s="5" t="s">
        <v>66</v>
      </c>
      <c r="G279" s="5" t="s">
        <v>67</v>
      </c>
      <c r="H279" s="5">
        <v>2013</v>
      </c>
      <c r="I279" s="5" t="s">
        <v>895</v>
      </c>
      <c r="J279" s="5" t="s">
        <v>110</v>
      </c>
      <c r="K279" s="5" t="s">
        <v>111</v>
      </c>
      <c r="L279" s="5" t="s">
        <v>71</v>
      </c>
      <c r="M279" s="5" t="s">
        <v>896</v>
      </c>
      <c r="N279" s="5" t="s">
        <v>73</v>
      </c>
      <c r="O279" s="5" t="s">
        <v>74</v>
      </c>
      <c r="P279" s="5" t="s">
        <v>219</v>
      </c>
      <c r="Q279" s="5" t="s">
        <v>76</v>
      </c>
      <c r="R279" s="5" t="s">
        <v>417</v>
      </c>
      <c r="S279" s="5" t="s">
        <v>76</v>
      </c>
      <c r="T279" s="5" t="s">
        <v>76</v>
      </c>
      <c r="U279" s="5" t="s">
        <v>76</v>
      </c>
      <c r="V279" s="5" t="s">
        <v>170</v>
      </c>
      <c r="W279" s="5" t="s">
        <v>356</v>
      </c>
      <c r="X279" s="5" t="s">
        <v>356</v>
      </c>
      <c r="Y279" s="5" t="s">
        <v>897</v>
      </c>
      <c r="Z279" s="5" t="s">
        <v>898</v>
      </c>
      <c r="AA279" s="5" t="s">
        <v>899</v>
      </c>
      <c r="AB279" s="5" t="s">
        <v>900</v>
      </c>
      <c r="AC279" s="5" t="s">
        <v>899</v>
      </c>
      <c r="AD279" s="5" t="s">
        <v>176</v>
      </c>
      <c r="AE279" s="5" t="s">
        <v>904</v>
      </c>
      <c r="AF279" s="5" t="s">
        <v>85</v>
      </c>
      <c r="AG279" s="5" t="s">
        <v>154</v>
      </c>
      <c r="AH279" s="5" t="s">
        <v>76</v>
      </c>
      <c r="AI279" s="5">
        <v>3</v>
      </c>
      <c r="AJ279" s="5">
        <v>4</v>
      </c>
      <c r="AK279" s="5" t="s">
        <v>124</v>
      </c>
      <c r="AL279" s="5" t="s">
        <v>457</v>
      </c>
      <c r="AM279" s="5" t="s">
        <v>126</v>
      </c>
      <c r="AN279" s="5">
        <v>0</v>
      </c>
      <c r="AO279" s="5">
        <v>8</v>
      </c>
      <c r="AP279" s="5">
        <v>0</v>
      </c>
      <c r="AQ279" s="5">
        <v>8</v>
      </c>
      <c r="AR279" s="5" t="s">
        <v>138</v>
      </c>
      <c r="AS279" s="5" t="s">
        <v>902</v>
      </c>
      <c r="AT279" s="5" t="s">
        <v>91</v>
      </c>
      <c r="AU279" s="6" t="s">
        <v>131</v>
      </c>
      <c r="AV279" s="58">
        <v>6.6</v>
      </c>
      <c r="AW279" s="58">
        <v>0.47</v>
      </c>
      <c r="AX279" s="52">
        <v>8</v>
      </c>
      <c r="AY279" s="65">
        <v>1.32</v>
      </c>
      <c r="AZ279" s="58">
        <v>8.24</v>
      </c>
      <c r="BA279" s="58">
        <v>1.02</v>
      </c>
      <c r="BB279" s="52">
        <v>8</v>
      </c>
      <c r="BC279" s="65">
        <v>2.9</v>
      </c>
      <c r="BD279" s="5" t="s">
        <v>93</v>
      </c>
      <c r="BE279" s="5" t="s">
        <v>157</v>
      </c>
      <c r="BF279" s="5" t="s">
        <v>1841</v>
      </c>
      <c r="BG279" s="5" t="s">
        <v>1732</v>
      </c>
    </row>
    <row r="280" spans="1:60" s="5" customFormat="1" ht="14">
      <c r="A280" s="5" t="s">
        <v>1549</v>
      </c>
      <c r="B280" s="5" t="s">
        <v>891</v>
      </c>
      <c r="C280" s="5" t="s">
        <v>892</v>
      </c>
      <c r="D280" s="5" t="s">
        <v>893</v>
      </c>
      <c r="E280" s="5" t="s">
        <v>894</v>
      </c>
      <c r="F280" s="5" t="s">
        <v>66</v>
      </c>
      <c r="G280" s="5" t="s">
        <v>67</v>
      </c>
      <c r="H280" s="5">
        <v>2013</v>
      </c>
      <c r="I280" s="5" t="s">
        <v>895</v>
      </c>
      <c r="J280" s="5" t="s">
        <v>110</v>
      </c>
      <c r="K280" s="5" t="s">
        <v>111</v>
      </c>
      <c r="L280" s="5" t="s">
        <v>71</v>
      </c>
      <c r="M280" s="5" t="s">
        <v>896</v>
      </c>
      <c r="N280" s="5" t="s">
        <v>73</v>
      </c>
      <c r="O280" s="5" t="s">
        <v>74</v>
      </c>
      <c r="P280" s="5" t="s">
        <v>219</v>
      </c>
      <c r="Q280" s="5" t="s">
        <v>76</v>
      </c>
      <c r="R280" s="5" t="s">
        <v>417</v>
      </c>
      <c r="S280" s="5" t="s">
        <v>76</v>
      </c>
      <c r="T280" s="5" t="s">
        <v>76</v>
      </c>
      <c r="U280" s="5" t="s">
        <v>76</v>
      </c>
      <c r="V280" s="5" t="s">
        <v>170</v>
      </c>
      <c r="W280" s="5" t="s">
        <v>356</v>
      </c>
      <c r="X280" s="5" t="s">
        <v>356</v>
      </c>
      <c r="Y280" s="5" t="s">
        <v>897</v>
      </c>
      <c r="Z280" s="5" t="s">
        <v>898</v>
      </c>
      <c r="AA280" s="5" t="s">
        <v>899</v>
      </c>
      <c r="AB280" s="5" t="s">
        <v>900</v>
      </c>
      <c r="AC280" s="5" t="s">
        <v>899</v>
      </c>
      <c r="AD280" s="5" t="s">
        <v>176</v>
      </c>
      <c r="AE280" s="5" t="s">
        <v>904</v>
      </c>
      <c r="AF280" s="5" t="s">
        <v>85</v>
      </c>
      <c r="AG280" s="5" t="s">
        <v>154</v>
      </c>
      <c r="AH280" s="5" t="s">
        <v>76</v>
      </c>
      <c r="AI280" s="5">
        <v>3</v>
      </c>
      <c r="AJ280" s="5">
        <v>4</v>
      </c>
      <c r="AK280" s="5" t="s">
        <v>124</v>
      </c>
      <c r="AL280" s="5" t="s">
        <v>457</v>
      </c>
      <c r="AM280" s="5" t="s">
        <v>126</v>
      </c>
      <c r="AN280" s="5">
        <v>0</v>
      </c>
      <c r="AO280" s="5">
        <v>8</v>
      </c>
      <c r="AP280" s="5">
        <v>0</v>
      </c>
      <c r="AQ280" s="5">
        <v>8</v>
      </c>
      <c r="AR280" s="5" t="s">
        <v>138</v>
      </c>
      <c r="AS280" s="5" t="s">
        <v>902</v>
      </c>
      <c r="AT280" s="5" t="s">
        <v>91</v>
      </c>
      <c r="AU280" s="6" t="s">
        <v>1854</v>
      </c>
      <c r="AV280" s="58">
        <v>6.28</v>
      </c>
      <c r="AW280" s="58">
        <v>0.3</v>
      </c>
      <c r="AX280" s="52">
        <v>8</v>
      </c>
      <c r="AY280" s="65">
        <v>0.86</v>
      </c>
      <c r="AZ280" s="58">
        <v>7.49</v>
      </c>
      <c r="BA280" s="58">
        <v>0.91</v>
      </c>
      <c r="BB280" s="52">
        <v>8</v>
      </c>
      <c r="BC280" s="65">
        <v>2.58</v>
      </c>
      <c r="BD280" s="5" t="s">
        <v>93</v>
      </c>
      <c r="BE280" s="5" t="s">
        <v>157</v>
      </c>
      <c r="BF280" s="5" t="s">
        <v>1841</v>
      </c>
      <c r="BG280" s="5" t="s">
        <v>1732</v>
      </c>
    </row>
    <row r="281" spans="1:60" s="5" customFormat="1" ht="14">
      <c r="A281" s="5" t="s">
        <v>1550</v>
      </c>
      <c r="B281" s="5" t="s">
        <v>891</v>
      </c>
      <c r="C281" s="5" t="s">
        <v>892</v>
      </c>
      <c r="D281" s="5" t="s">
        <v>893</v>
      </c>
      <c r="E281" s="5" t="s">
        <v>894</v>
      </c>
      <c r="F281" s="5" t="s">
        <v>66</v>
      </c>
      <c r="G281" s="5" t="s">
        <v>67</v>
      </c>
      <c r="H281" s="5">
        <v>2013</v>
      </c>
      <c r="I281" s="5" t="s">
        <v>895</v>
      </c>
      <c r="J281" s="5" t="s">
        <v>110</v>
      </c>
      <c r="K281" s="5" t="s">
        <v>111</v>
      </c>
      <c r="L281" s="5" t="s">
        <v>71</v>
      </c>
      <c r="M281" s="5" t="s">
        <v>896</v>
      </c>
      <c r="N281" s="5" t="s">
        <v>73</v>
      </c>
      <c r="O281" s="5" t="s">
        <v>74</v>
      </c>
      <c r="P281" s="5" t="s">
        <v>219</v>
      </c>
      <c r="Q281" s="5" t="s">
        <v>76</v>
      </c>
      <c r="R281" s="5" t="s">
        <v>417</v>
      </c>
      <c r="S281" s="5" t="s">
        <v>76</v>
      </c>
      <c r="T281" s="5" t="s">
        <v>76</v>
      </c>
      <c r="U281" s="5" t="s">
        <v>76</v>
      </c>
      <c r="V281" s="5" t="s">
        <v>170</v>
      </c>
      <c r="W281" s="5" t="s">
        <v>356</v>
      </c>
      <c r="X281" s="5" t="s">
        <v>356</v>
      </c>
      <c r="Y281" s="5" t="s">
        <v>897</v>
      </c>
      <c r="Z281" s="5" t="s">
        <v>898</v>
      </c>
      <c r="AA281" s="5" t="s">
        <v>899</v>
      </c>
      <c r="AB281" s="5" t="s">
        <v>900</v>
      </c>
      <c r="AC281" s="5" t="s">
        <v>899</v>
      </c>
      <c r="AD281" s="5" t="s">
        <v>176</v>
      </c>
      <c r="AE281" s="5" t="s">
        <v>901</v>
      </c>
      <c r="AF281" s="5" t="s">
        <v>85</v>
      </c>
      <c r="AG281" s="5" t="s">
        <v>154</v>
      </c>
      <c r="AH281" s="5" t="s">
        <v>76</v>
      </c>
      <c r="AI281" s="5">
        <v>3</v>
      </c>
      <c r="AJ281" s="5">
        <v>4</v>
      </c>
      <c r="AK281" s="5" t="s">
        <v>124</v>
      </c>
      <c r="AL281" s="5" t="s">
        <v>457</v>
      </c>
      <c r="AM281" s="5" t="s">
        <v>126</v>
      </c>
      <c r="AN281" s="5">
        <v>0</v>
      </c>
      <c r="AO281" s="5">
        <v>8</v>
      </c>
      <c r="AP281" s="5">
        <v>0</v>
      </c>
      <c r="AQ281" s="5">
        <v>8</v>
      </c>
      <c r="AR281" s="5" t="s">
        <v>138</v>
      </c>
      <c r="AS281" s="5" t="s">
        <v>902</v>
      </c>
      <c r="AT281" s="5" t="s">
        <v>91</v>
      </c>
      <c r="AU281" s="6" t="s">
        <v>1855</v>
      </c>
      <c r="AV281" s="58">
        <v>6.77</v>
      </c>
      <c r="AW281" s="58">
        <v>0.46</v>
      </c>
      <c r="AX281" s="52">
        <v>8</v>
      </c>
      <c r="AY281" s="65">
        <v>1.3</v>
      </c>
      <c r="AZ281" s="58">
        <v>8.31</v>
      </c>
      <c r="BA281" s="58">
        <v>0.87</v>
      </c>
      <c r="BB281" s="52">
        <v>8</v>
      </c>
      <c r="BC281" s="65">
        <v>2.4700000000000002</v>
      </c>
      <c r="BD281" s="5" t="s">
        <v>93</v>
      </c>
      <c r="BE281" s="5" t="s">
        <v>157</v>
      </c>
      <c r="BF281" s="5" t="s">
        <v>1841</v>
      </c>
      <c r="BG281" s="5" t="s">
        <v>1732</v>
      </c>
    </row>
    <row r="282" spans="1:60" s="5" customFormat="1" ht="14">
      <c r="A282" s="5" t="s">
        <v>1551</v>
      </c>
      <c r="B282" s="5" t="s">
        <v>891</v>
      </c>
      <c r="C282" s="5" t="s">
        <v>892</v>
      </c>
      <c r="D282" s="5" t="s">
        <v>893</v>
      </c>
      <c r="E282" s="5" t="s">
        <v>894</v>
      </c>
      <c r="F282" s="5" t="s">
        <v>66</v>
      </c>
      <c r="G282" s="5" t="s">
        <v>67</v>
      </c>
      <c r="H282" s="5">
        <v>2013</v>
      </c>
      <c r="I282" s="5" t="s">
        <v>895</v>
      </c>
      <c r="J282" s="5" t="s">
        <v>110</v>
      </c>
      <c r="K282" s="5" t="s">
        <v>111</v>
      </c>
      <c r="L282" s="5" t="s">
        <v>71</v>
      </c>
      <c r="M282" s="5" t="s">
        <v>896</v>
      </c>
      <c r="N282" s="5" t="s">
        <v>73</v>
      </c>
      <c r="O282" s="5" t="s">
        <v>74</v>
      </c>
      <c r="P282" s="5" t="s">
        <v>219</v>
      </c>
      <c r="Q282" s="5" t="s">
        <v>76</v>
      </c>
      <c r="R282" s="5" t="s">
        <v>417</v>
      </c>
      <c r="S282" s="5" t="s">
        <v>76</v>
      </c>
      <c r="T282" s="5" t="s">
        <v>76</v>
      </c>
      <c r="U282" s="5" t="s">
        <v>76</v>
      </c>
      <c r="V282" s="5" t="s">
        <v>170</v>
      </c>
      <c r="W282" s="5" t="s">
        <v>356</v>
      </c>
      <c r="X282" s="5" t="s">
        <v>356</v>
      </c>
      <c r="Y282" s="5" t="s">
        <v>897</v>
      </c>
      <c r="Z282" s="5" t="s">
        <v>898</v>
      </c>
      <c r="AA282" s="5" t="s">
        <v>899</v>
      </c>
      <c r="AB282" s="5" t="s">
        <v>900</v>
      </c>
      <c r="AC282" s="5" t="s">
        <v>899</v>
      </c>
      <c r="AD282" s="5" t="s">
        <v>176</v>
      </c>
      <c r="AE282" s="5" t="s">
        <v>904</v>
      </c>
      <c r="AF282" s="5" t="s">
        <v>85</v>
      </c>
      <c r="AG282" s="5" t="s">
        <v>154</v>
      </c>
      <c r="AH282" s="5" t="s">
        <v>76</v>
      </c>
      <c r="AI282" s="5">
        <v>3</v>
      </c>
      <c r="AJ282" s="5">
        <v>4</v>
      </c>
      <c r="AK282" s="5" t="s">
        <v>124</v>
      </c>
      <c r="AL282" s="5" t="s">
        <v>457</v>
      </c>
      <c r="AM282" s="5" t="s">
        <v>126</v>
      </c>
      <c r="AN282" s="5">
        <v>0</v>
      </c>
      <c r="AO282" s="5">
        <v>8</v>
      </c>
      <c r="AP282" s="5">
        <v>0</v>
      </c>
      <c r="AQ282" s="5">
        <v>8</v>
      </c>
      <c r="AR282" s="5" t="s">
        <v>138</v>
      </c>
      <c r="AS282" s="5" t="s">
        <v>902</v>
      </c>
      <c r="AT282" s="5" t="s">
        <v>91</v>
      </c>
      <c r="AU282" s="6" t="s">
        <v>1270</v>
      </c>
      <c r="AV282" s="58"/>
      <c r="AW282" s="58"/>
      <c r="AX282" s="52">
        <v>8</v>
      </c>
      <c r="AY282" s="65"/>
      <c r="AZ282" s="58"/>
      <c r="BA282" s="58"/>
      <c r="BB282" s="52">
        <v>8</v>
      </c>
      <c r="BC282" s="65"/>
      <c r="BD282" s="5" t="s">
        <v>93</v>
      </c>
      <c r="BE282" s="5" t="s">
        <v>157</v>
      </c>
      <c r="BF282" s="5" t="s">
        <v>1841</v>
      </c>
      <c r="BG282" s="5" t="s">
        <v>1732</v>
      </c>
    </row>
    <row r="283" spans="1:60" s="5" customFormat="1" ht="14">
      <c r="A283" s="5" t="s">
        <v>1552</v>
      </c>
      <c r="B283" s="5" t="s">
        <v>891</v>
      </c>
      <c r="C283" s="5" t="s">
        <v>892</v>
      </c>
      <c r="D283" s="5" t="s">
        <v>893</v>
      </c>
      <c r="E283" s="5" t="s">
        <v>894</v>
      </c>
      <c r="F283" s="5" t="s">
        <v>66</v>
      </c>
      <c r="G283" s="5" t="s">
        <v>67</v>
      </c>
      <c r="H283" s="5">
        <v>2013</v>
      </c>
      <c r="I283" s="5" t="s">
        <v>895</v>
      </c>
      <c r="J283" s="5" t="s">
        <v>110</v>
      </c>
      <c r="K283" s="5" t="s">
        <v>111</v>
      </c>
      <c r="L283" s="5" t="s">
        <v>71</v>
      </c>
      <c r="M283" s="5" t="s">
        <v>896</v>
      </c>
      <c r="N283" s="5" t="s">
        <v>73</v>
      </c>
      <c r="O283" s="5" t="s">
        <v>74</v>
      </c>
      <c r="P283" s="5" t="s">
        <v>219</v>
      </c>
      <c r="Q283" s="5" t="s">
        <v>76</v>
      </c>
      <c r="R283" s="5" t="s">
        <v>417</v>
      </c>
      <c r="S283" s="5" t="s">
        <v>76</v>
      </c>
      <c r="T283" s="5" t="s">
        <v>76</v>
      </c>
      <c r="U283" s="5" t="s">
        <v>76</v>
      </c>
      <c r="V283" s="5" t="s">
        <v>170</v>
      </c>
      <c r="W283" s="5" t="s">
        <v>356</v>
      </c>
      <c r="X283" s="5" t="s">
        <v>356</v>
      </c>
      <c r="Y283" s="5" t="s">
        <v>897</v>
      </c>
      <c r="Z283" s="5" t="s">
        <v>898</v>
      </c>
      <c r="AA283" s="5" t="s">
        <v>899</v>
      </c>
      <c r="AB283" s="5" t="s">
        <v>900</v>
      </c>
      <c r="AC283" s="5" t="s">
        <v>899</v>
      </c>
      <c r="AD283" s="5" t="s">
        <v>176</v>
      </c>
      <c r="AE283" s="5" t="s">
        <v>904</v>
      </c>
      <c r="AF283" s="5" t="s">
        <v>85</v>
      </c>
      <c r="AG283" s="5" t="s">
        <v>154</v>
      </c>
      <c r="AH283" s="5" t="s">
        <v>76</v>
      </c>
      <c r="AI283" s="5">
        <v>3</v>
      </c>
      <c r="AJ283" s="5">
        <v>4</v>
      </c>
      <c r="AK283" s="5" t="s">
        <v>124</v>
      </c>
      <c r="AL283" s="5" t="s">
        <v>457</v>
      </c>
      <c r="AM283" s="5" t="s">
        <v>126</v>
      </c>
      <c r="AN283" s="5">
        <v>0</v>
      </c>
      <c r="AO283" s="5">
        <v>8</v>
      </c>
      <c r="AP283" s="5">
        <v>0</v>
      </c>
      <c r="AQ283" s="5">
        <v>8</v>
      </c>
      <c r="AR283" s="5" t="s">
        <v>138</v>
      </c>
      <c r="AS283" s="5" t="s">
        <v>902</v>
      </c>
      <c r="AT283" s="5" t="s">
        <v>91</v>
      </c>
      <c r="AU283" s="6" t="s">
        <v>1269</v>
      </c>
      <c r="AV283" s="58"/>
      <c r="AW283" s="58"/>
      <c r="AX283" s="52">
        <v>8</v>
      </c>
      <c r="AY283" s="65"/>
      <c r="AZ283" s="58"/>
      <c r="BA283" s="58"/>
      <c r="BB283" s="52">
        <v>8</v>
      </c>
      <c r="BC283" s="65"/>
      <c r="BD283" s="5" t="s">
        <v>93</v>
      </c>
      <c r="BE283" s="5" t="s">
        <v>157</v>
      </c>
      <c r="BF283" s="5" t="s">
        <v>1841</v>
      </c>
      <c r="BG283" s="5" t="s">
        <v>1732</v>
      </c>
    </row>
    <row r="284" spans="1:60" s="10" customFormat="1">
      <c r="A284" s="10" t="s">
        <v>1553</v>
      </c>
      <c r="B284" s="10" t="s">
        <v>891</v>
      </c>
      <c r="C284" s="10" t="s">
        <v>892</v>
      </c>
      <c r="D284" s="10" t="s">
        <v>893</v>
      </c>
      <c r="E284" s="10" t="s">
        <v>894</v>
      </c>
      <c r="F284" s="10" t="s">
        <v>66</v>
      </c>
      <c r="G284" s="10" t="s">
        <v>67</v>
      </c>
      <c r="H284" s="10">
        <v>2013</v>
      </c>
      <c r="I284" s="10" t="s">
        <v>895</v>
      </c>
      <c r="J284" s="10" t="s">
        <v>110</v>
      </c>
      <c r="K284" s="10" t="s">
        <v>111</v>
      </c>
      <c r="L284" s="10" t="s">
        <v>71</v>
      </c>
      <c r="M284" s="10" t="s">
        <v>896</v>
      </c>
      <c r="N284" s="10" t="s">
        <v>73</v>
      </c>
      <c r="O284" s="10" t="s">
        <v>74</v>
      </c>
      <c r="P284" s="10" t="s">
        <v>219</v>
      </c>
      <c r="Q284" s="10" t="s">
        <v>76</v>
      </c>
      <c r="R284" s="10" t="s">
        <v>417</v>
      </c>
      <c r="S284" s="10" t="s">
        <v>76</v>
      </c>
      <c r="T284" s="10" t="s">
        <v>76</v>
      </c>
      <c r="U284" s="10" t="s">
        <v>76</v>
      </c>
      <c r="V284" s="10" t="s">
        <v>170</v>
      </c>
      <c r="W284" s="10" t="s">
        <v>356</v>
      </c>
      <c r="X284" s="10" t="s">
        <v>356</v>
      </c>
      <c r="Y284" s="10" t="s">
        <v>897</v>
      </c>
      <c r="Z284" s="10" t="s">
        <v>898</v>
      </c>
      <c r="AA284" s="10" t="s">
        <v>899</v>
      </c>
      <c r="AB284" s="10" t="s">
        <v>900</v>
      </c>
      <c r="AC284" s="10" t="s">
        <v>899</v>
      </c>
      <c r="AD284" s="10" t="s">
        <v>176</v>
      </c>
      <c r="AE284" s="10" t="s">
        <v>904</v>
      </c>
      <c r="AF284" s="10" t="s">
        <v>85</v>
      </c>
      <c r="AG284" s="10" t="s">
        <v>154</v>
      </c>
      <c r="AH284" s="10" t="s">
        <v>76</v>
      </c>
      <c r="AI284" s="10">
        <v>3</v>
      </c>
      <c r="AJ284" s="10">
        <v>4</v>
      </c>
      <c r="AK284" s="10" t="s">
        <v>124</v>
      </c>
      <c r="AL284" s="10" t="s">
        <v>457</v>
      </c>
      <c r="AM284" s="10" t="s">
        <v>88</v>
      </c>
      <c r="AN284" s="10">
        <v>0</v>
      </c>
      <c r="AO284" s="10">
        <v>8</v>
      </c>
      <c r="AP284" s="10">
        <v>0</v>
      </c>
      <c r="AQ284" s="10">
        <v>8</v>
      </c>
      <c r="AR284" s="10" t="s">
        <v>138</v>
      </c>
      <c r="AS284" s="10" t="s">
        <v>907</v>
      </c>
      <c r="AT284" s="10" t="s">
        <v>91</v>
      </c>
      <c r="AU284" s="11" t="s">
        <v>131</v>
      </c>
      <c r="AV284" s="59">
        <v>0.44</v>
      </c>
      <c r="AW284" s="59">
        <v>0.13</v>
      </c>
      <c r="AX284" s="53">
        <v>8</v>
      </c>
      <c r="AY284" s="66">
        <v>0.37</v>
      </c>
      <c r="AZ284" s="59">
        <v>0.16</v>
      </c>
      <c r="BA284" s="59">
        <v>7.0000000000000007E-2</v>
      </c>
      <c r="BB284" s="53">
        <v>8</v>
      </c>
      <c r="BC284" s="66">
        <v>0.19</v>
      </c>
      <c r="BD284" s="10" t="s">
        <v>93</v>
      </c>
      <c r="BE284" s="10" t="s">
        <v>2008</v>
      </c>
    </row>
    <row r="285" spans="1:60" s="10" customFormat="1">
      <c r="A285" s="10" t="s">
        <v>1554</v>
      </c>
      <c r="B285" s="10" t="s">
        <v>891</v>
      </c>
      <c r="C285" s="10" t="s">
        <v>892</v>
      </c>
      <c r="D285" s="10" t="s">
        <v>893</v>
      </c>
      <c r="E285" s="10" t="s">
        <v>894</v>
      </c>
      <c r="F285" s="10" t="s">
        <v>66</v>
      </c>
      <c r="G285" s="10" t="s">
        <v>67</v>
      </c>
      <c r="H285" s="10">
        <v>2013</v>
      </c>
      <c r="I285" s="10" t="s">
        <v>895</v>
      </c>
      <c r="J285" s="10" t="s">
        <v>110</v>
      </c>
      <c r="K285" s="10" t="s">
        <v>111</v>
      </c>
      <c r="L285" s="10" t="s">
        <v>71</v>
      </c>
      <c r="M285" s="10" t="s">
        <v>896</v>
      </c>
      <c r="N285" s="10" t="s">
        <v>73</v>
      </c>
      <c r="O285" s="10" t="s">
        <v>74</v>
      </c>
      <c r="P285" s="10" t="s">
        <v>219</v>
      </c>
      <c r="Q285" s="10" t="s">
        <v>76</v>
      </c>
      <c r="R285" s="10" t="s">
        <v>417</v>
      </c>
      <c r="S285" s="10" t="s">
        <v>76</v>
      </c>
      <c r="T285" s="10" t="s">
        <v>76</v>
      </c>
      <c r="U285" s="10" t="s">
        <v>76</v>
      </c>
      <c r="V285" s="10" t="s">
        <v>170</v>
      </c>
      <c r="W285" s="10" t="s">
        <v>356</v>
      </c>
      <c r="X285" s="10" t="s">
        <v>356</v>
      </c>
      <c r="Y285" s="10" t="s">
        <v>897</v>
      </c>
      <c r="Z285" s="10" t="s">
        <v>898</v>
      </c>
      <c r="AA285" s="10" t="s">
        <v>899</v>
      </c>
      <c r="AB285" s="10" t="s">
        <v>900</v>
      </c>
      <c r="AC285" s="10" t="s">
        <v>899</v>
      </c>
      <c r="AD285" s="10" t="s">
        <v>176</v>
      </c>
      <c r="AE285" s="10" t="s">
        <v>904</v>
      </c>
      <c r="AF285" s="10" t="s">
        <v>85</v>
      </c>
      <c r="AG285" s="10" t="s">
        <v>154</v>
      </c>
      <c r="AH285" s="10" t="s">
        <v>76</v>
      </c>
      <c r="AI285" s="10">
        <v>3</v>
      </c>
      <c r="AJ285" s="10">
        <v>4</v>
      </c>
      <c r="AK285" s="10" t="s">
        <v>124</v>
      </c>
      <c r="AL285" s="10" t="s">
        <v>457</v>
      </c>
      <c r="AM285" s="10" t="s">
        <v>88</v>
      </c>
      <c r="AN285" s="10">
        <v>0</v>
      </c>
      <c r="AO285" s="10">
        <v>8</v>
      </c>
      <c r="AP285" s="10">
        <v>0</v>
      </c>
      <c r="AQ285" s="10">
        <v>8</v>
      </c>
      <c r="AR285" s="10" t="s">
        <v>138</v>
      </c>
      <c r="AS285" s="10" t="s">
        <v>907</v>
      </c>
      <c r="AT285" s="10" t="s">
        <v>91</v>
      </c>
      <c r="AU285" s="11" t="s">
        <v>1854</v>
      </c>
      <c r="AV285" s="59">
        <v>0.31</v>
      </c>
      <c r="AW285" s="59">
        <v>0.09</v>
      </c>
      <c r="AX285" s="53">
        <v>8</v>
      </c>
      <c r="AY285" s="66">
        <v>0.26</v>
      </c>
      <c r="AZ285" s="59">
        <v>0.22</v>
      </c>
      <c r="BA285" s="59">
        <v>0.06</v>
      </c>
      <c r="BB285" s="53">
        <v>8</v>
      </c>
      <c r="BC285" s="66">
        <v>0.16</v>
      </c>
      <c r="BD285" s="10" t="s">
        <v>93</v>
      </c>
      <c r="BE285" s="10" t="s">
        <v>2009</v>
      </c>
    </row>
    <row r="286" spans="1:60" s="10" customFormat="1">
      <c r="A286" s="10" t="s">
        <v>1555</v>
      </c>
      <c r="B286" s="10" t="s">
        <v>891</v>
      </c>
      <c r="C286" s="10" t="s">
        <v>892</v>
      </c>
      <c r="D286" s="10" t="s">
        <v>893</v>
      </c>
      <c r="E286" s="10" t="s">
        <v>894</v>
      </c>
      <c r="F286" s="10" t="s">
        <v>66</v>
      </c>
      <c r="G286" s="10" t="s">
        <v>67</v>
      </c>
      <c r="H286" s="10">
        <v>2013</v>
      </c>
      <c r="I286" s="10" t="s">
        <v>895</v>
      </c>
      <c r="J286" s="10" t="s">
        <v>110</v>
      </c>
      <c r="K286" s="10" t="s">
        <v>111</v>
      </c>
      <c r="L286" s="10" t="s">
        <v>71</v>
      </c>
      <c r="M286" s="10" t="s">
        <v>896</v>
      </c>
      <c r="N286" s="10" t="s">
        <v>73</v>
      </c>
      <c r="O286" s="10" t="s">
        <v>74</v>
      </c>
      <c r="P286" s="10" t="s">
        <v>219</v>
      </c>
      <c r="Q286" s="10" t="s">
        <v>76</v>
      </c>
      <c r="R286" s="10" t="s">
        <v>417</v>
      </c>
      <c r="S286" s="10" t="s">
        <v>76</v>
      </c>
      <c r="T286" s="10" t="s">
        <v>76</v>
      </c>
      <c r="U286" s="10" t="s">
        <v>76</v>
      </c>
      <c r="V286" s="10" t="s">
        <v>170</v>
      </c>
      <c r="W286" s="10" t="s">
        <v>356</v>
      </c>
      <c r="X286" s="10" t="s">
        <v>356</v>
      </c>
      <c r="Y286" s="10" t="s">
        <v>897</v>
      </c>
      <c r="Z286" s="10" t="s">
        <v>898</v>
      </c>
      <c r="AA286" s="10" t="s">
        <v>899</v>
      </c>
      <c r="AB286" s="10" t="s">
        <v>900</v>
      </c>
      <c r="AC286" s="10" t="s">
        <v>899</v>
      </c>
      <c r="AD286" s="10" t="s">
        <v>176</v>
      </c>
      <c r="AE286" s="10" t="s">
        <v>719</v>
      </c>
      <c r="AF286" s="10" t="s">
        <v>85</v>
      </c>
      <c r="AG286" s="10" t="s">
        <v>154</v>
      </c>
      <c r="AH286" s="10" t="s">
        <v>76</v>
      </c>
      <c r="AI286" s="10">
        <v>3</v>
      </c>
      <c r="AJ286" s="10">
        <v>4</v>
      </c>
      <c r="AK286" s="10" t="s">
        <v>124</v>
      </c>
      <c r="AL286" s="10" t="s">
        <v>457</v>
      </c>
      <c r="AM286" s="10" t="s">
        <v>88</v>
      </c>
      <c r="AN286" s="10">
        <v>0</v>
      </c>
      <c r="AO286" s="10">
        <v>8</v>
      </c>
      <c r="AP286" s="10">
        <v>0</v>
      </c>
      <c r="AQ286" s="10">
        <v>8</v>
      </c>
      <c r="AR286" s="10" t="s">
        <v>138</v>
      </c>
      <c r="AS286" s="10" t="s">
        <v>907</v>
      </c>
      <c r="AT286" s="10" t="s">
        <v>91</v>
      </c>
      <c r="AU286" s="11" t="s">
        <v>1855</v>
      </c>
      <c r="AV286" s="59">
        <v>0.13</v>
      </c>
      <c r="AW286" s="59">
        <v>7.0000000000000007E-2</v>
      </c>
      <c r="AX286" s="53">
        <v>8</v>
      </c>
      <c r="AY286" s="66">
        <v>0.19</v>
      </c>
      <c r="AZ286" s="59">
        <v>0</v>
      </c>
      <c r="BA286" s="59">
        <v>0</v>
      </c>
      <c r="BB286" s="53">
        <v>8</v>
      </c>
      <c r="BC286" s="66">
        <v>0</v>
      </c>
      <c r="BD286" s="10" t="s">
        <v>93</v>
      </c>
      <c r="BE286" s="10" t="s">
        <v>2008</v>
      </c>
      <c r="BH286" s="12" t="s">
        <v>1748</v>
      </c>
    </row>
    <row r="287" spans="1:60" s="10" customFormat="1">
      <c r="A287" s="10" t="s">
        <v>1556</v>
      </c>
      <c r="B287" s="10" t="s">
        <v>891</v>
      </c>
      <c r="C287" s="10" t="s">
        <v>892</v>
      </c>
      <c r="D287" s="10" t="s">
        <v>893</v>
      </c>
      <c r="E287" s="10" t="s">
        <v>894</v>
      </c>
      <c r="F287" s="10" t="s">
        <v>66</v>
      </c>
      <c r="G287" s="10" t="s">
        <v>67</v>
      </c>
      <c r="H287" s="10">
        <v>2013</v>
      </c>
      <c r="I287" s="10" t="s">
        <v>895</v>
      </c>
      <c r="J287" s="10" t="s">
        <v>110</v>
      </c>
      <c r="K287" s="10" t="s">
        <v>111</v>
      </c>
      <c r="L287" s="10" t="s">
        <v>71</v>
      </c>
      <c r="M287" s="10" t="s">
        <v>896</v>
      </c>
      <c r="N287" s="10" t="s">
        <v>73</v>
      </c>
      <c r="O287" s="10" t="s">
        <v>74</v>
      </c>
      <c r="P287" s="10" t="s">
        <v>219</v>
      </c>
      <c r="Q287" s="10" t="s">
        <v>76</v>
      </c>
      <c r="R287" s="10" t="s">
        <v>417</v>
      </c>
      <c r="S287" s="10" t="s">
        <v>76</v>
      </c>
      <c r="T287" s="10" t="s">
        <v>76</v>
      </c>
      <c r="U287" s="10" t="s">
        <v>76</v>
      </c>
      <c r="V287" s="10" t="s">
        <v>170</v>
      </c>
      <c r="W287" s="10" t="s">
        <v>356</v>
      </c>
      <c r="X287" s="10" t="s">
        <v>356</v>
      </c>
      <c r="Y287" s="10" t="s">
        <v>897</v>
      </c>
      <c r="Z287" s="10" t="s">
        <v>898</v>
      </c>
      <c r="AA287" s="10" t="s">
        <v>899</v>
      </c>
      <c r="AB287" s="10" t="s">
        <v>900</v>
      </c>
      <c r="AC287" s="10" t="s">
        <v>899</v>
      </c>
      <c r="AD287" s="10" t="s">
        <v>176</v>
      </c>
      <c r="AE287" s="10" t="s">
        <v>904</v>
      </c>
      <c r="AF287" s="10" t="s">
        <v>85</v>
      </c>
      <c r="AG287" s="10" t="s">
        <v>154</v>
      </c>
      <c r="AH287" s="10" t="s">
        <v>76</v>
      </c>
      <c r="AI287" s="10">
        <v>3</v>
      </c>
      <c r="AJ287" s="10">
        <v>4</v>
      </c>
      <c r="AK287" s="10" t="s">
        <v>124</v>
      </c>
      <c r="AL287" s="10" t="s">
        <v>457</v>
      </c>
      <c r="AM287" s="10" t="s">
        <v>88</v>
      </c>
      <c r="AN287" s="10">
        <v>0</v>
      </c>
      <c r="AO287" s="10">
        <v>8</v>
      </c>
      <c r="AP287" s="10">
        <v>0</v>
      </c>
      <c r="AQ287" s="10">
        <v>8</v>
      </c>
      <c r="AR287" s="10" t="s">
        <v>138</v>
      </c>
      <c r="AS287" s="10" t="s">
        <v>907</v>
      </c>
      <c r="AT287" s="10" t="s">
        <v>91</v>
      </c>
      <c r="AU287" s="11" t="s">
        <v>1270</v>
      </c>
      <c r="AV287" s="59">
        <v>6.25E-2</v>
      </c>
      <c r="AW287" s="59">
        <v>2.06E-2</v>
      </c>
      <c r="AX287" s="53">
        <v>8</v>
      </c>
      <c r="AY287" s="66">
        <v>5.8265598769771519E-2</v>
      </c>
      <c r="AZ287" s="59">
        <v>2.5099999999999997E-2</v>
      </c>
      <c r="BA287" s="59">
        <v>9.3999999999999986E-3</v>
      </c>
      <c r="BB287" s="53">
        <v>8</v>
      </c>
      <c r="BC287" s="66">
        <v>2.6587214972614185E-2</v>
      </c>
      <c r="BD287" s="10" t="s">
        <v>93</v>
      </c>
      <c r="BE287" s="10" t="s">
        <v>2009</v>
      </c>
    </row>
    <row r="288" spans="1:60" s="10" customFormat="1">
      <c r="A288" s="10" t="s">
        <v>1557</v>
      </c>
      <c r="B288" s="10" t="s">
        <v>891</v>
      </c>
      <c r="C288" s="10" t="s">
        <v>892</v>
      </c>
      <c r="D288" s="10" t="s">
        <v>893</v>
      </c>
      <c r="E288" s="10" t="s">
        <v>894</v>
      </c>
      <c r="F288" s="10" t="s">
        <v>66</v>
      </c>
      <c r="G288" s="10" t="s">
        <v>67</v>
      </c>
      <c r="H288" s="10">
        <v>2013</v>
      </c>
      <c r="I288" s="10" t="s">
        <v>895</v>
      </c>
      <c r="J288" s="10" t="s">
        <v>110</v>
      </c>
      <c r="K288" s="10" t="s">
        <v>111</v>
      </c>
      <c r="L288" s="10" t="s">
        <v>71</v>
      </c>
      <c r="M288" s="10" t="s">
        <v>896</v>
      </c>
      <c r="N288" s="10" t="s">
        <v>73</v>
      </c>
      <c r="O288" s="10" t="s">
        <v>74</v>
      </c>
      <c r="P288" s="10" t="s">
        <v>219</v>
      </c>
      <c r="Q288" s="10" t="s">
        <v>76</v>
      </c>
      <c r="R288" s="10" t="s">
        <v>417</v>
      </c>
      <c r="S288" s="10" t="s">
        <v>76</v>
      </c>
      <c r="T288" s="10" t="s">
        <v>76</v>
      </c>
      <c r="U288" s="10" t="s">
        <v>76</v>
      </c>
      <c r="V288" s="10" t="s">
        <v>170</v>
      </c>
      <c r="W288" s="10" t="s">
        <v>356</v>
      </c>
      <c r="X288" s="10" t="s">
        <v>356</v>
      </c>
      <c r="Y288" s="10" t="s">
        <v>897</v>
      </c>
      <c r="Z288" s="10" t="s">
        <v>898</v>
      </c>
      <c r="AA288" s="10" t="s">
        <v>899</v>
      </c>
      <c r="AB288" s="10" t="s">
        <v>900</v>
      </c>
      <c r="AC288" s="10" t="s">
        <v>899</v>
      </c>
      <c r="AD288" s="10" t="s">
        <v>176</v>
      </c>
      <c r="AE288" s="10" t="s">
        <v>904</v>
      </c>
      <c r="AF288" s="10" t="s">
        <v>85</v>
      </c>
      <c r="AG288" s="10" t="s">
        <v>154</v>
      </c>
      <c r="AH288" s="10" t="s">
        <v>76</v>
      </c>
      <c r="AI288" s="10">
        <v>3</v>
      </c>
      <c r="AJ288" s="10">
        <v>4</v>
      </c>
      <c r="AK288" s="10" t="s">
        <v>124</v>
      </c>
      <c r="AL288" s="10" t="s">
        <v>457</v>
      </c>
      <c r="AM288" s="10" t="s">
        <v>88</v>
      </c>
      <c r="AN288" s="10">
        <v>0</v>
      </c>
      <c r="AO288" s="10">
        <v>8</v>
      </c>
      <c r="AP288" s="10">
        <v>0</v>
      </c>
      <c r="AQ288" s="10">
        <v>8</v>
      </c>
      <c r="AR288" s="10" t="s">
        <v>138</v>
      </c>
      <c r="AS288" s="10" t="s">
        <v>907</v>
      </c>
      <c r="AT288" s="10" t="s">
        <v>91</v>
      </c>
      <c r="AU288" s="11" t="s">
        <v>1269</v>
      </c>
      <c r="AV288" s="59">
        <v>0.98750000000000004</v>
      </c>
      <c r="AW288" s="59">
        <v>8.199999999999999E-3</v>
      </c>
      <c r="AX288" s="53">
        <v>8</v>
      </c>
      <c r="AY288" s="66">
        <v>2.3193102422918756E-2</v>
      </c>
      <c r="AZ288" s="59">
        <v>1</v>
      </c>
      <c r="BA288" s="59">
        <v>0</v>
      </c>
      <c r="BB288" s="53">
        <v>8</v>
      </c>
      <c r="BC288" s="66">
        <v>0</v>
      </c>
      <c r="BD288" s="10" t="s">
        <v>93</v>
      </c>
      <c r="BE288" s="10" t="s">
        <v>2009</v>
      </c>
      <c r="BH288" s="12" t="s">
        <v>1748</v>
      </c>
    </row>
    <row r="289" spans="1:60" s="5" customFormat="1" ht="14">
      <c r="A289" s="5" t="s">
        <v>1558</v>
      </c>
      <c r="B289" s="5" t="s">
        <v>891</v>
      </c>
      <c r="C289" s="5" t="s">
        <v>913</v>
      </c>
      <c r="D289" s="5" t="s">
        <v>914</v>
      </c>
      <c r="E289" s="5" t="s">
        <v>894</v>
      </c>
      <c r="F289" s="5" t="s">
        <v>66</v>
      </c>
      <c r="G289" s="5" t="s">
        <v>67</v>
      </c>
      <c r="H289" s="5">
        <v>2013</v>
      </c>
      <c r="I289" s="5" t="s">
        <v>895</v>
      </c>
      <c r="J289" s="5" t="s">
        <v>110</v>
      </c>
      <c r="K289" s="5" t="s">
        <v>111</v>
      </c>
      <c r="L289" s="5" t="s">
        <v>71</v>
      </c>
      <c r="M289" s="5" t="s">
        <v>915</v>
      </c>
      <c r="N289" s="5" t="s">
        <v>73</v>
      </c>
      <c r="O289" s="5" t="s">
        <v>74</v>
      </c>
      <c r="P289" s="5" t="s">
        <v>219</v>
      </c>
      <c r="Q289" s="5" t="s">
        <v>76</v>
      </c>
      <c r="R289" s="5" t="s">
        <v>417</v>
      </c>
      <c r="S289" s="5" t="s">
        <v>76</v>
      </c>
      <c r="T289" s="5" t="s">
        <v>76</v>
      </c>
      <c r="U289" s="5" t="s">
        <v>76</v>
      </c>
      <c r="V289" s="5" t="s">
        <v>170</v>
      </c>
      <c r="W289" s="5" t="s">
        <v>356</v>
      </c>
      <c r="X289" s="5" t="s">
        <v>356</v>
      </c>
      <c r="Y289" s="5" t="s">
        <v>897</v>
      </c>
      <c r="Z289" s="5" t="s">
        <v>898</v>
      </c>
      <c r="AA289" s="5" t="s">
        <v>899</v>
      </c>
      <c r="AB289" s="5" t="s">
        <v>900</v>
      </c>
      <c r="AC289" s="5" t="s">
        <v>899</v>
      </c>
      <c r="AD289" s="5" t="s">
        <v>176</v>
      </c>
      <c r="AE289" s="5" t="s">
        <v>904</v>
      </c>
      <c r="AF289" s="5" t="s">
        <v>85</v>
      </c>
      <c r="AG289" s="5" t="s">
        <v>154</v>
      </c>
      <c r="AH289" s="5" t="s">
        <v>76</v>
      </c>
      <c r="AI289" s="5">
        <v>3</v>
      </c>
      <c r="AJ289" s="5">
        <v>4</v>
      </c>
      <c r="AK289" s="5" t="s">
        <v>124</v>
      </c>
      <c r="AL289" s="5" t="s">
        <v>457</v>
      </c>
      <c r="AM289" s="5" t="s">
        <v>126</v>
      </c>
      <c r="AN289" s="5">
        <v>0</v>
      </c>
      <c r="AO289" s="5">
        <v>7</v>
      </c>
      <c r="AP289" s="5">
        <v>0</v>
      </c>
      <c r="AQ289" s="5">
        <v>7</v>
      </c>
      <c r="AR289" s="5" t="s">
        <v>138</v>
      </c>
      <c r="AS289" s="5" t="s">
        <v>902</v>
      </c>
      <c r="AT289" s="5" t="s">
        <v>91</v>
      </c>
      <c r="AU289" s="6" t="s">
        <v>131</v>
      </c>
      <c r="AV289" s="58">
        <v>8.1300000000000008</v>
      </c>
      <c r="AW289" s="58">
        <v>0.49</v>
      </c>
      <c r="AX289" s="52">
        <v>7</v>
      </c>
      <c r="AY289" s="65">
        <v>1.3</v>
      </c>
      <c r="AZ289" s="58">
        <v>11.22</v>
      </c>
      <c r="BA289" s="58">
        <v>1.28</v>
      </c>
      <c r="BB289" s="52">
        <v>7</v>
      </c>
      <c r="BC289" s="65">
        <v>3.39</v>
      </c>
      <c r="BD289" s="5" t="s">
        <v>93</v>
      </c>
      <c r="BE289" s="5" t="s">
        <v>157</v>
      </c>
      <c r="BF289" s="5" t="s">
        <v>1841</v>
      </c>
      <c r="BG289" s="5" t="s">
        <v>1732</v>
      </c>
    </row>
    <row r="290" spans="1:60" s="5" customFormat="1" ht="14">
      <c r="A290" s="5" t="s">
        <v>1559</v>
      </c>
      <c r="B290" s="5" t="s">
        <v>891</v>
      </c>
      <c r="C290" s="5" t="s">
        <v>913</v>
      </c>
      <c r="D290" s="5" t="s">
        <v>914</v>
      </c>
      <c r="E290" s="5" t="s">
        <v>894</v>
      </c>
      <c r="F290" s="5" t="s">
        <v>66</v>
      </c>
      <c r="G290" s="5" t="s">
        <v>67</v>
      </c>
      <c r="H290" s="5">
        <v>2013</v>
      </c>
      <c r="I290" s="5" t="s">
        <v>895</v>
      </c>
      <c r="J290" s="5" t="s">
        <v>110</v>
      </c>
      <c r="K290" s="5" t="s">
        <v>111</v>
      </c>
      <c r="L290" s="5" t="s">
        <v>71</v>
      </c>
      <c r="M290" s="5" t="s">
        <v>915</v>
      </c>
      <c r="N290" s="5" t="s">
        <v>73</v>
      </c>
      <c r="O290" s="5" t="s">
        <v>74</v>
      </c>
      <c r="P290" s="5" t="s">
        <v>219</v>
      </c>
      <c r="Q290" s="5" t="s">
        <v>76</v>
      </c>
      <c r="R290" s="5" t="s">
        <v>417</v>
      </c>
      <c r="S290" s="5" t="s">
        <v>76</v>
      </c>
      <c r="T290" s="5" t="s">
        <v>76</v>
      </c>
      <c r="U290" s="5" t="s">
        <v>76</v>
      </c>
      <c r="V290" s="5" t="s">
        <v>170</v>
      </c>
      <c r="W290" s="5" t="s">
        <v>356</v>
      </c>
      <c r="X290" s="5" t="s">
        <v>356</v>
      </c>
      <c r="Y290" s="5" t="s">
        <v>897</v>
      </c>
      <c r="Z290" s="5" t="s">
        <v>898</v>
      </c>
      <c r="AA290" s="5" t="s">
        <v>899</v>
      </c>
      <c r="AB290" s="5" t="s">
        <v>900</v>
      </c>
      <c r="AC290" s="5" t="s">
        <v>899</v>
      </c>
      <c r="AD290" s="5" t="s">
        <v>176</v>
      </c>
      <c r="AE290" s="5" t="s">
        <v>904</v>
      </c>
      <c r="AF290" s="5" t="s">
        <v>85</v>
      </c>
      <c r="AG290" s="5" t="s">
        <v>154</v>
      </c>
      <c r="AH290" s="5" t="s">
        <v>76</v>
      </c>
      <c r="AI290" s="5">
        <v>3</v>
      </c>
      <c r="AJ290" s="5">
        <v>4</v>
      </c>
      <c r="AK290" s="5" t="s">
        <v>124</v>
      </c>
      <c r="AL290" s="5" t="s">
        <v>457</v>
      </c>
      <c r="AM290" s="5" t="s">
        <v>126</v>
      </c>
      <c r="AN290" s="5">
        <v>0</v>
      </c>
      <c r="AO290" s="5">
        <v>7</v>
      </c>
      <c r="AP290" s="5">
        <v>0</v>
      </c>
      <c r="AQ290" s="5">
        <v>7</v>
      </c>
      <c r="AR290" s="5" t="s">
        <v>138</v>
      </c>
      <c r="AS290" s="5" t="s">
        <v>902</v>
      </c>
      <c r="AT290" s="5" t="s">
        <v>91</v>
      </c>
      <c r="AU290" s="6" t="s">
        <v>1854</v>
      </c>
      <c r="AV290" s="58">
        <v>9.44</v>
      </c>
      <c r="AW290" s="58">
        <v>1.36</v>
      </c>
      <c r="AX290" s="52">
        <v>7</v>
      </c>
      <c r="AY290" s="65">
        <v>3.59</v>
      </c>
      <c r="AZ290" s="58">
        <v>10.8</v>
      </c>
      <c r="BA290" s="58">
        <v>1.28</v>
      </c>
      <c r="BB290" s="52">
        <v>7</v>
      </c>
      <c r="BC290" s="65">
        <v>3.39</v>
      </c>
      <c r="BD290" s="5" t="s">
        <v>93</v>
      </c>
      <c r="BE290" s="5" t="s">
        <v>157</v>
      </c>
      <c r="BF290" s="5" t="s">
        <v>1841</v>
      </c>
      <c r="BG290" s="5" t="s">
        <v>1732</v>
      </c>
    </row>
    <row r="291" spans="1:60" s="5" customFormat="1" ht="14">
      <c r="A291" s="5" t="s">
        <v>1560</v>
      </c>
      <c r="B291" s="5" t="s">
        <v>891</v>
      </c>
      <c r="C291" s="5" t="s">
        <v>913</v>
      </c>
      <c r="D291" s="5" t="s">
        <v>914</v>
      </c>
      <c r="E291" s="5" t="s">
        <v>894</v>
      </c>
      <c r="F291" s="5" t="s">
        <v>66</v>
      </c>
      <c r="G291" s="5" t="s">
        <v>67</v>
      </c>
      <c r="H291" s="5">
        <v>2013</v>
      </c>
      <c r="I291" s="5" t="s">
        <v>895</v>
      </c>
      <c r="J291" s="5" t="s">
        <v>110</v>
      </c>
      <c r="K291" s="5" t="s">
        <v>111</v>
      </c>
      <c r="L291" s="5" t="s">
        <v>71</v>
      </c>
      <c r="M291" s="5" t="s">
        <v>915</v>
      </c>
      <c r="N291" s="5" t="s">
        <v>73</v>
      </c>
      <c r="O291" s="5" t="s">
        <v>74</v>
      </c>
      <c r="P291" s="5" t="s">
        <v>219</v>
      </c>
      <c r="Q291" s="5" t="s">
        <v>76</v>
      </c>
      <c r="R291" s="5" t="s">
        <v>417</v>
      </c>
      <c r="S291" s="5" t="s">
        <v>76</v>
      </c>
      <c r="T291" s="5" t="s">
        <v>76</v>
      </c>
      <c r="U291" s="5" t="s">
        <v>76</v>
      </c>
      <c r="V291" s="5" t="s">
        <v>170</v>
      </c>
      <c r="W291" s="5" t="s">
        <v>356</v>
      </c>
      <c r="X291" s="5" t="s">
        <v>356</v>
      </c>
      <c r="Y291" s="5" t="s">
        <v>897</v>
      </c>
      <c r="Z291" s="5" t="s">
        <v>898</v>
      </c>
      <c r="AA291" s="5" t="s">
        <v>899</v>
      </c>
      <c r="AB291" s="5" t="s">
        <v>900</v>
      </c>
      <c r="AC291" s="5" t="s">
        <v>899</v>
      </c>
      <c r="AD291" s="5" t="s">
        <v>176</v>
      </c>
      <c r="AE291" s="5" t="s">
        <v>901</v>
      </c>
      <c r="AF291" s="5" t="s">
        <v>85</v>
      </c>
      <c r="AG291" s="5" t="s">
        <v>154</v>
      </c>
      <c r="AH291" s="5" t="s">
        <v>76</v>
      </c>
      <c r="AI291" s="5">
        <v>3</v>
      </c>
      <c r="AJ291" s="5">
        <v>4</v>
      </c>
      <c r="AK291" s="5" t="s">
        <v>124</v>
      </c>
      <c r="AL291" s="5" t="s">
        <v>457</v>
      </c>
      <c r="AM291" s="5" t="s">
        <v>126</v>
      </c>
      <c r="AN291" s="5">
        <v>0</v>
      </c>
      <c r="AO291" s="5">
        <v>7</v>
      </c>
      <c r="AP291" s="5">
        <v>0</v>
      </c>
      <c r="AQ291" s="5">
        <v>7</v>
      </c>
      <c r="AR291" s="5" t="s">
        <v>138</v>
      </c>
      <c r="AS291" s="5" t="s">
        <v>902</v>
      </c>
      <c r="AT291" s="5" t="s">
        <v>91</v>
      </c>
      <c r="AU291" s="6" t="s">
        <v>1855</v>
      </c>
      <c r="AV291" s="58">
        <v>9.9499999999999993</v>
      </c>
      <c r="AW291" s="58">
        <v>0.92</v>
      </c>
      <c r="AX291" s="52">
        <v>7</v>
      </c>
      <c r="AY291" s="65">
        <v>2.4300000000000002</v>
      </c>
      <c r="AZ291" s="58">
        <v>11.45</v>
      </c>
      <c r="BA291" s="58">
        <v>1.41</v>
      </c>
      <c r="BB291" s="52">
        <v>7</v>
      </c>
      <c r="BC291" s="65">
        <v>3.73</v>
      </c>
      <c r="BD291" s="5" t="s">
        <v>93</v>
      </c>
      <c r="BE291" s="5" t="s">
        <v>157</v>
      </c>
      <c r="BF291" s="5" t="s">
        <v>1841</v>
      </c>
      <c r="BG291" s="5" t="s">
        <v>1732</v>
      </c>
    </row>
    <row r="292" spans="1:60" s="5" customFormat="1" ht="14">
      <c r="A292" s="5" t="s">
        <v>1561</v>
      </c>
      <c r="B292" s="5" t="s">
        <v>891</v>
      </c>
      <c r="C292" s="5" t="s">
        <v>913</v>
      </c>
      <c r="D292" s="5" t="s">
        <v>914</v>
      </c>
      <c r="E292" s="5" t="s">
        <v>894</v>
      </c>
      <c r="F292" s="5" t="s">
        <v>66</v>
      </c>
      <c r="G292" s="5" t="s">
        <v>67</v>
      </c>
      <c r="H292" s="5">
        <v>2013</v>
      </c>
      <c r="I292" s="5" t="s">
        <v>895</v>
      </c>
      <c r="J292" s="5" t="s">
        <v>110</v>
      </c>
      <c r="K292" s="5" t="s">
        <v>111</v>
      </c>
      <c r="L292" s="5" t="s">
        <v>71</v>
      </c>
      <c r="M292" s="5" t="s">
        <v>915</v>
      </c>
      <c r="N292" s="5" t="s">
        <v>73</v>
      </c>
      <c r="O292" s="5" t="s">
        <v>74</v>
      </c>
      <c r="P292" s="5" t="s">
        <v>219</v>
      </c>
      <c r="Q292" s="5" t="s">
        <v>76</v>
      </c>
      <c r="R292" s="5" t="s">
        <v>417</v>
      </c>
      <c r="S292" s="5" t="s">
        <v>76</v>
      </c>
      <c r="T292" s="5" t="s">
        <v>76</v>
      </c>
      <c r="U292" s="5" t="s">
        <v>76</v>
      </c>
      <c r="V292" s="5" t="s">
        <v>170</v>
      </c>
      <c r="W292" s="5" t="s">
        <v>356</v>
      </c>
      <c r="X292" s="5" t="s">
        <v>356</v>
      </c>
      <c r="Y292" s="5" t="s">
        <v>897</v>
      </c>
      <c r="Z292" s="5" t="s">
        <v>898</v>
      </c>
      <c r="AA292" s="5" t="s">
        <v>899</v>
      </c>
      <c r="AB292" s="5" t="s">
        <v>900</v>
      </c>
      <c r="AC292" s="5" t="s">
        <v>899</v>
      </c>
      <c r="AD292" s="5" t="s">
        <v>176</v>
      </c>
      <c r="AE292" s="5" t="s">
        <v>904</v>
      </c>
      <c r="AF292" s="5" t="s">
        <v>85</v>
      </c>
      <c r="AG292" s="5" t="s">
        <v>154</v>
      </c>
      <c r="AH292" s="5" t="s">
        <v>76</v>
      </c>
      <c r="AI292" s="5">
        <v>3</v>
      </c>
      <c r="AJ292" s="5">
        <v>4</v>
      </c>
      <c r="AK292" s="5" t="s">
        <v>124</v>
      </c>
      <c r="AL292" s="5" t="s">
        <v>457</v>
      </c>
      <c r="AM292" s="5" t="s">
        <v>126</v>
      </c>
      <c r="AN292" s="5">
        <v>0</v>
      </c>
      <c r="AO292" s="5">
        <v>7</v>
      </c>
      <c r="AP292" s="5">
        <v>0</v>
      </c>
      <c r="AQ292" s="5">
        <v>7</v>
      </c>
      <c r="AR292" s="5" t="s">
        <v>138</v>
      </c>
      <c r="AS292" s="5" t="s">
        <v>902</v>
      </c>
      <c r="AT292" s="5" t="s">
        <v>91</v>
      </c>
      <c r="AU292" s="6" t="s">
        <v>1270</v>
      </c>
      <c r="AV292" s="58"/>
      <c r="AW292" s="58"/>
      <c r="AX292" s="52">
        <v>7</v>
      </c>
      <c r="AY292" s="65"/>
      <c r="AZ292" s="58"/>
      <c r="BA292" s="58"/>
      <c r="BB292" s="52">
        <v>7</v>
      </c>
      <c r="BC292" s="65"/>
      <c r="BD292" s="5" t="s">
        <v>93</v>
      </c>
      <c r="BE292" s="5" t="s">
        <v>157</v>
      </c>
      <c r="BF292" s="5" t="s">
        <v>1841</v>
      </c>
      <c r="BG292" s="5" t="s">
        <v>1732</v>
      </c>
    </row>
    <row r="293" spans="1:60" s="5" customFormat="1" ht="14">
      <c r="A293" s="5" t="s">
        <v>1562</v>
      </c>
      <c r="B293" s="5" t="s">
        <v>891</v>
      </c>
      <c r="C293" s="5" t="s">
        <v>913</v>
      </c>
      <c r="D293" s="5" t="s">
        <v>914</v>
      </c>
      <c r="E293" s="5" t="s">
        <v>894</v>
      </c>
      <c r="F293" s="5" t="s">
        <v>66</v>
      </c>
      <c r="G293" s="5" t="s">
        <v>67</v>
      </c>
      <c r="H293" s="5">
        <v>2013</v>
      </c>
      <c r="I293" s="5" t="s">
        <v>895</v>
      </c>
      <c r="J293" s="5" t="s">
        <v>110</v>
      </c>
      <c r="K293" s="5" t="s">
        <v>111</v>
      </c>
      <c r="L293" s="5" t="s">
        <v>71</v>
      </c>
      <c r="M293" s="5" t="s">
        <v>915</v>
      </c>
      <c r="N293" s="5" t="s">
        <v>73</v>
      </c>
      <c r="O293" s="5" t="s">
        <v>74</v>
      </c>
      <c r="P293" s="5" t="s">
        <v>219</v>
      </c>
      <c r="Q293" s="5" t="s">
        <v>76</v>
      </c>
      <c r="R293" s="5" t="s">
        <v>417</v>
      </c>
      <c r="S293" s="5" t="s">
        <v>76</v>
      </c>
      <c r="T293" s="5" t="s">
        <v>76</v>
      </c>
      <c r="U293" s="5" t="s">
        <v>76</v>
      </c>
      <c r="V293" s="5" t="s">
        <v>170</v>
      </c>
      <c r="W293" s="5" t="s">
        <v>356</v>
      </c>
      <c r="X293" s="5" t="s">
        <v>356</v>
      </c>
      <c r="Y293" s="5" t="s">
        <v>897</v>
      </c>
      <c r="Z293" s="5" t="s">
        <v>898</v>
      </c>
      <c r="AA293" s="5" t="s">
        <v>899</v>
      </c>
      <c r="AB293" s="5" t="s">
        <v>900</v>
      </c>
      <c r="AC293" s="5" t="s">
        <v>899</v>
      </c>
      <c r="AD293" s="5" t="s">
        <v>176</v>
      </c>
      <c r="AE293" s="5" t="s">
        <v>904</v>
      </c>
      <c r="AF293" s="5" t="s">
        <v>85</v>
      </c>
      <c r="AG293" s="5" t="s">
        <v>154</v>
      </c>
      <c r="AH293" s="5" t="s">
        <v>76</v>
      </c>
      <c r="AI293" s="5">
        <v>3</v>
      </c>
      <c r="AJ293" s="5">
        <v>4</v>
      </c>
      <c r="AK293" s="5" t="s">
        <v>124</v>
      </c>
      <c r="AL293" s="5" t="s">
        <v>457</v>
      </c>
      <c r="AM293" s="5" t="s">
        <v>126</v>
      </c>
      <c r="AN293" s="5">
        <v>0</v>
      </c>
      <c r="AO293" s="5">
        <v>7</v>
      </c>
      <c r="AP293" s="5">
        <v>0</v>
      </c>
      <c r="AQ293" s="5">
        <v>7</v>
      </c>
      <c r="AR293" s="5" t="s">
        <v>138</v>
      </c>
      <c r="AS293" s="5" t="s">
        <v>902</v>
      </c>
      <c r="AT293" s="5" t="s">
        <v>91</v>
      </c>
      <c r="AU293" s="6" t="s">
        <v>1269</v>
      </c>
      <c r="AV293" s="58"/>
      <c r="AW293" s="58"/>
      <c r="AX293" s="52">
        <v>7</v>
      </c>
      <c r="AY293" s="65"/>
      <c r="AZ293" s="58"/>
      <c r="BA293" s="58"/>
      <c r="BB293" s="52">
        <v>7</v>
      </c>
      <c r="BC293" s="65"/>
      <c r="BD293" s="5" t="s">
        <v>93</v>
      </c>
      <c r="BE293" s="5" t="s">
        <v>157</v>
      </c>
      <c r="BF293" s="5" t="s">
        <v>1841</v>
      </c>
      <c r="BG293" s="5" t="s">
        <v>1732</v>
      </c>
    </row>
    <row r="294" spans="1:60" s="10" customFormat="1">
      <c r="A294" s="10" t="s">
        <v>1563</v>
      </c>
      <c r="B294" s="10" t="s">
        <v>891</v>
      </c>
      <c r="C294" s="10" t="s">
        <v>913</v>
      </c>
      <c r="D294" s="10" t="s">
        <v>914</v>
      </c>
      <c r="E294" s="10" t="s">
        <v>894</v>
      </c>
      <c r="F294" s="10" t="s">
        <v>66</v>
      </c>
      <c r="G294" s="10" t="s">
        <v>67</v>
      </c>
      <c r="H294" s="10">
        <v>2013</v>
      </c>
      <c r="I294" s="10" t="s">
        <v>895</v>
      </c>
      <c r="J294" s="10" t="s">
        <v>110</v>
      </c>
      <c r="K294" s="10" t="s">
        <v>111</v>
      </c>
      <c r="L294" s="10" t="s">
        <v>71</v>
      </c>
      <c r="M294" s="10" t="s">
        <v>915</v>
      </c>
      <c r="N294" s="10" t="s">
        <v>73</v>
      </c>
      <c r="O294" s="10" t="s">
        <v>74</v>
      </c>
      <c r="P294" s="10" t="s">
        <v>219</v>
      </c>
      <c r="Q294" s="10" t="s">
        <v>76</v>
      </c>
      <c r="R294" s="10" t="s">
        <v>417</v>
      </c>
      <c r="S294" s="10" t="s">
        <v>76</v>
      </c>
      <c r="T294" s="10" t="s">
        <v>76</v>
      </c>
      <c r="U294" s="10" t="s">
        <v>76</v>
      </c>
      <c r="V294" s="10" t="s">
        <v>170</v>
      </c>
      <c r="W294" s="10" t="s">
        <v>356</v>
      </c>
      <c r="X294" s="10" t="s">
        <v>356</v>
      </c>
      <c r="Y294" s="10" t="s">
        <v>897</v>
      </c>
      <c r="Z294" s="10" t="s">
        <v>898</v>
      </c>
      <c r="AA294" s="10" t="s">
        <v>899</v>
      </c>
      <c r="AB294" s="10" t="s">
        <v>900</v>
      </c>
      <c r="AC294" s="10" t="s">
        <v>899</v>
      </c>
      <c r="AD294" s="10" t="s">
        <v>176</v>
      </c>
      <c r="AE294" s="10" t="s">
        <v>904</v>
      </c>
      <c r="AF294" s="10" t="s">
        <v>85</v>
      </c>
      <c r="AG294" s="10" t="s">
        <v>154</v>
      </c>
      <c r="AH294" s="10" t="s">
        <v>76</v>
      </c>
      <c r="AI294" s="10">
        <v>3</v>
      </c>
      <c r="AJ294" s="10">
        <v>4</v>
      </c>
      <c r="AK294" s="10" t="s">
        <v>124</v>
      </c>
      <c r="AL294" s="10" t="s">
        <v>457</v>
      </c>
      <c r="AM294" s="10" t="s">
        <v>88</v>
      </c>
      <c r="AN294" s="10">
        <v>0</v>
      </c>
      <c r="AO294" s="10">
        <v>7</v>
      </c>
      <c r="AP294" s="10">
        <v>0</v>
      </c>
      <c r="AQ294" s="10">
        <v>7</v>
      </c>
      <c r="AR294" s="10" t="s">
        <v>138</v>
      </c>
      <c r="AS294" s="10" t="s">
        <v>907</v>
      </c>
      <c r="AT294" s="10" t="s">
        <v>91</v>
      </c>
      <c r="AU294" s="11" t="s">
        <v>131</v>
      </c>
      <c r="AV294" s="59">
        <v>0.68</v>
      </c>
      <c r="AW294" s="59">
        <v>7.0000000000000007E-2</v>
      </c>
      <c r="AX294" s="53">
        <v>7</v>
      </c>
      <c r="AY294" s="66">
        <v>0.19</v>
      </c>
      <c r="AZ294" s="59">
        <v>0.28999999999999998</v>
      </c>
      <c r="BA294" s="59">
        <v>0.1</v>
      </c>
      <c r="BB294" s="53">
        <v>7</v>
      </c>
      <c r="BC294" s="66">
        <v>0.27</v>
      </c>
      <c r="BD294" s="10" t="s">
        <v>93</v>
      </c>
      <c r="BE294" s="10" t="s">
        <v>2008</v>
      </c>
    </row>
    <row r="295" spans="1:60" s="10" customFormat="1">
      <c r="A295" s="10" t="s">
        <v>1564</v>
      </c>
      <c r="B295" s="10" t="s">
        <v>891</v>
      </c>
      <c r="C295" s="10" t="s">
        <v>913</v>
      </c>
      <c r="D295" s="10" t="s">
        <v>914</v>
      </c>
      <c r="E295" s="10" t="s">
        <v>894</v>
      </c>
      <c r="F295" s="10" t="s">
        <v>66</v>
      </c>
      <c r="G295" s="10" t="s">
        <v>67</v>
      </c>
      <c r="H295" s="10">
        <v>2013</v>
      </c>
      <c r="I295" s="10" t="s">
        <v>895</v>
      </c>
      <c r="J295" s="10" t="s">
        <v>110</v>
      </c>
      <c r="K295" s="10" t="s">
        <v>111</v>
      </c>
      <c r="L295" s="10" t="s">
        <v>71</v>
      </c>
      <c r="M295" s="10" t="s">
        <v>915</v>
      </c>
      <c r="N295" s="10" t="s">
        <v>73</v>
      </c>
      <c r="O295" s="10" t="s">
        <v>74</v>
      </c>
      <c r="P295" s="10" t="s">
        <v>219</v>
      </c>
      <c r="Q295" s="10" t="s">
        <v>76</v>
      </c>
      <c r="R295" s="10" t="s">
        <v>417</v>
      </c>
      <c r="S295" s="10" t="s">
        <v>76</v>
      </c>
      <c r="T295" s="10" t="s">
        <v>76</v>
      </c>
      <c r="U295" s="10" t="s">
        <v>76</v>
      </c>
      <c r="V295" s="10" t="s">
        <v>170</v>
      </c>
      <c r="W295" s="10" t="s">
        <v>356</v>
      </c>
      <c r="X295" s="10" t="s">
        <v>356</v>
      </c>
      <c r="Y295" s="10" t="s">
        <v>897</v>
      </c>
      <c r="Z295" s="10" t="s">
        <v>898</v>
      </c>
      <c r="AA295" s="10" t="s">
        <v>899</v>
      </c>
      <c r="AB295" s="10" t="s">
        <v>900</v>
      </c>
      <c r="AC295" s="10" t="s">
        <v>899</v>
      </c>
      <c r="AD295" s="10" t="s">
        <v>176</v>
      </c>
      <c r="AE295" s="10" t="s">
        <v>904</v>
      </c>
      <c r="AF295" s="10" t="s">
        <v>85</v>
      </c>
      <c r="AG295" s="10" t="s">
        <v>154</v>
      </c>
      <c r="AH295" s="10" t="s">
        <v>76</v>
      </c>
      <c r="AI295" s="10">
        <v>3</v>
      </c>
      <c r="AJ295" s="10">
        <v>4</v>
      </c>
      <c r="AK295" s="10" t="s">
        <v>124</v>
      </c>
      <c r="AL295" s="10" t="s">
        <v>457</v>
      </c>
      <c r="AM295" s="10" t="s">
        <v>88</v>
      </c>
      <c r="AN295" s="10">
        <v>0</v>
      </c>
      <c r="AO295" s="10">
        <v>7</v>
      </c>
      <c r="AP295" s="10">
        <v>0</v>
      </c>
      <c r="AQ295" s="10">
        <v>7</v>
      </c>
      <c r="AR295" s="10" t="s">
        <v>138</v>
      </c>
      <c r="AS295" s="10" t="s">
        <v>907</v>
      </c>
      <c r="AT295" s="10" t="s">
        <v>91</v>
      </c>
      <c r="AU295" s="11" t="s">
        <v>1854</v>
      </c>
      <c r="AV295" s="59">
        <v>0.46</v>
      </c>
      <c r="AW295" s="59">
        <v>0.14000000000000001</v>
      </c>
      <c r="AX295" s="53">
        <v>7</v>
      </c>
      <c r="AY295" s="66">
        <v>0.37</v>
      </c>
      <c r="AZ295" s="59">
        <v>0.14000000000000001</v>
      </c>
      <c r="BA295" s="59">
        <v>7.0000000000000007E-2</v>
      </c>
      <c r="BB295" s="53">
        <v>7</v>
      </c>
      <c r="BC295" s="66">
        <v>0.2</v>
      </c>
      <c r="BD295" s="10" t="s">
        <v>93</v>
      </c>
      <c r="BE295" s="10" t="s">
        <v>2008</v>
      </c>
    </row>
    <row r="296" spans="1:60" s="10" customFormat="1">
      <c r="A296" s="10" t="s">
        <v>1565</v>
      </c>
      <c r="B296" s="10" t="s">
        <v>891</v>
      </c>
      <c r="C296" s="10" t="s">
        <v>913</v>
      </c>
      <c r="D296" s="10" t="s">
        <v>914</v>
      </c>
      <c r="E296" s="10" t="s">
        <v>894</v>
      </c>
      <c r="F296" s="10" t="s">
        <v>66</v>
      </c>
      <c r="G296" s="10" t="s">
        <v>67</v>
      </c>
      <c r="H296" s="10">
        <v>2013</v>
      </c>
      <c r="I296" s="10" t="s">
        <v>895</v>
      </c>
      <c r="J296" s="10" t="s">
        <v>110</v>
      </c>
      <c r="K296" s="10" t="s">
        <v>111</v>
      </c>
      <c r="L296" s="10" t="s">
        <v>71</v>
      </c>
      <c r="M296" s="10" t="s">
        <v>915</v>
      </c>
      <c r="N296" s="10" t="s">
        <v>73</v>
      </c>
      <c r="O296" s="10" t="s">
        <v>74</v>
      </c>
      <c r="P296" s="10" t="s">
        <v>219</v>
      </c>
      <c r="Q296" s="10" t="s">
        <v>76</v>
      </c>
      <c r="R296" s="10" t="s">
        <v>417</v>
      </c>
      <c r="S296" s="10" t="s">
        <v>76</v>
      </c>
      <c r="T296" s="10" t="s">
        <v>76</v>
      </c>
      <c r="U296" s="10" t="s">
        <v>76</v>
      </c>
      <c r="V296" s="10" t="s">
        <v>170</v>
      </c>
      <c r="W296" s="10" t="s">
        <v>356</v>
      </c>
      <c r="X296" s="10" t="s">
        <v>356</v>
      </c>
      <c r="Y296" s="10" t="s">
        <v>897</v>
      </c>
      <c r="Z296" s="10" t="s">
        <v>898</v>
      </c>
      <c r="AA296" s="10" t="s">
        <v>899</v>
      </c>
      <c r="AB296" s="10" t="s">
        <v>900</v>
      </c>
      <c r="AC296" s="10" t="s">
        <v>899</v>
      </c>
      <c r="AD296" s="10" t="s">
        <v>176</v>
      </c>
      <c r="AE296" s="10" t="s">
        <v>719</v>
      </c>
      <c r="AF296" s="10" t="s">
        <v>85</v>
      </c>
      <c r="AG296" s="10" t="s">
        <v>154</v>
      </c>
      <c r="AH296" s="10" t="s">
        <v>76</v>
      </c>
      <c r="AI296" s="10">
        <v>3</v>
      </c>
      <c r="AJ296" s="10">
        <v>4</v>
      </c>
      <c r="AK296" s="10" t="s">
        <v>124</v>
      </c>
      <c r="AL296" s="10" t="s">
        <v>457</v>
      </c>
      <c r="AM296" s="10" t="s">
        <v>88</v>
      </c>
      <c r="AN296" s="10">
        <v>0</v>
      </c>
      <c r="AO296" s="10">
        <v>7</v>
      </c>
      <c r="AP296" s="10">
        <v>0</v>
      </c>
      <c r="AQ296" s="10">
        <v>7</v>
      </c>
      <c r="AR296" s="10" t="s">
        <v>138</v>
      </c>
      <c r="AS296" s="10" t="s">
        <v>907</v>
      </c>
      <c r="AT296" s="10" t="s">
        <v>91</v>
      </c>
      <c r="AU296" s="11" t="s">
        <v>1855</v>
      </c>
      <c r="AV296" s="59">
        <v>0.32</v>
      </c>
      <c r="AW296" s="59">
        <v>0.12</v>
      </c>
      <c r="AX296" s="53">
        <v>7</v>
      </c>
      <c r="AY296" s="66">
        <v>0.31</v>
      </c>
      <c r="AZ296" s="59">
        <v>0</v>
      </c>
      <c r="BA296" s="59">
        <v>0</v>
      </c>
      <c r="BB296" s="53">
        <v>7</v>
      </c>
      <c r="BC296" s="66">
        <v>0</v>
      </c>
      <c r="BD296" s="10" t="s">
        <v>93</v>
      </c>
      <c r="BE296" s="10" t="s">
        <v>2008</v>
      </c>
      <c r="BH296" s="12" t="s">
        <v>1748</v>
      </c>
    </row>
    <row r="297" spans="1:60" s="10" customFormat="1">
      <c r="A297" s="10" t="s">
        <v>1566</v>
      </c>
      <c r="B297" s="10" t="s">
        <v>891</v>
      </c>
      <c r="C297" s="10" t="s">
        <v>913</v>
      </c>
      <c r="D297" s="10" t="s">
        <v>914</v>
      </c>
      <c r="E297" s="10" t="s">
        <v>894</v>
      </c>
      <c r="F297" s="10" t="s">
        <v>66</v>
      </c>
      <c r="G297" s="10" t="s">
        <v>67</v>
      </c>
      <c r="H297" s="10">
        <v>2013</v>
      </c>
      <c r="I297" s="10" t="s">
        <v>895</v>
      </c>
      <c r="J297" s="10" t="s">
        <v>110</v>
      </c>
      <c r="K297" s="10" t="s">
        <v>111</v>
      </c>
      <c r="L297" s="10" t="s">
        <v>71</v>
      </c>
      <c r="M297" s="10" t="s">
        <v>915</v>
      </c>
      <c r="N297" s="10" t="s">
        <v>73</v>
      </c>
      <c r="O297" s="10" t="s">
        <v>74</v>
      </c>
      <c r="P297" s="10" t="s">
        <v>219</v>
      </c>
      <c r="Q297" s="10" t="s">
        <v>76</v>
      </c>
      <c r="R297" s="10" t="s">
        <v>417</v>
      </c>
      <c r="S297" s="10" t="s">
        <v>76</v>
      </c>
      <c r="T297" s="10" t="s">
        <v>76</v>
      </c>
      <c r="U297" s="10" t="s">
        <v>76</v>
      </c>
      <c r="V297" s="10" t="s">
        <v>170</v>
      </c>
      <c r="W297" s="10" t="s">
        <v>356</v>
      </c>
      <c r="X297" s="10" t="s">
        <v>356</v>
      </c>
      <c r="Y297" s="10" t="s">
        <v>897</v>
      </c>
      <c r="Z297" s="10" t="s">
        <v>898</v>
      </c>
      <c r="AA297" s="10" t="s">
        <v>899</v>
      </c>
      <c r="AB297" s="10" t="s">
        <v>900</v>
      </c>
      <c r="AC297" s="10" t="s">
        <v>899</v>
      </c>
      <c r="AD297" s="10" t="s">
        <v>176</v>
      </c>
      <c r="AE297" s="10" t="s">
        <v>904</v>
      </c>
      <c r="AF297" s="10" t="s">
        <v>85</v>
      </c>
      <c r="AG297" s="10" t="s">
        <v>154</v>
      </c>
      <c r="AH297" s="10" t="s">
        <v>76</v>
      </c>
      <c r="AI297" s="10">
        <v>3</v>
      </c>
      <c r="AJ297" s="10">
        <v>4</v>
      </c>
      <c r="AK297" s="10" t="s">
        <v>124</v>
      </c>
      <c r="AL297" s="10" t="s">
        <v>457</v>
      </c>
      <c r="AM297" s="10" t="s">
        <v>88</v>
      </c>
      <c r="AN297" s="10">
        <v>0</v>
      </c>
      <c r="AO297" s="10">
        <v>7</v>
      </c>
      <c r="AP297" s="10">
        <v>0</v>
      </c>
      <c r="AQ297" s="10">
        <v>7</v>
      </c>
      <c r="AR297" s="10" t="s">
        <v>138</v>
      </c>
      <c r="AS297" s="10" t="s">
        <v>907</v>
      </c>
      <c r="AT297" s="10" t="s">
        <v>91</v>
      </c>
      <c r="AU297" s="11" t="s">
        <v>1270</v>
      </c>
      <c r="AV297" s="59">
        <v>0.1143</v>
      </c>
      <c r="AW297" s="59">
        <v>2.1000000000000001E-2</v>
      </c>
      <c r="AX297" s="53">
        <v>7</v>
      </c>
      <c r="AY297" s="66">
        <v>5.5560777532356408E-2</v>
      </c>
      <c r="AZ297" s="59">
        <v>4.2900000000000001E-2</v>
      </c>
      <c r="BA297" s="59">
        <v>2.9700000000000001E-2</v>
      </c>
      <c r="BB297" s="53">
        <v>7</v>
      </c>
      <c r="BC297" s="66">
        <v>7.8578813938618347E-2</v>
      </c>
      <c r="BD297" s="10" t="s">
        <v>93</v>
      </c>
      <c r="BE297" s="10" t="s">
        <v>2008</v>
      </c>
    </row>
    <row r="298" spans="1:60" s="10" customFormat="1">
      <c r="A298" s="10" t="s">
        <v>1567</v>
      </c>
      <c r="B298" s="10" t="s">
        <v>891</v>
      </c>
      <c r="C298" s="10" t="s">
        <v>913</v>
      </c>
      <c r="D298" s="10" t="s">
        <v>914</v>
      </c>
      <c r="E298" s="10" t="s">
        <v>894</v>
      </c>
      <c r="F298" s="10" t="s">
        <v>66</v>
      </c>
      <c r="G298" s="10" t="s">
        <v>67</v>
      </c>
      <c r="H298" s="10">
        <v>2013</v>
      </c>
      <c r="I298" s="10" t="s">
        <v>895</v>
      </c>
      <c r="J298" s="10" t="s">
        <v>110</v>
      </c>
      <c r="K298" s="10" t="s">
        <v>111</v>
      </c>
      <c r="L298" s="10" t="s">
        <v>71</v>
      </c>
      <c r="M298" s="10" t="s">
        <v>915</v>
      </c>
      <c r="N298" s="10" t="s">
        <v>73</v>
      </c>
      <c r="O298" s="10" t="s">
        <v>74</v>
      </c>
      <c r="P298" s="10" t="s">
        <v>219</v>
      </c>
      <c r="Q298" s="10" t="s">
        <v>76</v>
      </c>
      <c r="R298" s="10" t="s">
        <v>417</v>
      </c>
      <c r="S298" s="10" t="s">
        <v>76</v>
      </c>
      <c r="T298" s="10" t="s">
        <v>76</v>
      </c>
      <c r="U298" s="10" t="s">
        <v>76</v>
      </c>
      <c r="V298" s="10" t="s">
        <v>170</v>
      </c>
      <c r="W298" s="10" t="s">
        <v>356</v>
      </c>
      <c r="X298" s="10" t="s">
        <v>356</v>
      </c>
      <c r="Y298" s="10" t="s">
        <v>897</v>
      </c>
      <c r="Z298" s="10" t="s">
        <v>898</v>
      </c>
      <c r="AA298" s="10" t="s">
        <v>899</v>
      </c>
      <c r="AB298" s="10" t="s">
        <v>900</v>
      </c>
      <c r="AC298" s="10" t="s">
        <v>899</v>
      </c>
      <c r="AD298" s="10" t="s">
        <v>176</v>
      </c>
      <c r="AE298" s="10" t="s">
        <v>904</v>
      </c>
      <c r="AF298" s="10" t="s">
        <v>85</v>
      </c>
      <c r="AG298" s="10" t="s">
        <v>154</v>
      </c>
      <c r="AH298" s="10" t="s">
        <v>76</v>
      </c>
      <c r="AI298" s="10">
        <v>3</v>
      </c>
      <c r="AJ298" s="10">
        <v>4</v>
      </c>
      <c r="AK298" s="10" t="s">
        <v>124</v>
      </c>
      <c r="AL298" s="10" t="s">
        <v>457</v>
      </c>
      <c r="AM298" s="10" t="s">
        <v>88</v>
      </c>
      <c r="AN298" s="10">
        <v>0</v>
      </c>
      <c r="AO298" s="10">
        <v>7</v>
      </c>
      <c r="AP298" s="10">
        <v>0</v>
      </c>
      <c r="AQ298" s="10">
        <v>7</v>
      </c>
      <c r="AR298" s="10" t="s">
        <v>138</v>
      </c>
      <c r="AS298" s="10" t="s">
        <v>907</v>
      </c>
      <c r="AT298" s="10" t="s">
        <v>91</v>
      </c>
      <c r="AU298" s="11" t="s">
        <v>1269</v>
      </c>
      <c r="AV298" s="59">
        <v>0.97860000000000003</v>
      </c>
      <c r="AW298" s="59">
        <v>1.01E-2</v>
      </c>
      <c r="AX298" s="53">
        <v>7</v>
      </c>
      <c r="AY298" s="66">
        <v>2.6722088241752366E-2</v>
      </c>
      <c r="AZ298" s="59">
        <v>1</v>
      </c>
      <c r="BA298" s="59">
        <v>0</v>
      </c>
      <c r="BB298" s="53">
        <v>7</v>
      </c>
      <c r="BC298" s="66">
        <v>0</v>
      </c>
      <c r="BD298" s="10" t="s">
        <v>93</v>
      </c>
      <c r="BE298" s="10" t="s">
        <v>2008</v>
      </c>
      <c r="BH298" s="12" t="s">
        <v>1748</v>
      </c>
    </row>
    <row r="299" spans="1:60">
      <c r="A299" t="s">
        <v>1568</v>
      </c>
      <c r="B299" t="s">
        <v>922</v>
      </c>
      <c r="C299" t="s">
        <v>923</v>
      </c>
      <c r="D299" t="s">
        <v>924</v>
      </c>
      <c r="E299" t="s">
        <v>925</v>
      </c>
      <c r="F299" t="s">
        <v>187</v>
      </c>
      <c r="G299" t="s">
        <v>67</v>
      </c>
      <c r="H299">
        <v>2013</v>
      </c>
      <c r="I299" t="s">
        <v>926</v>
      </c>
      <c r="J299" t="s">
        <v>544</v>
      </c>
      <c r="K299" t="s">
        <v>545</v>
      </c>
      <c r="L299" t="s">
        <v>71</v>
      </c>
      <c r="M299" t="s">
        <v>546</v>
      </c>
      <c r="N299" t="s">
        <v>73</v>
      </c>
      <c r="O299" t="s">
        <v>113</v>
      </c>
      <c r="P299" t="s">
        <v>219</v>
      </c>
      <c r="Q299" t="s">
        <v>76</v>
      </c>
      <c r="R299" t="s">
        <v>417</v>
      </c>
      <c r="S299" t="s">
        <v>76</v>
      </c>
      <c r="T299" t="s">
        <v>76</v>
      </c>
      <c r="U299" t="s">
        <v>76</v>
      </c>
      <c r="V299" t="s">
        <v>77</v>
      </c>
      <c r="W299" t="s">
        <v>222</v>
      </c>
      <c r="X299" t="s">
        <v>78</v>
      </c>
      <c r="Y299" t="s">
        <v>927</v>
      </c>
      <c r="Z299" t="s">
        <v>548</v>
      </c>
      <c r="AA299" t="s">
        <v>549</v>
      </c>
      <c r="AB299" t="s">
        <v>928</v>
      </c>
      <c r="AC299" t="s">
        <v>929</v>
      </c>
      <c r="AD299" t="s">
        <v>83</v>
      </c>
      <c r="AE299" t="s">
        <v>930</v>
      </c>
      <c r="AF299" t="s">
        <v>85</v>
      </c>
      <c r="AG299" t="s">
        <v>154</v>
      </c>
      <c r="AH299" t="s">
        <v>76</v>
      </c>
      <c r="AI299">
        <v>3</v>
      </c>
      <c r="AJ299" t="s">
        <v>938</v>
      </c>
      <c r="AK299">
        <v>4.4000000000000004</v>
      </c>
      <c r="AL299" t="s">
        <v>932</v>
      </c>
      <c r="AM299" t="s">
        <v>88</v>
      </c>
      <c r="AN299">
        <v>17</v>
      </c>
      <c r="AO299">
        <v>0</v>
      </c>
      <c r="AP299">
        <v>17</v>
      </c>
      <c r="AQ299">
        <v>0</v>
      </c>
      <c r="AR299" t="s">
        <v>127</v>
      </c>
      <c r="AS299" t="s">
        <v>933</v>
      </c>
      <c r="AT299" t="s">
        <v>91</v>
      </c>
      <c r="AU299" t="s">
        <v>131</v>
      </c>
      <c r="AV299" s="56">
        <v>0.92</v>
      </c>
      <c r="AW299" s="56">
        <v>0.05</v>
      </c>
      <c r="AX299" s="50">
        <v>8</v>
      </c>
      <c r="AY299" s="56">
        <v>0.14142135623730953</v>
      </c>
      <c r="AZ299" s="56">
        <v>0.88</v>
      </c>
      <c r="BA299" s="56">
        <v>0.04</v>
      </c>
      <c r="BB299" s="50">
        <v>8</v>
      </c>
      <c r="BC299" s="56">
        <v>0.11313708498984762</v>
      </c>
      <c r="BD299" t="s">
        <v>93</v>
      </c>
      <c r="BE299" t="s">
        <v>1999</v>
      </c>
      <c r="BF299" t="s">
        <v>934</v>
      </c>
    </row>
    <row r="300" spans="1:60">
      <c r="A300" t="s">
        <v>1569</v>
      </c>
      <c r="B300" t="s">
        <v>922</v>
      </c>
      <c r="C300" t="s">
        <v>923</v>
      </c>
      <c r="D300" t="s">
        <v>924</v>
      </c>
      <c r="E300" t="s">
        <v>925</v>
      </c>
      <c r="F300" t="s">
        <v>187</v>
      </c>
      <c r="G300" t="s">
        <v>67</v>
      </c>
      <c r="H300">
        <v>2013</v>
      </c>
      <c r="I300" t="s">
        <v>926</v>
      </c>
      <c r="J300" t="s">
        <v>544</v>
      </c>
      <c r="K300" t="s">
        <v>545</v>
      </c>
      <c r="L300" t="s">
        <v>71</v>
      </c>
      <c r="M300" t="s">
        <v>546</v>
      </c>
      <c r="N300" t="s">
        <v>73</v>
      </c>
      <c r="O300" t="s">
        <v>113</v>
      </c>
      <c r="P300" t="s">
        <v>219</v>
      </c>
      <c r="Q300" t="s">
        <v>76</v>
      </c>
      <c r="R300" t="s">
        <v>417</v>
      </c>
      <c r="S300" t="s">
        <v>76</v>
      </c>
      <c r="T300" t="s">
        <v>76</v>
      </c>
      <c r="U300" t="s">
        <v>76</v>
      </c>
      <c r="V300" t="s">
        <v>77</v>
      </c>
      <c r="W300" t="s">
        <v>222</v>
      </c>
      <c r="X300" t="s">
        <v>78</v>
      </c>
      <c r="Y300" t="s">
        <v>927</v>
      </c>
      <c r="Z300" t="s">
        <v>548</v>
      </c>
      <c r="AA300" t="s">
        <v>549</v>
      </c>
      <c r="AB300" t="s">
        <v>928</v>
      </c>
      <c r="AC300" t="s">
        <v>929</v>
      </c>
      <c r="AD300" t="s">
        <v>83</v>
      </c>
      <c r="AE300" t="s">
        <v>930</v>
      </c>
      <c r="AF300" t="s">
        <v>85</v>
      </c>
      <c r="AG300" t="s">
        <v>154</v>
      </c>
      <c r="AH300" t="s">
        <v>76</v>
      </c>
      <c r="AI300">
        <v>3</v>
      </c>
      <c r="AJ300" t="s">
        <v>936</v>
      </c>
      <c r="AK300">
        <v>4.4000000000000004</v>
      </c>
      <c r="AL300" t="s">
        <v>932</v>
      </c>
      <c r="AM300" t="s">
        <v>88</v>
      </c>
      <c r="AN300">
        <v>17</v>
      </c>
      <c r="AO300">
        <v>0</v>
      </c>
      <c r="AP300">
        <v>17</v>
      </c>
      <c r="AQ300">
        <v>0</v>
      </c>
      <c r="AR300" t="s">
        <v>127</v>
      </c>
      <c r="AS300" t="s">
        <v>933</v>
      </c>
      <c r="AT300" t="s">
        <v>91</v>
      </c>
      <c r="AU300" t="s">
        <v>1854</v>
      </c>
      <c r="AV300" s="56">
        <v>0.69</v>
      </c>
      <c r="AW300" s="56">
        <v>0.04</v>
      </c>
      <c r="AX300" s="50">
        <v>8</v>
      </c>
      <c r="AY300" s="56">
        <v>0.11313708498984762</v>
      </c>
      <c r="AZ300" s="56">
        <v>0.55000000000000004</v>
      </c>
      <c r="BA300" s="56">
        <v>0.05</v>
      </c>
      <c r="BB300" s="50">
        <v>8</v>
      </c>
      <c r="BC300" s="56">
        <v>0.14142135623730953</v>
      </c>
      <c r="BD300" t="s">
        <v>93</v>
      </c>
      <c r="BE300" t="s">
        <v>1999</v>
      </c>
      <c r="BF300" t="s">
        <v>934</v>
      </c>
    </row>
    <row r="301" spans="1:60">
      <c r="A301" t="s">
        <v>1570</v>
      </c>
      <c r="B301" t="s">
        <v>922</v>
      </c>
      <c r="C301" t="s">
        <v>923</v>
      </c>
      <c r="D301" t="s">
        <v>924</v>
      </c>
      <c r="E301" t="s">
        <v>925</v>
      </c>
      <c r="F301" t="s">
        <v>187</v>
      </c>
      <c r="G301" t="s">
        <v>67</v>
      </c>
      <c r="H301">
        <v>2013</v>
      </c>
      <c r="I301" t="s">
        <v>926</v>
      </c>
      <c r="J301" t="s">
        <v>544</v>
      </c>
      <c r="K301" t="s">
        <v>545</v>
      </c>
      <c r="L301" t="s">
        <v>71</v>
      </c>
      <c r="M301" t="s">
        <v>546</v>
      </c>
      <c r="N301" t="s">
        <v>73</v>
      </c>
      <c r="O301" t="s">
        <v>113</v>
      </c>
      <c r="P301" t="s">
        <v>219</v>
      </c>
      <c r="Q301" t="s">
        <v>76</v>
      </c>
      <c r="R301" t="s">
        <v>417</v>
      </c>
      <c r="S301" t="s">
        <v>76</v>
      </c>
      <c r="T301" t="s">
        <v>76</v>
      </c>
      <c r="U301" t="s">
        <v>76</v>
      </c>
      <c r="V301" t="s">
        <v>77</v>
      </c>
      <c r="W301" t="s">
        <v>222</v>
      </c>
      <c r="X301" t="s">
        <v>78</v>
      </c>
      <c r="Y301" t="s">
        <v>927</v>
      </c>
      <c r="Z301" t="s">
        <v>548</v>
      </c>
      <c r="AA301" t="s">
        <v>549</v>
      </c>
      <c r="AB301" t="s">
        <v>928</v>
      </c>
      <c r="AC301" t="s">
        <v>929</v>
      </c>
      <c r="AD301" t="s">
        <v>83</v>
      </c>
      <c r="AE301" t="s">
        <v>930</v>
      </c>
      <c r="AF301" t="s">
        <v>85</v>
      </c>
      <c r="AG301" t="s">
        <v>154</v>
      </c>
      <c r="AH301" t="s">
        <v>76</v>
      </c>
      <c r="AI301">
        <v>3</v>
      </c>
      <c r="AJ301" t="s">
        <v>931</v>
      </c>
      <c r="AK301">
        <v>4.4000000000000004</v>
      </c>
      <c r="AL301" t="s">
        <v>932</v>
      </c>
      <c r="AM301" t="s">
        <v>88</v>
      </c>
      <c r="AN301">
        <v>17</v>
      </c>
      <c r="AO301">
        <v>0</v>
      </c>
      <c r="AP301">
        <v>17</v>
      </c>
      <c r="AQ301">
        <v>0</v>
      </c>
      <c r="AR301" t="s">
        <v>127</v>
      </c>
      <c r="AS301" t="s">
        <v>933</v>
      </c>
      <c r="AT301" t="s">
        <v>91</v>
      </c>
      <c r="AU301" t="s">
        <v>1855</v>
      </c>
      <c r="AV301" s="56">
        <v>0.23</v>
      </c>
      <c r="AW301" s="56">
        <v>0.04</v>
      </c>
      <c r="AX301" s="50">
        <v>8</v>
      </c>
      <c r="AY301" s="56">
        <v>0.11313708498984762</v>
      </c>
      <c r="AZ301" s="56">
        <v>0.11</v>
      </c>
      <c r="BA301" s="56">
        <v>0.05</v>
      </c>
      <c r="BB301" s="50">
        <v>8</v>
      </c>
      <c r="BC301" s="56">
        <v>0.14142135623730953</v>
      </c>
      <c r="BD301" t="s">
        <v>93</v>
      </c>
      <c r="BE301" t="s">
        <v>1999</v>
      </c>
      <c r="BF301" t="s">
        <v>934</v>
      </c>
    </row>
    <row r="302" spans="1:60">
      <c r="A302" t="s">
        <v>1571</v>
      </c>
      <c r="B302" t="s">
        <v>922</v>
      </c>
      <c r="C302" t="s">
        <v>923</v>
      </c>
      <c r="D302" t="s">
        <v>924</v>
      </c>
      <c r="E302" t="s">
        <v>925</v>
      </c>
      <c r="F302" t="s">
        <v>187</v>
      </c>
      <c r="G302" t="s">
        <v>67</v>
      </c>
      <c r="H302">
        <v>2013</v>
      </c>
      <c r="I302" t="s">
        <v>926</v>
      </c>
      <c r="J302" t="s">
        <v>544</v>
      </c>
      <c r="K302" t="s">
        <v>545</v>
      </c>
      <c r="L302" t="s">
        <v>71</v>
      </c>
      <c r="M302" t="s">
        <v>546</v>
      </c>
      <c r="N302" t="s">
        <v>73</v>
      </c>
      <c r="O302" t="s">
        <v>113</v>
      </c>
      <c r="P302" t="s">
        <v>219</v>
      </c>
      <c r="Q302" t="s">
        <v>76</v>
      </c>
      <c r="R302" t="s">
        <v>417</v>
      </c>
      <c r="S302" t="s">
        <v>76</v>
      </c>
      <c r="T302" t="s">
        <v>76</v>
      </c>
      <c r="U302" t="s">
        <v>76</v>
      </c>
      <c r="V302" t="s">
        <v>77</v>
      </c>
      <c r="W302" t="s">
        <v>222</v>
      </c>
      <c r="X302" t="s">
        <v>78</v>
      </c>
      <c r="Y302" t="s">
        <v>927</v>
      </c>
      <c r="Z302" t="s">
        <v>548</v>
      </c>
      <c r="AA302" t="s">
        <v>549</v>
      </c>
      <c r="AB302" t="s">
        <v>928</v>
      </c>
      <c r="AC302" t="s">
        <v>929</v>
      </c>
      <c r="AD302" t="s">
        <v>83</v>
      </c>
      <c r="AE302" t="s">
        <v>930</v>
      </c>
      <c r="AF302" t="s">
        <v>85</v>
      </c>
      <c r="AG302" t="s">
        <v>154</v>
      </c>
      <c r="AH302" t="s">
        <v>76</v>
      </c>
      <c r="AI302">
        <v>3</v>
      </c>
      <c r="AJ302" t="s">
        <v>936</v>
      </c>
      <c r="AK302">
        <v>4.4000000000000004</v>
      </c>
      <c r="AL302" t="s">
        <v>932</v>
      </c>
      <c r="AM302" t="s">
        <v>88</v>
      </c>
      <c r="AN302">
        <v>17</v>
      </c>
      <c r="AO302">
        <v>0</v>
      </c>
      <c r="AP302">
        <v>17</v>
      </c>
      <c r="AQ302">
        <v>0</v>
      </c>
      <c r="AR302" t="s">
        <v>127</v>
      </c>
      <c r="AS302" t="s">
        <v>933</v>
      </c>
      <c r="AT302" t="s">
        <v>91</v>
      </c>
      <c r="AU302" t="s">
        <v>1270</v>
      </c>
      <c r="AV302" s="56">
        <v>3.5070000000000004E-2</v>
      </c>
      <c r="AW302" s="56">
        <v>1.8959999999999994E-2</v>
      </c>
      <c r="AX302" s="50">
        <v>8</v>
      </c>
      <c r="AY302" s="56">
        <v>5.3626978285187754E-2</v>
      </c>
      <c r="AZ302" s="56">
        <v>2.4150000000000001E-2</v>
      </c>
      <c r="BA302" s="56">
        <v>1.444E-2</v>
      </c>
      <c r="BB302" s="50">
        <v>8</v>
      </c>
      <c r="BC302" s="56">
        <v>4.0842487681334985E-2</v>
      </c>
      <c r="BD302" t="s">
        <v>93</v>
      </c>
      <c r="BE302" t="s">
        <v>1999</v>
      </c>
      <c r="BF302" t="s">
        <v>934</v>
      </c>
    </row>
    <row r="303" spans="1:60">
      <c r="A303" t="s">
        <v>1572</v>
      </c>
      <c r="B303" t="s">
        <v>922</v>
      </c>
      <c r="C303" t="s">
        <v>923</v>
      </c>
      <c r="D303" t="s">
        <v>924</v>
      </c>
      <c r="E303" t="s">
        <v>925</v>
      </c>
      <c r="F303" t="s">
        <v>187</v>
      </c>
      <c r="G303" t="s">
        <v>67</v>
      </c>
      <c r="H303">
        <v>2013</v>
      </c>
      <c r="I303" t="s">
        <v>926</v>
      </c>
      <c r="J303" t="s">
        <v>544</v>
      </c>
      <c r="K303" t="s">
        <v>545</v>
      </c>
      <c r="L303" t="s">
        <v>71</v>
      </c>
      <c r="M303" t="s">
        <v>546</v>
      </c>
      <c r="N303" t="s">
        <v>73</v>
      </c>
      <c r="O303" t="s">
        <v>113</v>
      </c>
      <c r="P303" t="s">
        <v>219</v>
      </c>
      <c r="Q303" t="s">
        <v>76</v>
      </c>
      <c r="R303" t="s">
        <v>417</v>
      </c>
      <c r="S303" t="s">
        <v>76</v>
      </c>
      <c r="T303" t="s">
        <v>76</v>
      </c>
      <c r="U303" t="s">
        <v>76</v>
      </c>
      <c r="V303" t="s">
        <v>77</v>
      </c>
      <c r="W303" t="s">
        <v>222</v>
      </c>
      <c r="X303" t="s">
        <v>78</v>
      </c>
      <c r="Y303" t="s">
        <v>927</v>
      </c>
      <c r="Z303" t="s">
        <v>548</v>
      </c>
      <c r="AA303" t="s">
        <v>549</v>
      </c>
      <c r="AB303" t="s">
        <v>928</v>
      </c>
      <c r="AC303" t="s">
        <v>929</v>
      </c>
      <c r="AD303" t="s">
        <v>83</v>
      </c>
      <c r="AE303" t="s">
        <v>930</v>
      </c>
      <c r="AF303" t="s">
        <v>85</v>
      </c>
      <c r="AG303" t="s">
        <v>154</v>
      </c>
      <c r="AH303" t="s">
        <v>76</v>
      </c>
      <c r="AI303">
        <v>3</v>
      </c>
      <c r="AJ303" t="s">
        <v>936</v>
      </c>
      <c r="AK303">
        <v>4.4000000000000004</v>
      </c>
      <c r="AL303" t="s">
        <v>932</v>
      </c>
      <c r="AM303" t="s">
        <v>88</v>
      </c>
      <c r="AN303">
        <v>17</v>
      </c>
      <c r="AO303">
        <v>0</v>
      </c>
      <c r="AP303">
        <v>17</v>
      </c>
      <c r="AQ303">
        <v>0</v>
      </c>
      <c r="AR303" t="s">
        <v>127</v>
      </c>
      <c r="AS303" t="s">
        <v>933</v>
      </c>
      <c r="AT303" t="s">
        <v>91</v>
      </c>
      <c r="AU303" t="s">
        <v>1269</v>
      </c>
      <c r="AV303" s="56">
        <v>0.98186000000000007</v>
      </c>
      <c r="AW303" s="56">
        <v>2.0639999999999929E-2</v>
      </c>
      <c r="AX303" s="50">
        <v>8</v>
      </c>
      <c r="AY303" s="56">
        <v>5.8378735854761166E-2</v>
      </c>
      <c r="AZ303" s="56">
        <v>0.98269000000000006</v>
      </c>
      <c r="BA303" s="56">
        <v>1.3760000000000048E-2</v>
      </c>
      <c r="BB303" s="50">
        <v>8</v>
      </c>
      <c r="BC303" s="56">
        <v>3.8919157236507712E-2</v>
      </c>
      <c r="BD303" t="s">
        <v>93</v>
      </c>
      <c r="BE303" t="s">
        <v>1999</v>
      </c>
      <c r="BF303" t="s">
        <v>934</v>
      </c>
    </row>
    <row r="304" spans="1:60" s="10" customFormat="1">
      <c r="A304" s="10" t="s">
        <v>1573</v>
      </c>
      <c r="B304" s="10" t="s">
        <v>940</v>
      </c>
      <c r="C304" s="10" t="s">
        <v>941</v>
      </c>
      <c r="D304" s="10" t="s">
        <v>942</v>
      </c>
      <c r="E304" s="10" t="s">
        <v>943</v>
      </c>
      <c r="F304" s="10" t="s">
        <v>187</v>
      </c>
      <c r="G304" s="10" t="s">
        <v>67</v>
      </c>
      <c r="H304" s="10">
        <v>2015</v>
      </c>
      <c r="I304" s="10" t="s">
        <v>944</v>
      </c>
      <c r="J304" s="10" t="s">
        <v>945</v>
      </c>
      <c r="K304" s="10" t="s">
        <v>946</v>
      </c>
      <c r="L304" s="10" t="s">
        <v>71</v>
      </c>
      <c r="M304" s="10" t="s">
        <v>72</v>
      </c>
      <c r="N304" s="10" t="s">
        <v>73</v>
      </c>
      <c r="O304" s="10" t="s">
        <v>74</v>
      </c>
      <c r="P304" s="10" t="s">
        <v>219</v>
      </c>
      <c r="Q304" s="10" t="s">
        <v>76</v>
      </c>
      <c r="R304" s="10" t="s">
        <v>417</v>
      </c>
      <c r="S304" s="10" t="s">
        <v>76</v>
      </c>
      <c r="T304" s="10" t="s">
        <v>76</v>
      </c>
      <c r="U304" s="10" t="s">
        <v>76</v>
      </c>
      <c r="V304" s="10" t="s">
        <v>77</v>
      </c>
      <c r="W304" s="10" t="s">
        <v>356</v>
      </c>
      <c r="X304" s="10" t="s">
        <v>356</v>
      </c>
      <c r="Y304" s="10" t="s">
        <v>947</v>
      </c>
      <c r="Z304" s="10" t="s">
        <v>948</v>
      </c>
      <c r="AA304" s="10" t="s">
        <v>152</v>
      </c>
      <c r="AB304" s="10" t="s">
        <v>949</v>
      </c>
      <c r="AC304" s="10" t="s">
        <v>950</v>
      </c>
      <c r="AD304" s="10" t="s">
        <v>83</v>
      </c>
      <c r="AE304" s="10" t="s">
        <v>951</v>
      </c>
      <c r="AF304" s="10" t="s">
        <v>85</v>
      </c>
      <c r="AG304" s="10" t="s">
        <v>154</v>
      </c>
      <c r="AH304" s="10" t="s">
        <v>76</v>
      </c>
      <c r="AI304" s="10">
        <v>1</v>
      </c>
      <c r="AJ304" s="10" t="s">
        <v>952</v>
      </c>
      <c r="AK304" s="10">
        <v>10</v>
      </c>
      <c r="AL304" s="10" t="s">
        <v>886</v>
      </c>
      <c r="AM304" s="10" t="s">
        <v>88</v>
      </c>
      <c r="AN304" s="10">
        <v>4</v>
      </c>
      <c r="AO304" s="10">
        <v>4</v>
      </c>
      <c r="AP304" s="10">
        <v>4</v>
      </c>
      <c r="AQ304" s="10">
        <v>4</v>
      </c>
      <c r="AR304" s="10" t="s">
        <v>89</v>
      </c>
      <c r="AS304" s="10" t="s">
        <v>953</v>
      </c>
      <c r="AT304" s="10" t="s">
        <v>91</v>
      </c>
      <c r="AU304" s="11" t="s">
        <v>1854</v>
      </c>
      <c r="AV304" s="59">
        <v>0.47</v>
      </c>
      <c r="AW304" s="59">
        <v>0.09</v>
      </c>
      <c r="AX304" s="53">
        <v>8</v>
      </c>
      <c r="AY304" s="66">
        <v>0.27</v>
      </c>
      <c r="AZ304" s="59">
        <v>0.26</v>
      </c>
      <c r="BA304" s="59">
        <v>0.08</v>
      </c>
      <c r="BB304" s="53">
        <v>8</v>
      </c>
      <c r="BC304" s="66">
        <v>0.22</v>
      </c>
      <c r="BD304" s="10" t="s">
        <v>93</v>
      </c>
      <c r="BE304" s="10" t="s">
        <v>2010</v>
      </c>
    </row>
    <row r="305" spans="1:60" s="10" customFormat="1">
      <c r="A305" s="10" t="s">
        <v>1574</v>
      </c>
      <c r="B305" s="10" t="s">
        <v>940</v>
      </c>
      <c r="C305" s="10" t="s">
        <v>941</v>
      </c>
      <c r="D305" s="10" t="s">
        <v>942</v>
      </c>
      <c r="E305" s="10" t="s">
        <v>943</v>
      </c>
      <c r="F305" s="10" t="s">
        <v>187</v>
      </c>
      <c r="G305" s="10" t="s">
        <v>67</v>
      </c>
      <c r="H305" s="10">
        <v>2015</v>
      </c>
      <c r="I305" s="10" t="s">
        <v>944</v>
      </c>
      <c r="J305" s="10" t="s">
        <v>945</v>
      </c>
      <c r="K305" s="10" t="s">
        <v>946</v>
      </c>
      <c r="L305" s="10" t="s">
        <v>71</v>
      </c>
      <c r="M305" s="10" t="s">
        <v>72</v>
      </c>
      <c r="N305" s="10" t="s">
        <v>73</v>
      </c>
      <c r="O305" s="10" t="s">
        <v>74</v>
      </c>
      <c r="P305" s="10" t="s">
        <v>219</v>
      </c>
      <c r="Q305" s="10" t="s">
        <v>76</v>
      </c>
      <c r="R305" s="10" t="s">
        <v>417</v>
      </c>
      <c r="S305" s="10" t="s">
        <v>76</v>
      </c>
      <c r="T305" s="10" t="s">
        <v>76</v>
      </c>
      <c r="U305" s="10" t="s">
        <v>76</v>
      </c>
      <c r="V305" s="10" t="s">
        <v>77</v>
      </c>
      <c r="W305" s="10" t="s">
        <v>356</v>
      </c>
      <c r="X305" s="10" t="s">
        <v>356</v>
      </c>
      <c r="Y305" s="10" t="s">
        <v>947</v>
      </c>
      <c r="Z305" s="10" t="s">
        <v>948</v>
      </c>
      <c r="AA305" s="10" t="s">
        <v>152</v>
      </c>
      <c r="AB305" s="10" t="s">
        <v>949</v>
      </c>
      <c r="AC305" s="10" t="s">
        <v>950</v>
      </c>
      <c r="AD305" s="10" t="s">
        <v>83</v>
      </c>
      <c r="AE305" s="10" t="s">
        <v>951</v>
      </c>
      <c r="AF305" s="10" t="s">
        <v>85</v>
      </c>
      <c r="AG305" s="10" t="s">
        <v>154</v>
      </c>
      <c r="AH305" s="10" t="s">
        <v>76</v>
      </c>
      <c r="AI305" s="10">
        <v>1</v>
      </c>
      <c r="AJ305" s="10" t="s">
        <v>952</v>
      </c>
      <c r="AK305" s="10">
        <v>10</v>
      </c>
      <c r="AL305" s="10" t="s">
        <v>886</v>
      </c>
      <c r="AM305" s="10" t="s">
        <v>88</v>
      </c>
      <c r="AN305" s="10">
        <v>4</v>
      </c>
      <c r="AO305" s="10">
        <v>4</v>
      </c>
      <c r="AP305" s="10">
        <v>4</v>
      </c>
      <c r="AQ305" s="10">
        <v>4</v>
      </c>
      <c r="AR305" s="10" t="s">
        <v>89</v>
      </c>
      <c r="AS305" s="10" t="s">
        <v>953</v>
      </c>
      <c r="AT305" s="10" t="s">
        <v>91</v>
      </c>
      <c r="AU305" s="11" t="s">
        <v>1270</v>
      </c>
      <c r="AV305" s="59">
        <v>0.22640999999999997</v>
      </c>
      <c r="AW305" s="59">
        <v>3.8859999999999999E-2</v>
      </c>
      <c r="AX305" s="53">
        <v>8</v>
      </c>
      <c r="AY305" s="66">
        <v>0.10991267806763695</v>
      </c>
      <c r="AZ305" s="59">
        <v>0.14685999999999999</v>
      </c>
      <c r="BA305" s="59">
        <v>6.053E-2</v>
      </c>
      <c r="BB305" s="53">
        <v>8</v>
      </c>
      <c r="BC305" s="66">
        <v>0.17120469386088691</v>
      </c>
      <c r="BD305" s="10" t="s">
        <v>93</v>
      </c>
      <c r="BE305" s="10" t="s">
        <v>2010</v>
      </c>
    </row>
    <row r="306" spans="1:60" s="10" customFormat="1">
      <c r="A306" s="10" t="s">
        <v>1575</v>
      </c>
      <c r="B306" s="10" t="s">
        <v>940</v>
      </c>
      <c r="C306" s="10" t="s">
        <v>941</v>
      </c>
      <c r="D306" s="10" t="s">
        <v>942</v>
      </c>
      <c r="E306" s="10" t="s">
        <v>943</v>
      </c>
      <c r="F306" s="10" t="s">
        <v>187</v>
      </c>
      <c r="G306" s="10" t="s">
        <v>67</v>
      </c>
      <c r="H306" s="10">
        <v>2015</v>
      </c>
      <c r="I306" s="10" t="s">
        <v>944</v>
      </c>
      <c r="J306" s="10" t="s">
        <v>945</v>
      </c>
      <c r="K306" s="10" t="s">
        <v>946</v>
      </c>
      <c r="L306" s="10" t="s">
        <v>71</v>
      </c>
      <c r="M306" s="10" t="s">
        <v>72</v>
      </c>
      <c r="N306" s="10" t="s">
        <v>73</v>
      </c>
      <c r="O306" s="10" t="s">
        <v>74</v>
      </c>
      <c r="P306" s="10" t="s">
        <v>219</v>
      </c>
      <c r="Q306" s="10" t="s">
        <v>76</v>
      </c>
      <c r="R306" s="10" t="s">
        <v>417</v>
      </c>
      <c r="S306" s="10" t="s">
        <v>76</v>
      </c>
      <c r="T306" s="10" t="s">
        <v>76</v>
      </c>
      <c r="U306" s="10" t="s">
        <v>76</v>
      </c>
      <c r="V306" s="10" t="s">
        <v>77</v>
      </c>
      <c r="W306" s="10" t="s">
        <v>356</v>
      </c>
      <c r="X306" s="10" t="s">
        <v>356</v>
      </c>
      <c r="Y306" s="10" t="s">
        <v>947</v>
      </c>
      <c r="Z306" s="10" t="s">
        <v>948</v>
      </c>
      <c r="AA306" s="10" t="s">
        <v>152</v>
      </c>
      <c r="AB306" s="10" t="s">
        <v>949</v>
      </c>
      <c r="AC306" s="10" t="s">
        <v>950</v>
      </c>
      <c r="AD306" s="10" t="s">
        <v>83</v>
      </c>
      <c r="AE306" s="10" t="s">
        <v>951</v>
      </c>
      <c r="AF306" s="10" t="s">
        <v>85</v>
      </c>
      <c r="AG306" s="10" t="s">
        <v>154</v>
      </c>
      <c r="AH306" s="10" t="s">
        <v>76</v>
      </c>
      <c r="AI306" s="10">
        <v>1</v>
      </c>
      <c r="AJ306" s="10" t="s">
        <v>952</v>
      </c>
      <c r="AK306" s="10">
        <v>10</v>
      </c>
      <c r="AL306" s="10" t="s">
        <v>886</v>
      </c>
      <c r="AM306" s="10" t="s">
        <v>88</v>
      </c>
      <c r="AN306" s="10">
        <v>4</v>
      </c>
      <c r="AO306" s="10">
        <v>4</v>
      </c>
      <c r="AP306" s="10">
        <v>4</v>
      </c>
      <c r="AQ306" s="10">
        <v>4</v>
      </c>
      <c r="AR306" s="10" t="s">
        <v>89</v>
      </c>
      <c r="AS306" s="10" t="s">
        <v>953</v>
      </c>
      <c r="AT306" s="10" t="s">
        <v>91</v>
      </c>
      <c r="AU306" s="11" t="s">
        <v>1269</v>
      </c>
      <c r="AV306" s="59">
        <v>0.93815999999999999</v>
      </c>
      <c r="AW306" s="59">
        <v>2.6009999999999998E-2</v>
      </c>
      <c r="AX306" s="53">
        <v>8</v>
      </c>
      <c r="AY306" s="66">
        <v>7.3567389514648404E-2</v>
      </c>
      <c r="AZ306" s="59">
        <v>0.84992000000000001</v>
      </c>
      <c r="BA306" s="59">
        <v>5.95899999999999E-2</v>
      </c>
      <c r="BB306" s="53">
        <v>8</v>
      </c>
      <c r="BC306" s="66">
        <v>0.1685459723636252</v>
      </c>
      <c r="BD306" s="10" t="s">
        <v>93</v>
      </c>
      <c r="BE306" s="10" t="s">
        <v>2010</v>
      </c>
    </row>
    <row r="307" spans="1:60" s="5" customFormat="1" ht="14">
      <c r="A307" s="5" t="s">
        <v>1576</v>
      </c>
      <c r="B307" s="5" t="s">
        <v>956</v>
      </c>
      <c r="C307" s="5" t="s">
        <v>957</v>
      </c>
      <c r="D307" s="5" t="s">
        <v>958</v>
      </c>
      <c r="E307" s="5" t="s">
        <v>959</v>
      </c>
      <c r="F307" s="5" t="s">
        <v>66</v>
      </c>
      <c r="G307" s="5" t="s">
        <v>67</v>
      </c>
      <c r="H307" s="5">
        <v>2016</v>
      </c>
      <c r="I307" s="5" t="s">
        <v>960</v>
      </c>
      <c r="J307" s="5" t="s">
        <v>961</v>
      </c>
      <c r="K307" s="5" t="s">
        <v>337</v>
      </c>
      <c r="L307" s="5" t="s">
        <v>71</v>
      </c>
      <c r="M307" s="5" t="s">
        <v>962</v>
      </c>
      <c r="N307" s="5" t="s">
        <v>73</v>
      </c>
      <c r="O307" s="5" t="s">
        <v>74</v>
      </c>
      <c r="P307" s="5" t="s">
        <v>75</v>
      </c>
      <c r="Q307" s="5" t="s">
        <v>72</v>
      </c>
      <c r="R307" s="5" t="s">
        <v>75</v>
      </c>
      <c r="S307" s="5" t="s">
        <v>76</v>
      </c>
      <c r="T307" s="5" t="s">
        <v>76</v>
      </c>
      <c r="U307" s="5" t="s">
        <v>220</v>
      </c>
      <c r="V307" s="5" t="s">
        <v>170</v>
      </c>
      <c r="W307" s="5" t="s">
        <v>171</v>
      </c>
      <c r="X307" s="5" t="s">
        <v>171</v>
      </c>
      <c r="Y307" s="5" t="s">
        <v>963</v>
      </c>
      <c r="Z307" s="5" t="s">
        <v>964</v>
      </c>
      <c r="AA307" s="5" t="s">
        <v>965</v>
      </c>
      <c r="AB307" s="5" t="s">
        <v>174</v>
      </c>
      <c r="AC307" s="5" t="s">
        <v>965</v>
      </c>
      <c r="AD307" s="5" t="s">
        <v>121</v>
      </c>
      <c r="AE307" s="5" t="s">
        <v>966</v>
      </c>
      <c r="AF307" s="5" t="s">
        <v>85</v>
      </c>
      <c r="AG307" s="5" t="s">
        <v>86</v>
      </c>
      <c r="AH307" s="5" t="s">
        <v>76</v>
      </c>
      <c r="AI307" s="5">
        <v>3</v>
      </c>
      <c r="AJ307" s="5" t="s">
        <v>87</v>
      </c>
      <c r="AK307" s="5" t="s">
        <v>124</v>
      </c>
      <c r="AL307" s="5" t="s">
        <v>421</v>
      </c>
      <c r="AM307" s="5" t="s">
        <v>126</v>
      </c>
      <c r="AN307" s="5">
        <v>0</v>
      </c>
      <c r="AO307" s="5">
        <v>6</v>
      </c>
      <c r="AP307" s="5">
        <v>0</v>
      </c>
      <c r="AQ307" s="5">
        <v>6</v>
      </c>
      <c r="AR307" s="5" t="s">
        <v>138</v>
      </c>
      <c r="AS307" s="5" t="s">
        <v>448</v>
      </c>
      <c r="AT307" s="5" t="s">
        <v>91</v>
      </c>
      <c r="AU307" s="6" t="s">
        <v>131</v>
      </c>
      <c r="AV307" s="58">
        <v>16.420000000000002</v>
      </c>
      <c r="AW307" s="58">
        <v>2.59</v>
      </c>
      <c r="AX307" s="52">
        <v>6</v>
      </c>
      <c r="AY307" s="65">
        <v>6.35</v>
      </c>
      <c r="AZ307" s="58">
        <v>8.27</v>
      </c>
      <c r="BA307" s="58">
        <v>1.66</v>
      </c>
      <c r="BB307" s="52">
        <v>6</v>
      </c>
      <c r="BC307" s="65">
        <v>4.07</v>
      </c>
      <c r="BD307" s="5" t="s">
        <v>93</v>
      </c>
      <c r="BE307" s="5" t="s">
        <v>1991</v>
      </c>
      <c r="BF307" s="5" t="s">
        <v>1841</v>
      </c>
      <c r="BG307" s="5" t="s">
        <v>1732</v>
      </c>
    </row>
    <row r="308" spans="1:60" s="5" customFormat="1" ht="14">
      <c r="A308" s="5" t="s">
        <v>1577</v>
      </c>
      <c r="B308" s="5" t="s">
        <v>956</v>
      </c>
      <c r="C308" s="5" t="s">
        <v>957</v>
      </c>
      <c r="D308" s="5" t="s">
        <v>958</v>
      </c>
      <c r="E308" s="5" t="s">
        <v>959</v>
      </c>
      <c r="F308" s="5" t="s">
        <v>66</v>
      </c>
      <c r="G308" s="5" t="s">
        <v>67</v>
      </c>
      <c r="H308" s="5">
        <v>2016</v>
      </c>
      <c r="I308" s="5" t="s">
        <v>960</v>
      </c>
      <c r="J308" s="5" t="s">
        <v>961</v>
      </c>
      <c r="K308" s="5" t="s">
        <v>337</v>
      </c>
      <c r="L308" s="5" t="s">
        <v>71</v>
      </c>
      <c r="M308" s="5" t="s">
        <v>962</v>
      </c>
      <c r="N308" s="5" t="s">
        <v>73</v>
      </c>
      <c r="O308" s="5" t="s">
        <v>74</v>
      </c>
      <c r="P308" s="5" t="s">
        <v>75</v>
      </c>
      <c r="Q308" s="5" t="s">
        <v>72</v>
      </c>
      <c r="R308" s="5" t="s">
        <v>75</v>
      </c>
      <c r="S308" s="5" t="s">
        <v>76</v>
      </c>
      <c r="T308" s="5" t="s">
        <v>76</v>
      </c>
      <c r="U308" s="5" t="s">
        <v>220</v>
      </c>
      <c r="V308" s="5" t="s">
        <v>170</v>
      </c>
      <c r="W308" s="5" t="s">
        <v>171</v>
      </c>
      <c r="X308" s="5" t="s">
        <v>171</v>
      </c>
      <c r="Y308" s="5" t="s">
        <v>963</v>
      </c>
      <c r="Z308" s="5" t="s">
        <v>964</v>
      </c>
      <c r="AA308" s="5" t="s">
        <v>965</v>
      </c>
      <c r="AB308" s="5" t="s">
        <v>174</v>
      </c>
      <c r="AC308" s="5" t="s">
        <v>965</v>
      </c>
      <c r="AD308" s="5" t="s">
        <v>121</v>
      </c>
      <c r="AE308" s="5" t="s">
        <v>966</v>
      </c>
      <c r="AF308" s="5" t="s">
        <v>85</v>
      </c>
      <c r="AG308" s="5" t="s">
        <v>86</v>
      </c>
      <c r="AH308" s="5" t="s">
        <v>76</v>
      </c>
      <c r="AI308" s="5">
        <v>3</v>
      </c>
      <c r="AJ308" s="5" t="s">
        <v>87</v>
      </c>
      <c r="AK308" s="5" t="s">
        <v>124</v>
      </c>
      <c r="AL308" s="5" t="s">
        <v>421</v>
      </c>
      <c r="AM308" s="5" t="s">
        <v>126</v>
      </c>
      <c r="AN308" s="5">
        <v>0</v>
      </c>
      <c r="AO308" s="5">
        <v>6</v>
      </c>
      <c r="AP308" s="5">
        <v>0</v>
      </c>
      <c r="AQ308" s="5">
        <v>6</v>
      </c>
      <c r="AR308" s="5" t="s">
        <v>138</v>
      </c>
      <c r="AS308" s="5" t="s">
        <v>448</v>
      </c>
      <c r="AT308" s="5" t="s">
        <v>91</v>
      </c>
      <c r="AU308" s="6" t="s">
        <v>1854</v>
      </c>
      <c r="AV308" s="58">
        <v>12.28</v>
      </c>
      <c r="AW308" s="58">
        <v>5.1100000000000003</v>
      </c>
      <c r="AX308" s="52">
        <v>6</v>
      </c>
      <c r="AY308" s="65">
        <v>12.51</v>
      </c>
      <c r="AZ308" s="58">
        <v>9.8699999999999992</v>
      </c>
      <c r="BA308" s="58">
        <v>2.61</v>
      </c>
      <c r="BB308" s="52">
        <v>6</v>
      </c>
      <c r="BC308" s="65">
        <v>6.38</v>
      </c>
      <c r="BD308" s="5" t="s">
        <v>93</v>
      </c>
      <c r="BE308" s="5" t="s">
        <v>1991</v>
      </c>
      <c r="BF308" s="5" t="s">
        <v>1841</v>
      </c>
      <c r="BG308" s="5" t="s">
        <v>1732</v>
      </c>
    </row>
    <row r="309" spans="1:60" s="5" customFormat="1" ht="14">
      <c r="A309" s="5" t="s">
        <v>1578</v>
      </c>
      <c r="B309" s="5" t="s">
        <v>956</v>
      </c>
      <c r="C309" s="5" t="s">
        <v>957</v>
      </c>
      <c r="D309" s="5" t="s">
        <v>958</v>
      </c>
      <c r="E309" s="5" t="s">
        <v>959</v>
      </c>
      <c r="F309" s="5" t="s">
        <v>66</v>
      </c>
      <c r="G309" s="5" t="s">
        <v>67</v>
      </c>
      <c r="H309" s="5">
        <v>2016</v>
      </c>
      <c r="I309" s="5" t="s">
        <v>960</v>
      </c>
      <c r="J309" s="5" t="s">
        <v>961</v>
      </c>
      <c r="K309" s="5" t="s">
        <v>337</v>
      </c>
      <c r="L309" s="5" t="s">
        <v>71</v>
      </c>
      <c r="M309" s="5" t="s">
        <v>962</v>
      </c>
      <c r="N309" s="5" t="s">
        <v>73</v>
      </c>
      <c r="O309" s="5" t="s">
        <v>74</v>
      </c>
      <c r="P309" s="5" t="s">
        <v>75</v>
      </c>
      <c r="Q309" s="5" t="s">
        <v>72</v>
      </c>
      <c r="R309" s="5" t="s">
        <v>75</v>
      </c>
      <c r="S309" s="5" t="s">
        <v>76</v>
      </c>
      <c r="T309" s="5" t="s">
        <v>76</v>
      </c>
      <c r="U309" s="5" t="s">
        <v>220</v>
      </c>
      <c r="V309" s="5" t="s">
        <v>170</v>
      </c>
      <c r="W309" s="5" t="s">
        <v>171</v>
      </c>
      <c r="X309" s="5" t="s">
        <v>171</v>
      </c>
      <c r="Y309" s="5" t="s">
        <v>963</v>
      </c>
      <c r="Z309" s="5" t="s">
        <v>964</v>
      </c>
      <c r="AA309" s="5" t="s">
        <v>965</v>
      </c>
      <c r="AB309" s="5" t="s">
        <v>174</v>
      </c>
      <c r="AC309" s="5" t="s">
        <v>965</v>
      </c>
      <c r="AD309" s="5" t="s">
        <v>121</v>
      </c>
      <c r="AE309" s="5" t="s">
        <v>966</v>
      </c>
      <c r="AF309" s="5" t="s">
        <v>85</v>
      </c>
      <c r="AG309" s="5" t="s">
        <v>86</v>
      </c>
      <c r="AH309" s="5" t="s">
        <v>76</v>
      </c>
      <c r="AI309" s="5">
        <v>3</v>
      </c>
      <c r="AJ309" s="5" t="s">
        <v>87</v>
      </c>
      <c r="AK309" s="5" t="s">
        <v>124</v>
      </c>
      <c r="AL309" s="5" t="s">
        <v>421</v>
      </c>
      <c r="AM309" s="5" t="s">
        <v>126</v>
      </c>
      <c r="AN309" s="5">
        <v>0</v>
      </c>
      <c r="AO309" s="5">
        <v>6</v>
      </c>
      <c r="AP309" s="5">
        <v>0</v>
      </c>
      <c r="AQ309" s="5">
        <v>6</v>
      </c>
      <c r="AR309" s="5" t="s">
        <v>138</v>
      </c>
      <c r="AS309" s="5" t="s">
        <v>448</v>
      </c>
      <c r="AT309" s="5" t="s">
        <v>91</v>
      </c>
      <c r="AU309" s="6" t="s">
        <v>1855</v>
      </c>
      <c r="AV309" s="58">
        <v>18.3</v>
      </c>
      <c r="AW309" s="58">
        <v>3.24</v>
      </c>
      <c r="AX309" s="52">
        <v>6</v>
      </c>
      <c r="AY309" s="65">
        <v>7.93</v>
      </c>
      <c r="AZ309" s="58">
        <v>15.95</v>
      </c>
      <c r="BA309" s="58">
        <v>3.42</v>
      </c>
      <c r="BB309" s="52">
        <v>6</v>
      </c>
      <c r="BC309" s="65">
        <v>8.3699999999999992</v>
      </c>
      <c r="BD309" s="5" t="s">
        <v>93</v>
      </c>
      <c r="BE309" s="5" t="s">
        <v>1991</v>
      </c>
      <c r="BF309" s="5" t="s">
        <v>1841</v>
      </c>
      <c r="BG309" s="5" t="s">
        <v>1732</v>
      </c>
    </row>
    <row r="310" spans="1:60" s="5" customFormat="1" ht="14">
      <c r="A310" s="5" t="s">
        <v>1579</v>
      </c>
      <c r="B310" s="5" t="s">
        <v>956</v>
      </c>
      <c r="C310" s="5" t="s">
        <v>957</v>
      </c>
      <c r="D310" s="5" t="s">
        <v>958</v>
      </c>
      <c r="E310" s="5" t="s">
        <v>959</v>
      </c>
      <c r="F310" s="5" t="s">
        <v>66</v>
      </c>
      <c r="G310" s="5" t="s">
        <v>67</v>
      </c>
      <c r="H310" s="5">
        <v>2016</v>
      </c>
      <c r="I310" s="5" t="s">
        <v>960</v>
      </c>
      <c r="J310" s="5" t="s">
        <v>961</v>
      </c>
      <c r="K310" s="5" t="s">
        <v>337</v>
      </c>
      <c r="L310" s="5" t="s">
        <v>71</v>
      </c>
      <c r="M310" s="5" t="s">
        <v>962</v>
      </c>
      <c r="N310" s="5" t="s">
        <v>73</v>
      </c>
      <c r="O310" s="5" t="s">
        <v>74</v>
      </c>
      <c r="P310" s="5" t="s">
        <v>75</v>
      </c>
      <c r="Q310" s="5" t="s">
        <v>72</v>
      </c>
      <c r="R310" s="5" t="s">
        <v>75</v>
      </c>
      <c r="S310" s="5" t="s">
        <v>76</v>
      </c>
      <c r="T310" s="5" t="s">
        <v>76</v>
      </c>
      <c r="U310" s="5" t="s">
        <v>220</v>
      </c>
      <c r="V310" s="5" t="s">
        <v>170</v>
      </c>
      <c r="W310" s="5" t="s">
        <v>171</v>
      </c>
      <c r="X310" s="5" t="s">
        <v>171</v>
      </c>
      <c r="Y310" s="5" t="s">
        <v>963</v>
      </c>
      <c r="Z310" s="5" t="s">
        <v>964</v>
      </c>
      <c r="AA310" s="5" t="s">
        <v>965</v>
      </c>
      <c r="AB310" s="5" t="s">
        <v>174</v>
      </c>
      <c r="AC310" s="5" t="s">
        <v>965</v>
      </c>
      <c r="AD310" s="5" t="s">
        <v>121</v>
      </c>
      <c r="AE310" s="5" t="s">
        <v>966</v>
      </c>
      <c r="AF310" s="5" t="s">
        <v>85</v>
      </c>
      <c r="AG310" s="5" t="s">
        <v>86</v>
      </c>
      <c r="AH310" s="5" t="s">
        <v>76</v>
      </c>
      <c r="AI310" s="5">
        <v>3</v>
      </c>
      <c r="AJ310" s="5" t="s">
        <v>87</v>
      </c>
      <c r="AK310" s="5" t="s">
        <v>124</v>
      </c>
      <c r="AL310" s="5" t="s">
        <v>421</v>
      </c>
      <c r="AM310" s="5" t="s">
        <v>126</v>
      </c>
      <c r="AN310" s="5">
        <v>0</v>
      </c>
      <c r="AO310" s="5">
        <v>6</v>
      </c>
      <c r="AP310" s="5">
        <v>0</v>
      </c>
      <c r="AQ310" s="5">
        <v>6</v>
      </c>
      <c r="AR310" s="5" t="s">
        <v>138</v>
      </c>
      <c r="AS310" s="5" t="s">
        <v>448</v>
      </c>
      <c r="AT310" s="5" t="s">
        <v>91</v>
      </c>
      <c r="AU310" s="6" t="s">
        <v>1270</v>
      </c>
      <c r="AV310" s="58"/>
      <c r="AW310" s="58"/>
      <c r="AX310" s="52">
        <v>6</v>
      </c>
      <c r="AY310" s="65"/>
      <c r="AZ310" s="58"/>
      <c r="BA310" s="58"/>
      <c r="BB310" s="52">
        <v>6</v>
      </c>
      <c r="BC310" s="65"/>
      <c r="BD310" s="5" t="s">
        <v>93</v>
      </c>
      <c r="BE310" s="5" t="s">
        <v>1991</v>
      </c>
      <c r="BF310" s="5" t="s">
        <v>1841</v>
      </c>
      <c r="BG310" s="5" t="s">
        <v>1732</v>
      </c>
    </row>
    <row r="311" spans="1:60" s="5" customFormat="1" ht="14">
      <c r="A311" s="5" t="s">
        <v>1580</v>
      </c>
      <c r="B311" s="5" t="s">
        <v>956</v>
      </c>
      <c r="C311" s="5" t="s">
        <v>957</v>
      </c>
      <c r="D311" s="5" t="s">
        <v>958</v>
      </c>
      <c r="E311" s="5" t="s">
        <v>959</v>
      </c>
      <c r="F311" s="5" t="s">
        <v>66</v>
      </c>
      <c r="G311" s="5" t="s">
        <v>67</v>
      </c>
      <c r="H311" s="5">
        <v>2016</v>
      </c>
      <c r="I311" s="5" t="s">
        <v>960</v>
      </c>
      <c r="J311" s="5" t="s">
        <v>961</v>
      </c>
      <c r="K311" s="5" t="s">
        <v>337</v>
      </c>
      <c r="L311" s="5" t="s">
        <v>71</v>
      </c>
      <c r="M311" s="5" t="s">
        <v>962</v>
      </c>
      <c r="N311" s="5" t="s">
        <v>73</v>
      </c>
      <c r="O311" s="5" t="s">
        <v>74</v>
      </c>
      <c r="P311" s="5" t="s">
        <v>75</v>
      </c>
      <c r="Q311" s="5" t="s">
        <v>72</v>
      </c>
      <c r="R311" s="5" t="s">
        <v>75</v>
      </c>
      <c r="S311" s="5" t="s">
        <v>76</v>
      </c>
      <c r="T311" s="5" t="s">
        <v>76</v>
      </c>
      <c r="U311" s="5" t="s">
        <v>220</v>
      </c>
      <c r="V311" s="5" t="s">
        <v>170</v>
      </c>
      <c r="W311" s="5" t="s">
        <v>171</v>
      </c>
      <c r="X311" s="5" t="s">
        <v>171</v>
      </c>
      <c r="Y311" s="5" t="s">
        <v>963</v>
      </c>
      <c r="Z311" s="5" t="s">
        <v>964</v>
      </c>
      <c r="AA311" s="5" t="s">
        <v>965</v>
      </c>
      <c r="AB311" s="5" t="s">
        <v>174</v>
      </c>
      <c r="AC311" s="5" t="s">
        <v>965</v>
      </c>
      <c r="AD311" s="5" t="s">
        <v>121</v>
      </c>
      <c r="AE311" s="5" t="s">
        <v>966</v>
      </c>
      <c r="AF311" s="5" t="s">
        <v>85</v>
      </c>
      <c r="AG311" s="5" t="s">
        <v>86</v>
      </c>
      <c r="AH311" s="5" t="s">
        <v>76</v>
      </c>
      <c r="AI311" s="5">
        <v>3</v>
      </c>
      <c r="AJ311" s="5" t="s">
        <v>87</v>
      </c>
      <c r="AK311" s="5" t="s">
        <v>124</v>
      </c>
      <c r="AL311" s="5" t="s">
        <v>421</v>
      </c>
      <c r="AM311" s="5" t="s">
        <v>126</v>
      </c>
      <c r="AN311" s="5">
        <v>0</v>
      </c>
      <c r="AO311" s="5">
        <v>6</v>
      </c>
      <c r="AP311" s="5">
        <v>0</v>
      </c>
      <c r="AQ311" s="5">
        <v>6</v>
      </c>
      <c r="AR311" s="5" t="s">
        <v>138</v>
      </c>
      <c r="AS311" s="5" t="s">
        <v>448</v>
      </c>
      <c r="AT311" s="5" t="s">
        <v>91</v>
      </c>
      <c r="AU311" s="6" t="s">
        <v>1269</v>
      </c>
      <c r="AV311" s="58"/>
      <c r="AW311" s="58"/>
      <c r="AX311" s="52">
        <v>6</v>
      </c>
      <c r="AY311" s="65"/>
      <c r="AZ311" s="58"/>
      <c r="BA311" s="58"/>
      <c r="BB311" s="52">
        <v>6</v>
      </c>
      <c r="BC311" s="65"/>
      <c r="BD311" s="5" t="s">
        <v>93</v>
      </c>
      <c r="BE311" s="5" t="s">
        <v>1991</v>
      </c>
      <c r="BF311" s="5" t="s">
        <v>1841</v>
      </c>
      <c r="BG311" s="5" t="s">
        <v>1732</v>
      </c>
    </row>
    <row r="312" spans="1:60" s="1" customFormat="1">
      <c r="A312" s="1" t="s">
        <v>1581</v>
      </c>
      <c r="B312" s="1" t="s">
        <v>956</v>
      </c>
      <c r="C312" s="1" t="s">
        <v>957</v>
      </c>
      <c r="D312" s="1" t="s">
        <v>958</v>
      </c>
      <c r="E312" s="1" t="s">
        <v>970</v>
      </c>
      <c r="F312" s="1" t="s">
        <v>66</v>
      </c>
      <c r="G312" s="1" t="s">
        <v>67</v>
      </c>
      <c r="H312" s="1">
        <v>2016</v>
      </c>
      <c r="I312" s="1" t="s">
        <v>971</v>
      </c>
      <c r="J312" s="1" t="s">
        <v>961</v>
      </c>
      <c r="K312" s="1" t="s">
        <v>337</v>
      </c>
      <c r="L312" s="1" t="s">
        <v>71</v>
      </c>
      <c r="M312" s="1" t="s">
        <v>962</v>
      </c>
      <c r="N312" s="1" t="s">
        <v>73</v>
      </c>
      <c r="O312" s="1" t="s">
        <v>74</v>
      </c>
      <c r="P312" s="1" t="s">
        <v>75</v>
      </c>
      <c r="Q312" s="1" t="s">
        <v>72</v>
      </c>
      <c r="R312" s="1" t="s">
        <v>75</v>
      </c>
      <c r="S312" s="1" t="s">
        <v>76</v>
      </c>
      <c r="T312" s="1" t="s">
        <v>76</v>
      </c>
      <c r="U312" s="1" t="s">
        <v>220</v>
      </c>
      <c r="V312" s="1" t="s">
        <v>170</v>
      </c>
      <c r="W312" s="1" t="s">
        <v>171</v>
      </c>
      <c r="X312" s="1" t="s">
        <v>171</v>
      </c>
      <c r="Y312" s="1" t="s">
        <v>963</v>
      </c>
      <c r="Z312" s="1" t="s">
        <v>964</v>
      </c>
      <c r="AA312" s="1" t="s">
        <v>965</v>
      </c>
      <c r="AB312" s="1" t="s">
        <v>174</v>
      </c>
      <c r="AC312" s="1" t="s">
        <v>965</v>
      </c>
      <c r="AD312" s="1" t="s">
        <v>121</v>
      </c>
      <c r="AE312" s="1" t="s">
        <v>966</v>
      </c>
      <c r="AF312" s="1" t="s">
        <v>85</v>
      </c>
      <c r="AG312" s="1" t="s">
        <v>86</v>
      </c>
      <c r="AH312" s="1" t="s">
        <v>76</v>
      </c>
      <c r="AI312" s="1">
        <v>3</v>
      </c>
      <c r="AJ312" s="1" t="s">
        <v>87</v>
      </c>
      <c r="AK312" s="1" t="s">
        <v>124</v>
      </c>
      <c r="AL312" s="1" t="s">
        <v>421</v>
      </c>
      <c r="AM312" s="1" t="s">
        <v>88</v>
      </c>
      <c r="AN312" s="1">
        <v>0</v>
      </c>
      <c r="AO312" s="1">
        <v>6</v>
      </c>
      <c r="AP312" s="1">
        <v>0</v>
      </c>
      <c r="AQ312" s="1">
        <v>6</v>
      </c>
      <c r="AR312" s="1" t="s">
        <v>138</v>
      </c>
      <c r="AS312" s="1" t="s">
        <v>448</v>
      </c>
      <c r="AT312" s="1" t="s">
        <v>91</v>
      </c>
      <c r="AU312" s="4" t="s">
        <v>131</v>
      </c>
      <c r="AV312" s="57">
        <v>0.73</v>
      </c>
      <c r="AW312" s="57">
        <v>0.1</v>
      </c>
      <c r="AX312" s="51">
        <v>6</v>
      </c>
      <c r="AY312" s="64">
        <v>0.25</v>
      </c>
      <c r="AZ312" s="57">
        <v>0.56000000000000005</v>
      </c>
      <c r="BA312" s="57">
        <v>0.12</v>
      </c>
      <c r="BB312" s="51">
        <v>6</v>
      </c>
      <c r="BC312" s="64">
        <v>0.3</v>
      </c>
      <c r="BD312" s="1" t="s">
        <v>93</v>
      </c>
      <c r="BE312" s="1" t="s">
        <v>1992</v>
      </c>
    </row>
    <row r="313" spans="1:60" s="1" customFormat="1">
      <c r="A313" s="1" t="s">
        <v>1582</v>
      </c>
      <c r="B313" s="1" t="s">
        <v>956</v>
      </c>
      <c r="C313" s="1" t="s">
        <v>957</v>
      </c>
      <c r="D313" s="1" t="s">
        <v>958</v>
      </c>
      <c r="E313" s="1" t="s">
        <v>970</v>
      </c>
      <c r="F313" s="1" t="s">
        <v>66</v>
      </c>
      <c r="G313" s="1" t="s">
        <v>67</v>
      </c>
      <c r="H313" s="1">
        <v>2016</v>
      </c>
      <c r="I313" s="1" t="s">
        <v>971</v>
      </c>
      <c r="J313" s="1" t="s">
        <v>961</v>
      </c>
      <c r="K313" s="1" t="s">
        <v>337</v>
      </c>
      <c r="L313" s="1" t="s">
        <v>71</v>
      </c>
      <c r="M313" s="1" t="s">
        <v>962</v>
      </c>
      <c r="N313" s="1" t="s">
        <v>73</v>
      </c>
      <c r="O313" s="1" t="s">
        <v>74</v>
      </c>
      <c r="P313" s="1" t="s">
        <v>75</v>
      </c>
      <c r="Q313" s="1" t="s">
        <v>72</v>
      </c>
      <c r="R313" s="1" t="s">
        <v>75</v>
      </c>
      <c r="S313" s="1" t="s">
        <v>76</v>
      </c>
      <c r="T313" s="1" t="s">
        <v>76</v>
      </c>
      <c r="U313" s="1" t="s">
        <v>220</v>
      </c>
      <c r="V313" s="1" t="s">
        <v>170</v>
      </c>
      <c r="W313" s="1" t="s">
        <v>171</v>
      </c>
      <c r="X313" s="1" t="s">
        <v>171</v>
      </c>
      <c r="Y313" s="1" t="s">
        <v>963</v>
      </c>
      <c r="Z313" s="1" t="s">
        <v>964</v>
      </c>
      <c r="AA313" s="1" t="s">
        <v>965</v>
      </c>
      <c r="AB313" s="1" t="s">
        <v>174</v>
      </c>
      <c r="AC313" s="1" t="s">
        <v>965</v>
      </c>
      <c r="AD313" s="1" t="s">
        <v>121</v>
      </c>
      <c r="AE313" s="1" t="s">
        <v>966</v>
      </c>
      <c r="AF313" s="1" t="s">
        <v>85</v>
      </c>
      <c r="AG313" s="1" t="s">
        <v>86</v>
      </c>
      <c r="AH313" s="1" t="s">
        <v>76</v>
      </c>
      <c r="AI313" s="1">
        <v>3</v>
      </c>
      <c r="AJ313" s="1" t="s">
        <v>87</v>
      </c>
      <c r="AK313" s="1" t="s">
        <v>124</v>
      </c>
      <c r="AL313" s="1" t="s">
        <v>421</v>
      </c>
      <c r="AM313" s="1" t="s">
        <v>88</v>
      </c>
      <c r="AN313" s="1">
        <v>0</v>
      </c>
      <c r="AO313" s="1">
        <v>6</v>
      </c>
      <c r="AP313" s="1">
        <v>0</v>
      </c>
      <c r="AQ313" s="1">
        <v>6</v>
      </c>
      <c r="AR313" s="1" t="s">
        <v>138</v>
      </c>
      <c r="AS313" s="1" t="s">
        <v>448</v>
      </c>
      <c r="AT313" s="1" t="s">
        <v>91</v>
      </c>
      <c r="AU313" s="4" t="s">
        <v>1854</v>
      </c>
      <c r="AV313" s="57">
        <v>0.68</v>
      </c>
      <c r="AW313" s="57">
        <v>0.13</v>
      </c>
      <c r="AX313" s="51">
        <v>6</v>
      </c>
      <c r="AY313" s="64">
        <v>0.31</v>
      </c>
      <c r="AZ313" s="57">
        <v>0.78</v>
      </c>
      <c r="BA313" s="57">
        <v>0.1</v>
      </c>
      <c r="BB313" s="51">
        <v>6</v>
      </c>
      <c r="BC313" s="64">
        <v>0.25</v>
      </c>
      <c r="BD313" s="1" t="s">
        <v>93</v>
      </c>
      <c r="BE313" s="1" t="s">
        <v>1992</v>
      </c>
    </row>
    <row r="314" spans="1:60" s="1" customFormat="1">
      <c r="A314" s="1" t="s">
        <v>1583</v>
      </c>
      <c r="B314" s="1" t="s">
        <v>956</v>
      </c>
      <c r="C314" s="1" t="s">
        <v>957</v>
      </c>
      <c r="D314" s="1" t="s">
        <v>958</v>
      </c>
      <c r="E314" s="1" t="s">
        <v>970</v>
      </c>
      <c r="F314" s="1" t="s">
        <v>66</v>
      </c>
      <c r="G314" s="1" t="s">
        <v>67</v>
      </c>
      <c r="H314" s="1">
        <v>2016</v>
      </c>
      <c r="I314" s="1" t="s">
        <v>971</v>
      </c>
      <c r="J314" s="1" t="s">
        <v>961</v>
      </c>
      <c r="K314" s="1" t="s">
        <v>337</v>
      </c>
      <c r="L314" s="1" t="s">
        <v>71</v>
      </c>
      <c r="M314" s="1" t="s">
        <v>962</v>
      </c>
      <c r="N314" s="1" t="s">
        <v>73</v>
      </c>
      <c r="O314" s="1" t="s">
        <v>74</v>
      </c>
      <c r="P314" s="1" t="s">
        <v>75</v>
      </c>
      <c r="Q314" s="1" t="s">
        <v>72</v>
      </c>
      <c r="R314" s="1" t="s">
        <v>75</v>
      </c>
      <c r="S314" s="1" t="s">
        <v>76</v>
      </c>
      <c r="T314" s="1" t="s">
        <v>76</v>
      </c>
      <c r="U314" s="1" t="s">
        <v>220</v>
      </c>
      <c r="V314" s="1" t="s">
        <v>170</v>
      </c>
      <c r="W314" s="1" t="s">
        <v>171</v>
      </c>
      <c r="X314" s="1" t="s">
        <v>171</v>
      </c>
      <c r="Y314" s="1" t="s">
        <v>963</v>
      </c>
      <c r="Z314" s="1" t="s">
        <v>964</v>
      </c>
      <c r="AA314" s="1" t="s">
        <v>965</v>
      </c>
      <c r="AB314" s="1" t="s">
        <v>174</v>
      </c>
      <c r="AC314" s="1" t="s">
        <v>965</v>
      </c>
      <c r="AD314" s="1" t="s">
        <v>121</v>
      </c>
      <c r="AE314" s="1" t="s">
        <v>966</v>
      </c>
      <c r="AF314" s="1" t="s">
        <v>85</v>
      </c>
      <c r="AG314" s="1" t="s">
        <v>86</v>
      </c>
      <c r="AH314" s="1" t="s">
        <v>76</v>
      </c>
      <c r="AI314" s="1">
        <v>3</v>
      </c>
      <c r="AJ314" s="1" t="s">
        <v>87</v>
      </c>
      <c r="AK314" s="1" t="s">
        <v>124</v>
      </c>
      <c r="AL314" s="1" t="s">
        <v>421</v>
      </c>
      <c r="AM314" s="1" t="s">
        <v>88</v>
      </c>
      <c r="AN314" s="1">
        <v>0</v>
      </c>
      <c r="AO314" s="1">
        <v>6</v>
      </c>
      <c r="AP314" s="1">
        <v>0</v>
      </c>
      <c r="AQ314" s="1">
        <v>6</v>
      </c>
      <c r="AR314" s="1" t="s">
        <v>138</v>
      </c>
      <c r="AS314" s="1" t="s">
        <v>448</v>
      </c>
      <c r="AT314" s="1" t="s">
        <v>91</v>
      </c>
      <c r="AU314" s="4" t="s">
        <v>1855</v>
      </c>
      <c r="AV314" s="57">
        <v>0.44</v>
      </c>
      <c r="AW314" s="57">
        <v>0.11</v>
      </c>
      <c r="AX314" s="51">
        <v>6</v>
      </c>
      <c r="AY314" s="64">
        <v>0.28000000000000003</v>
      </c>
      <c r="AZ314" s="57">
        <v>0.56000000000000005</v>
      </c>
      <c r="BA314" s="57">
        <v>0.12</v>
      </c>
      <c r="BB314" s="51">
        <v>6</v>
      </c>
      <c r="BC314" s="64">
        <v>0.28999999999999998</v>
      </c>
      <c r="BD314" s="1" t="s">
        <v>93</v>
      </c>
      <c r="BE314" s="1" t="s">
        <v>1992</v>
      </c>
    </row>
    <row r="315" spans="1:60" s="1" customFormat="1">
      <c r="A315" s="1" t="s">
        <v>1584</v>
      </c>
      <c r="B315" s="1" t="s">
        <v>956</v>
      </c>
      <c r="C315" s="1" t="s">
        <v>957</v>
      </c>
      <c r="D315" s="1" t="s">
        <v>958</v>
      </c>
      <c r="E315" s="1" t="s">
        <v>970</v>
      </c>
      <c r="F315" s="1" t="s">
        <v>66</v>
      </c>
      <c r="G315" s="1" t="s">
        <v>67</v>
      </c>
      <c r="H315" s="1">
        <v>2016</v>
      </c>
      <c r="I315" s="1" t="s">
        <v>971</v>
      </c>
      <c r="J315" s="1" t="s">
        <v>961</v>
      </c>
      <c r="K315" s="1" t="s">
        <v>337</v>
      </c>
      <c r="L315" s="1" t="s">
        <v>71</v>
      </c>
      <c r="M315" s="1" t="s">
        <v>962</v>
      </c>
      <c r="N315" s="1" t="s">
        <v>73</v>
      </c>
      <c r="O315" s="1" t="s">
        <v>74</v>
      </c>
      <c r="P315" s="1" t="s">
        <v>75</v>
      </c>
      <c r="Q315" s="1" t="s">
        <v>72</v>
      </c>
      <c r="R315" s="1" t="s">
        <v>75</v>
      </c>
      <c r="S315" s="1" t="s">
        <v>76</v>
      </c>
      <c r="T315" s="1" t="s">
        <v>76</v>
      </c>
      <c r="U315" s="1" t="s">
        <v>220</v>
      </c>
      <c r="V315" s="1" t="s">
        <v>170</v>
      </c>
      <c r="W315" s="1" t="s">
        <v>171</v>
      </c>
      <c r="X315" s="1" t="s">
        <v>171</v>
      </c>
      <c r="Y315" s="1" t="s">
        <v>963</v>
      </c>
      <c r="Z315" s="1" t="s">
        <v>964</v>
      </c>
      <c r="AA315" s="1" t="s">
        <v>965</v>
      </c>
      <c r="AB315" s="1" t="s">
        <v>174</v>
      </c>
      <c r="AC315" s="1" t="s">
        <v>965</v>
      </c>
      <c r="AD315" s="1" t="s">
        <v>121</v>
      </c>
      <c r="AE315" s="1" t="s">
        <v>966</v>
      </c>
      <c r="AF315" s="1" t="s">
        <v>85</v>
      </c>
      <c r="AG315" s="1" t="s">
        <v>86</v>
      </c>
      <c r="AH315" s="1" t="s">
        <v>76</v>
      </c>
      <c r="AI315" s="1">
        <v>3</v>
      </c>
      <c r="AJ315" s="1" t="s">
        <v>87</v>
      </c>
      <c r="AK315" s="1" t="s">
        <v>124</v>
      </c>
      <c r="AL315" s="1" t="s">
        <v>421</v>
      </c>
      <c r="AM315" s="1" t="s">
        <v>88</v>
      </c>
      <c r="AN315" s="1">
        <v>0</v>
      </c>
      <c r="AO315" s="1">
        <v>6</v>
      </c>
      <c r="AP315" s="1">
        <v>0</v>
      </c>
      <c r="AQ315" s="1">
        <v>6</v>
      </c>
      <c r="AR315" s="1" t="s">
        <v>138</v>
      </c>
      <c r="AS315" s="1" t="s">
        <v>448</v>
      </c>
      <c r="AT315" s="1" t="s">
        <v>91</v>
      </c>
      <c r="AU315" s="4" t="s">
        <v>1270</v>
      </c>
      <c r="AV315" s="57">
        <v>0.21314918533604801</v>
      </c>
      <c r="AW315" s="57">
        <v>4.557733650147E-2</v>
      </c>
      <c r="AX315" s="51">
        <v>6</v>
      </c>
      <c r="AY315" s="64">
        <v>0.1116412182637281</v>
      </c>
      <c r="AZ315" s="57">
        <v>0.253656087350079</v>
      </c>
      <c r="BA315" s="57">
        <v>5.3158237157727994E-2</v>
      </c>
      <c r="BB315" s="51">
        <v>6</v>
      </c>
      <c r="BC315" s="64">
        <v>0.13021055666229031</v>
      </c>
      <c r="BD315" s="1" t="s">
        <v>93</v>
      </c>
      <c r="BE315" s="1" t="s">
        <v>1992</v>
      </c>
      <c r="BH315" s="12"/>
    </row>
    <row r="316" spans="1:60" s="1" customFormat="1">
      <c r="A316" s="1" t="s">
        <v>1585</v>
      </c>
      <c r="B316" s="1" t="s">
        <v>956</v>
      </c>
      <c r="C316" s="1" t="s">
        <v>957</v>
      </c>
      <c r="D316" s="1" t="s">
        <v>958</v>
      </c>
      <c r="E316" s="1" t="s">
        <v>970</v>
      </c>
      <c r="F316" s="1" t="s">
        <v>66</v>
      </c>
      <c r="G316" s="1" t="s">
        <v>67</v>
      </c>
      <c r="H316" s="1">
        <v>2016</v>
      </c>
      <c r="I316" s="1" t="s">
        <v>971</v>
      </c>
      <c r="J316" s="1" t="s">
        <v>961</v>
      </c>
      <c r="K316" s="1" t="s">
        <v>337</v>
      </c>
      <c r="L316" s="1" t="s">
        <v>71</v>
      </c>
      <c r="M316" s="1" t="s">
        <v>962</v>
      </c>
      <c r="N316" s="1" t="s">
        <v>73</v>
      </c>
      <c r="O316" s="1" t="s">
        <v>74</v>
      </c>
      <c r="P316" s="1" t="s">
        <v>75</v>
      </c>
      <c r="Q316" s="1" t="s">
        <v>72</v>
      </c>
      <c r="R316" s="1" t="s">
        <v>75</v>
      </c>
      <c r="S316" s="1" t="s">
        <v>76</v>
      </c>
      <c r="T316" s="1" t="s">
        <v>76</v>
      </c>
      <c r="U316" s="1" t="s">
        <v>220</v>
      </c>
      <c r="V316" s="1" t="s">
        <v>170</v>
      </c>
      <c r="W316" s="1" t="s">
        <v>171</v>
      </c>
      <c r="X316" s="1" t="s">
        <v>171</v>
      </c>
      <c r="Y316" s="1" t="s">
        <v>963</v>
      </c>
      <c r="Z316" s="1" t="s">
        <v>964</v>
      </c>
      <c r="AA316" s="1" t="s">
        <v>965</v>
      </c>
      <c r="AB316" s="1" t="s">
        <v>174</v>
      </c>
      <c r="AC316" s="1" t="s">
        <v>965</v>
      </c>
      <c r="AD316" s="1" t="s">
        <v>121</v>
      </c>
      <c r="AE316" s="1" t="s">
        <v>966</v>
      </c>
      <c r="AF316" s="1" t="s">
        <v>85</v>
      </c>
      <c r="AG316" s="1" t="s">
        <v>86</v>
      </c>
      <c r="AH316" s="1" t="s">
        <v>76</v>
      </c>
      <c r="AI316" s="1">
        <v>3</v>
      </c>
      <c r="AJ316" s="1" t="s">
        <v>87</v>
      </c>
      <c r="AK316" s="1" t="s">
        <v>124</v>
      </c>
      <c r="AL316" s="1" t="s">
        <v>421</v>
      </c>
      <c r="AM316" s="1" t="s">
        <v>88</v>
      </c>
      <c r="AN316" s="1">
        <v>0</v>
      </c>
      <c r="AO316" s="1">
        <v>6</v>
      </c>
      <c r="AP316" s="1">
        <v>0</v>
      </c>
      <c r="AQ316" s="1">
        <v>6</v>
      </c>
      <c r="AR316" s="1" t="s">
        <v>138</v>
      </c>
      <c r="AS316" s="1" t="s">
        <v>448</v>
      </c>
      <c r="AT316" s="1" t="s">
        <v>91</v>
      </c>
      <c r="AU316" s="4" t="s">
        <v>1269</v>
      </c>
      <c r="AV316" s="57">
        <v>0.856189183073093</v>
      </c>
      <c r="AW316" s="57">
        <v>4.3038583389906959E-2</v>
      </c>
      <c r="AX316" s="51">
        <v>6</v>
      </c>
      <c r="AY316" s="64">
        <v>0.10542256855749554</v>
      </c>
      <c r="AZ316" s="57">
        <v>0.72201714188730404</v>
      </c>
      <c r="BA316" s="57">
        <v>7.3411688164743971E-2</v>
      </c>
      <c r="BB316" s="51">
        <v>6</v>
      </c>
      <c r="BC316" s="64">
        <v>0.17982117715993756</v>
      </c>
      <c r="BD316" s="1" t="s">
        <v>93</v>
      </c>
      <c r="BE316" s="1" t="s">
        <v>1992</v>
      </c>
      <c r="BH316" s="12"/>
    </row>
    <row r="317" spans="1:60" s="5" customFormat="1" ht="14">
      <c r="A317" s="5" t="s">
        <v>1586</v>
      </c>
      <c r="B317" s="5" t="s">
        <v>956</v>
      </c>
      <c r="C317" s="5" t="s">
        <v>975</v>
      </c>
      <c r="D317" s="5" t="s">
        <v>976</v>
      </c>
      <c r="E317" s="5" t="s">
        <v>959</v>
      </c>
      <c r="F317" s="5" t="s">
        <v>66</v>
      </c>
      <c r="G317" s="5" t="s">
        <v>67</v>
      </c>
      <c r="H317" s="5">
        <v>2016</v>
      </c>
      <c r="I317" s="5" t="s">
        <v>960</v>
      </c>
      <c r="J317" s="5" t="s">
        <v>961</v>
      </c>
      <c r="K317" s="5" t="s">
        <v>337</v>
      </c>
      <c r="L317" s="5" t="s">
        <v>71</v>
      </c>
      <c r="M317" s="5" t="s">
        <v>977</v>
      </c>
      <c r="N317" s="5" t="s">
        <v>73</v>
      </c>
      <c r="O317" s="5" t="s">
        <v>74</v>
      </c>
      <c r="P317" s="5" t="s">
        <v>75</v>
      </c>
      <c r="Q317" s="5" t="s">
        <v>72</v>
      </c>
      <c r="R317" s="5" t="s">
        <v>75</v>
      </c>
      <c r="S317" s="5" t="s">
        <v>76</v>
      </c>
      <c r="T317" s="5" t="s">
        <v>76</v>
      </c>
      <c r="U317" s="5" t="s">
        <v>220</v>
      </c>
      <c r="V317" s="5" t="s">
        <v>170</v>
      </c>
      <c r="W317" s="5" t="s">
        <v>171</v>
      </c>
      <c r="X317" s="5" t="s">
        <v>171</v>
      </c>
      <c r="Y317" s="5" t="s">
        <v>963</v>
      </c>
      <c r="Z317" s="5" t="s">
        <v>964</v>
      </c>
      <c r="AA317" s="5" t="s">
        <v>965</v>
      </c>
      <c r="AB317" s="5" t="s">
        <v>174</v>
      </c>
      <c r="AC317" s="5" t="s">
        <v>965</v>
      </c>
      <c r="AD317" s="5" t="s">
        <v>121</v>
      </c>
      <c r="AE317" s="5" t="s">
        <v>966</v>
      </c>
      <c r="AF317" s="5" t="s">
        <v>85</v>
      </c>
      <c r="AG317" s="5" t="s">
        <v>86</v>
      </c>
      <c r="AH317" s="5" t="s">
        <v>76</v>
      </c>
      <c r="AI317" s="5">
        <v>3</v>
      </c>
      <c r="AJ317" s="5" t="s">
        <v>87</v>
      </c>
      <c r="AK317" s="5" t="s">
        <v>124</v>
      </c>
      <c r="AL317" s="5" t="s">
        <v>421</v>
      </c>
      <c r="AM317" s="5" t="s">
        <v>126</v>
      </c>
      <c r="AN317" s="5">
        <v>0</v>
      </c>
      <c r="AO317" s="5">
        <v>7</v>
      </c>
      <c r="AP317" s="5">
        <v>0</v>
      </c>
      <c r="AQ317" s="5">
        <v>7</v>
      </c>
      <c r="AR317" s="5" t="s">
        <v>138</v>
      </c>
      <c r="AS317" s="5" t="s">
        <v>448</v>
      </c>
      <c r="AT317" s="5" t="s">
        <v>91</v>
      </c>
      <c r="AU317" s="6" t="s">
        <v>131</v>
      </c>
      <c r="AV317" s="58">
        <v>4.74</v>
      </c>
      <c r="AW317" s="58">
        <v>0.92</v>
      </c>
      <c r="AX317" s="52">
        <v>7</v>
      </c>
      <c r="AY317" s="65">
        <v>2.42</v>
      </c>
      <c r="AZ317" s="58">
        <v>2.79</v>
      </c>
      <c r="BA317" s="58">
        <v>0.95</v>
      </c>
      <c r="BB317" s="52">
        <v>7</v>
      </c>
      <c r="BC317" s="65">
        <v>2.5099999999999998</v>
      </c>
      <c r="BD317" s="5" t="s">
        <v>93</v>
      </c>
      <c r="BE317" s="5" t="s">
        <v>1991</v>
      </c>
      <c r="BF317" s="5" t="s">
        <v>1841</v>
      </c>
      <c r="BG317" s="5" t="s">
        <v>1732</v>
      </c>
    </row>
    <row r="318" spans="1:60" s="5" customFormat="1" ht="14">
      <c r="A318" s="5" t="s">
        <v>1587</v>
      </c>
      <c r="B318" s="5" t="s">
        <v>956</v>
      </c>
      <c r="C318" s="5" t="s">
        <v>975</v>
      </c>
      <c r="D318" s="5" t="s">
        <v>976</v>
      </c>
      <c r="E318" s="5" t="s">
        <v>959</v>
      </c>
      <c r="F318" s="5" t="s">
        <v>66</v>
      </c>
      <c r="G318" s="5" t="s">
        <v>67</v>
      </c>
      <c r="H318" s="5">
        <v>2016</v>
      </c>
      <c r="I318" s="5" t="s">
        <v>960</v>
      </c>
      <c r="J318" s="5" t="s">
        <v>961</v>
      </c>
      <c r="K318" s="5" t="s">
        <v>337</v>
      </c>
      <c r="L318" s="5" t="s">
        <v>71</v>
      </c>
      <c r="M318" s="5" t="s">
        <v>977</v>
      </c>
      <c r="N318" s="5" t="s">
        <v>73</v>
      </c>
      <c r="O318" s="5" t="s">
        <v>74</v>
      </c>
      <c r="P318" s="5" t="s">
        <v>75</v>
      </c>
      <c r="Q318" s="5" t="s">
        <v>72</v>
      </c>
      <c r="R318" s="5" t="s">
        <v>75</v>
      </c>
      <c r="S318" s="5" t="s">
        <v>76</v>
      </c>
      <c r="T318" s="5" t="s">
        <v>76</v>
      </c>
      <c r="U318" s="5" t="s">
        <v>220</v>
      </c>
      <c r="V318" s="5" t="s">
        <v>170</v>
      </c>
      <c r="W318" s="5" t="s">
        <v>171</v>
      </c>
      <c r="X318" s="5" t="s">
        <v>171</v>
      </c>
      <c r="Y318" s="5" t="s">
        <v>963</v>
      </c>
      <c r="Z318" s="5" t="s">
        <v>964</v>
      </c>
      <c r="AA318" s="5" t="s">
        <v>965</v>
      </c>
      <c r="AB318" s="5" t="s">
        <v>174</v>
      </c>
      <c r="AC318" s="5" t="s">
        <v>965</v>
      </c>
      <c r="AD318" s="5" t="s">
        <v>121</v>
      </c>
      <c r="AE318" s="5" t="s">
        <v>966</v>
      </c>
      <c r="AF318" s="5" t="s">
        <v>85</v>
      </c>
      <c r="AG318" s="5" t="s">
        <v>86</v>
      </c>
      <c r="AH318" s="5" t="s">
        <v>76</v>
      </c>
      <c r="AI318" s="5">
        <v>3</v>
      </c>
      <c r="AJ318" s="5" t="s">
        <v>87</v>
      </c>
      <c r="AK318" s="5" t="s">
        <v>124</v>
      </c>
      <c r="AL318" s="5" t="s">
        <v>421</v>
      </c>
      <c r="AM318" s="5" t="s">
        <v>126</v>
      </c>
      <c r="AN318" s="5">
        <v>0</v>
      </c>
      <c r="AO318" s="5">
        <v>7</v>
      </c>
      <c r="AP318" s="5">
        <v>0</v>
      </c>
      <c r="AQ318" s="5">
        <v>7</v>
      </c>
      <c r="AR318" s="5" t="s">
        <v>138</v>
      </c>
      <c r="AS318" s="5" t="s">
        <v>448</v>
      </c>
      <c r="AT318" s="5" t="s">
        <v>91</v>
      </c>
      <c r="AU318" s="6" t="s">
        <v>1854</v>
      </c>
      <c r="AV318" s="58">
        <v>12.25</v>
      </c>
      <c r="AW318" s="58">
        <v>4.17</v>
      </c>
      <c r="AX318" s="52">
        <v>7</v>
      </c>
      <c r="AY318" s="65">
        <v>11.02</v>
      </c>
      <c r="AZ318" s="58">
        <v>3.11</v>
      </c>
      <c r="BA318" s="58">
        <v>0.69</v>
      </c>
      <c r="BB318" s="52">
        <v>7</v>
      </c>
      <c r="BC318" s="65">
        <v>1.82</v>
      </c>
      <c r="BD318" s="5" t="s">
        <v>93</v>
      </c>
      <c r="BE318" s="5" t="s">
        <v>1991</v>
      </c>
      <c r="BF318" s="5" t="s">
        <v>1841</v>
      </c>
      <c r="BG318" s="5" t="s">
        <v>1732</v>
      </c>
    </row>
    <row r="319" spans="1:60" s="5" customFormat="1" ht="14">
      <c r="A319" s="5" t="s">
        <v>1588</v>
      </c>
      <c r="B319" s="5" t="s">
        <v>956</v>
      </c>
      <c r="C319" s="5" t="s">
        <v>975</v>
      </c>
      <c r="D319" s="5" t="s">
        <v>976</v>
      </c>
      <c r="E319" s="5" t="s">
        <v>959</v>
      </c>
      <c r="F319" s="5" t="s">
        <v>66</v>
      </c>
      <c r="G319" s="5" t="s">
        <v>67</v>
      </c>
      <c r="H319" s="5">
        <v>2016</v>
      </c>
      <c r="I319" s="5" t="s">
        <v>960</v>
      </c>
      <c r="J319" s="5" t="s">
        <v>961</v>
      </c>
      <c r="K319" s="5" t="s">
        <v>337</v>
      </c>
      <c r="L319" s="5" t="s">
        <v>71</v>
      </c>
      <c r="M319" s="5" t="s">
        <v>977</v>
      </c>
      <c r="N319" s="5" t="s">
        <v>73</v>
      </c>
      <c r="O319" s="5" t="s">
        <v>74</v>
      </c>
      <c r="P319" s="5" t="s">
        <v>75</v>
      </c>
      <c r="Q319" s="5" t="s">
        <v>72</v>
      </c>
      <c r="R319" s="5" t="s">
        <v>75</v>
      </c>
      <c r="S319" s="5" t="s">
        <v>76</v>
      </c>
      <c r="T319" s="5" t="s">
        <v>76</v>
      </c>
      <c r="U319" s="5" t="s">
        <v>220</v>
      </c>
      <c r="V319" s="5" t="s">
        <v>170</v>
      </c>
      <c r="W319" s="5" t="s">
        <v>171</v>
      </c>
      <c r="X319" s="5" t="s">
        <v>171</v>
      </c>
      <c r="Y319" s="5" t="s">
        <v>963</v>
      </c>
      <c r="Z319" s="5" t="s">
        <v>964</v>
      </c>
      <c r="AA319" s="5" t="s">
        <v>965</v>
      </c>
      <c r="AB319" s="5" t="s">
        <v>174</v>
      </c>
      <c r="AC319" s="5" t="s">
        <v>965</v>
      </c>
      <c r="AD319" s="5" t="s">
        <v>121</v>
      </c>
      <c r="AE319" s="5" t="s">
        <v>966</v>
      </c>
      <c r="AF319" s="5" t="s">
        <v>85</v>
      </c>
      <c r="AG319" s="5" t="s">
        <v>86</v>
      </c>
      <c r="AH319" s="5" t="s">
        <v>76</v>
      </c>
      <c r="AI319" s="5">
        <v>3</v>
      </c>
      <c r="AJ319" s="5" t="s">
        <v>87</v>
      </c>
      <c r="AK319" s="5" t="s">
        <v>124</v>
      </c>
      <c r="AL319" s="5" t="s">
        <v>421</v>
      </c>
      <c r="AM319" s="5" t="s">
        <v>126</v>
      </c>
      <c r="AN319" s="5">
        <v>0</v>
      </c>
      <c r="AO319" s="5">
        <v>7</v>
      </c>
      <c r="AP319" s="5">
        <v>0</v>
      </c>
      <c r="AQ319" s="5">
        <v>7</v>
      </c>
      <c r="AR319" s="5" t="s">
        <v>138</v>
      </c>
      <c r="AS319" s="5" t="s">
        <v>448</v>
      </c>
      <c r="AT319" s="5" t="s">
        <v>91</v>
      </c>
      <c r="AU319" s="6" t="s">
        <v>1855</v>
      </c>
      <c r="AV319" s="58">
        <v>20.7</v>
      </c>
      <c r="AW319" s="58">
        <v>9.0500000000000007</v>
      </c>
      <c r="AX319" s="52">
        <v>7</v>
      </c>
      <c r="AY319" s="65">
        <v>23.95</v>
      </c>
      <c r="AZ319" s="58">
        <v>5.1100000000000003</v>
      </c>
      <c r="BA319" s="58">
        <v>1.56</v>
      </c>
      <c r="BB319" s="52">
        <v>7</v>
      </c>
      <c r="BC319" s="65">
        <v>4.1100000000000003</v>
      </c>
      <c r="BD319" s="5" t="s">
        <v>93</v>
      </c>
      <c r="BE319" s="5" t="s">
        <v>1991</v>
      </c>
      <c r="BF319" s="5" t="s">
        <v>1841</v>
      </c>
      <c r="BG319" s="5" t="s">
        <v>1732</v>
      </c>
    </row>
    <row r="320" spans="1:60" s="5" customFormat="1" ht="14">
      <c r="A320" s="5" t="s">
        <v>1589</v>
      </c>
      <c r="B320" s="5" t="s">
        <v>956</v>
      </c>
      <c r="C320" s="5" t="s">
        <v>975</v>
      </c>
      <c r="D320" s="5" t="s">
        <v>976</v>
      </c>
      <c r="E320" s="5" t="s">
        <v>959</v>
      </c>
      <c r="F320" s="5" t="s">
        <v>66</v>
      </c>
      <c r="G320" s="5" t="s">
        <v>67</v>
      </c>
      <c r="H320" s="5">
        <v>2016</v>
      </c>
      <c r="I320" s="5" t="s">
        <v>960</v>
      </c>
      <c r="J320" s="5" t="s">
        <v>961</v>
      </c>
      <c r="K320" s="5" t="s">
        <v>337</v>
      </c>
      <c r="L320" s="5" t="s">
        <v>71</v>
      </c>
      <c r="M320" s="5" t="s">
        <v>977</v>
      </c>
      <c r="N320" s="5" t="s">
        <v>73</v>
      </c>
      <c r="O320" s="5" t="s">
        <v>74</v>
      </c>
      <c r="P320" s="5" t="s">
        <v>75</v>
      </c>
      <c r="Q320" s="5" t="s">
        <v>72</v>
      </c>
      <c r="R320" s="5" t="s">
        <v>75</v>
      </c>
      <c r="S320" s="5" t="s">
        <v>76</v>
      </c>
      <c r="T320" s="5" t="s">
        <v>76</v>
      </c>
      <c r="U320" s="5" t="s">
        <v>220</v>
      </c>
      <c r="V320" s="5" t="s">
        <v>170</v>
      </c>
      <c r="W320" s="5" t="s">
        <v>171</v>
      </c>
      <c r="X320" s="5" t="s">
        <v>171</v>
      </c>
      <c r="Y320" s="5" t="s">
        <v>963</v>
      </c>
      <c r="Z320" s="5" t="s">
        <v>964</v>
      </c>
      <c r="AA320" s="5" t="s">
        <v>965</v>
      </c>
      <c r="AB320" s="5" t="s">
        <v>174</v>
      </c>
      <c r="AC320" s="5" t="s">
        <v>965</v>
      </c>
      <c r="AD320" s="5" t="s">
        <v>121</v>
      </c>
      <c r="AE320" s="5" t="s">
        <v>966</v>
      </c>
      <c r="AF320" s="5" t="s">
        <v>85</v>
      </c>
      <c r="AG320" s="5" t="s">
        <v>86</v>
      </c>
      <c r="AH320" s="5" t="s">
        <v>76</v>
      </c>
      <c r="AI320" s="5">
        <v>3</v>
      </c>
      <c r="AJ320" s="5" t="s">
        <v>87</v>
      </c>
      <c r="AK320" s="5" t="s">
        <v>124</v>
      </c>
      <c r="AL320" s="5" t="s">
        <v>421</v>
      </c>
      <c r="AM320" s="5" t="s">
        <v>126</v>
      </c>
      <c r="AN320" s="5">
        <v>0</v>
      </c>
      <c r="AO320" s="5">
        <v>7</v>
      </c>
      <c r="AP320" s="5">
        <v>0</v>
      </c>
      <c r="AQ320" s="5">
        <v>7</v>
      </c>
      <c r="AR320" s="5" t="s">
        <v>138</v>
      </c>
      <c r="AS320" s="5" t="s">
        <v>448</v>
      </c>
      <c r="AT320" s="5" t="s">
        <v>91</v>
      </c>
      <c r="AU320" s="6" t="s">
        <v>1270</v>
      </c>
      <c r="AV320" s="58"/>
      <c r="AW320" s="58"/>
      <c r="AX320" s="52">
        <v>7</v>
      </c>
      <c r="AY320" s="65"/>
      <c r="AZ320" s="58"/>
      <c r="BA320" s="58"/>
      <c r="BB320" s="52">
        <v>7</v>
      </c>
      <c r="BC320" s="65"/>
      <c r="BD320" s="5" t="s">
        <v>93</v>
      </c>
      <c r="BE320" s="5" t="s">
        <v>1991</v>
      </c>
      <c r="BF320" s="5" t="s">
        <v>1841</v>
      </c>
      <c r="BG320" s="5" t="s">
        <v>1732</v>
      </c>
    </row>
    <row r="321" spans="1:60" s="5" customFormat="1" ht="14">
      <c r="A321" s="5" t="s">
        <v>1590</v>
      </c>
      <c r="B321" s="5" t="s">
        <v>956</v>
      </c>
      <c r="C321" s="5" t="s">
        <v>975</v>
      </c>
      <c r="D321" s="5" t="s">
        <v>976</v>
      </c>
      <c r="E321" s="5" t="s">
        <v>959</v>
      </c>
      <c r="F321" s="5" t="s">
        <v>66</v>
      </c>
      <c r="G321" s="5" t="s">
        <v>67</v>
      </c>
      <c r="H321" s="5">
        <v>2016</v>
      </c>
      <c r="I321" s="5" t="s">
        <v>960</v>
      </c>
      <c r="J321" s="5" t="s">
        <v>961</v>
      </c>
      <c r="K321" s="5" t="s">
        <v>337</v>
      </c>
      <c r="L321" s="5" t="s">
        <v>71</v>
      </c>
      <c r="M321" s="5" t="s">
        <v>977</v>
      </c>
      <c r="N321" s="5" t="s">
        <v>73</v>
      </c>
      <c r="O321" s="5" t="s">
        <v>74</v>
      </c>
      <c r="P321" s="5" t="s">
        <v>75</v>
      </c>
      <c r="Q321" s="5" t="s">
        <v>72</v>
      </c>
      <c r="R321" s="5" t="s">
        <v>75</v>
      </c>
      <c r="S321" s="5" t="s">
        <v>76</v>
      </c>
      <c r="T321" s="5" t="s">
        <v>76</v>
      </c>
      <c r="U321" s="5" t="s">
        <v>220</v>
      </c>
      <c r="V321" s="5" t="s">
        <v>170</v>
      </c>
      <c r="W321" s="5" t="s">
        <v>171</v>
      </c>
      <c r="X321" s="5" t="s">
        <v>171</v>
      </c>
      <c r="Y321" s="5" t="s">
        <v>963</v>
      </c>
      <c r="Z321" s="5" t="s">
        <v>964</v>
      </c>
      <c r="AA321" s="5" t="s">
        <v>965</v>
      </c>
      <c r="AB321" s="5" t="s">
        <v>174</v>
      </c>
      <c r="AC321" s="5" t="s">
        <v>965</v>
      </c>
      <c r="AD321" s="5" t="s">
        <v>121</v>
      </c>
      <c r="AE321" s="5" t="s">
        <v>966</v>
      </c>
      <c r="AF321" s="5" t="s">
        <v>85</v>
      </c>
      <c r="AG321" s="5" t="s">
        <v>86</v>
      </c>
      <c r="AH321" s="5" t="s">
        <v>76</v>
      </c>
      <c r="AI321" s="5">
        <v>3</v>
      </c>
      <c r="AJ321" s="5" t="s">
        <v>87</v>
      </c>
      <c r="AK321" s="5" t="s">
        <v>124</v>
      </c>
      <c r="AL321" s="5" t="s">
        <v>421</v>
      </c>
      <c r="AM321" s="5" t="s">
        <v>126</v>
      </c>
      <c r="AN321" s="5">
        <v>0</v>
      </c>
      <c r="AO321" s="5">
        <v>7</v>
      </c>
      <c r="AP321" s="5">
        <v>0</v>
      </c>
      <c r="AQ321" s="5">
        <v>7</v>
      </c>
      <c r="AR321" s="5" t="s">
        <v>138</v>
      </c>
      <c r="AS321" s="5" t="s">
        <v>448</v>
      </c>
      <c r="AT321" s="5" t="s">
        <v>91</v>
      </c>
      <c r="AU321" s="6" t="s">
        <v>1269</v>
      </c>
      <c r="AV321" s="58"/>
      <c r="AW321" s="58"/>
      <c r="AX321" s="52">
        <v>7</v>
      </c>
      <c r="AY321" s="65"/>
      <c r="AZ321" s="58"/>
      <c r="BA321" s="58"/>
      <c r="BB321" s="52">
        <v>7</v>
      </c>
      <c r="BC321" s="65"/>
      <c r="BD321" s="5" t="s">
        <v>93</v>
      </c>
      <c r="BE321" s="5" t="s">
        <v>1991</v>
      </c>
      <c r="BF321" s="5" t="s">
        <v>1841</v>
      </c>
      <c r="BG321" s="5" t="s">
        <v>1732</v>
      </c>
    </row>
    <row r="322" spans="1:60" s="1" customFormat="1">
      <c r="A322" s="1" t="s">
        <v>1591</v>
      </c>
      <c r="B322" s="1" t="s">
        <v>956</v>
      </c>
      <c r="C322" s="1" t="s">
        <v>975</v>
      </c>
      <c r="D322" s="1" t="s">
        <v>976</v>
      </c>
      <c r="E322" s="1" t="s">
        <v>970</v>
      </c>
      <c r="F322" s="1" t="s">
        <v>66</v>
      </c>
      <c r="G322" s="1" t="s">
        <v>67</v>
      </c>
      <c r="H322" s="1">
        <v>2016</v>
      </c>
      <c r="I322" s="1" t="s">
        <v>971</v>
      </c>
      <c r="J322" s="1" t="s">
        <v>961</v>
      </c>
      <c r="K322" s="1" t="s">
        <v>337</v>
      </c>
      <c r="L322" s="1" t="s">
        <v>71</v>
      </c>
      <c r="M322" s="1" t="s">
        <v>977</v>
      </c>
      <c r="N322" s="1" t="s">
        <v>73</v>
      </c>
      <c r="O322" s="1" t="s">
        <v>74</v>
      </c>
      <c r="P322" s="1" t="s">
        <v>75</v>
      </c>
      <c r="Q322" s="1" t="s">
        <v>72</v>
      </c>
      <c r="R322" s="1" t="s">
        <v>75</v>
      </c>
      <c r="S322" s="1" t="s">
        <v>76</v>
      </c>
      <c r="T322" s="1" t="s">
        <v>76</v>
      </c>
      <c r="U322" s="1" t="s">
        <v>220</v>
      </c>
      <c r="V322" s="1" t="s">
        <v>170</v>
      </c>
      <c r="W322" s="1" t="s">
        <v>171</v>
      </c>
      <c r="X322" s="1" t="s">
        <v>171</v>
      </c>
      <c r="Y322" s="1" t="s">
        <v>963</v>
      </c>
      <c r="Z322" s="1" t="s">
        <v>964</v>
      </c>
      <c r="AA322" s="1" t="s">
        <v>965</v>
      </c>
      <c r="AB322" s="1" t="s">
        <v>174</v>
      </c>
      <c r="AC322" s="1" t="s">
        <v>965</v>
      </c>
      <c r="AD322" s="1" t="s">
        <v>121</v>
      </c>
      <c r="AE322" s="1" t="s">
        <v>966</v>
      </c>
      <c r="AF322" s="1" t="s">
        <v>85</v>
      </c>
      <c r="AG322" s="1" t="s">
        <v>86</v>
      </c>
      <c r="AH322" s="1" t="s">
        <v>76</v>
      </c>
      <c r="AI322" s="1">
        <v>3</v>
      </c>
      <c r="AJ322" s="1" t="s">
        <v>87</v>
      </c>
      <c r="AK322" s="1" t="s">
        <v>124</v>
      </c>
      <c r="AL322" s="1" t="s">
        <v>421</v>
      </c>
      <c r="AM322" s="1" t="s">
        <v>88</v>
      </c>
      <c r="AN322" s="1">
        <v>0</v>
      </c>
      <c r="AO322" s="1">
        <v>7</v>
      </c>
      <c r="AP322" s="1">
        <v>0</v>
      </c>
      <c r="AQ322" s="1">
        <v>7</v>
      </c>
      <c r="AR322" s="1" t="s">
        <v>138</v>
      </c>
      <c r="AS322" s="1" t="s">
        <v>448</v>
      </c>
      <c r="AT322" s="1" t="s">
        <v>91</v>
      </c>
      <c r="AU322" s="4" t="s">
        <v>131</v>
      </c>
      <c r="AV322" s="57">
        <v>0.67</v>
      </c>
      <c r="AW322" s="57">
        <v>0.11</v>
      </c>
      <c r="AX322" s="51">
        <v>7</v>
      </c>
      <c r="AY322" s="64">
        <v>0.28999999999999998</v>
      </c>
      <c r="AZ322" s="57">
        <v>0.52</v>
      </c>
      <c r="BA322" s="57">
        <v>0.11</v>
      </c>
      <c r="BB322" s="51">
        <v>7</v>
      </c>
      <c r="BC322" s="64">
        <v>0.3</v>
      </c>
      <c r="BD322" s="1" t="s">
        <v>93</v>
      </c>
      <c r="BE322" s="1" t="s">
        <v>1992</v>
      </c>
    </row>
    <row r="323" spans="1:60" s="1" customFormat="1">
      <c r="A323" s="1" t="s">
        <v>1592</v>
      </c>
      <c r="B323" s="1" t="s">
        <v>956</v>
      </c>
      <c r="C323" s="1" t="s">
        <v>975</v>
      </c>
      <c r="D323" s="1" t="s">
        <v>976</v>
      </c>
      <c r="E323" s="1" t="s">
        <v>970</v>
      </c>
      <c r="F323" s="1" t="s">
        <v>66</v>
      </c>
      <c r="G323" s="1" t="s">
        <v>67</v>
      </c>
      <c r="H323" s="1">
        <v>2016</v>
      </c>
      <c r="I323" s="1" t="s">
        <v>971</v>
      </c>
      <c r="J323" s="1" t="s">
        <v>961</v>
      </c>
      <c r="K323" s="1" t="s">
        <v>337</v>
      </c>
      <c r="L323" s="1" t="s">
        <v>71</v>
      </c>
      <c r="M323" s="1" t="s">
        <v>977</v>
      </c>
      <c r="N323" s="1" t="s">
        <v>73</v>
      </c>
      <c r="O323" s="1" t="s">
        <v>74</v>
      </c>
      <c r="P323" s="1" t="s">
        <v>75</v>
      </c>
      <c r="Q323" s="1" t="s">
        <v>72</v>
      </c>
      <c r="R323" s="1" t="s">
        <v>75</v>
      </c>
      <c r="S323" s="1" t="s">
        <v>76</v>
      </c>
      <c r="T323" s="1" t="s">
        <v>76</v>
      </c>
      <c r="U323" s="1" t="s">
        <v>220</v>
      </c>
      <c r="V323" s="1" t="s">
        <v>170</v>
      </c>
      <c r="W323" s="1" t="s">
        <v>171</v>
      </c>
      <c r="X323" s="1" t="s">
        <v>171</v>
      </c>
      <c r="Y323" s="1" t="s">
        <v>963</v>
      </c>
      <c r="Z323" s="1" t="s">
        <v>964</v>
      </c>
      <c r="AA323" s="1" t="s">
        <v>965</v>
      </c>
      <c r="AB323" s="1" t="s">
        <v>174</v>
      </c>
      <c r="AC323" s="1" t="s">
        <v>965</v>
      </c>
      <c r="AD323" s="1" t="s">
        <v>121</v>
      </c>
      <c r="AE323" s="1" t="s">
        <v>966</v>
      </c>
      <c r="AF323" s="1" t="s">
        <v>85</v>
      </c>
      <c r="AG323" s="1" t="s">
        <v>86</v>
      </c>
      <c r="AH323" s="1" t="s">
        <v>76</v>
      </c>
      <c r="AI323" s="1">
        <v>3</v>
      </c>
      <c r="AJ323" s="1" t="s">
        <v>87</v>
      </c>
      <c r="AK323" s="1" t="s">
        <v>124</v>
      </c>
      <c r="AL323" s="1" t="s">
        <v>421</v>
      </c>
      <c r="AM323" s="1" t="s">
        <v>88</v>
      </c>
      <c r="AN323" s="1">
        <v>0</v>
      </c>
      <c r="AO323" s="1">
        <v>7</v>
      </c>
      <c r="AP323" s="1">
        <v>0</v>
      </c>
      <c r="AQ323" s="1">
        <v>7</v>
      </c>
      <c r="AR323" s="1" t="s">
        <v>138</v>
      </c>
      <c r="AS323" s="1" t="s">
        <v>448</v>
      </c>
      <c r="AT323" s="1" t="s">
        <v>91</v>
      </c>
      <c r="AU323" s="4" t="s">
        <v>1854</v>
      </c>
      <c r="AV323" s="57">
        <v>0.56999999999999995</v>
      </c>
      <c r="AW323" s="57">
        <v>0.11</v>
      </c>
      <c r="AX323" s="51">
        <v>7</v>
      </c>
      <c r="AY323" s="64">
        <v>0.3</v>
      </c>
      <c r="AZ323" s="57">
        <v>0.48</v>
      </c>
      <c r="BA323" s="57">
        <v>0.11</v>
      </c>
      <c r="BB323" s="51">
        <v>7</v>
      </c>
      <c r="BC323" s="64">
        <v>0.3</v>
      </c>
      <c r="BD323" s="1" t="s">
        <v>93</v>
      </c>
      <c r="BE323" s="1" t="s">
        <v>1992</v>
      </c>
    </row>
    <row r="324" spans="1:60" s="1" customFormat="1">
      <c r="A324" s="1" t="s">
        <v>1593</v>
      </c>
      <c r="B324" s="1" t="s">
        <v>956</v>
      </c>
      <c r="C324" s="1" t="s">
        <v>975</v>
      </c>
      <c r="D324" s="1" t="s">
        <v>976</v>
      </c>
      <c r="E324" s="1" t="s">
        <v>970</v>
      </c>
      <c r="F324" s="1" t="s">
        <v>66</v>
      </c>
      <c r="G324" s="1" t="s">
        <v>67</v>
      </c>
      <c r="H324" s="1">
        <v>2016</v>
      </c>
      <c r="I324" s="1" t="s">
        <v>971</v>
      </c>
      <c r="J324" s="1" t="s">
        <v>961</v>
      </c>
      <c r="K324" s="1" t="s">
        <v>337</v>
      </c>
      <c r="L324" s="1" t="s">
        <v>71</v>
      </c>
      <c r="M324" s="1" t="s">
        <v>977</v>
      </c>
      <c r="N324" s="1" t="s">
        <v>73</v>
      </c>
      <c r="O324" s="1" t="s">
        <v>74</v>
      </c>
      <c r="P324" s="1" t="s">
        <v>75</v>
      </c>
      <c r="Q324" s="1" t="s">
        <v>72</v>
      </c>
      <c r="R324" s="1" t="s">
        <v>75</v>
      </c>
      <c r="S324" s="1" t="s">
        <v>76</v>
      </c>
      <c r="T324" s="1" t="s">
        <v>76</v>
      </c>
      <c r="U324" s="1" t="s">
        <v>220</v>
      </c>
      <c r="V324" s="1" t="s">
        <v>170</v>
      </c>
      <c r="W324" s="1" t="s">
        <v>171</v>
      </c>
      <c r="X324" s="1" t="s">
        <v>171</v>
      </c>
      <c r="Y324" s="1" t="s">
        <v>963</v>
      </c>
      <c r="Z324" s="1" t="s">
        <v>964</v>
      </c>
      <c r="AA324" s="1" t="s">
        <v>965</v>
      </c>
      <c r="AB324" s="1" t="s">
        <v>174</v>
      </c>
      <c r="AC324" s="1" t="s">
        <v>965</v>
      </c>
      <c r="AD324" s="1" t="s">
        <v>121</v>
      </c>
      <c r="AE324" s="1" t="s">
        <v>966</v>
      </c>
      <c r="AF324" s="1" t="s">
        <v>85</v>
      </c>
      <c r="AG324" s="1" t="s">
        <v>86</v>
      </c>
      <c r="AH324" s="1" t="s">
        <v>76</v>
      </c>
      <c r="AI324" s="1">
        <v>3</v>
      </c>
      <c r="AJ324" s="1" t="s">
        <v>87</v>
      </c>
      <c r="AK324" s="1" t="s">
        <v>124</v>
      </c>
      <c r="AL324" s="1" t="s">
        <v>421</v>
      </c>
      <c r="AM324" s="1" t="s">
        <v>88</v>
      </c>
      <c r="AN324" s="1">
        <v>0</v>
      </c>
      <c r="AO324" s="1">
        <v>7</v>
      </c>
      <c r="AP324" s="1">
        <v>0</v>
      </c>
      <c r="AQ324" s="1">
        <v>7</v>
      </c>
      <c r="AR324" s="1" t="s">
        <v>138</v>
      </c>
      <c r="AS324" s="1" t="s">
        <v>448</v>
      </c>
      <c r="AT324" s="1" t="s">
        <v>91</v>
      </c>
      <c r="AU324" s="4" t="s">
        <v>1855</v>
      </c>
      <c r="AV324" s="57">
        <v>0.33</v>
      </c>
      <c r="AW324" s="57">
        <v>0.1</v>
      </c>
      <c r="AX324" s="51">
        <v>7</v>
      </c>
      <c r="AY324" s="64">
        <v>0.27</v>
      </c>
      <c r="AZ324" s="57">
        <v>0.52</v>
      </c>
      <c r="BA324" s="57">
        <v>0.11</v>
      </c>
      <c r="BB324" s="51">
        <v>7</v>
      </c>
      <c r="BC324" s="64">
        <v>0.3</v>
      </c>
      <c r="BD324" s="1" t="s">
        <v>93</v>
      </c>
      <c r="BE324" s="1" t="s">
        <v>1992</v>
      </c>
      <c r="BG324" s="12"/>
      <c r="BH324" s="12"/>
    </row>
    <row r="325" spans="1:60" s="1" customFormat="1">
      <c r="A325" s="1" t="s">
        <v>1594</v>
      </c>
      <c r="B325" s="1" t="s">
        <v>956</v>
      </c>
      <c r="C325" s="1" t="s">
        <v>975</v>
      </c>
      <c r="D325" s="1" t="s">
        <v>976</v>
      </c>
      <c r="E325" s="1" t="s">
        <v>970</v>
      </c>
      <c r="F325" s="1" t="s">
        <v>66</v>
      </c>
      <c r="G325" s="1" t="s">
        <v>67</v>
      </c>
      <c r="H325" s="1">
        <v>2016</v>
      </c>
      <c r="I325" s="1" t="s">
        <v>971</v>
      </c>
      <c r="J325" s="1" t="s">
        <v>961</v>
      </c>
      <c r="K325" s="1" t="s">
        <v>337</v>
      </c>
      <c r="L325" s="1" t="s">
        <v>71</v>
      </c>
      <c r="M325" s="1" t="s">
        <v>977</v>
      </c>
      <c r="N325" s="1" t="s">
        <v>73</v>
      </c>
      <c r="O325" s="1" t="s">
        <v>74</v>
      </c>
      <c r="P325" s="1" t="s">
        <v>75</v>
      </c>
      <c r="Q325" s="1" t="s">
        <v>72</v>
      </c>
      <c r="R325" s="1" t="s">
        <v>75</v>
      </c>
      <c r="S325" s="1" t="s">
        <v>76</v>
      </c>
      <c r="T325" s="1" t="s">
        <v>76</v>
      </c>
      <c r="U325" s="1" t="s">
        <v>220</v>
      </c>
      <c r="V325" s="1" t="s">
        <v>170</v>
      </c>
      <c r="W325" s="1" t="s">
        <v>171</v>
      </c>
      <c r="X325" s="1" t="s">
        <v>171</v>
      </c>
      <c r="Y325" s="1" t="s">
        <v>963</v>
      </c>
      <c r="Z325" s="1" t="s">
        <v>964</v>
      </c>
      <c r="AA325" s="1" t="s">
        <v>965</v>
      </c>
      <c r="AB325" s="1" t="s">
        <v>174</v>
      </c>
      <c r="AC325" s="1" t="s">
        <v>965</v>
      </c>
      <c r="AD325" s="1" t="s">
        <v>121</v>
      </c>
      <c r="AE325" s="1" t="s">
        <v>966</v>
      </c>
      <c r="AF325" s="1" t="s">
        <v>85</v>
      </c>
      <c r="AG325" s="1" t="s">
        <v>86</v>
      </c>
      <c r="AH325" s="1" t="s">
        <v>76</v>
      </c>
      <c r="AI325" s="1">
        <v>3</v>
      </c>
      <c r="AJ325" s="1" t="s">
        <v>87</v>
      </c>
      <c r="AK325" s="1" t="s">
        <v>124</v>
      </c>
      <c r="AL325" s="1" t="s">
        <v>421</v>
      </c>
      <c r="AM325" s="1" t="s">
        <v>88</v>
      </c>
      <c r="AN325" s="1">
        <v>0</v>
      </c>
      <c r="AO325" s="1">
        <v>7</v>
      </c>
      <c r="AP325" s="1">
        <v>0</v>
      </c>
      <c r="AQ325" s="1">
        <v>7</v>
      </c>
      <c r="AR325" s="1" t="s">
        <v>138</v>
      </c>
      <c r="AS325" s="1" t="s">
        <v>448</v>
      </c>
      <c r="AT325" s="1" t="s">
        <v>91</v>
      </c>
      <c r="AU325" s="4" t="s">
        <v>1270</v>
      </c>
      <c r="AV325" s="57">
        <v>0.148421588594704</v>
      </c>
      <c r="AW325" s="57">
        <v>3.0394319981896012E-2</v>
      </c>
      <c r="AX325" s="51">
        <v>7</v>
      </c>
      <c r="AY325" s="64">
        <v>8.0415811941018059E-2</v>
      </c>
      <c r="AZ325" s="57">
        <v>0.21678405747906701</v>
      </c>
      <c r="BA325" s="57">
        <v>3.7968148902465998E-2</v>
      </c>
      <c r="BB325" s="51">
        <v>7</v>
      </c>
      <c r="BC325" s="64">
        <v>0.10045427973739501</v>
      </c>
      <c r="BD325" s="1" t="s">
        <v>93</v>
      </c>
      <c r="BE325" s="1" t="s">
        <v>1992</v>
      </c>
      <c r="BG325" s="12"/>
      <c r="BH325" s="12"/>
    </row>
    <row r="326" spans="1:60" s="1" customFormat="1">
      <c r="A326" s="1" t="s">
        <v>1595</v>
      </c>
      <c r="B326" s="1" t="s">
        <v>956</v>
      </c>
      <c r="C326" s="1" t="s">
        <v>975</v>
      </c>
      <c r="D326" s="1" t="s">
        <v>976</v>
      </c>
      <c r="E326" s="1" t="s">
        <v>970</v>
      </c>
      <c r="F326" s="1" t="s">
        <v>66</v>
      </c>
      <c r="G326" s="1" t="s">
        <v>67</v>
      </c>
      <c r="H326" s="1">
        <v>2016</v>
      </c>
      <c r="I326" s="1" t="s">
        <v>971</v>
      </c>
      <c r="J326" s="1" t="s">
        <v>961</v>
      </c>
      <c r="K326" s="1" t="s">
        <v>337</v>
      </c>
      <c r="L326" s="1" t="s">
        <v>71</v>
      </c>
      <c r="M326" s="1" t="s">
        <v>977</v>
      </c>
      <c r="N326" s="1" t="s">
        <v>73</v>
      </c>
      <c r="O326" s="1" t="s">
        <v>74</v>
      </c>
      <c r="P326" s="1" t="s">
        <v>75</v>
      </c>
      <c r="Q326" s="1" t="s">
        <v>72</v>
      </c>
      <c r="R326" s="1" t="s">
        <v>75</v>
      </c>
      <c r="S326" s="1" t="s">
        <v>76</v>
      </c>
      <c r="T326" s="1" t="s">
        <v>76</v>
      </c>
      <c r="U326" s="1" t="s">
        <v>220</v>
      </c>
      <c r="V326" s="1" t="s">
        <v>170</v>
      </c>
      <c r="W326" s="1" t="s">
        <v>171</v>
      </c>
      <c r="X326" s="1" t="s">
        <v>171</v>
      </c>
      <c r="Y326" s="1" t="s">
        <v>963</v>
      </c>
      <c r="Z326" s="1" t="s">
        <v>964</v>
      </c>
      <c r="AA326" s="1" t="s">
        <v>965</v>
      </c>
      <c r="AB326" s="1" t="s">
        <v>174</v>
      </c>
      <c r="AC326" s="1" t="s">
        <v>965</v>
      </c>
      <c r="AD326" s="1" t="s">
        <v>121</v>
      </c>
      <c r="AE326" s="1" t="s">
        <v>966</v>
      </c>
      <c r="AF326" s="1" t="s">
        <v>85</v>
      </c>
      <c r="AG326" s="1" t="s">
        <v>86</v>
      </c>
      <c r="AH326" s="1" t="s">
        <v>76</v>
      </c>
      <c r="AI326" s="1">
        <v>3</v>
      </c>
      <c r="AJ326" s="1" t="s">
        <v>87</v>
      </c>
      <c r="AK326" s="1" t="s">
        <v>124</v>
      </c>
      <c r="AL326" s="1" t="s">
        <v>421</v>
      </c>
      <c r="AM326" s="1" t="s">
        <v>88</v>
      </c>
      <c r="AN326" s="1">
        <v>0</v>
      </c>
      <c r="AO326" s="1">
        <v>7</v>
      </c>
      <c r="AP326" s="1">
        <v>0</v>
      </c>
      <c r="AQ326" s="1">
        <v>7</v>
      </c>
      <c r="AR326" s="1" t="s">
        <v>138</v>
      </c>
      <c r="AS326" s="1" t="s">
        <v>448</v>
      </c>
      <c r="AT326" s="1" t="s">
        <v>91</v>
      </c>
      <c r="AU326" s="4" t="s">
        <v>1269</v>
      </c>
      <c r="AV326" s="57">
        <v>0.81426086218601401</v>
      </c>
      <c r="AW326" s="57">
        <v>4.5563193030098037E-2</v>
      </c>
      <c r="AX326" s="51">
        <v>7</v>
      </c>
      <c r="AY326" s="64">
        <v>0.12054887769567091</v>
      </c>
      <c r="AZ326" s="57">
        <v>0.66488458927359095</v>
      </c>
      <c r="BA326" s="57">
        <v>5.315823715772805E-2</v>
      </c>
      <c r="BB326" s="51">
        <v>7</v>
      </c>
      <c r="BC326" s="64">
        <v>0.14064347565394142</v>
      </c>
      <c r="BD326" s="1" t="s">
        <v>93</v>
      </c>
      <c r="BE326" s="1" t="s">
        <v>1992</v>
      </c>
      <c r="BG326" s="12"/>
      <c r="BH326" s="12"/>
    </row>
    <row r="327" spans="1:60">
      <c r="A327" t="s">
        <v>1596</v>
      </c>
      <c r="B327" t="s">
        <v>984</v>
      </c>
      <c r="C327" t="s">
        <v>985</v>
      </c>
      <c r="D327" t="s">
        <v>986</v>
      </c>
      <c r="E327" t="s">
        <v>987</v>
      </c>
      <c r="F327" t="s">
        <v>66</v>
      </c>
      <c r="G327" t="s">
        <v>67</v>
      </c>
      <c r="H327">
        <v>2016</v>
      </c>
      <c r="I327" t="s">
        <v>988</v>
      </c>
      <c r="J327" t="s">
        <v>989</v>
      </c>
      <c r="K327" t="s">
        <v>990</v>
      </c>
      <c r="L327" t="s">
        <v>71</v>
      </c>
      <c r="M327" t="s">
        <v>72</v>
      </c>
      <c r="N327" t="s">
        <v>73</v>
      </c>
      <c r="O327" t="s">
        <v>74</v>
      </c>
      <c r="P327" t="s">
        <v>219</v>
      </c>
      <c r="Q327" t="s">
        <v>76</v>
      </c>
      <c r="R327" t="s">
        <v>417</v>
      </c>
      <c r="S327" t="s">
        <v>76</v>
      </c>
      <c r="T327" t="s">
        <v>76</v>
      </c>
      <c r="U327" t="s">
        <v>220</v>
      </c>
      <c r="V327" t="s">
        <v>77</v>
      </c>
      <c r="W327" t="s">
        <v>356</v>
      </c>
      <c r="X327" t="s">
        <v>356</v>
      </c>
      <c r="Y327" t="s">
        <v>116</v>
      </c>
      <c r="Z327" t="s">
        <v>991</v>
      </c>
      <c r="AA327" t="s">
        <v>992</v>
      </c>
      <c r="AB327" t="s">
        <v>993</v>
      </c>
      <c r="AC327" t="s">
        <v>994</v>
      </c>
      <c r="AD327" t="s">
        <v>83</v>
      </c>
      <c r="AE327" t="s">
        <v>177</v>
      </c>
      <c r="AF327" t="s">
        <v>85</v>
      </c>
      <c r="AG327" t="s">
        <v>154</v>
      </c>
      <c r="AH327" t="s">
        <v>76</v>
      </c>
      <c r="AI327">
        <v>1</v>
      </c>
      <c r="AJ327" t="s">
        <v>87</v>
      </c>
      <c r="AK327">
        <v>10</v>
      </c>
      <c r="AL327">
        <v>20</v>
      </c>
      <c r="AM327" t="s">
        <v>88</v>
      </c>
      <c r="AN327">
        <v>6</v>
      </c>
      <c r="AO327">
        <v>0</v>
      </c>
      <c r="AP327">
        <v>6</v>
      </c>
      <c r="AQ327">
        <v>0</v>
      </c>
      <c r="AR327" t="s">
        <v>127</v>
      </c>
      <c r="AS327" t="s">
        <v>995</v>
      </c>
      <c r="AT327" t="s">
        <v>91</v>
      </c>
      <c r="AU327" s="3" t="s">
        <v>1854</v>
      </c>
      <c r="AV327" s="56">
        <v>0.3</v>
      </c>
      <c r="AW327" s="56">
        <v>0.18</v>
      </c>
      <c r="AX327" s="50">
        <v>6</v>
      </c>
      <c r="AY327" s="63">
        <v>0.44</v>
      </c>
      <c r="AZ327" s="56">
        <v>0.24</v>
      </c>
      <c r="BA327" s="56">
        <v>0.06</v>
      </c>
      <c r="BB327" s="50">
        <v>6</v>
      </c>
      <c r="BC327" s="63">
        <v>0.15</v>
      </c>
      <c r="BD327" t="s">
        <v>93</v>
      </c>
      <c r="BE327" t="s">
        <v>1991</v>
      </c>
      <c r="BF327" t="s">
        <v>1839</v>
      </c>
    </row>
    <row r="328" spans="1:60">
      <c r="A328" t="s">
        <v>1597</v>
      </c>
      <c r="B328" t="s">
        <v>984</v>
      </c>
      <c r="C328" t="s">
        <v>985</v>
      </c>
      <c r="D328" t="s">
        <v>986</v>
      </c>
      <c r="E328" t="s">
        <v>987</v>
      </c>
      <c r="F328" t="s">
        <v>66</v>
      </c>
      <c r="G328" t="s">
        <v>67</v>
      </c>
      <c r="H328">
        <v>2016</v>
      </c>
      <c r="I328" t="s">
        <v>988</v>
      </c>
      <c r="J328" t="s">
        <v>989</v>
      </c>
      <c r="K328" t="s">
        <v>990</v>
      </c>
      <c r="L328" t="s">
        <v>71</v>
      </c>
      <c r="M328" t="s">
        <v>72</v>
      </c>
      <c r="N328" t="s">
        <v>73</v>
      </c>
      <c r="O328" t="s">
        <v>74</v>
      </c>
      <c r="P328" t="s">
        <v>219</v>
      </c>
      <c r="Q328" t="s">
        <v>76</v>
      </c>
      <c r="R328" t="s">
        <v>417</v>
      </c>
      <c r="S328" t="s">
        <v>76</v>
      </c>
      <c r="T328" t="s">
        <v>76</v>
      </c>
      <c r="U328" t="s">
        <v>220</v>
      </c>
      <c r="V328" t="s">
        <v>77</v>
      </c>
      <c r="W328" t="s">
        <v>356</v>
      </c>
      <c r="X328" t="s">
        <v>356</v>
      </c>
      <c r="Y328" t="s">
        <v>116</v>
      </c>
      <c r="Z328" t="s">
        <v>991</v>
      </c>
      <c r="AA328" t="s">
        <v>992</v>
      </c>
      <c r="AB328" t="s">
        <v>993</v>
      </c>
      <c r="AC328" t="s">
        <v>994</v>
      </c>
      <c r="AD328" t="s">
        <v>83</v>
      </c>
      <c r="AE328" t="s">
        <v>177</v>
      </c>
      <c r="AF328" t="s">
        <v>85</v>
      </c>
      <c r="AG328" t="s">
        <v>154</v>
      </c>
      <c r="AH328" t="s">
        <v>76</v>
      </c>
      <c r="AI328">
        <v>1</v>
      </c>
      <c r="AJ328" t="s">
        <v>87</v>
      </c>
      <c r="AK328">
        <v>10</v>
      </c>
      <c r="AL328">
        <v>20</v>
      </c>
      <c r="AM328" t="s">
        <v>88</v>
      </c>
      <c r="AN328">
        <v>6</v>
      </c>
      <c r="AO328">
        <v>0</v>
      </c>
      <c r="AP328">
        <v>6</v>
      </c>
      <c r="AQ328">
        <v>0</v>
      </c>
      <c r="AR328" t="s">
        <v>127</v>
      </c>
      <c r="AS328" t="s">
        <v>995</v>
      </c>
      <c r="AT328" t="s">
        <v>91</v>
      </c>
      <c r="AU328" s="3" t="s">
        <v>1270</v>
      </c>
      <c r="AV328" s="56">
        <v>0.220705882352941</v>
      </c>
      <c r="AW328" s="56">
        <v>0.14494117647058799</v>
      </c>
      <c r="AX328" s="50">
        <v>6</v>
      </c>
      <c r="AY328" s="63">
        <v>0.35503192507163178</v>
      </c>
      <c r="AZ328" s="56">
        <v>0.14000000000000001</v>
      </c>
      <c r="BA328" s="56">
        <v>9.3882352941176E-2</v>
      </c>
      <c r="BB328" s="50">
        <v>6</v>
      </c>
      <c r="BC328" s="63">
        <v>0.22996386055776072</v>
      </c>
      <c r="BD328" t="s">
        <v>93</v>
      </c>
      <c r="BE328" t="s">
        <v>1991</v>
      </c>
      <c r="BF328" t="s">
        <v>1839</v>
      </c>
    </row>
    <row r="329" spans="1:60">
      <c r="A329" t="s">
        <v>1598</v>
      </c>
      <c r="B329" t="s">
        <v>984</v>
      </c>
      <c r="C329" t="s">
        <v>985</v>
      </c>
      <c r="D329" t="s">
        <v>986</v>
      </c>
      <c r="E329" t="s">
        <v>987</v>
      </c>
      <c r="F329" t="s">
        <v>66</v>
      </c>
      <c r="G329" t="s">
        <v>67</v>
      </c>
      <c r="H329">
        <v>2016</v>
      </c>
      <c r="I329" t="s">
        <v>988</v>
      </c>
      <c r="J329" t="s">
        <v>989</v>
      </c>
      <c r="K329" t="s">
        <v>990</v>
      </c>
      <c r="L329" t="s">
        <v>71</v>
      </c>
      <c r="M329" t="s">
        <v>72</v>
      </c>
      <c r="N329" t="s">
        <v>73</v>
      </c>
      <c r="O329" t="s">
        <v>74</v>
      </c>
      <c r="P329" t="s">
        <v>219</v>
      </c>
      <c r="Q329" t="s">
        <v>76</v>
      </c>
      <c r="R329" t="s">
        <v>417</v>
      </c>
      <c r="S329" t="s">
        <v>76</v>
      </c>
      <c r="T329" t="s">
        <v>76</v>
      </c>
      <c r="U329" t="s">
        <v>220</v>
      </c>
      <c r="V329" t="s">
        <v>77</v>
      </c>
      <c r="W329" t="s">
        <v>356</v>
      </c>
      <c r="X329" t="s">
        <v>356</v>
      </c>
      <c r="Y329" t="s">
        <v>116</v>
      </c>
      <c r="Z329" t="s">
        <v>991</v>
      </c>
      <c r="AA329" t="s">
        <v>992</v>
      </c>
      <c r="AB329" t="s">
        <v>993</v>
      </c>
      <c r="AC329" t="s">
        <v>994</v>
      </c>
      <c r="AD329" t="s">
        <v>83</v>
      </c>
      <c r="AE329" t="s">
        <v>177</v>
      </c>
      <c r="AF329" t="s">
        <v>85</v>
      </c>
      <c r="AG329" t="s">
        <v>154</v>
      </c>
      <c r="AH329" t="s">
        <v>76</v>
      </c>
      <c r="AI329">
        <v>1</v>
      </c>
      <c r="AJ329" t="s">
        <v>87</v>
      </c>
      <c r="AK329">
        <v>10</v>
      </c>
      <c r="AL329">
        <v>20</v>
      </c>
      <c r="AM329" t="s">
        <v>88</v>
      </c>
      <c r="AN329">
        <v>6</v>
      </c>
      <c r="AO329">
        <v>0</v>
      </c>
      <c r="AP329">
        <v>6</v>
      </c>
      <c r="AQ329">
        <v>0</v>
      </c>
      <c r="AR329" t="s">
        <v>127</v>
      </c>
      <c r="AS329" t="s">
        <v>995</v>
      </c>
      <c r="AT329" t="s">
        <v>91</v>
      </c>
      <c r="AU329" s="3" t="s">
        <v>1269</v>
      </c>
      <c r="AV329" s="56">
        <v>0.50235294117647</v>
      </c>
      <c r="AW329" s="56">
        <v>0.15811764705882403</v>
      </c>
      <c r="AX329" s="50">
        <v>6</v>
      </c>
      <c r="AY329" s="63">
        <v>0.38730755462360017</v>
      </c>
      <c r="AZ329" s="56">
        <v>0.48094117647058798</v>
      </c>
      <c r="BA329" s="56">
        <v>0.17294117647058804</v>
      </c>
      <c r="BB329" s="50">
        <v>6</v>
      </c>
      <c r="BC329" s="63">
        <v>0.42361763786956086</v>
      </c>
      <c r="BD329" t="s">
        <v>93</v>
      </c>
      <c r="BE329" t="s">
        <v>1991</v>
      </c>
      <c r="BF329" t="s">
        <v>1839</v>
      </c>
    </row>
    <row r="330" spans="1:60" s="5" customFormat="1" ht="14">
      <c r="A330" s="5" t="s">
        <v>1599</v>
      </c>
      <c r="B330" s="5" t="s">
        <v>984</v>
      </c>
      <c r="C330" s="5" t="s">
        <v>997</v>
      </c>
      <c r="D330" s="5" t="s">
        <v>986</v>
      </c>
      <c r="E330" s="5" t="s">
        <v>987</v>
      </c>
      <c r="F330" s="5" t="s">
        <v>66</v>
      </c>
      <c r="G330" s="5" t="s">
        <v>67</v>
      </c>
      <c r="H330" s="5">
        <v>2016</v>
      </c>
      <c r="I330" s="5" t="s">
        <v>988</v>
      </c>
      <c r="J330" s="5" t="s">
        <v>989</v>
      </c>
      <c r="K330" s="5" t="s">
        <v>990</v>
      </c>
      <c r="L330" s="5" t="s">
        <v>71</v>
      </c>
      <c r="M330" s="5" t="s">
        <v>72</v>
      </c>
      <c r="N330" s="5" t="s">
        <v>73</v>
      </c>
      <c r="O330" s="5" t="s">
        <v>74</v>
      </c>
      <c r="P330" s="5" t="s">
        <v>219</v>
      </c>
      <c r="Q330" s="5" t="s">
        <v>76</v>
      </c>
      <c r="R330" s="5" t="s">
        <v>417</v>
      </c>
      <c r="S330" s="5" t="s">
        <v>76</v>
      </c>
      <c r="T330" s="5" t="s">
        <v>76</v>
      </c>
      <c r="U330" s="5" t="s">
        <v>220</v>
      </c>
      <c r="V330" s="5" t="s">
        <v>77</v>
      </c>
      <c r="W330" s="5" t="s">
        <v>356</v>
      </c>
      <c r="X330" s="5" t="s">
        <v>356</v>
      </c>
      <c r="Y330" s="5" t="s">
        <v>116</v>
      </c>
      <c r="Z330" s="5" t="s">
        <v>991</v>
      </c>
      <c r="AA330" s="5" t="s">
        <v>992</v>
      </c>
      <c r="AB330" s="5" t="s">
        <v>993</v>
      </c>
      <c r="AC330" s="5" t="s">
        <v>994</v>
      </c>
      <c r="AD330" s="5" t="s">
        <v>83</v>
      </c>
      <c r="AE330" s="5" t="s">
        <v>177</v>
      </c>
      <c r="AF330" s="5" t="s">
        <v>85</v>
      </c>
      <c r="AG330" s="5" t="s">
        <v>154</v>
      </c>
      <c r="AH330" s="5" t="s">
        <v>76</v>
      </c>
      <c r="AI330" s="5">
        <v>1</v>
      </c>
      <c r="AJ330" s="5" t="s">
        <v>87</v>
      </c>
      <c r="AK330" s="5">
        <v>10</v>
      </c>
      <c r="AL330" s="5">
        <v>20</v>
      </c>
      <c r="AM330" s="5" t="s">
        <v>88</v>
      </c>
      <c r="AN330" s="5">
        <v>6</v>
      </c>
      <c r="AO330" s="5">
        <v>0</v>
      </c>
      <c r="AP330" s="5">
        <v>6</v>
      </c>
      <c r="AQ330" s="5">
        <v>0</v>
      </c>
      <c r="AR330" s="5" t="s">
        <v>127</v>
      </c>
      <c r="AS330" s="5" t="s">
        <v>998</v>
      </c>
      <c r="AT330" s="5" t="s">
        <v>91</v>
      </c>
      <c r="AU330" s="6" t="s">
        <v>1854</v>
      </c>
      <c r="AV330" s="58">
        <v>0.3</v>
      </c>
      <c r="AW330" s="58">
        <v>0.18</v>
      </c>
      <c r="AX330" s="52">
        <v>6</v>
      </c>
      <c r="AY330" s="65">
        <v>0.44</v>
      </c>
      <c r="AZ330" s="58">
        <v>0.4</v>
      </c>
      <c r="BA330" s="58">
        <v>0.19</v>
      </c>
      <c r="BB330" s="52">
        <v>6</v>
      </c>
      <c r="BC330" s="65">
        <v>0.47</v>
      </c>
      <c r="BD330" s="5" t="s">
        <v>93</v>
      </c>
      <c r="BE330" s="5" t="s">
        <v>1991</v>
      </c>
      <c r="BF330" s="5" t="s">
        <v>1840</v>
      </c>
      <c r="BG330" s="5" t="s">
        <v>1732</v>
      </c>
    </row>
    <row r="331" spans="1:60" s="5" customFormat="1" ht="14">
      <c r="A331" s="5" t="s">
        <v>1600</v>
      </c>
      <c r="B331" s="5" t="s">
        <v>984</v>
      </c>
      <c r="C331" s="5" t="s">
        <v>997</v>
      </c>
      <c r="D331" s="5" t="s">
        <v>986</v>
      </c>
      <c r="E331" s="5" t="s">
        <v>987</v>
      </c>
      <c r="F331" s="5" t="s">
        <v>66</v>
      </c>
      <c r="G331" s="5" t="s">
        <v>67</v>
      </c>
      <c r="H331" s="5">
        <v>2016</v>
      </c>
      <c r="I331" s="5" t="s">
        <v>988</v>
      </c>
      <c r="J331" s="5" t="s">
        <v>989</v>
      </c>
      <c r="K331" s="5" t="s">
        <v>990</v>
      </c>
      <c r="L331" s="5" t="s">
        <v>71</v>
      </c>
      <c r="M331" s="5" t="s">
        <v>72</v>
      </c>
      <c r="N331" s="5" t="s">
        <v>73</v>
      </c>
      <c r="O331" s="5" t="s">
        <v>74</v>
      </c>
      <c r="P331" s="5" t="s">
        <v>219</v>
      </c>
      <c r="Q331" s="5" t="s">
        <v>76</v>
      </c>
      <c r="R331" s="5" t="s">
        <v>417</v>
      </c>
      <c r="S331" s="5" t="s">
        <v>76</v>
      </c>
      <c r="T331" s="5" t="s">
        <v>76</v>
      </c>
      <c r="U331" s="5" t="s">
        <v>220</v>
      </c>
      <c r="V331" s="5" t="s">
        <v>77</v>
      </c>
      <c r="W331" s="5" t="s">
        <v>356</v>
      </c>
      <c r="X331" s="5" t="s">
        <v>356</v>
      </c>
      <c r="Y331" s="5" t="s">
        <v>116</v>
      </c>
      <c r="Z331" s="5" t="s">
        <v>991</v>
      </c>
      <c r="AA331" s="5" t="s">
        <v>992</v>
      </c>
      <c r="AB331" s="5" t="s">
        <v>993</v>
      </c>
      <c r="AC331" s="5" t="s">
        <v>994</v>
      </c>
      <c r="AD331" s="5" t="s">
        <v>83</v>
      </c>
      <c r="AE331" s="5" t="s">
        <v>177</v>
      </c>
      <c r="AF331" s="5" t="s">
        <v>85</v>
      </c>
      <c r="AG331" s="5" t="s">
        <v>154</v>
      </c>
      <c r="AH331" s="5" t="s">
        <v>76</v>
      </c>
      <c r="AI331" s="5">
        <v>1</v>
      </c>
      <c r="AJ331" s="5" t="s">
        <v>87</v>
      </c>
      <c r="AK331" s="5">
        <v>10</v>
      </c>
      <c r="AL331" s="5">
        <v>20</v>
      </c>
      <c r="AM331" s="5" t="s">
        <v>88</v>
      </c>
      <c r="AN331" s="5">
        <v>6</v>
      </c>
      <c r="AO331" s="5">
        <v>0</v>
      </c>
      <c r="AP331" s="5">
        <v>6</v>
      </c>
      <c r="AQ331" s="5">
        <v>0</v>
      </c>
      <c r="AR331" s="5" t="s">
        <v>127</v>
      </c>
      <c r="AS331" s="5" t="s">
        <v>998</v>
      </c>
      <c r="AT331" s="5" t="s">
        <v>91</v>
      </c>
      <c r="AU331" s="6" t="s">
        <v>1270</v>
      </c>
      <c r="AV331" s="58">
        <v>0.28164705882352897</v>
      </c>
      <c r="AW331" s="58">
        <v>9.7176470588235031E-2</v>
      </c>
      <c r="AX331" s="52">
        <v>6</v>
      </c>
      <c r="AY331" s="65">
        <v>0.23803276794575287</v>
      </c>
      <c r="AZ331" s="58">
        <v>0.29976470588235199</v>
      </c>
      <c r="BA331" s="58">
        <v>0.13176470588235301</v>
      </c>
      <c r="BB331" s="52">
        <v>6</v>
      </c>
      <c r="BC331" s="65">
        <v>0.32275629551966595</v>
      </c>
      <c r="BD331" s="5" t="s">
        <v>93</v>
      </c>
      <c r="BE331" s="5" t="s">
        <v>1991</v>
      </c>
      <c r="BF331" s="5" t="s">
        <v>1840</v>
      </c>
      <c r="BG331" s="5" t="s">
        <v>1732</v>
      </c>
      <c r="BH331" s="5" t="s">
        <v>1737</v>
      </c>
    </row>
    <row r="332" spans="1:60" s="5" customFormat="1" ht="14">
      <c r="A332" s="5" t="s">
        <v>1601</v>
      </c>
      <c r="B332" s="5" t="s">
        <v>984</v>
      </c>
      <c r="C332" s="5" t="s">
        <v>997</v>
      </c>
      <c r="D332" s="5" t="s">
        <v>986</v>
      </c>
      <c r="E332" s="5" t="s">
        <v>987</v>
      </c>
      <c r="F332" s="5" t="s">
        <v>66</v>
      </c>
      <c r="G332" s="5" t="s">
        <v>67</v>
      </c>
      <c r="H332" s="5">
        <v>2016</v>
      </c>
      <c r="I332" s="5" t="s">
        <v>988</v>
      </c>
      <c r="J332" s="5" t="s">
        <v>989</v>
      </c>
      <c r="K332" s="5" t="s">
        <v>990</v>
      </c>
      <c r="L332" s="5" t="s">
        <v>71</v>
      </c>
      <c r="M332" s="5" t="s">
        <v>72</v>
      </c>
      <c r="N332" s="5" t="s">
        <v>73</v>
      </c>
      <c r="O332" s="5" t="s">
        <v>74</v>
      </c>
      <c r="P332" s="5" t="s">
        <v>219</v>
      </c>
      <c r="Q332" s="5" t="s">
        <v>76</v>
      </c>
      <c r="R332" s="5" t="s">
        <v>417</v>
      </c>
      <c r="S332" s="5" t="s">
        <v>76</v>
      </c>
      <c r="T332" s="5" t="s">
        <v>76</v>
      </c>
      <c r="U332" s="5" t="s">
        <v>220</v>
      </c>
      <c r="V332" s="5" t="s">
        <v>77</v>
      </c>
      <c r="W332" s="5" t="s">
        <v>356</v>
      </c>
      <c r="X332" s="5" t="s">
        <v>356</v>
      </c>
      <c r="Y332" s="5" t="s">
        <v>116</v>
      </c>
      <c r="Z332" s="5" t="s">
        <v>991</v>
      </c>
      <c r="AA332" s="5" t="s">
        <v>992</v>
      </c>
      <c r="AB332" s="5" t="s">
        <v>993</v>
      </c>
      <c r="AC332" s="5" t="s">
        <v>994</v>
      </c>
      <c r="AD332" s="5" t="s">
        <v>83</v>
      </c>
      <c r="AE332" s="5" t="s">
        <v>177</v>
      </c>
      <c r="AF332" s="5" t="s">
        <v>85</v>
      </c>
      <c r="AG332" s="5" t="s">
        <v>154</v>
      </c>
      <c r="AH332" s="5" t="s">
        <v>76</v>
      </c>
      <c r="AI332" s="5">
        <v>1</v>
      </c>
      <c r="AJ332" s="5" t="s">
        <v>87</v>
      </c>
      <c r="AK332" s="5">
        <v>10</v>
      </c>
      <c r="AL332" s="5">
        <v>20</v>
      </c>
      <c r="AM332" s="5" t="s">
        <v>88</v>
      </c>
      <c r="AN332" s="5">
        <v>6</v>
      </c>
      <c r="AO332" s="5">
        <v>0</v>
      </c>
      <c r="AP332" s="5">
        <v>6</v>
      </c>
      <c r="AQ332" s="5">
        <v>0</v>
      </c>
      <c r="AR332" s="5" t="s">
        <v>127</v>
      </c>
      <c r="AS332" s="5" t="s">
        <v>998</v>
      </c>
      <c r="AT332" s="5" t="s">
        <v>91</v>
      </c>
      <c r="AU332" s="6" t="s">
        <v>1269</v>
      </c>
      <c r="AV332" s="58">
        <v>0.40352941176470503</v>
      </c>
      <c r="AW332" s="58">
        <v>0.17294117647058893</v>
      </c>
      <c r="AX332" s="52">
        <v>6</v>
      </c>
      <c r="AY332" s="65">
        <v>0.42361763786956308</v>
      </c>
      <c r="AZ332" s="58">
        <v>0.45952941176470502</v>
      </c>
      <c r="BA332" s="58">
        <v>0.186117647058824</v>
      </c>
      <c r="BB332" s="52">
        <v>6</v>
      </c>
      <c r="BC332" s="65">
        <v>0.45589326742152908</v>
      </c>
      <c r="BD332" s="5" t="s">
        <v>93</v>
      </c>
      <c r="BE332" s="5" t="s">
        <v>1991</v>
      </c>
      <c r="BF332" s="5" t="s">
        <v>1840</v>
      </c>
      <c r="BG332" s="5" t="s">
        <v>1732</v>
      </c>
      <c r="BH332" s="5" t="s">
        <v>1737</v>
      </c>
    </row>
    <row r="333" spans="1:60" s="7" customFormat="1">
      <c r="A333" s="7" t="s">
        <v>1602</v>
      </c>
      <c r="B333" s="7" t="s">
        <v>1000</v>
      </c>
      <c r="C333" s="7" t="s">
        <v>1001</v>
      </c>
      <c r="D333" s="7" t="s">
        <v>1002</v>
      </c>
      <c r="E333" s="7" t="s">
        <v>1003</v>
      </c>
      <c r="F333" s="7" t="s">
        <v>334</v>
      </c>
      <c r="G333" s="7" t="s">
        <v>67</v>
      </c>
      <c r="H333" s="7">
        <v>2013</v>
      </c>
      <c r="I333" s="7" t="s">
        <v>1004</v>
      </c>
      <c r="J333" s="7" t="s">
        <v>167</v>
      </c>
      <c r="K333" s="7" t="s">
        <v>168</v>
      </c>
      <c r="L333" s="7" t="s">
        <v>71</v>
      </c>
      <c r="M333" s="7" t="s">
        <v>169</v>
      </c>
      <c r="N333" s="7" t="s">
        <v>73</v>
      </c>
      <c r="O333" s="7" t="s">
        <v>74</v>
      </c>
      <c r="P333" s="7" t="s">
        <v>75</v>
      </c>
      <c r="Q333" s="7" t="s">
        <v>72</v>
      </c>
      <c r="R333" s="7" t="s">
        <v>75</v>
      </c>
      <c r="S333" s="7" t="s">
        <v>220</v>
      </c>
      <c r="T333" s="7" t="s">
        <v>220</v>
      </c>
      <c r="U333" s="7" t="s">
        <v>220</v>
      </c>
      <c r="V333" s="7" t="s">
        <v>170</v>
      </c>
      <c r="W333" s="7" t="s">
        <v>356</v>
      </c>
      <c r="X333" s="7" t="s">
        <v>356</v>
      </c>
      <c r="Y333" s="7" t="s">
        <v>736</v>
      </c>
      <c r="Z333" s="7" t="s">
        <v>1005</v>
      </c>
      <c r="AA333" s="7" t="s">
        <v>1006</v>
      </c>
      <c r="AB333" s="7" t="s">
        <v>1943</v>
      </c>
      <c r="AC333" s="7" t="s">
        <v>1008</v>
      </c>
      <c r="AD333" s="7" t="s">
        <v>83</v>
      </c>
      <c r="AE333" s="7" t="s">
        <v>1009</v>
      </c>
      <c r="AF333" s="7" t="s">
        <v>85</v>
      </c>
      <c r="AG333" s="7" t="s">
        <v>86</v>
      </c>
      <c r="AH333" s="7" t="s">
        <v>76</v>
      </c>
      <c r="AI333" s="7">
        <v>1</v>
      </c>
      <c r="AJ333" s="7">
        <v>4</v>
      </c>
      <c r="AK333" s="7">
        <v>10</v>
      </c>
      <c r="AL333" s="7" t="s">
        <v>1010</v>
      </c>
      <c r="AM333" s="7" t="s">
        <v>88</v>
      </c>
      <c r="AN333" s="7">
        <v>16</v>
      </c>
      <c r="AO333" s="7">
        <v>0</v>
      </c>
      <c r="AP333" s="7">
        <v>16</v>
      </c>
      <c r="AQ333" s="7">
        <v>0</v>
      </c>
      <c r="AR333" s="7" t="s">
        <v>127</v>
      </c>
      <c r="AS333" s="7" t="s">
        <v>1011</v>
      </c>
      <c r="AT333" s="7" t="s">
        <v>91</v>
      </c>
      <c r="AU333" s="8" t="s">
        <v>1854</v>
      </c>
      <c r="AV333" s="61">
        <v>0.47</v>
      </c>
      <c r="AW333" s="61">
        <v>0.04</v>
      </c>
      <c r="AX333" s="54">
        <v>16</v>
      </c>
      <c r="AY333" s="67">
        <v>0.17</v>
      </c>
      <c r="AZ333" s="61">
        <v>0.35</v>
      </c>
      <c r="BA333" s="61">
        <v>0.04</v>
      </c>
      <c r="BB333" s="54">
        <v>16</v>
      </c>
      <c r="BC333" s="67">
        <v>0.15</v>
      </c>
      <c r="BD333" s="7" t="s">
        <v>93</v>
      </c>
      <c r="BE333" s="7" t="s">
        <v>2011</v>
      </c>
      <c r="BF333" s="7" t="s">
        <v>1013</v>
      </c>
    </row>
    <row r="334" spans="1:60" s="7" customFormat="1">
      <c r="A334" s="7" t="s">
        <v>1603</v>
      </c>
      <c r="B334" s="7" t="s">
        <v>1000</v>
      </c>
      <c r="C334" s="7" t="s">
        <v>1001</v>
      </c>
      <c r="D334" s="7" t="s">
        <v>1002</v>
      </c>
      <c r="E334" s="7" t="s">
        <v>1003</v>
      </c>
      <c r="F334" s="7" t="s">
        <v>334</v>
      </c>
      <c r="G334" s="7" t="s">
        <v>67</v>
      </c>
      <c r="H334" s="7">
        <v>2013</v>
      </c>
      <c r="I334" s="7" t="s">
        <v>1004</v>
      </c>
      <c r="J334" s="7" t="s">
        <v>167</v>
      </c>
      <c r="K334" s="7" t="s">
        <v>168</v>
      </c>
      <c r="L334" s="7" t="s">
        <v>71</v>
      </c>
      <c r="M334" s="7" t="s">
        <v>169</v>
      </c>
      <c r="N334" s="7" t="s">
        <v>73</v>
      </c>
      <c r="O334" s="7" t="s">
        <v>74</v>
      </c>
      <c r="P334" s="7" t="s">
        <v>75</v>
      </c>
      <c r="Q334" s="7" t="s">
        <v>72</v>
      </c>
      <c r="R334" s="7" t="s">
        <v>75</v>
      </c>
      <c r="S334" s="7" t="s">
        <v>220</v>
      </c>
      <c r="T334" s="7" t="s">
        <v>220</v>
      </c>
      <c r="U334" s="7" t="s">
        <v>220</v>
      </c>
      <c r="V334" s="7" t="s">
        <v>170</v>
      </c>
      <c r="W334" s="7" t="s">
        <v>356</v>
      </c>
      <c r="X334" s="7" t="s">
        <v>356</v>
      </c>
      <c r="Y334" s="7" t="s">
        <v>736</v>
      </c>
      <c r="Z334" s="7" t="s">
        <v>1005</v>
      </c>
      <c r="AA334" s="7" t="s">
        <v>1006</v>
      </c>
      <c r="AB334" s="7" t="s">
        <v>1943</v>
      </c>
      <c r="AC334" s="7" t="s">
        <v>1008</v>
      </c>
      <c r="AD334" s="7" t="s">
        <v>83</v>
      </c>
      <c r="AE334" s="7" t="s">
        <v>1009</v>
      </c>
      <c r="AF334" s="7" t="s">
        <v>85</v>
      </c>
      <c r="AG334" s="7" t="s">
        <v>86</v>
      </c>
      <c r="AH334" s="7" t="s">
        <v>76</v>
      </c>
      <c r="AI334" s="7">
        <v>1</v>
      </c>
      <c r="AJ334" s="7">
        <v>4</v>
      </c>
      <c r="AK334" s="7">
        <v>10</v>
      </c>
      <c r="AL334" s="7" t="s">
        <v>1010</v>
      </c>
      <c r="AM334" s="7" t="s">
        <v>88</v>
      </c>
      <c r="AN334" s="7">
        <v>16</v>
      </c>
      <c r="AO334" s="7">
        <v>0</v>
      </c>
      <c r="AP334" s="7">
        <v>16</v>
      </c>
      <c r="AQ334" s="7">
        <v>0</v>
      </c>
      <c r="AR334" s="7" t="s">
        <v>127</v>
      </c>
      <c r="AS334" s="7" t="s">
        <v>1011</v>
      </c>
      <c r="AT334" s="7" t="s">
        <v>91</v>
      </c>
      <c r="AU334" s="8" t="s">
        <v>1270</v>
      </c>
      <c r="AV334" s="61">
        <v>0.10314</v>
      </c>
      <c r="AW334" s="61">
        <v>3.0960000000000001E-2</v>
      </c>
      <c r="AX334" s="54">
        <v>16</v>
      </c>
      <c r="AY334" s="67">
        <v>0.12384000000000001</v>
      </c>
      <c r="AZ334" s="61">
        <v>0.10843</v>
      </c>
      <c r="BA334" s="61">
        <v>3.8239999999999996E-2</v>
      </c>
      <c r="BB334" s="54">
        <v>16</v>
      </c>
      <c r="BC334" s="67">
        <v>0.15295999999999998</v>
      </c>
      <c r="BD334" s="7" t="s">
        <v>93</v>
      </c>
      <c r="BE334" s="7" t="s">
        <v>2011</v>
      </c>
      <c r="BF334" s="7" t="s">
        <v>1013</v>
      </c>
    </row>
    <row r="335" spans="1:60" s="7" customFormat="1">
      <c r="A335" s="7" t="s">
        <v>1604</v>
      </c>
      <c r="B335" s="7" t="s">
        <v>1000</v>
      </c>
      <c r="C335" s="7" t="s">
        <v>1001</v>
      </c>
      <c r="D335" s="7" t="s">
        <v>1002</v>
      </c>
      <c r="E335" s="7" t="s">
        <v>1003</v>
      </c>
      <c r="F335" s="7" t="s">
        <v>334</v>
      </c>
      <c r="G335" s="7" t="s">
        <v>67</v>
      </c>
      <c r="H335" s="7">
        <v>2013</v>
      </c>
      <c r="I335" s="7" t="s">
        <v>1004</v>
      </c>
      <c r="J335" s="7" t="s">
        <v>167</v>
      </c>
      <c r="K335" s="7" t="s">
        <v>168</v>
      </c>
      <c r="L335" s="7" t="s">
        <v>71</v>
      </c>
      <c r="M335" s="7" t="s">
        <v>169</v>
      </c>
      <c r="N335" s="7" t="s">
        <v>73</v>
      </c>
      <c r="O335" s="7" t="s">
        <v>74</v>
      </c>
      <c r="P335" s="7" t="s">
        <v>75</v>
      </c>
      <c r="Q335" s="7" t="s">
        <v>72</v>
      </c>
      <c r="R335" s="7" t="s">
        <v>75</v>
      </c>
      <c r="S335" s="7" t="s">
        <v>220</v>
      </c>
      <c r="T335" s="7" t="s">
        <v>220</v>
      </c>
      <c r="U335" s="7" t="s">
        <v>220</v>
      </c>
      <c r="V335" s="7" t="s">
        <v>170</v>
      </c>
      <c r="W335" s="7" t="s">
        <v>356</v>
      </c>
      <c r="X335" s="7" t="s">
        <v>356</v>
      </c>
      <c r="Y335" s="7" t="s">
        <v>736</v>
      </c>
      <c r="Z335" s="7" t="s">
        <v>1005</v>
      </c>
      <c r="AA335" s="7" t="s">
        <v>1006</v>
      </c>
      <c r="AB335" s="7" t="s">
        <v>1943</v>
      </c>
      <c r="AC335" s="7" t="s">
        <v>1008</v>
      </c>
      <c r="AD335" s="7" t="s">
        <v>83</v>
      </c>
      <c r="AE335" s="7" t="s">
        <v>1009</v>
      </c>
      <c r="AF335" s="7" t="s">
        <v>85</v>
      </c>
      <c r="AG335" s="7" t="s">
        <v>86</v>
      </c>
      <c r="AH335" s="7" t="s">
        <v>76</v>
      </c>
      <c r="AI335" s="7">
        <v>1</v>
      </c>
      <c r="AJ335" s="7">
        <v>4</v>
      </c>
      <c r="AK335" s="7">
        <v>10</v>
      </c>
      <c r="AL335" s="7" t="s">
        <v>1010</v>
      </c>
      <c r="AM335" s="7" t="s">
        <v>88</v>
      </c>
      <c r="AN335" s="7">
        <v>16</v>
      </c>
      <c r="AO335" s="7">
        <v>0</v>
      </c>
      <c r="AP335" s="7">
        <v>16</v>
      </c>
      <c r="AQ335" s="7">
        <v>0</v>
      </c>
      <c r="AR335" s="7" t="s">
        <v>127</v>
      </c>
      <c r="AS335" s="7" t="s">
        <v>1011</v>
      </c>
      <c r="AT335" s="7" t="s">
        <v>91</v>
      </c>
      <c r="AU335" s="8" t="s">
        <v>1269</v>
      </c>
      <c r="AV335" s="61">
        <v>0.87513999999999992</v>
      </c>
      <c r="AW335" s="61">
        <v>3.0690000000000026E-2</v>
      </c>
      <c r="AX335" s="54">
        <v>16</v>
      </c>
      <c r="AY335" s="67">
        <v>0.12276000000000011</v>
      </c>
      <c r="AZ335" s="61">
        <v>0.92096999999999996</v>
      </c>
      <c r="BA335" s="61">
        <v>2.7409999999999997E-2</v>
      </c>
      <c r="BB335" s="54">
        <v>16</v>
      </c>
      <c r="BC335" s="67">
        <v>0.10963999999999999</v>
      </c>
      <c r="BD335" s="7" t="s">
        <v>93</v>
      </c>
      <c r="BE335" s="7" t="s">
        <v>2011</v>
      </c>
      <c r="BF335" s="7" t="s">
        <v>1013</v>
      </c>
    </row>
    <row r="336" spans="1:60" s="10" customFormat="1">
      <c r="A336" s="10" t="s">
        <v>1605</v>
      </c>
      <c r="B336" s="10" t="s">
        <v>1000</v>
      </c>
      <c r="C336" s="10" t="s">
        <v>1015</v>
      </c>
      <c r="D336" s="10" t="s">
        <v>1002</v>
      </c>
      <c r="E336" s="10" t="s">
        <v>1003</v>
      </c>
      <c r="F336" s="10" t="s">
        <v>334</v>
      </c>
      <c r="G336" s="10" t="s">
        <v>67</v>
      </c>
      <c r="H336" s="10">
        <v>2013</v>
      </c>
      <c r="I336" s="10" t="s">
        <v>1004</v>
      </c>
      <c r="J336" s="10" t="s">
        <v>167</v>
      </c>
      <c r="K336" s="10" t="s">
        <v>168</v>
      </c>
      <c r="L336" s="10" t="s">
        <v>71</v>
      </c>
      <c r="M336" s="10" t="s">
        <v>169</v>
      </c>
      <c r="N336" s="10" t="s">
        <v>73</v>
      </c>
      <c r="O336" s="10" t="s">
        <v>74</v>
      </c>
      <c r="P336" s="10" t="s">
        <v>219</v>
      </c>
      <c r="Q336" s="10" t="s">
        <v>76</v>
      </c>
      <c r="R336" s="10" t="s">
        <v>417</v>
      </c>
      <c r="S336" s="10" t="s">
        <v>220</v>
      </c>
      <c r="T336" s="10" t="s">
        <v>220</v>
      </c>
      <c r="U336" s="10" t="s">
        <v>220</v>
      </c>
      <c r="V336" s="10" t="s">
        <v>170</v>
      </c>
      <c r="W336" s="10" t="s">
        <v>356</v>
      </c>
      <c r="X336" s="10" t="s">
        <v>356</v>
      </c>
      <c r="Y336" s="10" t="s">
        <v>736</v>
      </c>
      <c r="Z336" s="10" t="s">
        <v>1005</v>
      </c>
      <c r="AA336" s="10" t="s">
        <v>1006</v>
      </c>
      <c r="AB336" s="10" t="s">
        <v>1943</v>
      </c>
      <c r="AC336" s="10" t="s">
        <v>1008</v>
      </c>
      <c r="AD336" s="10" t="s">
        <v>83</v>
      </c>
      <c r="AE336" s="10" t="s">
        <v>1009</v>
      </c>
      <c r="AF336" s="10" t="s">
        <v>85</v>
      </c>
      <c r="AG336" s="10" t="s">
        <v>86</v>
      </c>
      <c r="AH336" s="10" t="s">
        <v>76</v>
      </c>
      <c r="AI336" s="10">
        <v>1</v>
      </c>
      <c r="AJ336" s="10">
        <v>4</v>
      </c>
      <c r="AK336" s="10">
        <v>10</v>
      </c>
      <c r="AL336" s="10" t="s">
        <v>1010</v>
      </c>
      <c r="AM336" s="10" t="s">
        <v>88</v>
      </c>
      <c r="AN336" s="10">
        <v>16</v>
      </c>
      <c r="AO336" s="10">
        <v>0</v>
      </c>
      <c r="AP336" s="10">
        <v>16</v>
      </c>
      <c r="AQ336" s="10">
        <v>0</v>
      </c>
      <c r="AR336" s="10" t="s">
        <v>127</v>
      </c>
      <c r="AS336" s="10" t="s">
        <v>1016</v>
      </c>
      <c r="AT336" s="10" t="s">
        <v>91</v>
      </c>
      <c r="AU336" s="11" t="s">
        <v>1854</v>
      </c>
      <c r="AV336" s="59">
        <v>0.45</v>
      </c>
      <c r="AW336" s="59">
        <v>0.03</v>
      </c>
      <c r="AX336" s="53">
        <v>16</v>
      </c>
      <c r="AY336" s="66">
        <v>0.13</v>
      </c>
      <c r="AZ336" s="59">
        <v>0.35</v>
      </c>
      <c r="BA336" s="59">
        <v>0.04</v>
      </c>
      <c r="BB336" s="53">
        <v>16</v>
      </c>
      <c r="BC336" s="66">
        <v>0.15</v>
      </c>
      <c r="BD336" s="10" t="s">
        <v>93</v>
      </c>
      <c r="BE336" s="10" t="s">
        <v>2011</v>
      </c>
      <c r="BF336" s="10" t="s">
        <v>1013</v>
      </c>
    </row>
    <row r="337" spans="1:60" s="10" customFormat="1">
      <c r="A337" s="10" t="s">
        <v>1606</v>
      </c>
      <c r="B337" s="10" t="s">
        <v>1000</v>
      </c>
      <c r="C337" s="10" t="s">
        <v>1015</v>
      </c>
      <c r="D337" s="10" t="s">
        <v>1002</v>
      </c>
      <c r="E337" s="10" t="s">
        <v>1003</v>
      </c>
      <c r="F337" s="10" t="s">
        <v>334</v>
      </c>
      <c r="G337" s="10" t="s">
        <v>67</v>
      </c>
      <c r="H337" s="10">
        <v>2013</v>
      </c>
      <c r="I337" s="10" t="s">
        <v>1004</v>
      </c>
      <c r="J337" s="10" t="s">
        <v>167</v>
      </c>
      <c r="K337" s="10" t="s">
        <v>168</v>
      </c>
      <c r="L337" s="10" t="s">
        <v>71</v>
      </c>
      <c r="M337" s="10" t="s">
        <v>169</v>
      </c>
      <c r="N337" s="10" t="s">
        <v>73</v>
      </c>
      <c r="O337" s="10" t="s">
        <v>74</v>
      </c>
      <c r="P337" s="10" t="s">
        <v>219</v>
      </c>
      <c r="Q337" s="10" t="s">
        <v>76</v>
      </c>
      <c r="R337" s="10" t="s">
        <v>417</v>
      </c>
      <c r="S337" s="10" t="s">
        <v>220</v>
      </c>
      <c r="T337" s="10" t="s">
        <v>220</v>
      </c>
      <c r="U337" s="10" t="s">
        <v>220</v>
      </c>
      <c r="V337" s="10" t="s">
        <v>170</v>
      </c>
      <c r="W337" s="10" t="s">
        <v>356</v>
      </c>
      <c r="X337" s="10" t="s">
        <v>356</v>
      </c>
      <c r="Y337" s="10" t="s">
        <v>736</v>
      </c>
      <c r="Z337" s="10" t="s">
        <v>1005</v>
      </c>
      <c r="AA337" s="10" t="s">
        <v>1006</v>
      </c>
      <c r="AB337" s="10" t="s">
        <v>1943</v>
      </c>
      <c r="AC337" s="10" t="s">
        <v>1008</v>
      </c>
      <c r="AD337" s="10" t="s">
        <v>83</v>
      </c>
      <c r="AE337" s="10" t="s">
        <v>1009</v>
      </c>
      <c r="AF337" s="10" t="s">
        <v>85</v>
      </c>
      <c r="AG337" s="10" t="s">
        <v>86</v>
      </c>
      <c r="AH337" s="10" t="s">
        <v>76</v>
      </c>
      <c r="AI337" s="10">
        <v>1</v>
      </c>
      <c r="AJ337" s="10">
        <v>4</v>
      </c>
      <c r="AK337" s="10">
        <v>10</v>
      </c>
      <c r="AL337" s="10" t="s">
        <v>1010</v>
      </c>
      <c r="AM337" s="10" t="s">
        <v>88</v>
      </c>
      <c r="AN337" s="10">
        <v>16</v>
      </c>
      <c r="AO337" s="10">
        <v>0</v>
      </c>
      <c r="AP337" s="10">
        <v>16</v>
      </c>
      <c r="AQ337" s="10">
        <v>0</v>
      </c>
      <c r="AR337" s="10" t="s">
        <v>127</v>
      </c>
      <c r="AS337" s="10" t="s">
        <v>1016</v>
      </c>
      <c r="AT337" s="10" t="s">
        <v>91</v>
      </c>
      <c r="AU337" s="11" t="s">
        <v>1270</v>
      </c>
      <c r="AV337" s="59">
        <v>0.16277999999999998</v>
      </c>
      <c r="AW337" s="59">
        <v>2.3910000000000001E-2</v>
      </c>
      <c r="AX337" s="53">
        <v>16</v>
      </c>
      <c r="AY337" s="66">
        <v>9.5640000000000003E-2</v>
      </c>
      <c r="AZ337" s="59">
        <v>0.10843</v>
      </c>
      <c r="BA337" s="59">
        <v>3.8239999999999996E-2</v>
      </c>
      <c r="BB337" s="53">
        <v>16</v>
      </c>
      <c r="BC337" s="66">
        <v>0.15295999999999998</v>
      </c>
      <c r="BD337" s="10" t="s">
        <v>93</v>
      </c>
      <c r="BE337" s="10" t="s">
        <v>2011</v>
      </c>
      <c r="BF337" s="10" t="s">
        <v>1013</v>
      </c>
    </row>
    <row r="338" spans="1:60" s="10" customFormat="1">
      <c r="A338" s="10" t="s">
        <v>1607</v>
      </c>
      <c r="B338" s="10" t="s">
        <v>1000</v>
      </c>
      <c r="C338" s="10" t="s">
        <v>1015</v>
      </c>
      <c r="D338" s="10" t="s">
        <v>1002</v>
      </c>
      <c r="E338" s="10" t="s">
        <v>1003</v>
      </c>
      <c r="F338" s="10" t="s">
        <v>334</v>
      </c>
      <c r="G338" s="10" t="s">
        <v>67</v>
      </c>
      <c r="H338" s="10">
        <v>2013</v>
      </c>
      <c r="I338" s="10" t="s">
        <v>1004</v>
      </c>
      <c r="J338" s="10" t="s">
        <v>167</v>
      </c>
      <c r="K338" s="10" t="s">
        <v>168</v>
      </c>
      <c r="L338" s="10" t="s">
        <v>71</v>
      </c>
      <c r="M338" s="10" t="s">
        <v>169</v>
      </c>
      <c r="N338" s="10" t="s">
        <v>73</v>
      </c>
      <c r="O338" s="10" t="s">
        <v>74</v>
      </c>
      <c r="P338" s="10" t="s">
        <v>219</v>
      </c>
      <c r="Q338" s="10" t="s">
        <v>76</v>
      </c>
      <c r="R338" s="10" t="s">
        <v>417</v>
      </c>
      <c r="S338" s="10" t="s">
        <v>220</v>
      </c>
      <c r="T338" s="10" t="s">
        <v>220</v>
      </c>
      <c r="U338" s="10" t="s">
        <v>220</v>
      </c>
      <c r="V338" s="10" t="s">
        <v>170</v>
      </c>
      <c r="W338" s="10" t="s">
        <v>356</v>
      </c>
      <c r="X338" s="10" t="s">
        <v>356</v>
      </c>
      <c r="Y338" s="10" t="s">
        <v>736</v>
      </c>
      <c r="Z338" s="10" t="s">
        <v>1005</v>
      </c>
      <c r="AA338" s="10" t="s">
        <v>1006</v>
      </c>
      <c r="AB338" s="10" t="s">
        <v>1943</v>
      </c>
      <c r="AC338" s="10" t="s">
        <v>1008</v>
      </c>
      <c r="AD338" s="10" t="s">
        <v>83</v>
      </c>
      <c r="AE338" s="10" t="s">
        <v>1009</v>
      </c>
      <c r="AF338" s="10" t="s">
        <v>85</v>
      </c>
      <c r="AG338" s="10" t="s">
        <v>86</v>
      </c>
      <c r="AH338" s="10" t="s">
        <v>76</v>
      </c>
      <c r="AI338" s="10">
        <v>1</v>
      </c>
      <c r="AJ338" s="10">
        <v>4</v>
      </c>
      <c r="AK338" s="10">
        <v>10</v>
      </c>
      <c r="AL338" s="10" t="s">
        <v>1010</v>
      </c>
      <c r="AM338" s="10" t="s">
        <v>88</v>
      </c>
      <c r="AN338" s="10">
        <v>16</v>
      </c>
      <c r="AO338" s="10">
        <v>0</v>
      </c>
      <c r="AP338" s="10">
        <v>16</v>
      </c>
      <c r="AQ338" s="10">
        <v>0</v>
      </c>
      <c r="AR338" s="10" t="s">
        <v>127</v>
      </c>
      <c r="AS338" s="10" t="s">
        <v>1016</v>
      </c>
      <c r="AT338" s="10" t="s">
        <v>91</v>
      </c>
      <c r="AU338" s="11" t="s">
        <v>1269</v>
      </c>
      <c r="AV338" s="59">
        <v>0.93656000000000006</v>
      </c>
      <c r="AW338" s="59">
        <v>2.3639999999999901E-2</v>
      </c>
      <c r="AX338" s="53">
        <v>16</v>
      </c>
      <c r="AY338" s="66">
        <v>9.4559999999999603E-2</v>
      </c>
      <c r="AZ338" s="59">
        <v>0.92096999999999996</v>
      </c>
      <c r="BA338" s="59">
        <v>2.7409999999999997E-2</v>
      </c>
      <c r="BB338" s="53">
        <v>16</v>
      </c>
      <c r="BC338" s="66">
        <v>0.10963999999999999</v>
      </c>
      <c r="BD338" s="10" t="s">
        <v>93</v>
      </c>
      <c r="BE338" s="10" t="s">
        <v>2011</v>
      </c>
      <c r="BF338" s="10" t="s">
        <v>1013</v>
      </c>
    </row>
    <row r="339" spans="1:60" s="7" customFormat="1">
      <c r="A339" s="7" t="s">
        <v>1608</v>
      </c>
      <c r="B339" s="7" t="s">
        <v>1018</v>
      </c>
      <c r="C339" s="7" t="s">
        <v>1019</v>
      </c>
      <c r="D339" s="7" t="s">
        <v>1020</v>
      </c>
      <c r="E339" s="7" t="s">
        <v>1021</v>
      </c>
      <c r="F339" s="7" t="s">
        <v>334</v>
      </c>
      <c r="G339" s="7" t="s">
        <v>67</v>
      </c>
      <c r="H339" s="7">
        <v>2014</v>
      </c>
      <c r="I339" s="7" t="s">
        <v>1022</v>
      </c>
      <c r="J339" s="7" t="s">
        <v>167</v>
      </c>
      <c r="K339" s="7" t="s">
        <v>168</v>
      </c>
      <c r="L339" s="7" t="s">
        <v>71</v>
      </c>
      <c r="M339" s="7" t="s">
        <v>446</v>
      </c>
      <c r="N339" s="7" t="s">
        <v>73</v>
      </c>
      <c r="O339" s="7" t="s">
        <v>74</v>
      </c>
      <c r="P339" s="7" t="s">
        <v>75</v>
      </c>
      <c r="Q339" s="7" t="s">
        <v>72</v>
      </c>
      <c r="R339" s="7" t="s">
        <v>75</v>
      </c>
      <c r="S339" s="7" t="s">
        <v>220</v>
      </c>
      <c r="T339" s="7" t="s">
        <v>76</v>
      </c>
      <c r="U339" s="7" t="s">
        <v>76</v>
      </c>
      <c r="V339" s="7" t="s">
        <v>170</v>
      </c>
      <c r="W339" s="7" t="s">
        <v>356</v>
      </c>
      <c r="X339" s="7" t="s">
        <v>356</v>
      </c>
      <c r="Y339" s="7" t="s">
        <v>736</v>
      </c>
      <c r="Z339" s="7" t="s">
        <v>1023</v>
      </c>
      <c r="AA339" s="7" t="s">
        <v>1024</v>
      </c>
      <c r="AB339" s="7" t="s">
        <v>1025</v>
      </c>
      <c r="AC339" s="7" t="s">
        <v>1024</v>
      </c>
      <c r="AD339" s="7" t="s">
        <v>176</v>
      </c>
      <c r="AE339" s="7" t="s">
        <v>1026</v>
      </c>
      <c r="AF339" s="7" t="s">
        <v>85</v>
      </c>
      <c r="AG339" s="7" t="s">
        <v>86</v>
      </c>
      <c r="AH339" s="7" t="s">
        <v>76</v>
      </c>
      <c r="AI339" s="7">
        <v>13</v>
      </c>
      <c r="AJ339" s="7">
        <v>6</v>
      </c>
      <c r="AK339" s="7">
        <v>32</v>
      </c>
      <c r="AL339" s="7">
        <v>32</v>
      </c>
      <c r="AM339" s="7" t="s">
        <v>88</v>
      </c>
      <c r="AN339" s="7">
        <v>8</v>
      </c>
      <c r="AO339" s="7">
        <v>0</v>
      </c>
      <c r="AP339" s="7">
        <v>8</v>
      </c>
      <c r="AQ339" s="7">
        <v>0</v>
      </c>
      <c r="AR339" s="7" t="s">
        <v>127</v>
      </c>
      <c r="AS339" s="7" t="s">
        <v>1027</v>
      </c>
      <c r="AT339" s="7" t="s">
        <v>91</v>
      </c>
      <c r="AU339" s="8" t="s">
        <v>131</v>
      </c>
      <c r="AV339" s="61">
        <v>0.78</v>
      </c>
      <c r="AW339" s="61">
        <v>0.05</v>
      </c>
      <c r="AX339" s="54">
        <v>8</v>
      </c>
      <c r="AY339" s="67">
        <v>0.14000000000000001</v>
      </c>
      <c r="AZ339" s="61">
        <v>0.85</v>
      </c>
      <c r="BA339" s="61">
        <v>0.03</v>
      </c>
      <c r="BB339" s="54">
        <v>8</v>
      </c>
      <c r="BC339" s="67">
        <v>0.08</v>
      </c>
      <c r="BD339" s="7" t="s">
        <v>93</v>
      </c>
      <c r="BE339" s="7" t="s">
        <v>1993</v>
      </c>
      <c r="BF339" s="7" t="s">
        <v>1028</v>
      </c>
    </row>
    <row r="340" spans="1:60" s="7" customFormat="1">
      <c r="A340" s="7" t="s">
        <v>1609</v>
      </c>
      <c r="B340" s="7" t="s">
        <v>1018</v>
      </c>
      <c r="C340" s="7" t="s">
        <v>1019</v>
      </c>
      <c r="D340" s="7" t="s">
        <v>1020</v>
      </c>
      <c r="E340" s="7" t="s">
        <v>1021</v>
      </c>
      <c r="F340" s="7" t="s">
        <v>334</v>
      </c>
      <c r="G340" s="7" t="s">
        <v>67</v>
      </c>
      <c r="H340" s="7">
        <v>2014</v>
      </c>
      <c r="I340" s="7" t="s">
        <v>1022</v>
      </c>
      <c r="J340" s="7" t="s">
        <v>167</v>
      </c>
      <c r="K340" s="7" t="s">
        <v>168</v>
      </c>
      <c r="L340" s="7" t="s">
        <v>71</v>
      </c>
      <c r="M340" s="7" t="s">
        <v>446</v>
      </c>
      <c r="N340" s="7" t="s">
        <v>73</v>
      </c>
      <c r="O340" s="7" t="s">
        <v>74</v>
      </c>
      <c r="P340" s="7" t="s">
        <v>75</v>
      </c>
      <c r="Q340" s="7" t="s">
        <v>72</v>
      </c>
      <c r="R340" s="7" t="s">
        <v>75</v>
      </c>
      <c r="S340" s="7" t="s">
        <v>220</v>
      </c>
      <c r="T340" s="7" t="s">
        <v>76</v>
      </c>
      <c r="U340" s="7" t="s">
        <v>76</v>
      </c>
      <c r="V340" s="7" t="s">
        <v>170</v>
      </c>
      <c r="W340" s="7" t="s">
        <v>356</v>
      </c>
      <c r="X340" s="7" t="s">
        <v>356</v>
      </c>
      <c r="Y340" s="7" t="s">
        <v>736</v>
      </c>
      <c r="Z340" s="7" t="s">
        <v>1023</v>
      </c>
      <c r="AA340" s="7" t="s">
        <v>1024</v>
      </c>
      <c r="AB340" s="7" t="s">
        <v>1024</v>
      </c>
      <c r="AC340" s="7" t="s">
        <v>1025</v>
      </c>
      <c r="AD340" s="7" t="s">
        <v>176</v>
      </c>
      <c r="AE340" s="7" t="s">
        <v>1026</v>
      </c>
      <c r="AF340" s="7" t="s">
        <v>85</v>
      </c>
      <c r="AG340" s="7" t="s">
        <v>86</v>
      </c>
      <c r="AH340" s="7" t="s">
        <v>76</v>
      </c>
      <c r="AI340" s="7">
        <v>13</v>
      </c>
      <c r="AJ340" s="7">
        <v>6</v>
      </c>
      <c r="AK340" s="7">
        <v>32</v>
      </c>
      <c r="AL340" s="7">
        <v>32</v>
      </c>
      <c r="AM340" s="7" t="s">
        <v>88</v>
      </c>
      <c r="AN340" s="7">
        <v>8</v>
      </c>
      <c r="AO340" s="7">
        <v>0</v>
      </c>
      <c r="AP340" s="7">
        <v>8</v>
      </c>
      <c r="AQ340" s="7">
        <v>0</v>
      </c>
      <c r="AR340" s="7" t="s">
        <v>127</v>
      </c>
      <c r="AS340" s="7" t="s">
        <v>1027</v>
      </c>
      <c r="AT340" s="7" t="s">
        <v>91</v>
      </c>
      <c r="AU340" s="8" t="s">
        <v>1854</v>
      </c>
      <c r="AV340" s="61">
        <v>0.53</v>
      </c>
      <c r="AW340" s="61">
        <v>0.09</v>
      </c>
      <c r="AX340" s="54">
        <v>8</v>
      </c>
      <c r="AY340" s="67">
        <v>0.26</v>
      </c>
      <c r="AZ340" s="61">
        <v>0.5</v>
      </c>
      <c r="BA340" s="61">
        <v>0.1</v>
      </c>
      <c r="BB340" s="54">
        <v>8</v>
      </c>
      <c r="BC340" s="67">
        <v>0.28999999999999998</v>
      </c>
      <c r="BD340" s="7" t="s">
        <v>93</v>
      </c>
      <c r="BE340" s="7" t="s">
        <v>1993</v>
      </c>
      <c r="BF340" s="7" t="s">
        <v>1028</v>
      </c>
    </row>
    <row r="341" spans="1:60" s="7" customFormat="1">
      <c r="A341" s="7" t="s">
        <v>1610</v>
      </c>
      <c r="B341" s="7" t="s">
        <v>1018</v>
      </c>
      <c r="C341" s="7" t="s">
        <v>1019</v>
      </c>
      <c r="D341" s="7" t="s">
        <v>1020</v>
      </c>
      <c r="E341" s="7" t="s">
        <v>1021</v>
      </c>
      <c r="F341" s="7" t="s">
        <v>334</v>
      </c>
      <c r="G341" s="7" t="s">
        <v>67</v>
      </c>
      <c r="H341" s="7">
        <v>2014</v>
      </c>
      <c r="I341" s="7" t="s">
        <v>1022</v>
      </c>
      <c r="J341" s="7" t="s">
        <v>167</v>
      </c>
      <c r="K341" s="7" t="s">
        <v>168</v>
      </c>
      <c r="L341" s="7" t="s">
        <v>71</v>
      </c>
      <c r="M341" s="7" t="s">
        <v>446</v>
      </c>
      <c r="N341" s="7" t="s">
        <v>73</v>
      </c>
      <c r="O341" s="7" t="s">
        <v>74</v>
      </c>
      <c r="P341" s="7" t="s">
        <v>75</v>
      </c>
      <c r="Q341" s="7" t="s">
        <v>72</v>
      </c>
      <c r="R341" s="7" t="s">
        <v>75</v>
      </c>
      <c r="S341" s="7" t="s">
        <v>220</v>
      </c>
      <c r="T341" s="7" t="s">
        <v>76</v>
      </c>
      <c r="U341" s="7" t="s">
        <v>76</v>
      </c>
      <c r="V341" s="7" t="s">
        <v>170</v>
      </c>
      <c r="W341" s="7" t="s">
        <v>356</v>
      </c>
      <c r="X341" s="7" t="s">
        <v>356</v>
      </c>
      <c r="Y341" s="7" t="s">
        <v>736</v>
      </c>
      <c r="Z341" s="7" t="s">
        <v>1023</v>
      </c>
      <c r="AA341" s="7" t="s">
        <v>1024</v>
      </c>
      <c r="AB341" s="7" t="s">
        <v>1024</v>
      </c>
      <c r="AC341" s="7" t="s">
        <v>1025</v>
      </c>
      <c r="AD341" s="7" t="s">
        <v>176</v>
      </c>
      <c r="AE341" s="7" t="s">
        <v>1026</v>
      </c>
      <c r="AF341" s="7" t="s">
        <v>85</v>
      </c>
      <c r="AG341" s="7" t="s">
        <v>86</v>
      </c>
      <c r="AH341" s="7" t="s">
        <v>76</v>
      </c>
      <c r="AI341" s="7">
        <v>13</v>
      </c>
      <c r="AJ341" s="7">
        <v>6</v>
      </c>
      <c r="AK341" s="7">
        <v>32</v>
      </c>
      <c r="AL341" s="7">
        <v>32</v>
      </c>
      <c r="AM341" s="7" t="s">
        <v>88</v>
      </c>
      <c r="AN341" s="7">
        <v>8</v>
      </c>
      <c r="AO341" s="7">
        <v>0</v>
      </c>
      <c r="AP341" s="7">
        <v>8</v>
      </c>
      <c r="AQ341" s="7">
        <v>0</v>
      </c>
      <c r="AR341" s="7" t="s">
        <v>127</v>
      </c>
      <c r="AS341" s="7" t="s">
        <v>1027</v>
      </c>
      <c r="AT341" s="7" t="s">
        <v>91</v>
      </c>
      <c r="AU341" s="8" t="s">
        <v>1855</v>
      </c>
      <c r="AV341" s="61">
        <v>0.3</v>
      </c>
      <c r="AW341" s="61">
        <v>7.0000000000000007E-2</v>
      </c>
      <c r="AX341" s="54">
        <v>8</v>
      </c>
      <c r="AY341" s="67">
        <v>0.21</v>
      </c>
      <c r="AZ341" s="61">
        <v>0.35</v>
      </c>
      <c r="BA341" s="61">
        <v>0.06</v>
      </c>
      <c r="BB341" s="54">
        <v>8</v>
      </c>
      <c r="BC341" s="67">
        <v>0.18</v>
      </c>
      <c r="BD341" s="7" t="s">
        <v>93</v>
      </c>
      <c r="BE341" s="7" t="s">
        <v>1993</v>
      </c>
      <c r="BF341" s="7" t="s">
        <v>1028</v>
      </c>
    </row>
    <row r="342" spans="1:60" s="7" customFormat="1">
      <c r="A342" s="7" t="s">
        <v>1611</v>
      </c>
      <c r="B342" s="7" t="s">
        <v>1018</v>
      </c>
      <c r="C342" s="7" t="s">
        <v>1019</v>
      </c>
      <c r="D342" s="7" t="s">
        <v>1020</v>
      </c>
      <c r="E342" s="7" t="s">
        <v>1021</v>
      </c>
      <c r="F342" s="7" t="s">
        <v>334</v>
      </c>
      <c r="G342" s="7" t="s">
        <v>67</v>
      </c>
      <c r="H342" s="7">
        <v>2014</v>
      </c>
      <c r="I342" s="7" t="s">
        <v>1022</v>
      </c>
      <c r="J342" s="7" t="s">
        <v>167</v>
      </c>
      <c r="K342" s="7" t="s">
        <v>168</v>
      </c>
      <c r="L342" s="7" t="s">
        <v>71</v>
      </c>
      <c r="M342" s="7" t="s">
        <v>446</v>
      </c>
      <c r="N342" s="7" t="s">
        <v>73</v>
      </c>
      <c r="O342" s="7" t="s">
        <v>74</v>
      </c>
      <c r="P342" s="7" t="s">
        <v>75</v>
      </c>
      <c r="Q342" s="7" t="s">
        <v>72</v>
      </c>
      <c r="R342" s="7" t="s">
        <v>75</v>
      </c>
      <c r="S342" s="7" t="s">
        <v>220</v>
      </c>
      <c r="T342" s="7" t="s">
        <v>76</v>
      </c>
      <c r="U342" s="7" t="s">
        <v>76</v>
      </c>
      <c r="V342" s="7" t="s">
        <v>170</v>
      </c>
      <c r="W342" s="7" t="s">
        <v>356</v>
      </c>
      <c r="X342" s="7" t="s">
        <v>356</v>
      </c>
      <c r="Y342" s="7" t="s">
        <v>736</v>
      </c>
      <c r="Z342" s="7" t="s">
        <v>1023</v>
      </c>
      <c r="AA342" s="7" t="s">
        <v>1024</v>
      </c>
      <c r="AB342" s="7" t="s">
        <v>1024</v>
      </c>
      <c r="AC342" s="7" t="s">
        <v>1025</v>
      </c>
      <c r="AD342" s="7" t="s">
        <v>176</v>
      </c>
      <c r="AE342" s="7" t="s">
        <v>1026</v>
      </c>
      <c r="AF342" s="7" t="s">
        <v>85</v>
      </c>
      <c r="AG342" s="7" t="s">
        <v>86</v>
      </c>
      <c r="AH342" s="7" t="s">
        <v>76</v>
      </c>
      <c r="AI342" s="7">
        <v>13</v>
      </c>
      <c r="AJ342" s="7">
        <v>6</v>
      </c>
      <c r="AK342" s="7">
        <v>32</v>
      </c>
      <c r="AL342" s="7">
        <v>32</v>
      </c>
      <c r="AM342" s="7" t="s">
        <v>88</v>
      </c>
      <c r="AN342" s="7">
        <v>8</v>
      </c>
      <c r="AO342" s="7">
        <v>0</v>
      </c>
      <c r="AP342" s="7">
        <v>8</v>
      </c>
      <c r="AQ342" s="7">
        <v>0</v>
      </c>
      <c r="AR342" s="7" t="s">
        <v>127</v>
      </c>
      <c r="AS342" s="7" t="s">
        <v>1027</v>
      </c>
      <c r="AT342" s="7" t="s">
        <v>91</v>
      </c>
      <c r="AU342" s="8" t="s">
        <v>1270</v>
      </c>
      <c r="AV342" s="61">
        <v>0.21103000000000002</v>
      </c>
      <c r="AW342" s="61">
        <v>5.0010000000000013E-2</v>
      </c>
      <c r="AX342" s="54">
        <v>8</v>
      </c>
      <c r="AY342" s="67">
        <v>0.14144964050855702</v>
      </c>
      <c r="AZ342" s="61">
        <v>0.18934000000000001</v>
      </c>
      <c r="BA342" s="61">
        <v>4.8950000000000014E-2</v>
      </c>
      <c r="BB342" s="54">
        <v>8</v>
      </c>
      <c r="BC342" s="67">
        <v>0.13845150775632606</v>
      </c>
      <c r="BD342" s="7" t="s">
        <v>93</v>
      </c>
      <c r="BE342" s="7" t="s">
        <v>1993</v>
      </c>
      <c r="BF342" s="7" t="s">
        <v>1028</v>
      </c>
    </row>
    <row r="343" spans="1:60" s="7" customFormat="1">
      <c r="A343" s="7" t="s">
        <v>1612</v>
      </c>
      <c r="B343" s="7" t="s">
        <v>1018</v>
      </c>
      <c r="C343" s="7" t="s">
        <v>1019</v>
      </c>
      <c r="D343" s="7" t="s">
        <v>1020</v>
      </c>
      <c r="E343" s="7" t="s">
        <v>1021</v>
      </c>
      <c r="F343" s="7" t="s">
        <v>334</v>
      </c>
      <c r="G343" s="7" t="s">
        <v>67</v>
      </c>
      <c r="H343" s="7">
        <v>2014</v>
      </c>
      <c r="I343" s="7" t="s">
        <v>1022</v>
      </c>
      <c r="J343" s="7" t="s">
        <v>167</v>
      </c>
      <c r="K343" s="7" t="s">
        <v>168</v>
      </c>
      <c r="L343" s="7" t="s">
        <v>71</v>
      </c>
      <c r="M343" s="7" t="s">
        <v>446</v>
      </c>
      <c r="N343" s="7" t="s">
        <v>73</v>
      </c>
      <c r="O343" s="7" t="s">
        <v>74</v>
      </c>
      <c r="P343" s="7" t="s">
        <v>75</v>
      </c>
      <c r="Q343" s="7" t="s">
        <v>72</v>
      </c>
      <c r="R343" s="7" t="s">
        <v>75</v>
      </c>
      <c r="S343" s="7" t="s">
        <v>220</v>
      </c>
      <c r="T343" s="7" t="s">
        <v>76</v>
      </c>
      <c r="U343" s="7" t="s">
        <v>76</v>
      </c>
      <c r="V343" s="7" t="s">
        <v>170</v>
      </c>
      <c r="W343" s="7" t="s">
        <v>356</v>
      </c>
      <c r="X343" s="7" t="s">
        <v>356</v>
      </c>
      <c r="Y343" s="7" t="s">
        <v>736</v>
      </c>
      <c r="Z343" s="7" t="s">
        <v>1023</v>
      </c>
      <c r="AA343" s="7" t="s">
        <v>1024</v>
      </c>
      <c r="AB343" s="7" t="s">
        <v>1024</v>
      </c>
      <c r="AC343" s="7" t="s">
        <v>1025</v>
      </c>
      <c r="AD343" s="7" t="s">
        <v>176</v>
      </c>
      <c r="AE343" s="7" t="s">
        <v>1026</v>
      </c>
      <c r="AF343" s="7" t="s">
        <v>85</v>
      </c>
      <c r="AG343" s="7" t="s">
        <v>86</v>
      </c>
      <c r="AH343" s="7" t="s">
        <v>76</v>
      </c>
      <c r="AI343" s="7">
        <v>13</v>
      </c>
      <c r="AJ343" s="7">
        <v>6</v>
      </c>
      <c r="AK343" s="7">
        <v>32</v>
      </c>
      <c r="AL343" s="7">
        <v>32</v>
      </c>
      <c r="AM343" s="7" t="s">
        <v>88</v>
      </c>
      <c r="AN343" s="7">
        <v>8</v>
      </c>
      <c r="AO343" s="7">
        <v>0</v>
      </c>
      <c r="AP343" s="7">
        <v>8</v>
      </c>
      <c r="AQ343" s="7">
        <v>0</v>
      </c>
      <c r="AR343" s="7" t="s">
        <v>127</v>
      </c>
      <c r="AS343" s="7" t="s">
        <v>1027</v>
      </c>
      <c r="AT343" s="7" t="s">
        <v>91</v>
      </c>
      <c r="AU343" s="8" t="s">
        <v>1269</v>
      </c>
      <c r="AV343" s="61">
        <v>0.68126999999999993</v>
      </c>
      <c r="AW343" s="61">
        <v>6.3649999999999943E-2</v>
      </c>
      <c r="AX343" s="54">
        <v>8</v>
      </c>
      <c r="AY343" s="67">
        <v>0.18002938649009484</v>
      </c>
      <c r="AZ343" s="61">
        <v>0.74409999999999998</v>
      </c>
      <c r="BA343" s="61">
        <v>7.888999999999996E-2</v>
      </c>
      <c r="BB343" s="54">
        <v>8</v>
      </c>
      <c r="BC343" s="67">
        <v>0.22313461587122685</v>
      </c>
      <c r="BD343" s="7" t="s">
        <v>93</v>
      </c>
      <c r="BE343" s="7" t="s">
        <v>1993</v>
      </c>
      <c r="BF343" s="7" t="s">
        <v>1028</v>
      </c>
    </row>
    <row r="344" spans="1:60" s="1" customFormat="1">
      <c r="A344" s="1" t="s">
        <v>1613</v>
      </c>
      <c r="B344" s="1" t="s">
        <v>1032</v>
      </c>
      <c r="C344" s="1" t="s">
        <v>1033</v>
      </c>
      <c r="D344" s="1" t="s">
        <v>1034</v>
      </c>
      <c r="E344" s="1" t="s">
        <v>1035</v>
      </c>
      <c r="F344" s="1" t="s">
        <v>1036</v>
      </c>
      <c r="G344" s="1" t="s">
        <v>67</v>
      </c>
      <c r="H344" s="1">
        <v>2016</v>
      </c>
      <c r="I344" s="1" t="s">
        <v>1037</v>
      </c>
      <c r="J344" s="1" t="s">
        <v>1038</v>
      </c>
      <c r="K344" s="1" t="s">
        <v>1039</v>
      </c>
      <c r="L344" s="1" t="s">
        <v>245</v>
      </c>
      <c r="M344" s="1" t="s">
        <v>72</v>
      </c>
      <c r="N344" s="1" t="s">
        <v>73</v>
      </c>
      <c r="O344" s="1" t="s">
        <v>74</v>
      </c>
      <c r="P344" s="1" t="s">
        <v>75</v>
      </c>
      <c r="Q344" s="1" t="s">
        <v>72</v>
      </c>
      <c r="R344" s="1" t="s">
        <v>75</v>
      </c>
      <c r="S344" s="1" t="s">
        <v>76</v>
      </c>
      <c r="T344" s="1" t="s">
        <v>76</v>
      </c>
      <c r="U344" s="1" t="s">
        <v>76</v>
      </c>
      <c r="V344" s="1" t="s">
        <v>77</v>
      </c>
      <c r="W344" s="1" t="s">
        <v>114</v>
      </c>
      <c r="X344" s="1" t="s">
        <v>115</v>
      </c>
      <c r="Y344" s="1" t="s">
        <v>1040</v>
      </c>
      <c r="Z344" s="1" t="s">
        <v>1041</v>
      </c>
      <c r="AA344" s="1" t="s">
        <v>250</v>
      </c>
      <c r="AB344" s="1" t="s">
        <v>1042</v>
      </c>
      <c r="AC344" s="1" t="s">
        <v>1043</v>
      </c>
      <c r="AD344" s="1" t="s">
        <v>121</v>
      </c>
      <c r="AE344" s="1" t="s">
        <v>1041</v>
      </c>
      <c r="AF344" s="1" t="s">
        <v>123</v>
      </c>
      <c r="AG344" s="1" t="s">
        <v>154</v>
      </c>
      <c r="AH344" s="1" t="s">
        <v>76</v>
      </c>
      <c r="AI344" s="1">
        <v>3</v>
      </c>
      <c r="AJ344" s="1" t="s">
        <v>87</v>
      </c>
      <c r="AK344" s="1" t="s">
        <v>124</v>
      </c>
      <c r="AL344" s="1" t="s">
        <v>155</v>
      </c>
      <c r="AM344" s="1" t="s">
        <v>126</v>
      </c>
      <c r="AN344" s="1">
        <v>0</v>
      </c>
      <c r="AO344" s="1">
        <v>12</v>
      </c>
      <c r="AP344" s="1">
        <v>0</v>
      </c>
      <c r="AQ344" s="1">
        <v>12</v>
      </c>
      <c r="AR344" s="1" t="s">
        <v>138</v>
      </c>
      <c r="AS344" s="1" t="s">
        <v>1044</v>
      </c>
      <c r="AT344" s="1" t="s">
        <v>129</v>
      </c>
      <c r="AU344" s="4" t="s">
        <v>131</v>
      </c>
      <c r="AV344" s="57">
        <v>27.09</v>
      </c>
      <c r="AW344" s="57">
        <v>8.59</v>
      </c>
      <c r="AX344" s="51">
        <v>12</v>
      </c>
      <c r="AY344" s="64">
        <v>29.75</v>
      </c>
      <c r="AZ344" s="57">
        <v>49.07</v>
      </c>
      <c r="BA344" s="57">
        <v>12.24</v>
      </c>
      <c r="BB344" s="51">
        <v>12</v>
      </c>
      <c r="BC344" s="64">
        <v>42.4</v>
      </c>
      <c r="BD344" s="1" t="s">
        <v>93</v>
      </c>
      <c r="BE344" s="1" t="s">
        <v>2012</v>
      </c>
    </row>
    <row r="345" spans="1:60" s="1" customFormat="1">
      <c r="A345" s="1" t="s">
        <v>1614</v>
      </c>
      <c r="B345" s="1" t="s">
        <v>1032</v>
      </c>
      <c r="C345" s="1" t="s">
        <v>1033</v>
      </c>
      <c r="D345" s="1" t="s">
        <v>1034</v>
      </c>
      <c r="E345" s="1" t="s">
        <v>1035</v>
      </c>
      <c r="F345" s="1" t="s">
        <v>1036</v>
      </c>
      <c r="G345" s="1" t="s">
        <v>67</v>
      </c>
      <c r="H345" s="1">
        <v>2016</v>
      </c>
      <c r="I345" s="1" t="s">
        <v>1037</v>
      </c>
      <c r="J345" s="1" t="s">
        <v>1038</v>
      </c>
      <c r="K345" s="1" t="s">
        <v>1039</v>
      </c>
      <c r="L345" s="1" t="s">
        <v>245</v>
      </c>
      <c r="M345" s="1" t="s">
        <v>72</v>
      </c>
      <c r="N345" s="1" t="s">
        <v>73</v>
      </c>
      <c r="O345" s="1" t="s">
        <v>74</v>
      </c>
      <c r="P345" s="1" t="s">
        <v>75</v>
      </c>
      <c r="Q345" s="1" t="s">
        <v>72</v>
      </c>
      <c r="R345" s="1" t="s">
        <v>75</v>
      </c>
      <c r="S345" s="1" t="s">
        <v>76</v>
      </c>
      <c r="T345" s="1" t="s">
        <v>76</v>
      </c>
      <c r="U345" s="1" t="s">
        <v>76</v>
      </c>
      <c r="V345" s="1" t="s">
        <v>77</v>
      </c>
      <c r="W345" s="1" t="s">
        <v>114</v>
      </c>
      <c r="X345" s="1" t="s">
        <v>115</v>
      </c>
      <c r="Y345" s="1" t="s">
        <v>1040</v>
      </c>
      <c r="Z345" s="1" t="s">
        <v>1041</v>
      </c>
      <c r="AA345" s="1" t="s">
        <v>250</v>
      </c>
      <c r="AB345" s="1" t="s">
        <v>1042</v>
      </c>
      <c r="AC345" s="1" t="s">
        <v>1043</v>
      </c>
      <c r="AD345" s="1" t="s">
        <v>121</v>
      </c>
      <c r="AE345" s="1" t="s">
        <v>1041</v>
      </c>
      <c r="AF345" s="1" t="s">
        <v>123</v>
      </c>
      <c r="AG345" s="1" t="s">
        <v>154</v>
      </c>
      <c r="AH345" s="1" t="s">
        <v>76</v>
      </c>
      <c r="AI345" s="1">
        <v>3</v>
      </c>
      <c r="AJ345" s="1" t="s">
        <v>87</v>
      </c>
      <c r="AK345" s="1" t="s">
        <v>124</v>
      </c>
      <c r="AL345" s="1" t="s">
        <v>155</v>
      </c>
      <c r="AM345" s="1" t="s">
        <v>126</v>
      </c>
      <c r="AN345" s="1">
        <v>0</v>
      </c>
      <c r="AO345" s="1">
        <v>12</v>
      </c>
      <c r="AP345" s="1">
        <v>0</v>
      </c>
      <c r="AQ345" s="1">
        <v>12</v>
      </c>
      <c r="AR345" s="1" t="s">
        <v>138</v>
      </c>
      <c r="AS345" s="1" t="s">
        <v>1044</v>
      </c>
      <c r="AT345" s="1" t="s">
        <v>129</v>
      </c>
      <c r="AU345" s="4" t="s">
        <v>1854</v>
      </c>
      <c r="AV345" s="57">
        <v>50.08</v>
      </c>
      <c r="AW345" s="57">
        <v>12.82</v>
      </c>
      <c r="AX345" s="51">
        <v>12</v>
      </c>
      <c r="AY345" s="64">
        <v>44.39</v>
      </c>
      <c r="AZ345" s="57">
        <v>102.16</v>
      </c>
      <c r="BA345" s="57">
        <v>9.7899999999999991</v>
      </c>
      <c r="BB345" s="51">
        <v>12</v>
      </c>
      <c r="BC345" s="64">
        <v>33.9</v>
      </c>
      <c r="BD345" s="1" t="s">
        <v>93</v>
      </c>
      <c r="BE345" s="1" t="s">
        <v>2012</v>
      </c>
    </row>
    <row r="346" spans="1:60" s="1" customFormat="1">
      <c r="A346" s="1" t="s">
        <v>1615</v>
      </c>
      <c r="B346" s="1" t="s">
        <v>1032</v>
      </c>
      <c r="C346" s="1" t="s">
        <v>1033</v>
      </c>
      <c r="D346" s="1" t="s">
        <v>1034</v>
      </c>
      <c r="E346" s="1" t="s">
        <v>1035</v>
      </c>
      <c r="F346" s="1" t="s">
        <v>1036</v>
      </c>
      <c r="G346" s="1" t="s">
        <v>67</v>
      </c>
      <c r="H346" s="1">
        <v>2016</v>
      </c>
      <c r="I346" s="1" t="s">
        <v>1037</v>
      </c>
      <c r="J346" s="1" t="s">
        <v>1038</v>
      </c>
      <c r="K346" s="1" t="s">
        <v>1039</v>
      </c>
      <c r="L346" s="1" t="s">
        <v>245</v>
      </c>
      <c r="M346" s="1" t="s">
        <v>72</v>
      </c>
      <c r="N346" s="1" t="s">
        <v>73</v>
      </c>
      <c r="O346" s="1" t="s">
        <v>74</v>
      </c>
      <c r="P346" s="1" t="s">
        <v>75</v>
      </c>
      <c r="Q346" s="1" t="s">
        <v>72</v>
      </c>
      <c r="R346" s="1" t="s">
        <v>75</v>
      </c>
      <c r="S346" s="1" t="s">
        <v>76</v>
      </c>
      <c r="T346" s="1" t="s">
        <v>76</v>
      </c>
      <c r="U346" s="1" t="s">
        <v>76</v>
      </c>
      <c r="V346" s="1" t="s">
        <v>77</v>
      </c>
      <c r="W346" s="1" t="s">
        <v>114</v>
      </c>
      <c r="X346" s="1" t="s">
        <v>115</v>
      </c>
      <c r="Y346" s="1" t="s">
        <v>1040</v>
      </c>
      <c r="Z346" s="1" t="s">
        <v>1041</v>
      </c>
      <c r="AA346" s="1" t="s">
        <v>250</v>
      </c>
      <c r="AB346" s="1" t="s">
        <v>1042</v>
      </c>
      <c r="AC346" s="1" t="s">
        <v>1043</v>
      </c>
      <c r="AD346" s="1" t="s">
        <v>121</v>
      </c>
      <c r="AE346" s="1" t="s">
        <v>1041</v>
      </c>
      <c r="AF346" s="1" t="s">
        <v>123</v>
      </c>
      <c r="AG346" s="1" t="s">
        <v>154</v>
      </c>
      <c r="AH346" s="1" t="s">
        <v>76</v>
      </c>
      <c r="AI346" s="1">
        <v>3</v>
      </c>
      <c r="AJ346" s="1" t="s">
        <v>87</v>
      </c>
      <c r="AK346" s="1" t="s">
        <v>124</v>
      </c>
      <c r="AL346" s="1" t="s">
        <v>155</v>
      </c>
      <c r="AM346" s="1" t="s">
        <v>126</v>
      </c>
      <c r="AN346" s="1">
        <v>0</v>
      </c>
      <c r="AO346" s="1">
        <v>12</v>
      </c>
      <c r="AP346" s="1">
        <v>0</v>
      </c>
      <c r="AQ346" s="1">
        <v>12</v>
      </c>
      <c r="AR346" s="1" t="s">
        <v>138</v>
      </c>
      <c r="AS346" s="1" t="s">
        <v>1044</v>
      </c>
      <c r="AT346" s="1" t="s">
        <v>129</v>
      </c>
      <c r="AU346" s="4" t="s">
        <v>1855</v>
      </c>
      <c r="AV346" s="57">
        <v>96.96</v>
      </c>
      <c r="AW346" s="57">
        <v>11.64</v>
      </c>
      <c r="AX346" s="51">
        <v>12</v>
      </c>
      <c r="AY346" s="64">
        <v>40.340000000000003</v>
      </c>
      <c r="AZ346" s="57">
        <v>115.8</v>
      </c>
      <c r="BA346" s="57">
        <v>4.32</v>
      </c>
      <c r="BB346" s="51">
        <v>12</v>
      </c>
      <c r="BC346" s="64">
        <v>14.96</v>
      </c>
      <c r="BD346" s="1" t="s">
        <v>93</v>
      </c>
      <c r="BE346" s="1" t="s">
        <v>2012</v>
      </c>
    </row>
    <row r="347" spans="1:60" s="1" customFormat="1">
      <c r="A347" s="1" t="s">
        <v>1616</v>
      </c>
      <c r="B347" s="1" t="s">
        <v>1032</v>
      </c>
      <c r="C347" s="1" t="s">
        <v>1033</v>
      </c>
      <c r="D347" s="1" t="s">
        <v>1034</v>
      </c>
      <c r="E347" s="1" t="s">
        <v>1035</v>
      </c>
      <c r="F347" s="1" t="s">
        <v>1036</v>
      </c>
      <c r="G347" s="1" t="s">
        <v>67</v>
      </c>
      <c r="H347" s="1">
        <v>2016</v>
      </c>
      <c r="I347" s="1" t="s">
        <v>1037</v>
      </c>
      <c r="J347" s="1" t="s">
        <v>1038</v>
      </c>
      <c r="K347" s="1" t="s">
        <v>1039</v>
      </c>
      <c r="L347" s="1" t="s">
        <v>245</v>
      </c>
      <c r="M347" s="1" t="s">
        <v>72</v>
      </c>
      <c r="N347" s="1" t="s">
        <v>73</v>
      </c>
      <c r="O347" s="1" t="s">
        <v>74</v>
      </c>
      <c r="P347" s="1" t="s">
        <v>75</v>
      </c>
      <c r="Q347" s="1" t="s">
        <v>72</v>
      </c>
      <c r="R347" s="1" t="s">
        <v>75</v>
      </c>
      <c r="S347" s="1" t="s">
        <v>76</v>
      </c>
      <c r="T347" s="1" t="s">
        <v>76</v>
      </c>
      <c r="U347" s="1" t="s">
        <v>76</v>
      </c>
      <c r="V347" s="1" t="s">
        <v>77</v>
      </c>
      <c r="W347" s="1" t="s">
        <v>114</v>
      </c>
      <c r="X347" s="1" t="s">
        <v>115</v>
      </c>
      <c r="Y347" s="1" t="s">
        <v>1040</v>
      </c>
      <c r="Z347" s="1" t="s">
        <v>1041</v>
      </c>
      <c r="AA347" s="1" t="s">
        <v>250</v>
      </c>
      <c r="AB347" s="1" t="s">
        <v>1042</v>
      </c>
      <c r="AC347" s="1" t="s">
        <v>1043</v>
      </c>
      <c r="AD347" s="1" t="s">
        <v>121</v>
      </c>
      <c r="AE347" s="1" t="s">
        <v>1041</v>
      </c>
      <c r="AF347" s="1" t="s">
        <v>123</v>
      </c>
      <c r="AG347" s="1" t="s">
        <v>154</v>
      </c>
      <c r="AH347" s="1" t="s">
        <v>76</v>
      </c>
      <c r="AI347" s="1">
        <v>3</v>
      </c>
      <c r="AJ347" s="1" t="s">
        <v>87</v>
      </c>
      <c r="AK347" s="1" t="s">
        <v>124</v>
      </c>
      <c r="AL347" s="1" t="s">
        <v>155</v>
      </c>
      <c r="AM347" s="1" t="s">
        <v>126</v>
      </c>
      <c r="AN347" s="1">
        <v>0</v>
      </c>
      <c r="AO347" s="1">
        <v>12</v>
      </c>
      <c r="AP347" s="1">
        <v>0</v>
      </c>
      <c r="AQ347" s="1">
        <v>12</v>
      </c>
      <c r="AR347" s="1" t="s">
        <v>138</v>
      </c>
      <c r="AS347" s="1" t="s">
        <v>1044</v>
      </c>
      <c r="AT347" s="1" t="s">
        <v>129</v>
      </c>
      <c r="AU347" s="4" t="s">
        <v>1270</v>
      </c>
      <c r="AV347" s="57">
        <v>113.380543903473</v>
      </c>
      <c r="AW347" s="57">
        <v>3.6034783428380024</v>
      </c>
      <c r="AX347" s="51">
        <v>12</v>
      </c>
      <c r="AY347" s="64">
        <v>12.482815147539043</v>
      </c>
      <c r="AZ347" s="57">
        <v>108.946363764905</v>
      </c>
      <c r="BA347" s="57">
        <v>4.9884526558890059</v>
      </c>
      <c r="BB347" s="51">
        <v>12</v>
      </c>
      <c r="BC347" s="64">
        <v>17.280506902303326</v>
      </c>
      <c r="BD347" s="1" t="s">
        <v>93</v>
      </c>
      <c r="BE347" s="1" t="s">
        <v>2012</v>
      </c>
      <c r="BH347" s="12"/>
    </row>
    <row r="348" spans="1:60" s="1" customFormat="1">
      <c r="A348" s="1" t="s">
        <v>1617</v>
      </c>
      <c r="B348" s="1" t="s">
        <v>1032</v>
      </c>
      <c r="C348" s="1" t="s">
        <v>1033</v>
      </c>
      <c r="D348" s="1" t="s">
        <v>1034</v>
      </c>
      <c r="E348" s="1" t="s">
        <v>1035</v>
      </c>
      <c r="F348" s="1" t="s">
        <v>1036</v>
      </c>
      <c r="G348" s="1" t="s">
        <v>67</v>
      </c>
      <c r="H348" s="1">
        <v>2016</v>
      </c>
      <c r="I348" s="1" t="s">
        <v>1037</v>
      </c>
      <c r="J348" s="1" t="s">
        <v>1038</v>
      </c>
      <c r="K348" s="1" t="s">
        <v>1039</v>
      </c>
      <c r="L348" s="1" t="s">
        <v>245</v>
      </c>
      <c r="M348" s="1" t="s">
        <v>72</v>
      </c>
      <c r="N348" s="1" t="s">
        <v>73</v>
      </c>
      <c r="O348" s="1" t="s">
        <v>74</v>
      </c>
      <c r="P348" s="1" t="s">
        <v>75</v>
      </c>
      <c r="Q348" s="1" t="s">
        <v>72</v>
      </c>
      <c r="R348" s="1" t="s">
        <v>75</v>
      </c>
      <c r="S348" s="1" t="s">
        <v>76</v>
      </c>
      <c r="T348" s="1" t="s">
        <v>76</v>
      </c>
      <c r="U348" s="1" t="s">
        <v>76</v>
      </c>
      <c r="V348" s="1" t="s">
        <v>77</v>
      </c>
      <c r="W348" s="1" t="s">
        <v>114</v>
      </c>
      <c r="X348" s="1" t="s">
        <v>115</v>
      </c>
      <c r="Y348" s="1" t="s">
        <v>1040</v>
      </c>
      <c r="Z348" s="1" t="s">
        <v>1041</v>
      </c>
      <c r="AA348" s="1" t="s">
        <v>250</v>
      </c>
      <c r="AB348" s="1" t="s">
        <v>1042</v>
      </c>
      <c r="AC348" s="1" t="s">
        <v>1043</v>
      </c>
      <c r="AD348" s="1" t="s">
        <v>121</v>
      </c>
      <c r="AE348" s="1" t="s">
        <v>1041</v>
      </c>
      <c r="AF348" s="1" t="s">
        <v>123</v>
      </c>
      <c r="AG348" s="1" t="s">
        <v>154</v>
      </c>
      <c r="AH348" s="1" t="s">
        <v>76</v>
      </c>
      <c r="AI348" s="1">
        <v>3</v>
      </c>
      <c r="AJ348" s="1" t="s">
        <v>87</v>
      </c>
      <c r="AK348" s="1" t="s">
        <v>124</v>
      </c>
      <c r="AL348" s="1" t="s">
        <v>155</v>
      </c>
      <c r="AM348" s="1" t="s">
        <v>126</v>
      </c>
      <c r="AN348" s="1">
        <v>0</v>
      </c>
      <c r="AO348" s="1">
        <v>12</v>
      </c>
      <c r="AP348" s="1">
        <v>0</v>
      </c>
      <c r="AQ348" s="1">
        <v>12</v>
      </c>
      <c r="AR348" s="1" t="s">
        <v>138</v>
      </c>
      <c r="AS348" s="1" t="s">
        <v>1044</v>
      </c>
      <c r="AT348" s="1" t="s">
        <v>129</v>
      </c>
      <c r="AU348" s="4" t="s">
        <v>1269</v>
      </c>
      <c r="AV348" s="57">
        <v>7.2401847575057996</v>
      </c>
      <c r="AW348" s="57">
        <v>0.55427251732101013</v>
      </c>
      <c r="AX348" s="51">
        <v>12</v>
      </c>
      <c r="AY348" s="64">
        <v>1.9200563224781801</v>
      </c>
      <c r="AZ348" s="57">
        <v>7.2401847575057996</v>
      </c>
      <c r="BA348" s="57">
        <v>0.55427251732101013</v>
      </c>
      <c r="BB348" s="51">
        <v>12</v>
      </c>
      <c r="BC348" s="64">
        <v>1.9200563224781801</v>
      </c>
      <c r="BD348" s="1" t="s">
        <v>93</v>
      </c>
      <c r="BE348" s="1" t="s">
        <v>2012</v>
      </c>
      <c r="BH348" s="12"/>
    </row>
    <row r="349" spans="1:60">
      <c r="A349" t="s">
        <v>1618</v>
      </c>
      <c r="B349" t="s">
        <v>1049</v>
      </c>
      <c r="C349" t="s">
        <v>1050</v>
      </c>
      <c r="D349" t="s">
        <v>1051</v>
      </c>
      <c r="E349" t="s">
        <v>1052</v>
      </c>
      <c r="F349" t="s">
        <v>1053</v>
      </c>
      <c r="G349" t="s">
        <v>67</v>
      </c>
      <c r="H349">
        <v>2012</v>
      </c>
      <c r="I349" t="s">
        <v>1054</v>
      </c>
      <c r="J349" t="s">
        <v>167</v>
      </c>
      <c r="K349" t="s">
        <v>168</v>
      </c>
      <c r="L349" t="s">
        <v>71</v>
      </c>
      <c r="M349" t="s">
        <v>1055</v>
      </c>
      <c r="N349" t="s">
        <v>73</v>
      </c>
      <c r="O349" t="s">
        <v>74</v>
      </c>
      <c r="P349" t="s">
        <v>75</v>
      </c>
      <c r="Q349" t="s">
        <v>72</v>
      </c>
      <c r="R349" t="s">
        <v>75</v>
      </c>
      <c r="S349" t="s">
        <v>220</v>
      </c>
      <c r="T349" t="s">
        <v>76</v>
      </c>
      <c r="U349" t="s">
        <v>220</v>
      </c>
      <c r="V349" t="s">
        <v>77</v>
      </c>
      <c r="W349" t="s">
        <v>114</v>
      </c>
      <c r="X349" t="s">
        <v>115</v>
      </c>
      <c r="Y349" t="s">
        <v>1056</v>
      </c>
      <c r="Z349" t="s">
        <v>1057</v>
      </c>
      <c r="AA349" t="s">
        <v>1058</v>
      </c>
      <c r="AB349" t="s">
        <v>1059</v>
      </c>
      <c r="AC349" t="s">
        <v>1060</v>
      </c>
      <c r="AD349" t="s">
        <v>83</v>
      </c>
      <c r="AE349" t="s">
        <v>1061</v>
      </c>
      <c r="AF349" t="s">
        <v>123</v>
      </c>
      <c r="AG349" t="s">
        <v>86</v>
      </c>
      <c r="AH349" t="s">
        <v>76</v>
      </c>
      <c r="AI349">
        <v>3</v>
      </c>
      <c r="AJ349">
        <v>3</v>
      </c>
      <c r="AK349" t="s">
        <v>124</v>
      </c>
      <c r="AL349" t="s">
        <v>457</v>
      </c>
      <c r="AM349" t="s">
        <v>126</v>
      </c>
      <c r="AN349">
        <v>6</v>
      </c>
      <c r="AO349">
        <v>0</v>
      </c>
      <c r="AP349">
        <v>6</v>
      </c>
      <c r="AQ349">
        <v>0</v>
      </c>
      <c r="AR349" t="s">
        <v>127</v>
      </c>
      <c r="AS349" t="s">
        <v>231</v>
      </c>
      <c r="AT349" t="s">
        <v>129</v>
      </c>
      <c r="AU349" s="3" t="s">
        <v>131</v>
      </c>
      <c r="AV349" s="56">
        <v>11.89</v>
      </c>
      <c r="AW349" s="56">
        <v>2.85</v>
      </c>
      <c r="AX349" s="50">
        <v>6</v>
      </c>
      <c r="AY349" s="63">
        <v>6.97</v>
      </c>
      <c r="AZ349" s="56">
        <v>19.329999999999998</v>
      </c>
      <c r="BA349" s="56">
        <v>6.38</v>
      </c>
      <c r="BB349" s="50">
        <v>6</v>
      </c>
      <c r="BC349" s="63">
        <v>15.62</v>
      </c>
      <c r="BD349" t="s">
        <v>93</v>
      </c>
      <c r="BE349" t="s">
        <v>157</v>
      </c>
    </row>
    <row r="350" spans="1:60">
      <c r="A350" t="s">
        <v>1619</v>
      </c>
      <c r="B350" t="s">
        <v>1049</v>
      </c>
      <c r="C350" t="s">
        <v>1050</v>
      </c>
      <c r="D350" t="s">
        <v>1051</v>
      </c>
      <c r="E350" t="s">
        <v>1052</v>
      </c>
      <c r="F350" t="s">
        <v>1053</v>
      </c>
      <c r="G350" t="s">
        <v>67</v>
      </c>
      <c r="H350">
        <v>2012</v>
      </c>
      <c r="I350" t="s">
        <v>1054</v>
      </c>
      <c r="J350" t="s">
        <v>167</v>
      </c>
      <c r="K350" t="s">
        <v>168</v>
      </c>
      <c r="L350" t="s">
        <v>71</v>
      </c>
      <c r="M350" t="s">
        <v>1055</v>
      </c>
      <c r="N350" t="s">
        <v>73</v>
      </c>
      <c r="O350" t="s">
        <v>74</v>
      </c>
      <c r="P350" t="s">
        <v>75</v>
      </c>
      <c r="Q350" t="s">
        <v>72</v>
      </c>
      <c r="R350" t="s">
        <v>75</v>
      </c>
      <c r="S350" t="s">
        <v>220</v>
      </c>
      <c r="T350" t="s">
        <v>76</v>
      </c>
      <c r="U350" t="s">
        <v>220</v>
      </c>
      <c r="V350" t="s">
        <v>77</v>
      </c>
      <c r="W350" t="s">
        <v>114</v>
      </c>
      <c r="X350" t="s">
        <v>115</v>
      </c>
      <c r="Y350" t="s">
        <v>1056</v>
      </c>
      <c r="Z350" t="s">
        <v>1057</v>
      </c>
      <c r="AA350" t="s">
        <v>1058</v>
      </c>
      <c r="AB350" t="s">
        <v>1059</v>
      </c>
      <c r="AC350" t="s">
        <v>1060</v>
      </c>
      <c r="AD350" t="s">
        <v>83</v>
      </c>
      <c r="AE350" t="s">
        <v>1061</v>
      </c>
      <c r="AF350" t="s">
        <v>123</v>
      </c>
      <c r="AG350" t="s">
        <v>86</v>
      </c>
      <c r="AH350" t="s">
        <v>76</v>
      </c>
      <c r="AI350">
        <v>3</v>
      </c>
      <c r="AJ350">
        <v>3</v>
      </c>
      <c r="AK350" t="s">
        <v>124</v>
      </c>
      <c r="AL350" t="s">
        <v>457</v>
      </c>
      <c r="AM350" t="s">
        <v>126</v>
      </c>
      <c r="AN350">
        <v>6</v>
      </c>
      <c r="AO350">
        <v>0</v>
      </c>
      <c r="AP350">
        <v>6</v>
      </c>
      <c r="AQ350">
        <v>0</v>
      </c>
      <c r="AR350" t="s">
        <v>127</v>
      </c>
      <c r="AS350" t="s">
        <v>231</v>
      </c>
      <c r="AT350" t="s">
        <v>129</v>
      </c>
      <c r="AU350" s="3" t="s">
        <v>1854</v>
      </c>
      <c r="AV350" s="56">
        <v>17.170000000000002</v>
      </c>
      <c r="AW350" s="56">
        <v>6.02</v>
      </c>
      <c r="AX350" s="50">
        <v>6</v>
      </c>
      <c r="AY350" s="63">
        <v>14.74</v>
      </c>
      <c r="AZ350" s="56">
        <v>23.33</v>
      </c>
      <c r="BA350" s="56">
        <v>10.26</v>
      </c>
      <c r="BB350" s="50">
        <v>6</v>
      </c>
      <c r="BC350" s="63">
        <v>25.14</v>
      </c>
      <c r="BD350" t="s">
        <v>93</v>
      </c>
      <c r="BE350" t="s">
        <v>157</v>
      </c>
    </row>
    <row r="351" spans="1:60">
      <c r="A351" t="s">
        <v>1620</v>
      </c>
      <c r="B351" t="s">
        <v>1049</v>
      </c>
      <c r="C351" t="s">
        <v>1050</v>
      </c>
      <c r="D351" t="s">
        <v>1051</v>
      </c>
      <c r="E351" t="s">
        <v>1052</v>
      </c>
      <c r="F351" t="s">
        <v>1053</v>
      </c>
      <c r="G351" t="s">
        <v>67</v>
      </c>
      <c r="H351">
        <v>2012</v>
      </c>
      <c r="I351" t="s">
        <v>1054</v>
      </c>
      <c r="J351" t="s">
        <v>167</v>
      </c>
      <c r="K351" t="s">
        <v>168</v>
      </c>
      <c r="L351" t="s">
        <v>71</v>
      </c>
      <c r="M351" t="s">
        <v>1055</v>
      </c>
      <c r="N351" t="s">
        <v>73</v>
      </c>
      <c r="O351" t="s">
        <v>74</v>
      </c>
      <c r="P351" t="s">
        <v>75</v>
      </c>
      <c r="Q351" t="s">
        <v>72</v>
      </c>
      <c r="R351" t="s">
        <v>75</v>
      </c>
      <c r="S351" t="s">
        <v>220</v>
      </c>
      <c r="T351" t="s">
        <v>76</v>
      </c>
      <c r="U351" t="s">
        <v>220</v>
      </c>
      <c r="V351" t="s">
        <v>77</v>
      </c>
      <c r="W351" t="s">
        <v>114</v>
      </c>
      <c r="X351" t="s">
        <v>115</v>
      </c>
      <c r="Y351" t="s">
        <v>1056</v>
      </c>
      <c r="Z351" t="s">
        <v>1057</v>
      </c>
      <c r="AA351" t="s">
        <v>1058</v>
      </c>
      <c r="AB351" t="s">
        <v>1059</v>
      </c>
      <c r="AC351" t="s">
        <v>1060</v>
      </c>
      <c r="AD351" t="s">
        <v>83</v>
      </c>
      <c r="AE351" t="s">
        <v>1061</v>
      </c>
      <c r="AF351" t="s">
        <v>123</v>
      </c>
      <c r="AG351" t="s">
        <v>86</v>
      </c>
      <c r="AH351" t="s">
        <v>76</v>
      </c>
      <c r="AI351">
        <v>3</v>
      </c>
      <c r="AJ351">
        <v>3</v>
      </c>
      <c r="AK351" t="s">
        <v>124</v>
      </c>
      <c r="AL351" t="s">
        <v>457</v>
      </c>
      <c r="AM351" t="s">
        <v>126</v>
      </c>
      <c r="AN351">
        <v>6</v>
      </c>
      <c r="AO351">
        <v>0</v>
      </c>
      <c r="AP351">
        <v>6</v>
      </c>
      <c r="AQ351">
        <v>0</v>
      </c>
      <c r="AR351" t="s">
        <v>127</v>
      </c>
      <c r="AS351" t="s">
        <v>231</v>
      </c>
      <c r="AT351" t="s">
        <v>129</v>
      </c>
      <c r="AU351" s="3" t="s">
        <v>1855</v>
      </c>
      <c r="AV351" s="56">
        <v>11.89</v>
      </c>
      <c r="AW351" s="56">
        <v>3.34</v>
      </c>
      <c r="AX351" s="50">
        <v>6</v>
      </c>
      <c r="AY351" s="63">
        <v>8.18</v>
      </c>
      <c r="AZ351" s="56">
        <v>22.39</v>
      </c>
      <c r="BA351" s="56">
        <v>10.5</v>
      </c>
      <c r="BB351" s="50">
        <v>6</v>
      </c>
      <c r="BC351" s="63">
        <v>25.73</v>
      </c>
      <c r="BD351" t="s">
        <v>93</v>
      </c>
      <c r="BE351" t="s">
        <v>157</v>
      </c>
    </row>
    <row r="352" spans="1:60">
      <c r="A352" t="s">
        <v>1621</v>
      </c>
      <c r="B352" t="s">
        <v>1049</v>
      </c>
      <c r="C352" t="s">
        <v>1050</v>
      </c>
      <c r="D352" t="s">
        <v>1051</v>
      </c>
      <c r="E352" t="s">
        <v>1052</v>
      </c>
      <c r="F352" t="s">
        <v>1053</v>
      </c>
      <c r="G352" t="s">
        <v>67</v>
      </c>
      <c r="H352">
        <v>2012</v>
      </c>
      <c r="I352" t="s">
        <v>1054</v>
      </c>
      <c r="J352" t="s">
        <v>167</v>
      </c>
      <c r="K352" t="s">
        <v>168</v>
      </c>
      <c r="L352" t="s">
        <v>71</v>
      </c>
      <c r="M352" t="s">
        <v>1055</v>
      </c>
      <c r="N352" t="s">
        <v>73</v>
      </c>
      <c r="O352" t="s">
        <v>74</v>
      </c>
      <c r="P352" t="s">
        <v>75</v>
      </c>
      <c r="Q352" t="s">
        <v>72</v>
      </c>
      <c r="R352" t="s">
        <v>75</v>
      </c>
      <c r="S352" t="s">
        <v>220</v>
      </c>
      <c r="T352" t="s">
        <v>76</v>
      </c>
      <c r="U352" t="s">
        <v>220</v>
      </c>
      <c r="V352" t="s">
        <v>77</v>
      </c>
      <c r="W352" t="s">
        <v>114</v>
      </c>
      <c r="X352" t="s">
        <v>115</v>
      </c>
      <c r="Y352" t="s">
        <v>1056</v>
      </c>
      <c r="Z352" t="s">
        <v>1057</v>
      </c>
      <c r="AA352" t="s">
        <v>1058</v>
      </c>
      <c r="AB352" t="s">
        <v>1059</v>
      </c>
      <c r="AC352" t="s">
        <v>1060</v>
      </c>
      <c r="AD352" t="s">
        <v>83</v>
      </c>
      <c r="AE352" t="s">
        <v>1061</v>
      </c>
      <c r="AF352" t="s">
        <v>123</v>
      </c>
      <c r="AG352" t="s">
        <v>86</v>
      </c>
      <c r="AH352" t="s">
        <v>76</v>
      </c>
      <c r="AI352">
        <v>3</v>
      </c>
      <c r="AJ352">
        <v>3</v>
      </c>
      <c r="AK352" t="s">
        <v>124</v>
      </c>
      <c r="AL352" t="s">
        <v>457</v>
      </c>
      <c r="AM352" t="s">
        <v>126</v>
      </c>
      <c r="AN352">
        <v>6</v>
      </c>
      <c r="AO352">
        <v>0</v>
      </c>
      <c r="AP352">
        <v>6</v>
      </c>
      <c r="AQ352">
        <v>0</v>
      </c>
      <c r="AR352" t="s">
        <v>127</v>
      </c>
      <c r="AS352" t="s">
        <v>231</v>
      </c>
      <c r="AT352" t="s">
        <v>129</v>
      </c>
      <c r="AU352" s="3" t="s">
        <v>1270</v>
      </c>
      <c r="AV352" s="56">
        <v>43.81111111111111</v>
      </c>
      <c r="AW352" s="56">
        <v>9.8333735090202463</v>
      </c>
      <c r="AX352" s="50">
        <v>6</v>
      </c>
      <c r="AY352" s="63">
        <f>AW352*SQRT(AX352)</f>
        <v>24.08674754730092</v>
      </c>
      <c r="AZ352" s="56">
        <v>47.488888888888887</v>
      </c>
      <c r="BA352" s="56">
        <v>9.1764863229107387</v>
      </c>
      <c r="BB352" s="50">
        <v>6</v>
      </c>
      <c r="BC352" s="63">
        <f>BA352*SQRT(BB352)</f>
        <v>22.477709122759975</v>
      </c>
      <c r="BD352" t="s">
        <v>93</v>
      </c>
      <c r="BE352" t="s">
        <v>157</v>
      </c>
    </row>
    <row r="353" spans="1:60">
      <c r="A353" t="s">
        <v>1622</v>
      </c>
      <c r="B353" t="s">
        <v>1049</v>
      </c>
      <c r="C353" t="s">
        <v>1050</v>
      </c>
      <c r="D353" t="s">
        <v>1051</v>
      </c>
      <c r="E353" t="s">
        <v>1052</v>
      </c>
      <c r="F353" t="s">
        <v>1053</v>
      </c>
      <c r="G353" t="s">
        <v>67</v>
      </c>
      <c r="H353">
        <v>2012</v>
      </c>
      <c r="I353" t="s">
        <v>1054</v>
      </c>
      <c r="J353" t="s">
        <v>167</v>
      </c>
      <c r="K353" t="s">
        <v>168</v>
      </c>
      <c r="L353" t="s">
        <v>71</v>
      </c>
      <c r="M353" t="s">
        <v>1055</v>
      </c>
      <c r="N353" t="s">
        <v>73</v>
      </c>
      <c r="O353" t="s">
        <v>74</v>
      </c>
      <c r="P353" t="s">
        <v>75</v>
      </c>
      <c r="Q353" t="s">
        <v>72</v>
      </c>
      <c r="R353" t="s">
        <v>75</v>
      </c>
      <c r="S353" t="s">
        <v>220</v>
      </c>
      <c r="T353" t="s">
        <v>76</v>
      </c>
      <c r="U353" t="s">
        <v>220</v>
      </c>
      <c r="V353" t="s">
        <v>77</v>
      </c>
      <c r="W353" t="s">
        <v>114</v>
      </c>
      <c r="X353" t="s">
        <v>115</v>
      </c>
      <c r="Y353" t="s">
        <v>1056</v>
      </c>
      <c r="Z353" t="s">
        <v>1057</v>
      </c>
      <c r="AA353" t="s">
        <v>1058</v>
      </c>
      <c r="AB353" t="s">
        <v>1059</v>
      </c>
      <c r="AC353" t="s">
        <v>1060</v>
      </c>
      <c r="AD353" t="s">
        <v>83</v>
      </c>
      <c r="AE353" t="s">
        <v>1061</v>
      </c>
      <c r="AF353" t="s">
        <v>123</v>
      </c>
      <c r="AG353" t="s">
        <v>86</v>
      </c>
      <c r="AH353" t="s">
        <v>76</v>
      </c>
      <c r="AI353">
        <v>3</v>
      </c>
      <c r="AJ353">
        <v>3</v>
      </c>
      <c r="AK353" t="s">
        <v>124</v>
      </c>
      <c r="AL353" t="s">
        <v>457</v>
      </c>
      <c r="AM353" t="s">
        <v>126</v>
      </c>
      <c r="AN353">
        <v>6</v>
      </c>
      <c r="AO353">
        <v>0</v>
      </c>
      <c r="AP353">
        <v>6</v>
      </c>
      <c r="AQ353">
        <v>0</v>
      </c>
      <c r="AR353" t="s">
        <v>127</v>
      </c>
      <c r="AS353" t="s">
        <v>231</v>
      </c>
      <c r="AT353" t="s">
        <v>129</v>
      </c>
      <c r="AU353" s="3" t="s">
        <v>1269</v>
      </c>
      <c r="AV353" s="56">
        <v>3.4888888888888885</v>
      </c>
      <c r="AW353" s="56">
        <v>0.48493349423107712</v>
      </c>
      <c r="AX353" s="50">
        <v>6</v>
      </c>
      <c r="AY353" s="63">
        <f>AW353*SQRT(AX353)</f>
        <v>1.1878396200510288</v>
      </c>
      <c r="AZ353" s="56">
        <v>4.1222222222222227</v>
      </c>
      <c r="BA353" s="56">
        <v>0.86365573845595534</v>
      </c>
      <c r="BB353" s="50">
        <v>6</v>
      </c>
      <c r="BC353" s="63">
        <f t="shared" ref="BC353:BC358" si="2">BA353*SQRT(BB353)</f>
        <v>2.1155158726436936</v>
      </c>
      <c r="BD353" t="s">
        <v>93</v>
      </c>
      <c r="BE353" t="s">
        <v>157</v>
      </c>
    </row>
    <row r="354" spans="1:60" s="1" customFormat="1">
      <c r="A354" s="1" t="s">
        <v>1623</v>
      </c>
      <c r="B354" s="1" t="s">
        <v>1049</v>
      </c>
      <c r="C354" s="1" t="s">
        <v>1065</v>
      </c>
      <c r="D354" s="1" t="s">
        <v>1051</v>
      </c>
      <c r="E354" s="1" t="s">
        <v>1052</v>
      </c>
      <c r="F354" s="1" t="s">
        <v>1053</v>
      </c>
      <c r="G354" s="1" t="s">
        <v>67</v>
      </c>
      <c r="H354" s="1">
        <v>2012</v>
      </c>
      <c r="I354" s="1" t="s">
        <v>1054</v>
      </c>
      <c r="J354" s="1" t="s">
        <v>167</v>
      </c>
      <c r="K354" s="1" t="s">
        <v>168</v>
      </c>
      <c r="L354" s="1" t="s">
        <v>71</v>
      </c>
      <c r="M354" s="1" t="s">
        <v>1066</v>
      </c>
      <c r="N354" s="1" t="s">
        <v>73</v>
      </c>
      <c r="O354" s="1" t="s">
        <v>74</v>
      </c>
      <c r="P354" s="1" t="s">
        <v>75</v>
      </c>
      <c r="Q354" s="1" t="s">
        <v>72</v>
      </c>
      <c r="R354" s="1" t="s">
        <v>75</v>
      </c>
      <c r="S354" s="1" t="s">
        <v>220</v>
      </c>
      <c r="T354" s="1" t="s">
        <v>76</v>
      </c>
      <c r="U354" s="1" t="s">
        <v>220</v>
      </c>
      <c r="V354" s="1" t="s">
        <v>77</v>
      </c>
      <c r="W354" s="1" t="s">
        <v>114</v>
      </c>
      <c r="X354" s="1" t="s">
        <v>115</v>
      </c>
      <c r="Y354" s="1" t="s">
        <v>1056</v>
      </c>
      <c r="Z354" s="1" t="s">
        <v>1057</v>
      </c>
      <c r="AA354" s="1" t="s">
        <v>1058</v>
      </c>
      <c r="AB354" s="1" t="s">
        <v>1059</v>
      </c>
      <c r="AC354" s="1" t="s">
        <v>1060</v>
      </c>
      <c r="AD354" s="1" t="s">
        <v>83</v>
      </c>
      <c r="AE354" s="1" t="s">
        <v>1061</v>
      </c>
      <c r="AF354" s="1" t="s">
        <v>123</v>
      </c>
      <c r="AG354" s="1" t="s">
        <v>86</v>
      </c>
      <c r="AH354" s="1" t="s">
        <v>76</v>
      </c>
      <c r="AI354" s="1">
        <v>3</v>
      </c>
      <c r="AJ354" s="1">
        <v>3</v>
      </c>
      <c r="AK354" s="1" t="s">
        <v>124</v>
      </c>
      <c r="AL354" s="1" t="s">
        <v>457</v>
      </c>
      <c r="AM354" s="1" t="s">
        <v>126</v>
      </c>
      <c r="AN354" s="1">
        <v>5</v>
      </c>
      <c r="AO354" s="1">
        <v>0</v>
      </c>
      <c r="AP354" s="1">
        <v>6</v>
      </c>
      <c r="AQ354" s="1">
        <v>0</v>
      </c>
      <c r="AR354" s="1" t="s">
        <v>127</v>
      </c>
      <c r="AS354" s="1" t="s">
        <v>231</v>
      </c>
      <c r="AT354" s="1" t="s">
        <v>129</v>
      </c>
      <c r="AU354" s="4" t="s">
        <v>131</v>
      </c>
      <c r="AV354" s="57">
        <v>20.83</v>
      </c>
      <c r="AW354" s="57">
        <v>9.85</v>
      </c>
      <c r="AX354" s="51">
        <v>5</v>
      </c>
      <c r="AY354" s="64">
        <v>22.03</v>
      </c>
      <c r="AZ354" s="57">
        <v>17.22</v>
      </c>
      <c r="BA354" s="57">
        <v>7.45</v>
      </c>
      <c r="BB354" s="51">
        <v>6</v>
      </c>
      <c r="BC354" s="68">
        <f t="shared" si="2"/>
        <v>18.248698583734676</v>
      </c>
      <c r="BD354" s="1" t="s">
        <v>93</v>
      </c>
      <c r="BE354" s="1" t="s">
        <v>157</v>
      </c>
    </row>
    <row r="355" spans="1:60" s="1" customFormat="1">
      <c r="A355" s="1" t="s">
        <v>1624</v>
      </c>
      <c r="B355" s="1" t="s">
        <v>1049</v>
      </c>
      <c r="C355" s="1" t="s">
        <v>1065</v>
      </c>
      <c r="D355" s="1" t="s">
        <v>1051</v>
      </c>
      <c r="E355" s="1" t="s">
        <v>1052</v>
      </c>
      <c r="F355" s="1" t="s">
        <v>1053</v>
      </c>
      <c r="G355" s="1" t="s">
        <v>67</v>
      </c>
      <c r="H355" s="1">
        <v>2012</v>
      </c>
      <c r="I355" s="1" t="s">
        <v>1054</v>
      </c>
      <c r="J355" s="1" t="s">
        <v>167</v>
      </c>
      <c r="K355" s="1" t="s">
        <v>168</v>
      </c>
      <c r="L355" s="1" t="s">
        <v>71</v>
      </c>
      <c r="M355" s="1" t="s">
        <v>1066</v>
      </c>
      <c r="N355" s="1" t="s">
        <v>73</v>
      </c>
      <c r="O355" s="1" t="s">
        <v>74</v>
      </c>
      <c r="P355" s="1" t="s">
        <v>75</v>
      </c>
      <c r="Q355" s="1" t="s">
        <v>72</v>
      </c>
      <c r="R355" s="1" t="s">
        <v>75</v>
      </c>
      <c r="S355" s="1" t="s">
        <v>220</v>
      </c>
      <c r="T355" s="1" t="s">
        <v>76</v>
      </c>
      <c r="U355" s="1" t="s">
        <v>220</v>
      </c>
      <c r="V355" s="1" t="s">
        <v>77</v>
      </c>
      <c r="W355" s="1" t="s">
        <v>114</v>
      </c>
      <c r="X355" s="1" t="s">
        <v>115</v>
      </c>
      <c r="Y355" s="1" t="s">
        <v>1056</v>
      </c>
      <c r="Z355" s="1" t="s">
        <v>1057</v>
      </c>
      <c r="AA355" s="1" t="s">
        <v>1058</v>
      </c>
      <c r="AB355" s="1" t="s">
        <v>1059</v>
      </c>
      <c r="AC355" s="1" t="s">
        <v>1060</v>
      </c>
      <c r="AD355" s="1" t="s">
        <v>83</v>
      </c>
      <c r="AE355" s="1" t="s">
        <v>1061</v>
      </c>
      <c r="AF355" s="1" t="s">
        <v>123</v>
      </c>
      <c r="AG355" s="1" t="s">
        <v>86</v>
      </c>
      <c r="AH355" s="1" t="s">
        <v>76</v>
      </c>
      <c r="AI355" s="1">
        <v>3</v>
      </c>
      <c r="AJ355" s="1">
        <v>3</v>
      </c>
      <c r="AK355" s="1" t="s">
        <v>124</v>
      </c>
      <c r="AL355" s="1" t="s">
        <v>457</v>
      </c>
      <c r="AM355" s="1" t="s">
        <v>126</v>
      </c>
      <c r="AN355" s="1">
        <v>5</v>
      </c>
      <c r="AO355" s="1">
        <v>0</v>
      </c>
      <c r="AP355" s="1">
        <v>6</v>
      </c>
      <c r="AQ355" s="1">
        <v>0</v>
      </c>
      <c r="AR355" s="1" t="s">
        <v>127</v>
      </c>
      <c r="AS355" s="1" t="s">
        <v>231</v>
      </c>
      <c r="AT355" s="1" t="s">
        <v>129</v>
      </c>
      <c r="AU355" s="4" t="s">
        <v>1854</v>
      </c>
      <c r="AV355" s="57">
        <v>22.33</v>
      </c>
      <c r="AW355" s="57">
        <v>8.16</v>
      </c>
      <c r="AX355" s="51">
        <v>5</v>
      </c>
      <c r="AY355" s="64">
        <v>18.25</v>
      </c>
      <c r="AZ355" s="57">
        <v>22.06</v>
      </c>
      <c r="BA355" s="57">
        <v>6.68</v>
      </c>
      <c r="BB355" s="51">
        <v>6</v>
      </c>
      <c r="BC355" s="68">
        <f t="shared" si="2"/>
        <v>16.362591481791629</v>
      </c>
      <c r="BD355" s="1" t="s">
        <v>93</v>
      </c>
      <c r="BE355" s="1" t="s">
        <v>157</v>
      </c>
    </row>
    <row r="356" spans="1:60" s="1" customFormat="1">
      <c r="A356" s="1" t="s">
        <v>1625</v>
      </c>
      <c r="B356" s="1" t="s">
        <v>1049</v>
      </c>
      <c r="C356" s="1" t="s">
        <v>1065</v>
      </c>
      <c r="D356" s="1" t="s">
        <v>1051</v>
      </c>
      <c r="E356" s="1" t="s">
        <v>1052</v>
      </c>
      <c r="F356" s="1" t="s">
        <v>1053</v>
      </c>
      <c r="G356" s="1" t="s">
        <v>67</v>
      </c>
      <c r="H356" s="1">
        <v>2012</v>
      </c>
      <c r="I356" s="1" t="s">
        <v>1054</v>
      </c>
      <c r="J356" s="1" t="s">
        <v>167</v>
      </c>
      <c r="K356" s="1" t="s">
        <v>168</v>
      </c>
      <c r="L356" s="1" t="s">
        <v>71</v>
      </c>
      <c r="M356" s="1" t="s">
        <v>1066</v>
      </c>
      <c r="N356" s="1" t="s">
        <v>73</v>
      </c>
      <c r="O356" s="1" t="s">
        <v>74</v>
      </c>
      <c r="P356" s="1" t="s">
        <v>75</v>
      </c>
      <c r="Q356" s="1" t="s">
        <v>72</v>
      </c>
      <c r="R356" s="1" t="s">
        <v>75</v>
      </c>
      <c r="S356" s="1" t="s">
        <v>220</v>
      </c>
      <c r="T356" s="1" t="s">
        <v>76</v>
      </c>
      <c r="U356" s="1" t="s">
        <v>220</v>
      </c>
      <c r="V356" s="1" t="s">
        <v>77</v>
      </c>
      <c r="W356" s="1" t="s">
        <v>114</v>
      </c>
      <c r="X356" s="1" t="s">
        <v>115</v>
      </c>
      <c r="Y356" s="1" t="s">
        <v>1056</v>
      </c>
      <c r="Z356" s="1" t="s">
        <v>1057</v>
      </c>
      <c r="AA356" s="1" t="s">
        <v>1058</v>
      </c>
      <c r="AB356" s="1" t="s">
        <v>1059</v>
      </c>
      <c r="AC356" s="1" t="s">
        <v>1060</v>
      </c>
      <c r="AD356" s="1" t="s">
        <v>83</v>
      </c>
      <c r="AE356" s="1" t="s">
        <v>1061</v>
      </c>
      <c r="AF356" s="1" t="s">
        <v>123</v>
      </c>
      <c r="AG356" s="1" t="s">
        <v>86</v>
      </c>
      <c r="AH356" s="1" t="s">
        <v>76</v>
      </c>
      <c r="AI356" s="1">
        <v>3</v>
      </c>
      <c r="AJ356" s="1">
        <v>3</v>
      </c>
      <c r="AK356" s="1" t="s">
        <v>124</v>
      </c>
      <c r="AL356" s="1" t="s">
        <v>457</v>
      </c>
      <c r="AM356" s="1" t="s">
        <v>126</v>
      </c>
      <c r="AN356" s="1">
        <v>5</v>
      </c>
      <c r="AO356" s="1">
        <v>0</v>
      </c>
      <c r="AP356" s="1">
        <v>6</v>
      </c>
      <c r="AQ356" s="1">
        <v>0</v>
      </c>
      <c r="AR356" s="1" t="s">
        <v>127</v>
      </c>
      <c r="AS356" s="1" t="s">
        <v>231</v>
      </c>
      <c r="AT356" s="1" t="s">
        <v>129</v>
      </c>
      <c r="AU356" s="4" t="s">
        <v>1855</v>
      </c>
      <c r="AV356" s="57">
        <v>13.17</v>
      </c>
      <c r="AW356" s="57">
        <v>1.73</v>
      </c>
      <c r="AX356" s="51">
        <v>5</v>
      </c>
      <c r="AY356" s="64">
        <v>3.86</v>
      </c>
      <c r="AZ356" s="57">
        <v>16.78</v>
      </c>
      <c r="BA356" s="57">
        <v>1.1000000000000001</v>
      </c>
      <c r="BB356" s="51">
        <v>6</v>
      </c>
      <c r="BC356" s="68">
        <f t="shared" si="2"/>
        <v>2.6944387170614958</v>
      </c>
      <c r="BD356" s="1" t="s">
        <v>93</v>
      </c>
      <c r="BE356" s="1" t="s">
        <v>157</v>
      </c>
    </row>
    <row r="357" spans="1:60" s="1" customFormat="1">
      <c r="A357" s="1" t="s">
        <v>1626</v>
      </c>
      <c r="B357" s="1" t="s">
        <v>1049</v>
      </c>
      <c r="C357" s="1" t="s">
        <v>1065</v>
      </c>
      <c r="D357" s="1" t="s">
        <v>1051</v>
      </c>
      <c r="E357" s="1" t="s">
        <v>1052</v>
      </c>
      <c r="F357" s="1" t="s">
        <v>1053</v>
      </c>
      <c r="G357" s="1" t="s">
        <v>67</v>
      </c>
      <c r="H357" s="1">
        <v>2012</v>
      </c>
      <c r="I357" s="1" t="s">
        <v>1054</v>
      </c>
      <c r="J357" s="1" t="s">
        <v>167</v>
      </c>
      <c r="K357" s="1" t="s">
        <v>168</v>
      </c>
      <c r="L357" s="1" t="s">
        <v>71</v>
      </c>
      <c r="M357" s="1" t="s">
        <v>1066</v>
      </c>
      <c r="N357" s="1" t="s">
        <v>73</v>
      </c>
      <c r="O357" s="1" t="s">
        <v>74</v>
      </c>
      <c r="P357" s="1" t="s">
        <v>75</v>
      </c>
      <c r="Q357" s="1" t="s">
        <v>72</v>
      </c>
      <c r="R357" s="1" t="s">
        <v>75</v>
      </c>
      <c r="S357" s="1" t="s">
        <v>220</v>
      </c>
      <c r="T357" s="1" t="s">
        <v>76</v>
      </c>
      <c r="U357" s="1" t="s">
        <v>220</v>
      </c>
      <c r="V357" s="1" t="s">
        <v>77</v>
      </c>
      <c r="W357" s="1" t="s">
        <v>114</v>
      </c>
      <c r="X357" s="1" t="s">
        <v>115</v>
      </c>
      <c r="Y357" s="1" t="s">
        <v>1056</v>
      </c>
      <c r="Z357" s="1" t="s">
        <v>1057</v>
      </c>
      <c r="AA357" s="1" t="s">
        <v>1058</v>
      </c>
      <c r="AB357" s="1" t="s">
        <v>1059</v>
      </c>
      <c r="AC357" s="1" t="s">
        <v>1060</v>
      </c>
      <c r="AD357" s="1" t="s">
        <v>83</v>
      </c>
      <c r="AE357" s="1" t="s">
        <v>1061</v>
      </c>
      <c r="AF357" s="1" t="s">
        <v>123</v>
      </c>
      <c r="AG357" s="1" t="s">
        <v>86</v>
      </c>
      <c r="AH357" s="1" t="s">
        <v>76</v>
      </c>
      <c r="AI357" s="1">
        <v>3</v>
      </c>
      <c r="AJ357" s="1">
        <v>3</v>
      </c>
      <c r="AK357" s="1" t="s">
        <v>124</v>
      </c>
      <c r="AL357" s="1" t="s">
        <v>457</v>
      </c>
      <c r="AM357" s="1" t="s">
        <v>126</v>
      </c>
      <c r="AN357" s="1">
        <v>5</v>
      </c>
      <c r="AO357" s="1">
        <v>0</v>
      </c>
      <c r="AP357" s="1">
        <v>6</v>
      </c>
      <c r="AQ357" s="1">
        <v>0</v>
      </c>
      <c r="AR357" s="1" t="s">
        <v>127</v>
      </c>
      <c r="AS357" s="1" t="s">
        <v>231</v>
      </c>
      <c r="AT357" s="1" t="s">
        <v>129</v>
      </c>
      <c r="AU357" s="4" t="s">
        <v>1270</v>
      </c>
      <c r="AV357" s="57">
        <v>41.6</v>
      </c>
      <c r="AW357" s="57">
        <v>14.142318946523062</v>
      </c>
      <c r="AX357" s="51">
        <v>5</v>
      </c>
      <c r="AY357" s="64">
        <f>AW357*SQRT(AX357)</f>
        <v>31.623186523908782</v>
      </c>
      <c r="AZ357" s="57">
        <v>44.81111111111111</v>
      </c>
      <c r="BA357" s="57">
        <v>9.5648339966105063</v>
      </c>
      <c r="BB357" s="51">
        <v>6</v>
      </c>
      <c r="BC357" s="68">
        <f t="shared" si="2"/>
        <v>23.428962766121263</v>
      </c>
      <c r="BD357" s="1" t="s">
        <v>93</v>
      </c>
      <c r="BE357" s="1" t="s">
        <v>157</v>
      </c>
      <c r="BH357" s="12"/>
    </row>
    <row r="358" spans="1:60" s="1" customFormat="1">
      <c r="A358" s="1" t="s">
        <v>1627</v>
      </c>
      <c r="B358" s="1" t="s">
        <v>1049</v>
      </c>
      <c r="C358" s="1" t="s">
        <v>1065</v>
      </c>
      <c r="D358" s="1" t="s">
        <v>1051</v>
      </c>
      <c r="E358" s="1" t="s">
        <v>1052</v>
      </c>
      <c r="F358" s="1" t="s">
        <v>1053</v>
      </c>
      <c r="G358" s="1" t="s">
        <v>67</v>
      </c>
      <c r="H358" s="1">
        <v>2012</v>
      </c>
      <c r="I358" s="1" t="s">
        <v>1054</v>
      </c>
      <c r="J358" s="1" t="s">
        <v>167</v>
      </c>
      <c r="K358" s="1" t="s">
        <v>168</v>
      </c>
      <c r="L358" s="1" t="s">
        <v>71</v>
      </c>
      <c r="M358" s="1" t="s">
        <v>1066</v>
      </c>
      <c r="N358" s="1" t="s">
        <v>73</v>
      </c>
      <c r="O358" s="1" t="s">
        <v>74</v>
      </c>
      <c r="P358" s="1" t="s">
        <v>75</v>
      </c>
      <c r="Q358" s="1" t="s">
        <v>72</v>
      </c>
      <c r="R358" s="1" t="s">
        <v>75</v>
      </c>
      <c r="S358" s="1" t="s">
        <v>220</v>
      </c>
      <c r="T358" s="1" t="s">
        <v>76</v>
      </c>
      <c r="U358" s="1" t="s">
        <v>220</v>
      </c>
      <c r="V358" s="1" t="s">
        <v>77</v>
      </c>
      <c r="W358" s="1" t="s">
        <v>114</v>
      </c>
      <c r="X358" s="1" t="s">
        <v>115</v>
      </c>
      <c r="Y358" s="1" t="s">
        <v>1056</v>
      </c>
      <c r="Z358" s="1" t="s">
        <v>1057</v>
      </c>
      <c r="AA358" s="1" t="s">
        <v>1058</v>
      </c>
      <c r="AB358" s="1" t="s">
        <v>1059</v>
      </c>
      <c r="AC358" s="1" t="s">
        <v>1060</v>
      </c>
      <c r="AD358" s="1" t="s">
        <v>83</v>
      </c>
      <c r="AE358" s="1" t="s">
        <v>1061</v>
      </c>
      <c r="AF358" s="1" t="s">
        <v>123</v>
      </c>
      <c r="AG358" s="1" t="s">
        <v>86</v>
      </c>
      <c r="AH358" s="1" t="s">
        <v>76</v>
      </c>
      <c r="AI358" s="1">
        <v>3</v>
      </c>
      <c r="AJ358" s="1">
        <v>3</v>
      </c>
      <c r="AK358" s="1" t="s">
        <v>124</v>
      </c>
      <c r="AL358" s="1" t="s">
        <v>457</v>
      </c>
      <c r="AM358" s="1" t="s">
        <v>126</v>
      </c>
      <c r="AN358" s="1">
        <v>5</v>
      </c>
      <c r="AO358" s="1">
        <v>0</v>
      </c>
      <c r="AP358" s="1">
        <v>6</v>
      </c>
      <c r="AQ358" s="1">
        <v>0</v>
      </c>
      <c r="AR358" s="1" t="s">
        <v>127</v>
      </c>
      <c r="AS358" s="1" t="s">
        <v>231</v>
      </c>
      <c r="AT358" s="1" t="s">
        <v>129</v>
      </c>
      <c r="AU358" s="4" t="s">
        <v>1269</v>
      </c>
      <c r="AV358" s="57">
        <v>2.7666666666666671</v>
      </c>
      <c r="AW358" s="57">
        <v>0.31091263510295958</v>
      </c>
      <c r="AX358" s="51">
        <v>5</v>
      </c>
      <c r="AY358" s="64">
        <f>AW358*SQRT(AX358)</f>
        <v>0.695221787153805</v>
      </c>
      <c r="AZ358" s="57">
        <v>7.2666666666666657</v>
      </c>
      <c r="BA358" s="57">
        <v>2.0584064314505626</v>
      </c>
      <c r="BB358" s="51">
        <v>6</v>
      </c>
      <c r="BC358" s="68">
        <f t="shared" si="2"/>
        <v>5.0420454403170778</v>
      </c>
      <c r="BD358" s="1" t="s">
        <v>93</v>
      </c>
      <c r="BE358" s="1" t="s">
        <v>157</v>
      </c>
      <c r="BH358" s="12"/>
    </row>
    <row r="359" spans="1:60">
      <c r="A359" t="s">
        <v>1628</v>
      </c>
      <c r="B359" t="s">
        <v>1070</v>
      </c>
      <c r="C359" t="s">
        <v>1071</v>
      </c>
      <c r="D359" t="s">
        <v>1072</v>
      </c>
      <c r="E359" t="s">
        <v>1073</v>
      </c>
      <c r="F359" t="s">
        <v>187</v>
      </c>
      <c r="G359" t="s">
        <v>67</v>
      </c>
      <c r="H359">
        <v>2012</v>
      </c>
      <c r="I359" t="s">
        <v>1074</v>
      </c>
      <c r="J359" t="s">
        <v>167</v>
      </c>
      <c r="K359" t="s">
        <v>168</v>
      </c>
      <c r="L359" t="s">
        <v>71</v>
      </c>
      <c r="M359" t="s">
        <v>1075</v>
      </c>
      <c r="N359" t="s">
        <v>73</v>
      </c>
      <c r="O359" t="s">
        <v>74</v>
      </c>
      <c r="P359" t="s">
        <v>219</v>
      </c>
      <c r="Q359" t="s">
        <v>220</v>
      </c>
      <c r="R359" t="s">
        <v>221</v>
      </c>
      <c r="S359" t="s">
        <v>220</v>
      </c>
      <c r="T359" t="s">
        <v>220</v>
      </c>
      <c r="U359" t="s">
        <v>220</v>
      </c>
      <c r="V359" t="s">
        <v>170</v>
      </c>
      <c r="W359" t="s">
        <v>356</v>
      </c>
      <c r="X359" t="s">
        <v>356</v>
      </c>
      <c r="Y359" t="s">
        <v>716</v>
      </c>
      <c r="Z359" t="s">
        <v>1005</v>
      </c>
      <c r="AA359" t="s">
        <v>1076</v>
      </c>
      <c r="AB359" t="s">
        <v>1077</v>
      </c>
      <c r="AC359" t="s">
        <v>1008</v>
      </c>
      <c r="AD359" t="s">
        <v>83</v>
      </c>
      <c r="AE359" t="s">
        <v>1078</v>
      </c>
      <c r="AF359" t="s">
        <v>123</v>
      </c>
      <c r="AG359" t="s">
        <v>154</v>
      </c>
      <c r="AH359" t="s">
        <v>76</v>
      </c>
      <c r="AI359">
        <v>1</v>
      </c>
      <c r="AJ359" t="s">
        <v>607</v>
      </c>
      <c r="AK359">
        <v>10</v>
      </c>
      <c r="AL359" t="s">
        <v>1010</v>
      </c>
      <c r="AM359" t="s">
        <v>88</v>
      </c>
      <c r="AN359">
        <v>13</v>
      </c>
      <c r="AO359">
        <v>0</v>
      </c>
      <c r="AP359">
        <v>13</v>
      </c>
      <c r="AQ359">
        <v>0</v>
      </c>
      <c r="AR359" t="s">
        <v>127</v>
      </c>
      <c r="AS359" t="s">
        <v>1079</v>
      </c>
      <c r="AT359" t="s">
        <v>129</v>
      </c>
      <c r="AU359" s="3" t="s">
        <v>1854</v>
      </c>
      <c r="AV359" s="56">
        <v>0.62</v>
      </c>
      <c r="AW359" s="56">
        <v>0.04</v>
      </c>
      <c r="AX359" s="50">
        <v>13</v>
      </c>
      <c r="AY359" s="63">
        <v>0.14000000000000001</v>
      </c>
      <c r="AZ359" s="56">
        <v>0.44</v>
      </c>
      <c r="BA359" s="56">
        <v>0.06</v>
      </c>
      <c r="BB359" s="50">
        <v>13</v>
      </c>
      <c r="BC359" s="63">
        <v>0.2</v>
      </c>
      <c r="BD359" t="s">
        <v>93</v>
      </c>
      <c r="BE359" t="s">
        <v>2006</v>
      </c>
      <c r="BF359" t="s">
        <v>1080</v>
      </c>
    </row>
    <row r="360" spans="1:60">
      <c r="A360" t="s">
        <v>1629</v>
      </c>
      <c r="B360" t="s">
        <v>1070</v>
      </c>
      <c r="C360" t="s">
        <v>1071</v>
      </c>
      <c r="D360" t="s">
        <v>1072</v>
      </c>
      <c r="E360" t="s">
        <v>1073</v>
      </c>
      <c r="F360" t="s">
        <v>187</v>
      </c>
      <c r="G360" t="s">
        <v>67</v>
      </c>
      <c r="H360">
        <v>2012</v>
      </c>
      <c r="I360" t="s">
        <v>1074</v>
      </c>
      <c r="J360" t="s">
        <v>167</v>
      </c>
      <c r="K360" t="s">
        <v>168</v>
      </c>
      <c r="L360" t="s">
        <v>71</v>
      </c>
      <c r="M360" t="s">
        <v>1075</v>
      </c>
      <c r="N360" t="s">
        <v>73</v>
      </c>
      <c r="O360" t="s">
        <v>74</v>
      </c>
      <c r="P360" t="s">
        <v>219</v>
      </c>
      <c r="Q360" t="s">
        <v>220</v>
      </c>
      <c r="R360" t="s">
        <v>221</v>
      </c>
      <c r="S360" t="s">
        <v>220</v>
      </c>
      <c r="T360" t="s">
        <v>220</v>
      </c>
      <c r="U360" t="s">
        <v>220</v>
      </c>
      <c r="V360" t="s">
        <v>170</v>
      </c>
      <c r="W360" t="s">
        <v>356</v>
      </c>
      <c r="X360" t="s">
        <v>356</v>
      </c>
      <c r="Y360" t="s">
        <v>716</v>
      </c>
      <c r="Z360" t="s">
        <v>1005</v>
      </c>
      <c r="AA360" t="s">
        <v>1076</v>
      </c>
      <c r="AB360" t="s">
        <v>1077</v>
      </c>
      <c r="AC360" t="s">
        <v>1008</v>
      </c>
      <c r="AD360" t="s">
        <v>83</v>
      </c>
      <c r="AE360" t="s">
        <v>1078</v>
      </c>
      <c r="AF360" t="s">
        <v>123</v>
      </c>
      <c r="AG360" t="s">
        <v>154</v>
      </c>
      <c r="AH360" t="s">
        <v>76</v>
      </c>
      <c r="AI360">
        <v>1</v>
      </c>
      <c r="AJ360" t="s">
        <v>607</v>
      </c>
      <c r="AK360">
        <v>10</v>
      </c>
      <c r="AL360" t="s">
        <v>1010</v>
      </c>
      <c r="AM360" t="s">
        <v>88</v>
      </c>
      <c r="AN360">
        <v>13</v>
      </c>
      <c r="AO360">
        <v>0</v>
      </c>
      <c r="AP360">
        <v>13</v>
      </c>
      <c r="AQ360">
        <v>0</v>
      </c>
      <c r="AR360" t="s">
        <v>127</v>
      </c>
      <c r="AS360" t="s">
        <v>1079</v>
      </c>
      <c r="AT360" t="s">
        <v>129</v>
      </c>
      <c r="AU360" s="3" t="s">
        <v>1270</v>
      </c>
      <c r="AV360" s="56">
        <v>6.3399999999999998E-2</v>
      </c>
      <c r="AW360" s="56">
        <v>3.1300000000000001E-2</v>
      </c>
      <c r="AX360" s="50">
        <v>13</v>
      </c>
      <c r="AY360" s="63">
        <v>0.11285375492202286</v>
      </c>
      <c r="AZ360" s="56">
        <v>9.1479999999999992E-2</v>
      </c>
      <c r="BA360" s="56">
        <v>5.0130000000000001E-2</v>
      </c>
      <c r="BB360" s="50">
        <v>13</v>
      </c>
      <c r="BC360" s="63">
        <v>0.18074628543900978</v>
      </c>
      <c r="BD360" t="s">
        <v>93</v>
      </c>
      <c r="BE360" t="s">
        <v>2006</v>
      </c>
      <c r="BF360" t="s">
        <v>1080</v>
      </c>
    </row>
    <row r="361" spans="1:60">
      <c r="A361" t="s">
        <v>1630</v>
      </c>
      <c r="B361" t="s">
        <v>1070</v>
      </c>
      <c r="C361" t="s">
        <v>1071</v>
      </c>
      <c r="D361" t="s">
        <v>1072</v>
      </c>
      <c r="E361" t="s">
        <v>1073</v>
      </c>
      <c r="F361" t="s">
        <v>187</v>
      </c>
      <c r="G361" t="s">
        <v>67</v>
      </c>
      <c r="H361">
        <v>2012</v>
      </c>
      <c r="I361" t="s">
        <v>1074</v>
      </c>
      <c r="J361" t="s">
        <v>167</v>
      </c>
      <c r="K361" t="s">
        <v>168</v>
      </c>
      <c r="L361" t="s">
        <v>71</v>
      </c>
      <c r="M361" t="s">
        <v>1075</v>
      </c>
      <c r="N361" t="s">
        <v>73</v>
      </c>
      <c r="O361" t="s">
        <v>74</v>
      </c>
      <c r="P361" t="s">
        <v>219</v>
      </c>
      <c r="Q361" t="s">
        <v>220</v>
      </c>
      <c r="R361" t="s">
        <v>221</v>
      </c>
      <c r="S361" t="s">
        <v>220</v>
      </c>
      <c r="T361" t="s">
        <v>220</v>
      </c>
      <c r="U361" t="s">
        <v>220</v>
      </c>
      <c r="V361" t="s">
        <v>170</v>
      </c>
      <c r="W361" t="s">
        <v>356</v>
      </c>
      <c r="X361" t="s">
        <v>356</v>
      </c>
      <c r="Y361" t="s">
        <v>716</v>
      </c>
      <c r="Z361" t="s">
        <v>1005</v>
      </c>
      <c r="AA361" t="s">
        <v>1076</v>
      </c>
      <c r="AB361" t="s">
        <v>1077</v>
      </c>
      <c r="AC361" t="s">
        <v>1008</v>
      </c>
      <c r="AD361" t="s">
        <v>83</v>
      </c>
      <c r="AE361" t="s">
        <v>1078</v>
      </c>
      <c r="AF361" t="s">
        <v>123</v>
      </c>
      <c r="AG361" t="s">
        <v>154</v>
      </c>
      <c r="AH361" t="s">
        <v>76</v>
      </c>
      <c r="AI361">
        <v>1</v>
      </c>
      <c r="AJ361" t="s">
        <v>607</v>
      </c>
      <c r="AK361">
        <v>10</v>
      </c>
      <c r="AL361" t="s">
        <v>1010</v>
      </c>
      <c r="AM361" t="s">
        <v>88</v>
      </c>
      <c r="AN361">
        <v>13</v>
      </c>
      <c r="AO361">
        <v>0</v>
      </c>
      <c r="AP361">
        <v>13</v>
      </c>
      <c r="AQ361">
        <v>0</v>
      </c>
      <c r="AR361" t="s">
        <v>127</v>
      </c>
      <c r="AS361" t="s">
        <v>1079</v>
      </c>
      <c r="AT361" t="s">
        <v>129</v>
      </c>
      <c r="AU361" s="3" t="s">
        <v>1269</v>
      </c>
      <c r="AV361" s="56">
        <v>0.87139</v>
      </c>
      <c r="AW361" s="56">
        <v>6.0750000000000026E-2</v>
      </c>
      <c r="AX361" s="50">
        <v>13</v>
      </c>
      <c r="AY361" s="63">
        <v>0.21903723998443744</v>
      </c>
      <c r="AZ361" s="56">
        <v>0.84876999999999991</v>
      </c>
      <c r="BA361" s="56">
        <v>5.1029999999999943E-2</v>
      </c>
      <c r="BB361" s="50">
        <v>13</v>
      </c>
      <c r="BC361" s="63">
        <v>0.18399128158692715</v>
      </c>
      <c r="BD361" t="s">
        <v>93</v>
      </c>
      <c r="BE361" t="s">
        <v>2006</v>
      </c>
      <c r="BF361" t="s">
        <v>1080</v>
      </c>
    </row>
    <row r="362" spans="1:60" s="1" customFormat="1">
      <c r="A362" s="1" t="s">
        <v>1631</v>
      </c>
      <c r="B362" s="1" t="s">
        <v>1070</v>
      </c>
      <c r="C362" s="1" t="s">
        <v>1082</v>
      </c>
      <c r="D362" s="1" t="s">
        <v>1083</v>
      </c>
      <c r="E362" s="1" t="s">
        <v>1073</v>
      </c>
      <c r="F362" s="1" t="s">
        <v>187</v>
      </c>
      <c r="G362" s="1" t="s">
        <v>67</v>
      </c>
      <c r="H362" s="1">
        <v>2012</v>
      </c>
      <c r="I362" s="1" t="s">
        <v>1074</v>
      </c>
      <c r="J362" s="1" t="s">
        <v>167</v>
      </c>
      <c r="K362" s="1" t="s">
        <v>168</v>
      </c>
      <c r="L362" s="1" t="s">
        <v>71</v>
      </c>
      <c r="M362" s="1" t="s">
        <v>1084</v>
      </c>
      <c r="N362" s="1" t="s">
        <v>73</v>
      </c>
      <c r="O362" s="1" t="s">
        <v>74</v>
      </c>
      <c r="P362" s="1" t="s">
        <v>219</v>
      </c>
      <c r="Q362" s="1" t="s">
        <v>220</v>
      </c>
      <c r="R362" s="1" t="s">
        <v>221</v>
      </c>
      <c r="S362" s="1" t="s">
        <v>220</v>
      </c>
      <c r="T362" s="1" t="s">
        <v>220</v>
      </c>
      <c r="U362" s="1" t="s">
        <v>220</v>
      </c>
      <c r="V362" s="1" t="s">
        <v>170</v>
      </c>
      <c r="W362" s="1" t="s">
        <v>356</v>
      </c>
      <c r="X362" s="1" t="s">
        <v>356</v>
      </c>
      <c r="Y362" s="1" t="s">
        <v>716</v>
      </c>
      <c r="Z362" s="1" t="s">
        <v>1005</v>
      </c>
      <c r="AA362" s="1" t="s">
        <v>1076</v>
      </c>
      <c r="AB362" s="1" t="s">
        <v>1077</v>
      </c>
      <c r="AC362" s="1" t="s">
        <v>1008</v>
      </c>
      <c r="AD362" s="1" t="s">
        <v>83</v>
      </c>
      <c r="AE362" s="1" t="s">
        <v>1078</v>
      </c>
      <c r="AF362" s="1" t="s">
        <v>123</v>
      </c>
      <c r="AG362" s="1" t="s">
        <v>154</v>
      </c>
      <c r="AH362" s="1" t="s">
        <v>76</v>
      </c>
      <c r="AI362" s="1">
        <v>1</v>
      </c>
      <c r="AJ362" s="1" t="s">
        <v>607</v>
      </c>
      <c r="AK362" s="1">
        <v>10</v>
      </c>
      <c r="AL362" s="1" t="s">
        <v>1010</v>
      </c>
      <c r="AM362" s="1" t="s">
        <v>88</v>
      </c>
      <c r="AN362" s="1">
        <v>13</v>
      </c>
      <c r="AO362" s="1">
        <v>0</v>
      </c>
      <c r="AP362" s="1">
        <v>13</v>
      </c>
      <c r="AQ362" s="1">
        <v>0</v>
      </c>
      <c r="AR362" s="1" t="s">
        <v>127</v>
      </c>
      <c r="AS362" s="1" t="s">
        <v>1079</v>
      </c>
      <c r="AT362" s="1" t="s">
        <v>129</v>
      </c>
      <c r="AU362" s="4" t="s">
        <v>1854</v>
      </c>
      <c r="AV362" s="57">
        <v>0.46</v>
      </c>
      <c r="AW362" s="57">
        <v>0.06</v>
      </c>
      <c r="AX362" s="51">
        <v>13</v>
      </c>
      <c r="AY362" s="64">
        <v>0.21</v>
      </c>
      <c r="AZ362" s="57">
        <v>0.49</v>
      </c>
      <c r="BA362" s="57">
        <v>0.08</v>
      </c>
      <c r="BB362" s="51">
        <v>13</v>
      </c>
      <c r="BC362" s="64">
        <v>0.28999999999999998</v>
      </c>
      <c r="BD362" s="1" t="s">
        <v>93</v>
      </c>
      <c r="BE362" s="1" t="s">
        <v>2006</v>
      </c>
      <c r="BF362" s="1" t="s">
        <v>1080</v>
      </c>
    </row>
    <row r="363" spans="1:60" s="1" customFormat="1">
      <c r="A363" s="1" t="s">
        <v>1632</v>
      </c>
      <c r="B363" s="1" t="s">
        <v>1070</v>
      </c>
      <c r="C363" s="1" t="s">
        <v>1082</v>
      </c>
      <c r="D363" s="1" t="s">
        <v>1083</v>
      </c>
      <c r="E363" s="1" t="s">
        <v>1073</v>
      </c>
      <c r="F363" s="1" t="s">
        <v>187</v>
      </c>
      <c r="G363" s="1" t="s">
        <v>67</v>
      </c>
      <c r="H363" s="1">
        <v>2012</v>
      </c>
      <c r="I363" s="1" t="s">
        <v>1074</v>
      </c>
      <c r="J363" s="1" t="s">
        <v>167</v>
      </c>
      <c r="K363" s="1" t="s">
        <v>168</v>
      </c>
      <c r="L363" s="1" t="s">
        <v>71</v>
      </c>
      <c r="M363" s="1" t="s">
        <v>1084</v>
      </c>
      <c r="N363" s="1" t="s">
        <v>73</v>
      </c>
      <c r="O363" s="1" t="s">
        <v>74</v>
      </c>
      <c r="P363" s="1" t="s">
        <v>219</v>
      </c>
      <c r="Q363" s="1" t="s">
        <v>220</v>
      </c>
      <c r="R363" s="1" t="s">
        <v>221</v>
      </c>
      <c r="S363" s="1" t="s">
        <v>220</v>
      </c>
      <c r="T363" s="1" t="s">
        <v>220</v>
      </c>
      <c r="U363" s="1" t="s">
        <v>220</v>
      </c>
      <c r="V363" s="1" t="s">
        <v>170</v>
      </c>
      <c r="W363" s="1" t="s">
        <v>356</v>
      </c>
      <c r="X363" s="1" t="s">
        <v>356</v>
      </c>
      <c r="Y363" s="1" t="s">
        <v>716</v>
      </c>
      <c r="Z363" s="1" t="s">
        <v>1005</v>
      </c>
      <c r="AA363" s="1" t="s">
        <v>1076</v>
      </c>
      <c r="AB363" s="1" t="s">
        <v>1077</v>
      </c>
      <c r="AC363" s="1" t="s">
        <v>1008</v>
      </c>
      <c r="AD363" s="1" t="s">
        <v>83</v>
      </c>
      <c r="AE363" s="1" t="s">
        <v>1078</v>
      </c>
      <c r="AF363" s="1" t="s">
        <v>123</v>
      </c>
      <c r="AG363" s="1" t="s">
        <v>154</v>
      </c>
      <c r="AH363" s="1" t="s">
        <v>76</v>
      </c>
      <c r="AI363" s="1">
        <v>1</v>
      </c>
      <c r="AJ363" s="1" t="s">
        <v>607</v>
      </c>
      <c r="AK363" s="1">
        <v>10</v>
      </c>
      <c r="AL363" s="1" t="s">
        <v>1010</v>
      </c>
      <c r="AM363" s="1" t="s">
        <v>88</v>
      </c>
      <c r="AN363" s="1">
        <v>13</v>
      </c>
      <c r="AO363" s="1">
        <v>0</v>
      </c>
      <c r="AP363" s="1">
        <v>13</v>
      </c>
      <c r="AQ363" s="1">
        <v>0</v>
      </c>
      <c r="AR363" s="1" t="s">
        <v>127</v>
      </c>
      <c r="AS363" s="1" t="s">
        <v>1079</v>
      </c>
      <c r="AT363" s="1" t="s">
        <v>129</v>
      </c>
      <c r="AU363" s="4" t="s">
        <v>1270</v>
      </c>
      <c r="AV363" s="57">
        <v>2.7120000000000002E-2</v>
      </c>
      <c r="AW363" s="57">
        <v>2.1510000000000001E-2</v>
      </c>
      <c r="AX363" s="51">
        <v>13</v>
      </c>
      <c r="AY363" s="64">
        <v>7.7555407935230414E-2</v>
      </c>
      <c r="AZ363" s="57">
        <v>3.3980000000000003E-2</v>
      </c>
      <c r="BA363" s="57">
        <v>2.6830000000000003E-2</v>
      </c>
      <c r="BB363" s="51">
        <v>13</v>
      </c>
      <c r="BC363" s="64">
        <v>9.6736940720698841E-2</v>
      </c>
      <c r="BD363" s="1" t="s">
        <v>93</v>
      </c>
      <c r="BE363" s="1" t="s">
        <v>2006</v>
      </c>
      <c r="BF363" s="1" t="s">
        <v>1080</v>
      </c>
    </row>
    <row r="364" spans="1:60" s="1" customFormat="1">
      <c r="A364" s="1" t="s">
        <v>1633</v>
      </c>
      <c r="B364" s="1" t="s">
        <v>1070</v>
      </c>
      <c r="C364" s="1" t="s">
        <v>1082</v>
      </c>
      <c r="D364" s="1" t="s">
        <v>1083</v>
      </c>
      <c r="E364" s="1" t="s">
        <v>1073</v>
      </c>
      <c r="F364" s="1" t="s">
        <v>187</v>
      </c>
      <c r="G364" s="1" t="s">
        <v>67</v>
      </c>
      <c r="H364" s="1">
        <v>2012</v>
      </c>
      <c r="I364" s="1" t="s">
        <v>1074</v>
      </c>
      <c r="J364" s="1" t="s">
        <v>167</v>
      </c>
      <c r="K364" s="1" t="s">
        <v>168</v>
      </c>
      <c r="L364" s="1" t="s">
        <v>71</v>
      </c>
      <c r="M364" s="1" t="s">
        <v>1084</v>
      </c>
      <c r="N364" s="1" t="s">
        <v>73</v>
      </c>
      <c r="O364" s="1" t="s">
        <v>74</v>
      </c>
      <c r="P364" s="1" t="s">
        <v>219</v>
      </c>
      <c r="Q364" s="1" t="s">
        <v>220</v>
      </c>
      <c r="R364" s="1" t="s">
        <v>221</v>
      </c>
      <c r="S364" s="1" t="s">
        <v>220</v>
      </c>
      <c r="T364" s="1" t="s">
        <v>220</v>
      </c>
      <c r="U364" s="1" t="s">
        <v>220</v>
      </c>
      <c r="V364" s="1" t="s">
        <v>170</v>
      </c>
      <c r="W364" s="1" t="s">
        <v>356</v>
      </c>
      <c r="X364" s="1" t="s">
        <v>356</v>
      </c>
      <c r="Y364" s="1" t="s">
        <v>716</v>
      </c>
      <c r="Z364" s="1" t="s">
        <v>1005</v>
      </c>
      <c r="AA364" s="1" t="s">
        <v>1076</v>
      </c>
      <c r="AB364" s="1" t="s">
        <v>1077</v>
      </c>
      <c r="AC364" s="1" t="s">
        <v>1008</v>
      </c>
      <c r="AD364" s="1" t="s">
        <v>83</v>
      </c>
      <c r="AE364" s="1" t="s">
        <v>1078</v>
      </c>
      <c r="AF364" s="1" t="s">
        <v>123</v>
      </c>
      <c r="AG364" s="1" t="s">
        <v>154</v>
      </c>
      <c r="AH364" s="1" t="s">
        <v>76</v>
      </c>
      <c r="AI364" s="1">
        <v>1</v>
      </c>
      <c r="AJ364" s="1" t="s">
        <v>607</v>
      </c>
      <c r="AK364" s="1">
        <v>10</v>
      </c>
      <c r="AL364" s="1" t="s">
        <v>1010</v>
      </c>
      <c r="AM364" s="1" t="s">
        <v>88</v>
      </c>
      <c r="AN364" s="1">
        <v>13</v>
      </c>
      <c r="AO364" s="1">
        <v>0</v>
      </c>
      <c r="AP364" s="1">
        <v>13</v>
      </c>
      <c r="AQ364" s="1">
        <v>0</v>
      </c>
      <c r="AR364" s="1" t="s">
        <v>127</v>
      </c>
      <c r="AS364" s="1" t="s">
        <v>1079</v>
      </c>
      <c r="AT364" s="1" t="s">
        <v>129</v>
      </c>
      <c r="AU364" s="4" t="s">
        <v>1269</v>
      </c>
      <c r="AV364" s="57">
        <v>0.93657000000000001</v>
      </c>
      <c r="AW364" s="57">
        <v>3.687E-2</v>
      </c>
      <c r="AX364" s="51">
        <v>13</v>
      </c>
      <c r="AY364" s="64">
        <v>0.13293667552635727</v>
      </c>
      <c r="AZ364" s="57">
        <v>0.91572999999999993</v>
      </c>
      <c r="BA364" s="57">
        <v>4.59200000000001E-2</v>
      </c>
      <c r="BB364" s="51">
        <v>13</v>
      </c>
      <c r="BC364" s="64">
        <v>0.16556691456930675</v>
      </c>
      <c r="BD364" s="1" t="s">
        <v>93</v>
      </c>
      <c r="BE364" s="1" t="s">
        <v>2006</v>
      </c>
      <c r="BF364" s="1" t="s">
        <v>1080</v>
      </c>
    </row>
    <row r="365" spans="1:60">
      <c r="A365" t="s">
        <v>1634</v>
      </c>
      <c r="B365" t="s">
        <v>1086</v>
      </c>
      <c r="C365" t="s">
        <v>1087</v>
      </c>
      <c r="D365" t="s">
        <v>1088</v>
      </c>
      <c r="E365" t="s">
        <v>1089</v>
      </c>
      <c r="F365" t="s">
        <v>1090</v>
      </c>
      <c r="G365" t="s">
        <v>67</v>
      </c>
      <c r="H365">
        <v>2013</v>
      </c>
      <c r="I365" t="s">
        <v>1091</v>
      </c>
      <c r="J365" t="s">
        <v>167</v>
      </c>
      <c r="K365" t="s">
        <v>168</v>
      </c>
      <c r="L365" t="s">
        <v>71</v>
      </c>
      <c r="M365" t="s">
        <v>1092</v>
      </c>
      <c r="N365" t="s">
        <v>73</v>
      </c>
      <c r="O365" t="s">
        <v>74</v>
      </c>
      <c r="P365" t="s">
        <v>75</v>
      </c>
      <c r="Q365" t="s">
        <v>72</v>
      </c>
      <c r="R365" t="s">
        <v>75</v>
      </c>
      <c r="S365" t="s">
        <v>220</v>
      </c>
      <c r="T365" t="s">
        <v>220</v>
      </c>
      <c r="U365" t="s">
        <v>220</v>
      </c>
      <c r="V365" t="s">
        <v>170</v>
      </c>
      <c r="W365" t="s">
        <v>356</v>
      </c>
      <c r="X365" t="s">
        <v>356</v>
      </c>
      <c r="Y365" t="s">
        <v>716</v>
      </c>
      <c r="Z365" t="s">
        <v>1005</v>
      </c>
      <c r="AA365" t="s">
        <v>250</v>
      </c>
      <c r="AB365" t="s">
        <v>1077</v>
      </c>
      <c r="AC365" t="s">
        <v>1008</v>
      </c>
      <c r="AD365" t="s">
        <v>83</v>
      </c>
      <c r="AE365" t="s">
        <v>1093</v>
      </c>
      <c r="AF365" t="s">
        <v>85</v>
      </c>
      <c r="AG365" t="s">
        <v>86</v>
      </c>
      <c r="AH365" t="s">
        <v>76</v>
      </c>
      <c r="AI365">
        <v>1</v>
      </c>
      <c r="AJ365">
        <v>10</v>
      </c>
      <c r="AK365">
        <v>10</v>
      </c>
      <c r="AL365" t="s">
        <v>1010</v>
      </c>
      <c r="AM365" t="s">
        <v>88</v>
      </c>
      <c r="AN365">
        <v>5</v>
      </c>
      <c r="AO365">
        <v>0</v>
      </c>
      <c r="AP365">
        <v>7</v>
      </c>
      <c r="AQ365">
        <v>0</v>
      </c>
      <c r="AR365" t="s">
        <v>127</v>
      </c>
      <c r="AS365" t="s">
        <v>448</v>
      </c>
      <c r="AT365" t="s">
        <v>91</v>
      </c>
      <c r="AU365" s="3" t="s">
        <v>1854</v>
      </c>
      <c r="AV365" s="56">
        <v>0.57999999999999996</v>
      </c>
      <c r="AW365" s="56">
        <v>0.15</v>
      </c>
      <c r="AX365" s="50">
        <v>5</v>
      </c>
      <c r="AY365" s="63">
        <v>0.33</v>
      </c>
      <c r="AZ365" s="56">
        <v>0.27</v>
      </c>
      <c r="BA365" s="56">
        <v>0.04</v>
      </c>
      <c r="BB365" s="50">
        <v>7</v>
      </c>
      <c r="BC365" s="63">
        <v>0.1</v>
      </c>
      <c r="BD365" t="s">
        <v>93</v>
      </c>
      <c r="BE365" t="s">
        <v>1094</v>
      </c>
      <c r="BF365" t="s">
        <v>1080</v>
      </c>
    </row>
    <row r="366" spans="1:60">
      <c r="A366" t="s">
        <v>1635</v>
      </c>
      <c r="B366" t="s">
        <v>1086</v>
      </c>
      <c r="C366" t="s">
        <v>1087</v>
      </c>
      <c r="D366" t="s">
        <v>1088</v>
      </c>
      <c r="E366" t="s">
        <v>1089</v>
      </c>
      <c r="F366" t="s">
        <v>1090</v>
      </c>
      <c r="G366" t="s">
        <v>67</v>
      </c>
      <c r="H366">
        <v>2013</v>
      </c>
      <c r="I366" t="s">
        <v>1091</v>
      </c>
      <c r="J366" t="s">
        <v>167</v>
      </c>
      <c r="K366" t="s">
        <v>168</v>
      </c>
      <c r="L366" t="s">
        <v>71</v>
      </c>
      <c r="M366" t="s">
        <v>1092</v>
      </c>
      <c r="N366" t="s">
        <v>73</v>
      </c>
      <c r="O366" t="s">
        <v>74</v>
      </c>
      <c r="P366" t="s">
        <v>75</v>
      </c>
      <c r="Q366" t="s">
        <v>72</v>
      </c>
      <c r="R366" t="s">
        <v>75</v>
      </c>
      <c r="S366" t="s">
        <v>220</v>
      </c>
      <c r="T366" t="s">
        <v>220</v>
      </c>
      <c r="U366" t="s">
        <v>220</v>
      </c>
      <c r="V366" t="s">
        <v>170</v>
      </c>
      <c r="W366" t="s">
        <v>356</v>
      </c>
      <c r="X366" t="s">
        <v>356</v>
      </c>
      <c r="Y366" t="s">
        <v>716</v>
      </c>
      <c r="Z366" t="s">
        <v>1005</v>
      </c>
      <c r="AA366" t="s">
        <v>250</v>
      </c>
      <c r="AB366" t="s">
        <v>1077</v>
      </c>
      <c r="AC366" t="s">
        <v>1008</v>
      </c>
      <c r="AD366" t="s">
        <v>83</v>
      </c>
      <c r="AE366" t="s">
        <v>1093</v>
      </c>
      <c r="AF366" t="s">
        <v>85</v>
      </c>
      <c r="AG366" t="s">
        <v>86</v>
      </c>
      <c r="AH366" t="s">
        <v>76</v>
      </c>
      <c r="AI366">
        <v>1</v>
      </c>
      <c r="AJ366">
        <v>10</v>
      </c>
      <c r="AK366">
        <v>10</v>
      </c>
      <c r="AL366" t="s">
        <v>1010</v>
      </c>
      <c r="AM366" t="s">
        <v>88</v>
      </c>
      <c r="AN366">
        <v>5</v>
      </c>
      <c r="AO366">
        <v>0</v>
      </c>
      <c r="AP366">
        <v>7</v>
      </c>
      <c r="AQ366">
        <v>0</v>
      </c>
      <c r="AR366" t="s">
        <v>127</v>
      </c>
      <c r="AS366" t="s">
        <v>448</v>
      </c>
      <c r="AT366" t="s">
        <v>91</v>
      </c>
      <c r="AU366" s="3" t="s">
        <v>1270</v>
      </c>
      <c r="AV366" s="62">
        <v>0.09</v>
      </c>
      <c r="AW366" s="56">
        <f>AY366/SQRT(5)</f>
        <v>6.5964005336243789E-2</v>
      </c>
      <c r="AX366" s="50">
        <v>5</v>
      </c>
      <c r="AY366" s="56">
        <v>0.14749999999999999</v>
      </c>
      <c r="AZ366" s="56">
        <v>7.4999999999999997E-2</v>
      </c>
      <c r="BA366" s="56">
        <v>5.2440000000000001E-2</v>
      </c>
      <c r="BB366" s="50">
        <v>7</v>
      </c>
      <c r="BC366" s="63">
        <f>BA366*SQRT(BB366)</f>
        <v>0.13874319875222713</v>
      </c>
      <c r="BD366" t="s">
        <v>93</v>
      </c>
      <c r="BE366" t="s">
        <v>1094</v>
      </c>
      <c r="BF366" t="s">
        <v>1080</v>
      </c>
    </row>
    <row r="367" spans="1:60">
      <c r="A367" t="s">
        <v>1636</v>
      </c>
      <c r="B367" t="s">
        <v>1086</v>
      </c>
      <c r="C367" t="s">
        <v>1087</v>
      </c>
      <c r="D367" t="s">
        <v>1088</v>
      </c>
      <c r="E367" t="s">
        <v>1089</v>
      </c>
      <c r="F367" t="s">
        <v>1090</v>
      </c>
      <c r="G367" t="s">
        <v>67</v>
      </c>
      <c r="H367">
        <v>2013</v>
      </c>
      <c r="I367" t="s">
        <v>1091</v>
      </c>
      <c r="J367" t="s">
        <v>167</v>
      </c>
      <c r="K367" t="s">
        <v>168</v>
      </c>
      <c r="L367" t="s">
        <v>71</v>
      </c>
      <c r="M367" t="s">
        <v>1092</v>
      </c>
      <c r="N367" t="s">
        <v>73</v>
      </c>
      <c r="O367" t="s">
        <v>74</v>
      </c>
      <c r="P367" t="s">
        <v>75</v>
      </c>
      <c r="Q367" t="s">
        <v>72</v>
      </c>
      <c r="R367" t="s">
        <v>75</v>
      </c>
      <c r="S367" t="s">
        <v>220</v>
      </c>
      <c r="T367" t="s">
        <v>220</v>
      </c>
      <c r="U367" t="s">
        <v>220</v>
      </c>
      <c r="V367" t="s">
        <v>170</v>
      </c>
      <c r="W367" t="s">
        <v>356</v>
      </c>
      <c r="X367" t="s">
        <v>356</v>
      </c>
      <c r="Y367" t="s">
        <v>716</v>
      </c>
      <c r="Z367" t="s">
        <v>1005</v>
      </c>
      <c r="AA367" t="s">
        <v>250</v>
      </c>
      <c r="AB367" t="s">
        <v>1077</v>
      </c>
      <c r="AC367" t="s">
        <v>1008</v>
      </c>
      <c r="AD367" t="s">
        <v>83</v>
      </c>
      <c r="AE367" t="s">
        <v>1093</v>
      </c>
      <c r="AF367" t="s">
        <v>85</v>
      </c>
      <c r="AG367" t="s">
        <v>86</v>
      </c>
      <c r="AH367" t="s">
        <v>76</v>
      </c>
      <c r="AI367">
        <v>1</v>
      </c>
      <c r="AJ367">
        <v>10</v>
      </c>
      <c r="AK367">
        <v>10</v>
      </c>
      <c r="AL367" t="s">
        <v>1010</v>
      </c>
      <c r="AM367" t="s">
        <v>88</v>
      </c>
      <c r="AN367">
        <v>5</v>
      </c>
      <c r="AO367">
        <v>0</v>
      </c>
      <c r="AP367">
        <v>7</v>
      </c>
      <c r="AQ367">
        <v>0</v>
      </c>
      <c r="AR367" t="s">
        <v>127</v>
      </c>
      <c r="AS367" t="s">
        <v>448</v>
      </c>
      <c r="AT367" t="s">
        <v>91</v>
      </c>
      <c r="AU367" s="3" t="s">
        <v>1269</v>
      </c>
      <c r="AV367" s="62">
        <v>0.89</v>
      </c>
      <c r="AW367" s="56">
        <f>AY367/SQRT(5)</f>
        <v>7.4818834527142955E-2</v>
      </c>
      <c r="AX367" s="50">
        <v>5</v>
      </c>
      <c r="AY367" s="56">
        <v>0.1673</v>
      </c>
      <c r="AZ367" s="56">
        <v>0.8417</v>
      </c>
      <c r="BA367" s="56">
        <v>0.2084</v>
      </c>
      <c r="BB367" s="50">
        <v>7</v>
      </c>
      <c r="BC367" s="63">
        <f t="shared" ref="BC367:BC370" si="3">BA367*SQRT(BB367)</f>
        <v>0.5513745732258607</v>
      </c>
      <c r="BD367" t="s">
        <v>93</v>
      </c>
      <c r="BE367" t="s">
        <v>1094</v>
      </c>
      <c r="BF367" t="s">
        <v>1080</v>
      </c>
    </row>
    <row r="368" spans="1:60" s="1" customFormat="1">
      <c r="A368" s="1" t="s">
        <v>1637</v>
      </c>
      <c r="B368" s="1" t="s">
        <v>1086</v>
      </c>
      <c r="C368" s="1" t="s">
        <v>1096</v>
      </c>
      <c r="D368" s="1" t="s">
        <v>1097</v>
      </c>
      <c r="E368" s="1" t="s">
        <v>1089</v>
      </c>
      <c r="F368" s="1" t="s">
        <v>1090</v>
      </c>
      <c r="G368" s="1" t="s">
        <v>67</v>
      </c>
      <c r="H368" s="1">
        <v>2013</v>
      </c>
      <c r="I368" s="1" t="s">
        <v>1091</v>
      </c>
      <c r="J368" s="1" t="s">
        <v>167</v>
      </c>
      <c r="K368" s="1" t="s">
        <v>168</v>
      </c>
      <c r="L368" s="1" t="s">
        <v>71</v>
      </c>
      <c r="M368" s="1" t="s">
        <v>1098</v>
      </c>
      <c r="N368" s="1" t="s">
        <v>73</v>
      </c>
      <c r="O368" s="1" t="s">
        <v>74</v>
      </c>
      <c r="P368" s="1" t="s">
        <v>75</v>
      </c>
      <c r="Q368" s="1" t="s">
        <v>72</v>
      </c>
      <c r="R368" s="1" t="s">
        <v>75</v>
      </c>
      <c r="S368" s="1" t="s">
        <v>220</v>
      </c>
      <c r="T368" s="1" t="s">
        <v>220</v>
      </c>
      <c r="U368" s="1" t="s">
        <v>220</v>
      </c>
      <c r="V368" s="1" t="s">
        <v>170</v>
      </c>
      <c r="W368" s="1" t="s">
        <v>356</v>
      </c>
      <c r="X368" s="1" t="s">
        <v>356</v>
      </c>
      <c r="Y368" s="1" t="s">
        <v>716</v>
      </c>
      <c r="Z368" s="1" t="s">
        <v>1005</v>
      </c>
      <c r="AA368" s="1" t="s">
        <v>250</v>
      </c>
      <c r="AB368" s="1" t="s">
        <v>1077</v>
      </c>
      <c r="AC368" s="1" t="s">
        <v>1008</v>
      </c>
      <c r="AD368" s="1" t="s">
        <v>83</v>
      </c>
      <c r="AE368" s="1" t="s">
        <v>1099</v>
      </c>
      <c r="AF368" s="1" t="s">
        <v>85</v>
      </c>
      <c r="AG368" s="1" t="s">
        <v>86</v>
      </c>
      <c r="AH368" s="1" t="s">
        <v>76</v>
      </c>
      <c r="AI368" s="1">
        <v>1</v>
      </c>
      <c r="AJ368" s="1">
        <v>10</v>
      </c>
      <c r="AK368" s="1">
        <v>10</v>
      </c>
      <c r="AL368" s="1" t="s">
        <v>1010</v>
      </c>
      <c r="AM368" s="1" t="s">
        <v>88</v>
      </c>
      <c r="AN368" s="1">
        <v>6</v>
      </c>
      <c r="AO368" s="1">
        <v>0</v>
      </c>
      <c r="AP368" s="1">
        <v>6</v>
      </c>
      <c r="AQ368" s="1">
        <v>0</v>
      </c>
      <c r="AR368" s="1" t="s">
        <v>127</v>
      </c>
      <c r="AS368" s="1" t="s">
        <v>448</v>
      </c>
      <c r="AT368" s="1" t="s">
        <v>91</v>
      </c>
      <c r="AU368" s="4" t="s">
        <v>1854</v>
      </c>
      <c r="AV368" s="57">
        <v>0.38</v>
      </c>
      <c r="AW368" s="57">
        <v>0.05</v>
      </c>
      <c r="AX368" s="51">
        <v>6</v>
      </c>
      <c r="AY368" s="64">
        <v>0.12</v>
      </c>
      <c r="AZ368" s="57">
        <v>0.17</v>
      </c>
      <c r="BA368" s="57">
        <v>7.0000000000000007E-2</v>
      </c>
      <c r="BB368" s="51">
        <v>6</v>
      </c>
      <c r="BC368" s="68">
        <f t="shared" si="3"/>
        <v>0.17146428199482247</v>
      </c>
      <c r="BD368" s="1" t="s">
        <v>93</v>
      </c>
      <c r="BE368" s="1" t="s">
        <v>1094</v>
      </c>
      <c r="BF368" s="1" t="s">
        <v>1080</v>
      </c>
      <c r="BH368" s="12"/>
    </row>
    <row r="369" spans="1:60" s="1" customFormat="1">
      <c r="A369" s="1" t="s">
        <v>1638</v>
      </c>
      <c r="B369" s="1" t="s">
        <v>1086</v>
      </c>
      <c r="C369" s="1" t="s">
        <v>1096</v>
      </c>
      <c r="D369" s="1" t="s">
        <v>1097</v>
      </c>
      <c r="E369" s="1" t="s">
        <v>1089</v>
      </c>
      <c r="F369" s="1" t="s">
        <v>1090</v>
      </c>
      <c r="G369" s="1" t="s">
        <v>67</v>
      </c>
      <c r="H369" s="1">
        <v>2013</v>
      </c>
      <c r="I369" s="1" t="s">
        <v>1091</v>
      </c>
      <c r="J369" s="1" t="s">
        <v>167</v>
      </c>
      <c r="K369" s="1" t="s">
        <v>168</v>
      </c>
      <c r="L369" s="1" t="s">
        <v>71</v>
      </c>
      <c r="M369" s="1" t="s">
        <v>1098</v>
      </c>
      <c r="N369" s="1" t="s">
        <v>73</v>
      </c>
      <c r="O369" s="1" t="s">
        <v>74</v>
      </c>
      <c r="P369" s="1" t="s">
        <v>75</v>
      </c>
      <c r="Q369" s="1" t="s">
        <v>72</v>
      </c>
      <c r="R369" s="1" t="s">
        <v>75</v>
      </c>
      <c r="S369" s="1" t="s">
        <v>220</v>
      </c>
      <c r="T369" s="1" t="s">
        <v>220</v>
      </c>
      <c r="U369" s="1" t="s">
        <v>220</v>
      </c>
      <c r="V369" s="1" t="s">
        <v>170</v>
      </c>
      <c r="W369" s="1" t="s">
        <v>356</v>
      </c>
      <c r="X369" s="1" t="s">
        <v>356</v>
      </c>
      <c r="Y369" s="1" t="s">
        <v>716</v>
      </c>
      <c r="Z369" s="1" t="s">
        <v>1005</v>
      </c>
      <c r="AA369" s="1" t="s">
        <v>250</v>
      </c>
      <c r="AB369" s="1" t="s">
        <v>1077</v>
      </c>
      <c r="AC369" s="1" t="s">
        <v>1008</v>
      </c>
      <c r="AD369" s="1" t="s">
        <v>83</v>
      </c>
      <c r="AE369" s="1" t="s">
        <v>1099</v>
      </c>
      <c r="AF369" s="1" t="s">
        <v>85</v>
      </c>
      <c r="AG369" s="1" t="s">
        <v>86</v>
      </c>
      <c r="AH369" s="1" t="s">
        <v>76</v>
      </c>
      <c r="AI369" s="1">
        <v>1</v>
      </c>
      <c r="AJ369" s="1">
        <v>10</v>
      </c>
      <c r="AK369" s="1">
        <v>10</v>
      </c>
      <c r="AL369" s="1" t="s">
        <v>1010</v>
      </c>
      <c r="AM369" s="1" t="s">
        <v>88</v>
      </c>
      <c r="AN369" s="1">
        <v>6</v>
      </c>
      <c r="AO369" s="1">
        <v>0</v>
      </c>
      <c r="AP369" s="1">
        <v>6</v>
      </c>
      <c r="AQ369" s="1">
        <v>0</v>
      </c>
      <c r="AR369" s="1" t="s">
        <v>127</v>
      </c>
      <c r="AS369" s="1" t="s">
        <v>448</v>
      </c>
      <c r="AT369" s="1" t="s">
        <v>91</v>
      </c>
      <c r="AU369" s="4" t="s">
        <v>1270</v>
      </c>
      <c r="AV369" s="57">
        <v>7.1429999999999993E-2</v>
      </c>
      <c r="AW369" s="57">
        <f>AY369/SQRT(6)</f>
        <v>2.3143595586396396E-2</v>
      </c>
      <c r="AX369" s="51">
        <v>6</v>
      </c>
      <c r="AY369" s="64">
        <v>5.6689999999999997E-2</v>
      </c>
      <c r="AZ369" s="57">
        <v>7.4999999999999997E-2</v>
      </c>
      <c r="BA369" s="57">
        <v>8.8029999999999997E-2</v>
      </c>
      <c r="BB369" s="51">
        <v>6</v>
      </c>
      <c r="BC369" s="68">
        <f t="shared" si="3"/>
        <v>0.21562858205720314</v>
      </c>
      <c r="BD369" s="1" t="s">
        <v>93</v>
      </c>
      <c r="BE369" s="1" t="s">
        <v>1094</v>
      </c>
      <c r="BF369" s="1" t="s">
        <v>1080</v>
      </c>
      <c r="BH369" s="12"/>
    </row>
    <row r="370" spans="1:60" s="1" customFormat="1">
      <c r="A370" s="1" t="s">
        <v>1639</v>
      </c>
      <c r="B370" s="1" t="s">
        <v>1086</v>
      </c>
      <c r="C370" s="1" t="s">
        <v>1096</v>
      </c>
      <c r="D370" s="1" t="s">
        <v>1097</v>
      </c>
      <c r="E370" s="1" t="s">
        <v>1089</v>
      </c>
      <c r="F370" s="1" t="s">
        <v>1090</v>
      </c>
      <c r="G370" s="1" t="s">
        <v>67</v>
      </c>
      <c r="H370" s="1">
        <v>2013</v>
      </c>
      <c r="I370" s="1" t="s">
        <v>1091</v>
      </c>
      <c r="J370" s="1" t="s">
        <v>167</v>
      </c>
      <c r="K370" s="1" t="s">
        <v>168</v>
      </c>
      <c r="L370" s="1" t="s">
        <v>71</v>
      </c>
      <c r="M370" s="1" t="s">
        <v>1098</v>
      </c>
      <c r="N370" s="1" t="s">
        <v>73</v>
      </c>
      <c r="O370" s="1" t="s">
        <v>74</v>
      </c>
      <c r="P370" s="1" t="s">
        <v>75</v>
      </c>
      <c r="Q370" s="1" t="s">
        <v>72</v>
      </c>
      <c r="R370" s="1" t="s">
        <v>75</v>
      </c>
      <c r="S370" s="1" t="s">
        <v>220</v>
      </c>
      <c r="T370" s="1" t="s">
        <v>220</v>
      </c>
      <c r="U370" s="1" t="s">
        <v>220</v>
      </c>
      <c r="V370" s="1" t="s">
        <v>170</v>
      </c>
      <c r="W370" s="1" t="s">
        <v>356</v>
      </c>
      <c r="X370" s="1" t="s">
        <v>356</v>
      </c>
      <c r="Y370" s="1" t="s">
        <v>716</v>
      </c>
      <c r="Z370" s="1" t="s">
        <v>1005</v>
      </c>
      <c r="AA370" s="1" t="s">
        <v>250</v>
      </c>
      <c r="AB370" s="1" t="s">
        <v>1077</v>
      </c>
      <c r="AC370" s="1" t="s">
        <v>1008</v>
      </c>
      <c r="AD370" s="1" t="s">
        <v>83</v>
      </c>
      <c r="AE370" s="1" t="s">
        <v>1099</v>
      </c>
      <c r="AF370" s="1" t="s">
        <v>85</v>
      </c>
      <c r="AG370" s="1" t="s">
        <v>86</v>
      </c>
      <c r="AH370" s="1" t="s">
        <v>76</v>
      </c>
      <c r="AI370" s="1">
        <v>1</v>
      </c>
      <c r="AJ370" s="1">
        <v>10</v>
      </c>
      <c r="AK370" s="1">
        <v>10</v>
      </c>
      <c r="AL370" s="1" t="s">
        <v>1010</v>
      </c>
      <c r="AM370" s="1" t="s">
        <v>88</v>
      </c>
      <c r="AN370" s="1">
        <v>6</v>
      </c>
      <c r="AO370" s="1">
        <v>0</v>
      </c>
      <c r="AP370" s="1">
        <v>6</v>
      </c>
      <c r="AQ370" s="1">
        <v>0</v>
      </c>
      <c r="AR370" s="1" t="s">
        <v>127</v>
      </c>
      <c r="AS370" s="1" t="s">
        <v>448</v>
      </c>
      <c r="AT370" s="1" t="s">
        <v>91</v>
      </c>
      <c r="AU370" s="4" t="s">
        <v>1269</v>
      </c>
      <c r="AV370" s="57">
        <v>0.97140000000000004</v>
      </c>
      <c r="AW370" s="57">
        <f>AY370/SQRT(6)</f>
        <v>1.6060487746848373E-2</v>
      </c>
      <c r="AX370" s="51">
        <v>6</v>
      </c>
      <c r="AY370" s="64">
        <v>3.934E-2</v>
      </c>
      <c r="AZ370" s="57">
        <v>0.7</v>
      </c>
      <c r="BA370" s="57">
        <v>0.19239999999999999</v>
      </c>
      <c r="BB370" s="51">
        <v>6</v>
      </c>
      <c r="BC370" s="68">
        <f t="shared" si="3"/>
        <v>0.47128182651148337</v>
      </c>
      <c r="BD370" s="1" t="s">
        <v>93</v>
      </c>
      <c r="BE370" s="1" t="s">
        <v>1094</v>
      </c>
      <c r="BF370" s="1" t="s">
        <v>1080</v>
      </c>
      <c r="BH370" s="12"/>
    </row>
    <row r="371" spans="1:60">
      <c r="A371" t="s">
        <v>1640</v>
      </c>
      <c r="B371" t="s">
        <v>1101</v>
      </c>
      <c r="C371" t="s">
        <v>1102</v>
      </c>
      <c r="D371" t="s">
        <v>1103</v>
      </c>
      <c r="E371" t="s">
        <v>1104</v>
      </c>
      <c r="F371" t="s">
        <v>66</v>
      </c>
      <c r="G371" t="s">
        <v>67</v>
      </c>
      <c r="H371">
        <v>2011</v>
      </c>
      <c r="I371" t="s">
        <v>1105</v>
      </c>
      <c r="J371" t="s">
        <v>525</v>
      </c>
      <c r="K371" t="s">
        <v>526</v>
      </c>
      <c r="L371" t="s">
        <v>71</v>
      </c>
      <c r="M371" t="s">
        <v>650</v>
      </c>
      <c r="N371" t="s">
        <v>73</v>
      </c>
      <c r="O371" t="s">
        <v>74</v>
      </c>
      <c r="P371" t="s">
        <v>75</v>
      </c>
      <c r="Q371" t="s">
        <v>72</v>
      </c>
      <c r="R371" t="s">
        <v>75</v>
      </c>
      <c r="S371" t="s">
        <v>76</v>
      </c>
      <c r="T371" t="s">
        <v>76</v>
      </c>
      <c r="U371" t="s">
        <v>76</v>
      </c>
      <c r="V371" t="s">
        <v>77</v>
      </c>
      <c r="W371" t="s">
        <v>114</v>
      </c>
      <c r="X371" t="s">
        <v>115</v>
      </c>
      <c r="Y371" t="s">
        <v>150</v>
      </c>
      <c r="Z371" t="s">
        <v>404</v>
      </c>
      <c r="AA371" t="s">
        <v>152</v>
      </c>
      <c r="AB371" t="s">
        <v>651</v>
      </c>
      <c r="AC371" t="s">
        <v>1107</v>
      </c>
      <c r="AD371" t="s">
        <v>83</v>
      </c>
      <c r="AE371" t="s">
        <v>1108</v>
      </c>
      <c r="AF371" t="s">
        <v>85</v>
      </c>
      <c r="AG371" t="s">
        <v>154</v>
      </c>
      <c r="AH371" t="s">
        <v>76</v>
      </c>
      <c r="AI371">
        <v>3</v>
      </c>
      <c r="AJ371" t="s">
        <v>1109</v>
      </c>
      <c r="AK371" t="s">
        <v>124</v>
      </c>
      <c r="AL371" t="s">
        <v>534</v>
      </c>
      <c r="AM371" t="s">
        <v>88</v>
      </c>
      <c r="AN371">
        <v>0</v>
      </c>
      <c r="AO371">
        <v>6</v>
      </c>
      <c r="AP371">
        <v>0</v>
      </c>
      <c r="AQ371">
        <v>6</v>
      </c>
      <c r="AR371" t="s">
        <v>138</v>
      </c>
      <c r="AS371" t="s">
        <v>1110</v>
      </c>
      <c r="AT371" t="s">
        <v>129</v>
      </c>
      <c r="AU371" s="3" t="s">
        <v>131</v>
      </c>
      <c r="AV371" s="56">
        <v>0.02</v>
      </c>
      <c r="AW371" s="56">
        <v>0.02</v>
      </c>
      <c r="AX371" s="50">
        <v>6</v>
      </c>
      <c r="AY371" s="63">
        <v>0.05</v>
      </c>
      <c r="AZ371" s="56">
        <v>0.01</v>
      </c>
      <c r="BA371" s="56">
        <v>0.02</v>
      </c>
      <c r="BB371" s="50">
        <v>6</v>
      </c>
      <c r="BC371" s="63">
        <v>0.05</v>
      </c>
      <c r="BD371" t="s">
        <v>669</v>
      </c>
      <c r="BE371" t="s">
        <v>1999</v>
      </c>
      <c r="BH371" t="s">
        <v>1733</v>
      </c>
    </row>
    <row r="372" spans="1:60">
      <c r="A372" t="s">
        <v>1641</v>
      </c>
      <c r="B372" t="s">
        <v>1101</v>
      </c>
      <c r="C372" t="s">
        <v>1102</v>
      </c>
      <c r="D372" t="s">
        <v>1103</v>
      </c>
      <c r="E372" t="s">
        <v>1104</v>
      </c>
      <c r="F372" t="s">
        <v>66</v>
      </c>
      <c r="G372" t="s">
        <v>67</v>
      </c>
      <c r="H372">
        <v>2011</v>
      </c>
      <c r="I372" t="s">
        <v>1105</v>
      </c>
      <c r="J372" t="s">
        <v>525</v>
      </c>
      <c r="K372" t="s">
        <v>526</v>
      </c>
      <c r="L372" t="s">
        <v>71</v>
      </c>
      <c r="M372" t="s">
        <v>650</v>
      </c>
      <c r="N372" t="s">
        <v>73</v>
      </c>
      <c r="O372" t="s">
        <v>74</v>
      </c>
      <c r="P372" t="s">
        <v>75</v>
      </c>
      <c r="Q372" t="s">
        <v>72</v>
      </c>
      <c r="R372" t="s">
        <v>75</v>
      </c>
      <c r="S372" t="s">
        <v>76</v>
      </c>
      <c r="T372" t="s">
        <v>76</v>
      </c>
      <c r="U372" t="s">
        <v>76</v>
      </c>
      <c r="V372" t="s">
        <v>77</v>
      </c>
      <c r="W372" t="s">
        <v>114</v>
      </c>
      <c r="X372" t="s">
        <v>115</v>
      </c>
      <c r="Y372" t="s">
        <v>150</v>
      </c>
      <c r="Z372" t="s">
        <v>404</v>
      </c>
      <c r="AA372" t="s">
        <v>152</v>
      </c>
      <c r="AB372" t="s">
        <v>651</v>
      </c>
      <c r="AC372" t="s">
        <v>1107</v>
      </c>
      <c r="AD372" t="s">
        <v>83</v>
      </c>
      <c r="AE372" t="s">
        <v>1108</v>
      </c>
      <c r="AF372" t="s">
        <v>85</v>
      </c>
      <c r="AG372" t="s">
        <v>154</v>
      </c>
      <c r="AH372" t="s">
        <v>76</v>
      </c>
      <c r="AI372">
        <v>3</v>
      </c>
      <c r="AJ372" t="s">
        <v>1109</v>
      </c>
      <c r="AK372" t="s">
        <v>124</v>
      </c>
      <c r="AL372" t="s">
        <v>534</v>
      </c>
      <c r="AM372" t="s">
        <v>88</v>
      </c>
      <c r="AN372">
        <v>0</v>
      </c>
      <c r="AO372">
        <v>6</v>
      </c>
      <c r="AP372">
        <v>0</v>
      </c>
      <c r="AQ372">
        <v>6</v>
      </c>
      <c r="AR372" t="s">
        <v>138</v>
      </c>
      <c r="AS372" t="s">
        <v>1110</v>
      </c>
      <c r="AT372" t="s">
        <v>129</v>
      </c>
      <c r="AU372" s="3" t="s">
        <v>1854</v>
      </c>
      <c r="AV372" s="56">
        <v>0</v>
      </c>
      <c r="AW372" s="56">
        <v>0.02</v>
      </c>
      <c r="AX372" s="50">
        <v>6</v>
      </c>
      <c r="AY372" s="63">
        <v>0.04</v>
      </c>
      <c r="AZ372" s="56">
        <v>-0.05</v>
      </c>
      <c r="BA372" s="56">
        <v>0.02</v>
      </c>
      <c r="BB372" s="50">
        <v>6</v>
      </c>
      <c r="BC372" s="63">
        <v>0.05</v>
      </c>
      <c r="BD372" t="s">
        <v>669</v>
      </c>
      <c r="BE372" t="s">
        <v>1999</v>
      </c>
      <c r="BH372" t="s">
        <v>1733</v>
      </c>
    </row>
    <row r="373" spans="1:60">
      <c r="A373" t="s">
        <v>1642</v>
      </c>
      <c r="B373" t="s">
        <v>1101</v>
      </c>
      <c r="C373" t="s">
        <v>1102</v>
      </c>
      <c r="D373" t="s">
        <v>1103</v>
      </c>
      <c r="E373" t="s">
        <v>1104</v>
      </c>
      <c r="F373" t="s">
        <v>66</v>
      </c>
      <c r="G373" t="s">
        <v>67</v>
      </c>
      <c r="H373">
        <v>2011</v>
      </c>
      <c r="I373" t="s">
        <v>1105</v>
      </c>
      <c r="J373" t="s">
        <v>525</v>
      </c>
      <c r="K373" t="s">
        <v>526</v>
      </c>
      <c r="L373" t="s">
        <v>71</v>
      </c>
      <c r="M373" t="s">
        <v>650</v>
      </c>
      <c r="N373" t="s">
        <v>73</v>
      </c>
      <c r="O373" t="s">
        <v>74</v>
      </c>
      <c r="P373" t="s">
        <v>75</v>
      </c>
      <c r="Q373" t="s">
        <v>72</v>
      </c>
      <c r="R373" t="s">
        <v>75</v>
      </c>
      <c r="S373" t="s">
        <v>76</v>
      </c>
      <c r="T373" t="s">
        <v>76</v>
      </c>
      <c r="U373" t="s">
        <v>76</v>
      </c>
      <c r="V373" t="s">
        <v>77</v>
      </c>
      <c r="W373" t="s">
        <v>114</v>
      </c>
      <c r="X373" t="s">
        <v>115</v>
      </c>
      <c r="Y373" t="s">
        <v>150</v>
      </c>
      <c r="Z373" t="s">
        <v>404</v>
      </c>
      <c r="AA373" t="s">
        <v>152</v>
      </c>
      <c r="AB373" t="s">
        <v>651</v>
      </c>
      <c r="AC373" t="s">
        <v>1107</v>
      </c>
      <c r="AD373" t="s">
        <v>83</v>
      </c>
      <c r="AE373" t="s">
        <v>1108</v>
      </c>
      <c r="AF373" t="s">
        <v>85</v>
      </c>
      <c r="AG373" t="s">
        <v>154</v>
      </c>
      <c r="AH373" t="s">
        <v>76</v>
      </c>
      <c r="AI373">
        <v>3</v>
      </c>
      <c r="AJ373" t="s">
        <v>1109</v>
      </c>
      <c r="AK373" t="s">
        <v>124</v>
      </c>
      <c r="AL373" t="s">
        <v>534</v>
      </c>
      <c r="AM373" t="s">
        <v>88</v>
      </c>
      <c r="AN373">
        <v>0</v>
      </c>
      <c r="AO373">
        <v>6</v>
      </c>
      <c r="AP373">
        <v>0</v>
      </c>
      <c r="AQ373">
        <v>6</v>
      </c>
      <c r="AR373" t="s">
        <v>138</v>
      </c>
      <c r="AS373" t="s">
        <v>1110</v>
      </c>
      <c r="AT373" t="s">
        <v>129</v>
      </c>
      <c r="AU373" s="3" t="s">
        <v>1855</v>
      </c>
      <c r="AV373" s="56">
        <v>-0.03</v>
      </c>
      <c r="AW373" s="56">
        <v>0.02</v>
      </c>
      <c r="AX373" s="50">
        <v>6</v>
      </c>
      <c r="AY373" s="63">
        <v>0.05</v>
      </c>
      <c r="AZ373" s="56">
        <v>-0.11</v>
      </c>
      <c r="BA373" s="56">
        <v>0.03</v>
      </c>
      <c r="BB373" s="50">
        <v>6</v>
      </c>
      <c r="BC373" s="63">
        <v>0.08</v>
      </c>
      <c r="BD373" t="s">
        <v>669</v>
      </c>
      <c r="BE373" t="s">
        <v>1999</v>
      </c>
      <c r="BH373" t="s">
        <v>1733</v>
      </c>
    </row>
    <row r="374" spans="1:60">
      <c r="A374" t="s">
        <v>1643</v>
      </c>
      <c r="B374" t="s">
        <v>1101</v>
      </c>
      <c r="C374" t="s">
        <v>1102</v>
      </c>
      <c r="D374" t="s">
        <v>1103</v>
      </c>
      <c r="E374" t="s">
        <v>1104</v>
      </c>
      <c r="F374" t="s">
        <v>66</v>
      </c>
      <c r="G374" t="s">
        <v>67</v>
      </c>
      <c r="H374">
        <v>2011</v>
      </c>
      <c r="I374" t="s">
        <v>1105</v>
      </c>
      <c r="J374" t="s">
        <v>525</v>
      </c>
      <c r="K374" t="s">
        <v>526</v>
      </c>
      <c r="L374" t="s">
        <v>71</v>
      </c>
      <c r="M374" t="s">
        <v>650</v>
      </c>
      <c r="N374" t="s">
        <v>73</v>
      </c>
      <c r="O374" t="s">
        <v>74</v>
      </c>
      <c r="P374" t="s">
        <v>75</v>
      </c>
      <c r="Q374" t="s">
        <v>72</v>
      </c>
      <c r="R374" t="s">
        <v>75</v>
      </c>
      <c r="S374" t="s">
        <v>76</v>
      </c>
      <c r="T374" t="s">
        <v>76</v>
      </c>
      <c r="U374" t="s">
        <v>76</v>
      </c>
      <c r="V374" t="s">
        <v>77</v>
      </c>
      <c r="W374" t="s">
        <v>114</v>
      </c>
      <c r="X374" t="s">
        <v>115</v>
      </c>
      <c r="Y374" t="s">
        <v>150</v>
      </c>
      <c r="Z374" t="s">
        <v>404</v>
      </c>
      <c r="AA374" t="s">
        <v>152</v>
      </c>
      <c r="AB374" t="s">
        <v>651</v>
      </c>
      <c r="AC374" t="s">
        <v>1107</v>
      </c>
      <c r="AD374" t="s">
        <v>83</v>
      </c>
      <c r="AE374" t="s">
        <v>1108</v>
      </c>
      <c r="AF374" t="s">
        <v>85</v>
      </c>
      <c r="AG374" t="s">
        <v>154</v>
      </c>
      <c r="AH374" t="s">
        <v>76</v>
      </c>
      <c r="AI374">
        <v>3</v>
      </c>
      <c r="AJ374" t="s">
        <v>1109</v>
      </c>
      <c r="AK374" t="s">
        <v>124</v>
      </c>
      <c r="AL374" t="s">
        <v>534</v>
      </c>
      <c r="AM374" t="s">
        <v>88</v>
      </c>
      <c r="AN374">
        <v>0</v>
      </c>
      <c r="AO374">
        <v>6</v>
      </c>
      <c r="AP374">
        <v>0</v>
      </c>
      <c r="AQ374">
        <v>6</v>
      </c>
      <c r="AR374" t="s">
        <v>138</v>
      </c>
      <c r="AS374" t="s">
        <v>1110</v>
      </c>
      <c r="AT374" t="s">
        <v>129</v>
      </c>
      <c r="AU374" s="3" t="s">
        <v>1270</v>
      </c>
      <c r="AV374" s="56">
        <v>-0.32900432900432897</v>
      </c>
      <c r="AW374" s="56">
        <v>8.1385281385281977E-2</v>
      </c>
      <c r="AX374" s="50">
        <v>6</v>
      </c>
      <c r="AY374" s="63">
        <v>0.19935241196677089</v>
      </c>
      <c r="AZ374" s="56">
        <v>-0.12121212121212099</v>
      </c>
      <c r="BA374" s="56">
        <v>3.4632034632034597E-2</v>
      </c>
      <c r="BB374" s="50">
        <v>6</v>
      </c>
      <c r="BC374" s="63">
        <v>8.4830813602880528E-2</v>
      </c>
      <c r="BD374" t="s">
        <v>669</v>
      </c>
      <c r="BE374" t="s">
        <v>1999</v>
      </c>
      <c r="BH374" t="s">
        <v>1733</v>
      </c>
    </row>
    <row r="375" spans="1:60">
      <c r="A375" t="s">
        <v>1644</v>
      </c>
      <c r="B375" t="s">
        <v>1101</v>
      </c>
      <c r="C375" t="s">
        <v>1102</v>
      </c>
      <c r="D375" t="s">
        <v>1103</v>
      </c>
      <c r="E375" t="s">
        <v>1104</v>
      </c>
      <c r="F375" t="s">
        <v>66</v>
      </c>
      <c r="G375" t="s">
        <v>67</v>
      </c>
      <c r="H375">
        <v>2011</v>
      </c>
      <c r="I375" t="s">
        <v>1105</v>
      </c>
      <c r="J375" t="s">
        <v>525</v>
      </c>
      <c r="K375" t="s">
        <v>526</v>
      </c>
      <c r="L375" t="s">
        <v>71</v>
      </c>
      <c r="M375" t="s">
        <v>650</v>
      </c>
      <c r="N375" t="s">
        <v>73</v>
      </c>
      <c r="O375" t="s">
        <v>74</v>
      </c>
      <c r="P375" t="s">
        <v>75</v>
      </c>
      <c r="Q375" t="s">
        <v>72</v>
      </c>
      <c r="R375" t="s">
        <v>75</v>
      </c>
      <c r="S375" t="s">
        <v>76</v>
      </c>
      <c r="T375" t="s">
        <v>76</v>
      </c>
      <c r="U375" t="s">
        <v>76</v>
      </c>
      <c r="V375" t="s">
        <v>77</v>
      </c>
      <c r="W375" t="s">
        <v>114</v>
      </c>
      <c r="X375" t="s">
        <v>115</v>
      </c>
      <c r="Y375" t="s">
        <v>150</v>
      </c>
      <c r="Z375" t="s">
        <v>404</v>
      </c>
      <c r="AA375" t="s">
        <v>152</v>
      </c>
      <c r="AB375" t="s">
        <v>651</v>
      </c>
      <c r="AC375" t="s">
        <v>1107</v>
      </c>
      <c r="AD375" t="s">
        <v>83</v>
      </c>
      <c r="AE375" t="s">
        <v>1108</v>
      </c>
      <c r="AF375" t="s">
        <v>85</v>
      </c>
      <c r="AG375" t="s">
        <v>154</v>
      </c>
      <c r="AH375" t="s">
        <v>76</v>
      </c>
      <c r="AI375">
        <v>3</v>
      </c>
      <c r="AJ375" t="s">
        <v>1109</v>
      </c>
      <c r="AK375" t="s">
        <v>124</v>
      </c>
      <c r="AL375" t="s">
        <v>534</v>
      </c>
      <c r="AM375" t="s">
        <v>88</v>
      </c>
      <c r="AN375">
        <v>0</v>
      </c>
      <c r="AO375">
        <v>6</v>
      </c>
      <c r="AP375">
        <v>0</v>
      </c>
      <c r="AQ375">
        <v>6</v>
      </c>
      <c r="AR375" t="s">
        <v>138</v>
      </c>
      <c r="AS375" t="s">
        <v>1110</v>
      </c>
      <c r="AT375" t="s">
        <v>129</v>
      </c>
      <c r="AU375" s="3" t="s">
        <v>1269</v>
      </c>
      <c r="AV375" s="56">
        <v>0.22683982683982598</v>
      </c>
      <c r="AW375" s="56">
        <v>6.2337662337662997E-2</v>
      </c>
      <c r="AX375" s="50">
        <v>6</v>
      </c>
      <c r="AY375" s="63">
        <v>0.15269546448518673</v>
      </c>
      <c r="AZ375" s="56">
        <v>0.11082251082251</v>
      </c>
      <c r="BA375" s="56">
        <v>3.4632034632035007E-2</v>
      </c>
      <c r="BB375" s="50">
        <v>6</v>
      </c>
      <c r="BC375" s="63">
        <v>8.4830813602881541E-2</v>
      </c>
      <c r="BD375" t="s">
        <v>669</v>
      </c>
      <c r="BE375" t="s">
        <v>1999</v>
      </c>
      <c r="BH375" t="s">
        <v>1733</v>
      </c>
    </row>
    <row r="376" spans="1:60" s="1" customFormat="1">
      <c r="A376" s="1" t="s">
        <v>1645</v>
      </c>
      <c r="B376" s="1" t="s">
        <v>1933</v>
      </c>
      <c r="C376" s="1" t="s">
        <v>1115</v>
      </c>
      <c r="D376" s="1" t="s">
        <v>1116</v>
      </c>
      <c r="E376" s="1" t="s">
        <v>1931</v>
      </c>
      <c r="F376" s="1" t="s">
        <v>415</v>
      </c>
      <c r="G376" s="1" t="s">
        <v>67</v>
      </c>
      <c r="H376" s="1">
        <v>2017</v>
      </c>
      <c r="I376" s="1" t="s">
        <v>1118</v>
      </c>
      <c r="J376" s="1" t="s">
        <v>1119</v>
      </c>
      <c r="K376" s="1" t="s">
        <v>244</v>
      </c>
      <c r="L376" s="1" t="s">
        <v>245</v>
      </c>
      <c r="M376" s="1" t="s">
        <v>72</v>
      </c>
      <c r="N376" s="1" t="s">
        <v>218</v>
      </c>
      <c r="O376" s="1" t="s">
        <v>74</v>
      </c>
      <c r="P376" s="1" t="s">
        <v>75</v>
      </c>
      <c r="Q376" s="1" t="s">
        <v>72</v>
      </c>
      <c r="R376" s="1" t="s">
        <v>75</v>
      </c>
      <c r="S376" s="1" t="s">
        <v>76</v>
      </c>
      <c r="T376" s="1" t="s">
        <v>76</v>
      </c>
      <c r="U376" s="1" t="s">
        <v>220</v>
      </c>
      <c r="V376" s="1" t="s">
        <v>77</v>
      </c>
      <c r="W376" s="1" t="s">
        <v>246</v>
      </c>
      <c r="X376" s="1" t="s">
        <v>247</v>
      </c>
      <c r="Y376" s="1" t="s">
        <v>248</v>
      </c>
      <c r="Z376" s="1" t="s">
        <v>1120</v>
      </c>
      <c r="AA376" s="1" t="s">
        <v>250</v>
      </c>
      <c r="AB376" s="1" t="s">
        <v>1121</v>
      </c>
      <c r="AC376" s="1" t="s">
        <v>1122</v>
      </c>
      <c r="AD376" s="1" t="s">
        <v>83</v>
      </c>
      <c r="AE376" s="1" t="s">
        <v>1123</v>
      </c>
      <c r="AF376" s="1" t="s">
        <v>85</v>
      </c>
      <c r="AG376" s="1" t="s">
        <v>154</v>
      </c>
      <c r="AH376" s="1" t="s">
        <v>76</v>
      </c>
      <c r="AI376" s="1" t="s">
        <v>1124</v>
      </c>
      <c r="AJ376" s="1" t="s">
        <v>87</v>
      </c>
      <c r="AM376" s="1" t="s">
        <v>88</v>
      </c>
      <c r="AN376" s="1">
        <v>0</v>
      </c>
      <c r="AO376" s="1">
        <v>26</v>
      </c>
      <c r="AP376" s="1">
        <v>0</v>
      </c>
      <c r="AQ376" s="1">
        <v>13</v>
      </c>
      <c r="AR376" s="1" t="s">
        <v>138</v>
      </c>
      <c r="AS376" s="1" t="s">
        <v>255</v>
      </c>
      <c r="AT376" s="1" t="s">
        <v>91</v>
      </c>
      <c r="AU376" s="4" t="s">
        <v>131</v>
      </c>
      <c r="AV376" s="57">
        <v>0.52</v>
      </c>
      <c r="AW376" s="57">
        <v>0.11</v>
      </c>
      <c r="AX376" s="51">
        <v>26</v>
      </c>
      <c r="AY376" s="64">
        <v>0.55000000000000004</v>
      </c>
      <c r="AZ376" s="57">
        <v>0.66</v>
      </c>
      <c r="BA376" s="57">
        <v>0.17</v>
      </c>
      <c r="BB376" s="51">
        <v>13</v>
      </c>
      <c r="BC376" s="64">
        <v>0.61</v>
      </c>
      <c r="BD376" s="1" t="s">
        <v>93</v>
      </c>
      <c r="BE376" s="1" t="s">
        <v>1990</v>
      </c>
      <c r="BF376" s="1" t="s">
        <v>1125</v>
      </c>
    </row>
    <row r="377" spans="1:60" s="1" customFormat="1">
      <c r="A377" s="1" t="s">
        <v>1646</v>
      </c>
      <c r="B377" s="1" t="s">
        <v>1933</v>
      </c>
      <c r="C377" s="1" t="s">
        <v>1115</v>
      </c>
      <c r="D377" s="1" t="s">
        <v>1116</v>
      </c>
      <c r="E377" s="1" t="s">
        <v>1931</v>
      </c>
      <c r="F377" s="1" t="s">
        <v>415</v>
      </c>
      <c r="G377" s="1" t="s">
        <v>67</v>
      </c>
      <c r="H377" s="1">
        <v>2017</v>
      </c>
      <c r="I377" s="1" t="s">
        <v>1118</v>
      </c>
      <c r="J377" s="1" t="s">
        <v>1119</v>
      </c>
      <c r="K377" s="1" t="s">
        <v>244</v>
      </c>
      <c r="L377" s="1" t="s">
        <v>245</v>
      </c>
      <c r="M377" s="1" t="s">
        <v>72</v>
      </c>
      <c r="N377" s="1" t="s">
        <v>218</v>
      </c>
      <c r="O377" s="1" t="s">
        <v>74</v>
      </c>
      <c r="P377" s="1" t="s">
        <v>75</v>
      </c>
      <c r="Q377" s="1" t="s">
        <v>72</v>
      </c>
      <c r="R377" s="1" t="s">
        <v>75</v>
      </c>
      <c r="S377" s="1" t="s">
        <v>76</v>
      </c>
      <c r="T377" s="1" t="s">
        <v>76</v>
      </c>
      <c r="U377" s="1" t="s">
        <v>220</v>
      </c>
      <c r="V377" s="1" t="s">
        <v>77</v>
      </c>
      <c r="W377" s="1" t="s">
        <v>246</v>
      </c>
      <c r="X377" s="1" t="s">
        <v>247</v>
      </c>
      <c r="Y377" s="1" t="s">
        <v>248</v>
      </c>
      <c r="Z377" s="1" t="s">
        <v>1120</v>
      </c>
      <c r="AA377" s="1" t="s">
        <v>250</v>
      </c>
      <c r="AB377" s="1" t="s">
        <v>1121</v>
      </c>
      <c r="AC377" s="1" t="s">
        <v>1122</v>
      </c>
      <c r="AD377" s="1" t="s">
        <v>83</v>
      </c>
      <c r="AE377" s="1" t="s">
        <v>1123</v>
      </c>
      <c r="AF377" s="1" t="s">
        <v>85</v>
      </c>
      <c r="AG377" s="1" t="s">
        <v>154</v>
      </c>
      <c r="AH377" s="1" t="s">
        <v>76</v>
      </c>
      <c r="AI377" s="1" t="s">
        <v>1124</v>
      </c>
      <c r="AJ377" s="1" t="s">
        <v>87</v>
      </c>
      <c r="AM377" s="1" t="s">
        <v>88</v>
      </c>
      <c r="AN377" s="1">
        <v>0</v>
      </c>
      <c r="AO377" s="1">
        <v>26</v>
      </c>
      <c r="AP377" s="1">
        <v>0</v>
      </c>
      <c r="AQ377" s="1">
        <v>13</v>
      </c>
      <c r="AR377" s="1" t="s">
        <v>138</v>
      </c>
      <c r="AS377" s="1" t="s">
        <v>255</v>
      </c>
      <c r="AT377" s="1" t="s">
        <v>91</v>
      </c>
      <c r="AU377" s="4" t="s">
        <v>1854</v>
      </c>
      <c r="AV377" s="57">
        <v>0.52</v>
      </c>
      <c r="AW377" s="57">
        <v>0.1</v>
      </c>
      <c r="AX377" s="51">
        <v>26</v>
      </c>
      <c r="AY377" s="64">
        <v>0.5</v>
      </c>
      <c r="AZ377" s="57">
        <v>0.31</v>
      </c>
      <c r="BA377" s="57">
        <v>0.12</v>
      </c>
      <c r="BB377" s="51">
        <v>13</v>
      </c>
      <c r="BC377" s="64">
        <v>0.43</v>
      </c>
      <c r="BD377" s="1" t="s">
        <v>93</v>
      </c>
      <c r="BE377" s="1" t="s">
        <v>1990</v>
      </c>
      <c r="BF377" s="1" t="s">
        <v>1125</v>
      </c>
    </row>
    <row r="378" spans="1:60" s="1" customFormat="1">
      <c r="A378" s="1" t="s">
        <v>1647</v>
      </c>
      <c r="B378" s="1" t="s">
        <v>1933</v>
      </c>
      <c r="C378" s="1" t="s">
        <v>1115</v>
      </c>
      <c r="D378" s="1" t="s">
        <v>1116</v>
      </c>
      <c r="E378" s="1" t="s">
        <v>1931</v>
      </c>
      <c r="F378" s="1" t="s">
        <v>415</v>
      </c>
      <c r="G378" s="1" t="s">
        <v>67</v>
      </c>
      <c r="H378" s="1">
        <v>2017</v>
      </c>
      <c r="I378" s="1" t="s">
        <v>1118</v>
      </c>
      <c r="J378" s="1" t="s">
        <v>1119</v>
      </c>
      <c r="K378" s="1" t="s">
        <v>244</v>
      </c>
      <c r="L378" s="1" t="s">
        <v>245</v>
      </c>
      <c r="M378" s="1" t="s">
        <v>72</v>
      </c>
      <c r="N378" s="1" t="s">
        <v>218</v>
      </c>
      <c r="O378" s="1" t="s">
        <v>74</v>
      </c>
      <c r="P378" s="1" t="s">
        <v>75</v>
      </c>
      <c r="Q378" s="1" t="s">
        <v>72</v>
      </c>
      <c r="R378" s="1" t="s">
        <v>75</v>
      </c>
      <c r="S378" s="1" t="s">
        <v>76</v>
      </c>
      <c r="T378" s="1" t="s">
        <v>76</v>
      </c>
      <c r="U378" s="1" t="s">
        <v>220</v>
      </c>
      <c r="V378" s="1" t="s">
        <v>77</v>
      </c>
      <c r="W378" s="1" t="s">
        <v>246</v>
      </c>
      <c r="X378" s="1" t="s">
        <v>247</v>
      </c>
      <c r="Y378" s="1" t="s">
        <v>248</v>
      </c>
      <c r="Z378" s="1" t="s">
        <v>1120</v>
      </c>
      <c r="AA378" s="1" t="s">
        <v>250</v>
      </c>
      <c r="AB378" s="1" t="s">
        <v>1121</v>
      </c>
      <c r="AC378" s="1" t="s">
        <v>1122</v>
      </c>
      <c r="AD378" s="1" t="s">
        <v>83</v>
      </c>
      <c r="AE378" s="1" t="s">
        <v>1123</v>
      </c>
      <c r="AF378" s="1" t="s">
        <v>85</v>
      </c>
      <c r="AG378" s="1" t="s">
        <v>154</v>
      </c>
      <c r="AH378" s="1" t="s">
        <v>76</v>
      </c>
      <c r="AI378" s="1" t="s">
        <v>1124</v>
      </c>
      <c r="AJ378" s="1" t="s">
        <v>87</v>
      </c>
      <c r="AM378" s="1" t="s">
        <v>88</v>
      </c>
      <c r="AN378" s="1">
        <v>0</v>
      </c>
      <c r="AO378" s="1">
        <v>26</v>
      </c>
      <c r="AP378" s="1">
        <v>0</v>
      </c>
      <c r="AQ378" s="1">
        <v>13</v>
      </c>
      <c r="AR378" s="1" t="s">
        <v>138</v>
      </c>
      <c r="AS378" s="1" t="s">
        <v>255</v>
      </c>
      <c r="AT378" s="1" t="s">
        <v>91</v>
      </c>
      <c r="AU378" s="4" t="s">
        <v>1855</v>
      </c>
      <c r="AV378" s="57">
        <v>0.31</v>
      </c>
      <c r="AW378" s="57">
        <v>0.09</v>
      </c>
      <c r="AX378" s="51">
        <v>26</v>
      </c>
      <c r="AY378" s="64">
        <v>0.45</v>
      </c>
      <c r="AZ378" s="57">
        <v>7.0000000000000007E-2</v>
      </c>
      <c r="BA378" s="57">
        <v>7.0000000000000007E-2</v>
      </c>
      <c r="BB378" s="51">
        <v>13</v>
      </c>
      <c r="BC378" s="64">
        <v>0.26</v>
      </c>
      <c r="BD378" s="1" t="s">
        <v>93</v>
      </c>
      <c r="BE378" s="1" t="s">
        <v>1990</v>
      </c>
      <c r="BF378" s="1" t="s">
        <v>1125</v>
      </c>
      <c r="BH378" s="12"/>
    </row>
    <row r="379" spans="1:60" s="1" customFormat="1">
      <c r="A379" s="1" t="s">
        <v>1648</v>
      </c>
      <c r="B379" s="1" t="s">
        <v>1933</v>
      </c>
      <c r="C379" s="1" t="s">
        <v>1115</v>
      </c>
      <c r="D379" s="1" t="s">
        <v>1116</v>
      </c>
      <c r="E379" s="1" t="s">
        <v>1931</v>
      </c>
      <c r="F379" s="1" t="s">
        <v>415</v>
      </c>
      <c r="G379" s="1" t="s">
        <v>67</v>
      </c>
      <c r="H379" s="1">
        <v>2017</v>
      </c>
      <c r="I379" s="1" t="s">
        <v>1118</v>
      </c>
      <c r="J379" s="1" t="s">
        <v>1119</v>
      </c>
      <c r="K379" s="1" t="s">
        <v>244</v>
      </c>
      <c r="L379" s="1" t="s">
        <v>245</v>
      </c>
      <c r="M379" s="1" t="s">
        <v>72</v>
      </c>
      <c r="N379" s="1" t="s">
        <v>218</v>
      </c>
      <c r="O379" s="1" t="s">
        <v>74</v>
      </c>
      <c r="P379" s="1" t="s">
        <v>75</v>
      </c>
      <c r="Q379" s="1" t="s">
        <v>72</v>
      </c>
      <c r="R379" s="1" t="s">
        <v>75</v>
      </c>
      <c r="S379" s="1" t="s">
        <v>76</v>
      </c>
      <c r="T379" s="1" t="s">
        <v>76</v>
      </c>
      <c r="U379" s="1" t="s">
        <v>220</v>
      </c>
      <c r="V379" s="1" t="s">
        <v>77</v>
      </c>
      <c r="W379" s="1" t="s">
        <v>246</v>
      </c>
      <c r="X379" s="1" t="s">
        <v>247</v>
      </c>
      <c r="Y379" s="1" t="s">
        <v>248</v>
      </c>
      <c r="Z379" s="1" t="s">
        <v>1120</v>
      </c>
      <c r="AA379" s="1" t="s">
        <v>250</v>
      </c>
      <c r="AB379" s="1" t="s">
        <v>1121</v>
      </c>
      <c r="AC379" s="1" t="s">
        <v>1122</v>
      </c>
      <c r="AD379" s="1" t="s">
        <v>83</v>
      </c>
      <c r="AE379" s="1" t="s">
        <v>1123</v>
      </c>
      <c r="AF379" s="1" t="s">
        <v>85</v>
      </c>
      <c r="AG379" s="1" t="s">
        <v>154</v>
      </c>
      <c r="AH379" s="1" t="s">
        <v>76</v>
      </c>
      <c r="AI379" s="1" t="s">
        <v>1124</v>
      </c>
      <c r="AJ379" s="1" t="s">
        <v>87</v>
      </c>
      <c r="AM379" s="1" t="s">
        <v>88</v>
      </c>
      <c r="AN379" s="1">
        <v>0</v>
      </c>
      <c r="AO379" s="1">
        <v>26</v>
      </c>
      <c r="AP379" s="1">
        <v>0</v>
      </c>
      <c r="AQ379" s="1">
        <v>13</v>
      </c>
      <c r="AR379" s="1" t="s">
        <v>138</v>
      </c>
      <c r="AS379" s="1" t="s">
        <v>255</v>
      </c>
      <c r="AT379" s="1" t="s">
        <v>91</v>
      </c>
      <c r="AU379" s="4" t="s">
        <v>1270</v>
      </c>
      <c r="AV379" s="57">
        <v>3.7999999999999999E-2</v>
      </c>
      <c r="AW379" s="57">
        <v>2.1999999999999999E-2</v>
      </c>
      <c r="AX379" s="51">
        <v>26</v>
      </c>
      <c r="AY379" s="64">
        <f>AW379*SQRT(AX379)</f>
        <v>0.11217842929904125</v>
      </c>
      <c r="AZ379" s="57">
        <v>0</v>
      </c>
      <c r="BA379" s="57">
        <v>0</v>
      </c>
      <c r="BB379" s="51">
        <v>13</v>
      </c>
      <c r="BC379" s="64">
        <f>0</f>
        <v>0</v>
      </c>
      <c r="BD379" s="1" t="s">
        <v>93</v>
      </c>
      <c r="BE379" s="1" t="s">
        <v>1990</v>
      </c>
      <c r="BF379" s="1" t="s">
        <v>1125</v>
      </c>
      <c r="BH379" s="12" t="s">
        <v>1748</v>
      </c>
    </row>
    <row r="380" spans="1:60" s="1" customFormat="1">
      <c r="A380" s="1" t="s">
        <v>1649</v>
      </c>
      <c r="B380" s="1" t="s">
        <v>1933</v>
      </c>
      <c r="C380" s="1" t="s">
        <v>1115</v>
      </c>
      <c r="D380" s="1" t="s">
        <v>1116</v>
      </c>
      <c r="E380" s="1" t="s">
        <v>1931</v>
      </c>
      <c r="F380" s="1" t="s">
        <v>415</v>
      </c>
      <c r="G380" s="1" t="s">
        <v>67</v>
      </c>
      <c r="H380" s="1">
        <v>2017</v>
      </c>
      <c r="I380" s="1" t="s">
        <v>1118</v>
      </c>
      <c r="J380" s="1" t="s">
        <v>1119</v>
      </c>
      <c r="K380" s="1" t="s">
        <v>244</v>
      </c>
      <c r="L380" s="1" t="s">
        <v>245</v>
      </c>
      <c r="M380" s="1" t="s">
        <v>72</v>
      </c>
      <c r="N380" s="1" t="s">
        <v>218</v>
      </c>
      <c r="O380" s="1" t="s">
        <v>74</v>
      </c>
      <c r="P380" s="1" t="s">
        <v>75</v>
      </c>
      <c r="Q380" s="1" t="s">
        <v>72</v>
      </c>
      <c r="R380" s="1" t="s">
        <v>75</v>
      </c>
      <c r="S380" s="1" t="s">
        <v>76</v>
      </c>
      <c r="T380" s="1" t="s">
        <v>76</v>
      </c>
      <c r="U380" s="1" t="s">
        <v>220</v>
      </c>
      <c r="V380" s="1" t="s">
        <v>77</v>
      </c>
      <c r="W380" s="1" t="s">
        <v>246</v>
      </c>
      <c r="X380" s="1" t="s">
        <v>247</v>
      </c>
      <c r="Y380" s="1" t="s">
        <v>248</v>
      </c>
      <c r="Z380" s="1" t="s">
        <v>1120</v>
      </c>
      <c r="AA380" s="1" t="s">
        <v>250</v>
      </c>
      <c r="AB380" s="1" t="s">
        <v>1121</v>
      </c>
      <c r="AC380" s="1" t="s">
        <v>1122</v>
      </c>
      <c r="AD380" s="1" t="s">
        <v>83</v>
      </c>
      <c r="AE380" s="1" t="s">
        <v>1123</v>
      </c>
      <c r="AF380" s="1" t="s">
        <v>85</v>
      </c>
      <c r="AG380" s="1" t="s">
        <v>154</v>
      </c>
      <c r="AH380" s="1" t="s">
        <v>76</v>
      </c>
      <c r="AI380" s="1" t="s">
        <v>1124</v>
      </c>
      <c r="AJ380" s="1" t="s">
        <v>87</v>
      </c>
      <c r="AM380" s="1" t="s">
        <v>88</v>
      </c>
      <c r="AN380" s="1">
        <v>0</v>
      </c>
      <c r="AO380" s="1">
        <v>26</v>
      </c>
      <c r="AP380" s="1">
        <v>0</v>
      </c>
      <c r="AQ380" s="1">
        <v>13</v>
      </c>
      <c r="AR380" s="1" t="s">
        <v>138</v>
      </c>
      <c r="AS380" s="1" t="s">
        <v>255</v>
      </c>
      <c r="AT380" s="1" t="s">
        <v>91</v>
      </c>
      <c r="AU380" s="4" t="s">
        <v>1269</v>
      </c>
      <c r="AV380" s="57">
        <v>0.81</v>
      </c>
      <c r="AW380" s="57">
        <v>4.3999999999999997E-2</v>
      </c>
      <c r="AX380" s="51">
        <v>26</v>
      </c>
      <c r="AY380" s="64">
        <f t="shared" ref="AY380:AY384" si="4">AW380*SQRT(AX380)</f>
        <v>0.22435685859808249</v>
      </c>
      <c r="AZ380" s="57">
        <v>0.89700000000000002</v>
      </c>
      <c r="BA380" s="57">
        <v>4.9000000000000002E-2</v>
      </c>
      <c r="BB380" s="51">
        <v>13</v>
      </c>
      <c r="BC380" s="64">
        <f>BA380*SQRT(13)</f>
        <v>0.17667201249773548</v>
      </c>
      <c r="BD380" s="1" t="s">
        <v>93</v>
      </c>
      <c r="BE380" s="1" t="s">
        <v>1990</v>
      </c>
      <c r="BF380" s="1" t="s">
        <v>1125</v>
      </c>
      <c r="BH380" s="13"/>
    </row>
    <row r="381" spans="1:60">
      <c r="A381" t="s">
        <v>1650</v>
      </c>
      <c r="B381" t="s">
        <v>1933</v>
      </c>
      <c r="C381" t="s">
        <v>1129</v>
      </c>
      <c r="D381" t="s">
        <v>1116</v>
      </c>
      <c r="E381" t="s">
        <v>1931</v>
      </c>
      <c r="F381" t="s">
        <v>415</v>
      </c>
      <c r="G381" t="s">
        <v>67</v>
      </c>
      <c r="H381">
        <v>2017</v>
      </c>
      <c r="I381" t="s">
        <v>1118</v>
      </c>
      <c r="J381" t="s">
        <v>1119</v>
      </c>
      <c r="K381" t="s">
        <v>244</v>
      </c>
      <c r="L381" t="s">
        <v>245</v>
      </c>
      <c r="M381" t="s">
        <v>72</v>
      </c>
      <c r="N381" t="s">
        <v>218</v>
      </c>
      <c r="O381" t="s">
        <v>74</v>
      </c>
      <c r="P381" t="s">
        <v>75</v>
      </c>
      <c r="Q381" t="s">
        <v>72</v>
      </c>
      <c r="R381" t="s">
        <v>75</v>
      </c>
      <c r="S381" t="s">
        <v>76</v>
      </c>
      <c r="T381" t="s">
        <v>76</v>
      </c>
      <c r="U381" t="s">
        <v>220</v>
      </c>
      <c r="V381" t="s">
        <v>77</v>
      </c>
      <c r="W381" t="s">
        <v>246</v>
      </c>
      <c r="X381" t="s">
        <v>247</v>
      </c>
      <c r="Y381" t="s">
        <v>248</v>
      </c>
      <c r="Z381" t="s">
        <v>1120</v>
      </c>
      <c r="AA381" t="s">
        <v>250</v>
      </c>
      <c r="AB381" t="s">
        <v>1121</v>
      </c>
      <c r="AC381" t="s">
        <v>1122</v>
      </c>
      <c r="AD381" t="s">
        <v>83</v>
      </c>
      <c r="AE381" t="s">
        <v>1123</v>
      </c>
      <c r="AF381" t="s">
        <v>85</v>
      </c>
      <c r="AG381" t="s">
        <v>154</v>
      </c>
      <c r="AH381" t="s">
        <v>76</v>
      </c>
      <c r="AI381" t="s">
        <v>1124</v>
      </c>
      <c r="AJ381" t="s">
        <v>87</v>
      </c>
      <c r="AM381" t="s">
        <v>88</v>
      </c>
      <c r="AN381">
        <v>0</v>
      </c>
      <c r="AO381">
        <v>26</v>
      </c>
      <c r="AP381">
        <v>0</v>
      </c>
      <c r="AQ381">
        <v>14</v>
      </c>
      <c r="AR381" t="s">
        <v>138</v>
      </c>
      <c r="AS381" t="s">
        <v>1130</v>
      </c>
      <c r="AT381" t="s">
        <v>91</v>
      </c>
      <c r="AU381" s="3" t="s">
        <v>131</v>
      </c>
      <c r="AV381" s="56">
        <v>0.52</v>
      </c>
      <c r="AW381" s="56">
        <v>0.11</v>
      </c>
      <c r="AX381" s="50">
        <v>26</v>
      </c>
      <c r="AY381" s="64">
        <f t="shared" si="4"/>
        <v>0.56089214649520625</v>
      </c>
      <c r="AZ381" s="56">
        <v>0.4</v>
      </c>
      <c r="BA381" s="56">
        <v>0.13</v>
      </c>
      <c r="BB381" s="50">
        <v>14</v>
      </c>
      <c r="BC381" s="63">
        <v>0.49</v>
      </c>
      <c r="BD381" t="s">
        <v>93</v>
      </c>
      <c r="BE381" t="s">
        <v>1990</v>
      </c>
      <c r="BF381" t="s">
        <v>1125</v>
      </c>
    </row>
    <row r="382" spans="1:60">
      <c r="A382" t="s">
        <v>1651</v>
      </c>
      <c r="B382" t="s">
        <v>1933</v>
      </c>
      <c r="C382" t="s">
        <v>1129</v>
      </c>
      <c r="D382" t="s">
        <v>1116</v>
      </c>
      <c r="E382" t="s">
        <v>1931</v>
      </c>
      <c r="F382" t="s">
        <v>415</v>
      </c>
      <c r="G382" t="s">
        <v>67</v>
      </c>
      <c r="H382">
        <v>2017</v>
      </c>
      <c r="I382" t="s">
        <v>1118</v>
      </c>
      <c r="J382" t="s">
        <v>1119</v>
      </c>
      <c r="K382" t="s">
        <v>244</v>
      </c>
      <c r="L382" t="s">
        <v>245</v>
      </c>
      <c r="M382" t="s">
        <v>72</v>
      </c>
      <c r="N382" t="s">
        <v>218</v>
      </c>
      <c r="O382" t="s">
        <v>74</v>
      </c>
      <c r="P382" t="s">
        <v>75</v>
      </c>
      <c r="Q382" t="s">
        <v>72</v>
      </c>
      <c r="R382" t="s">
        <v>75</v>
      </c>
      <c r="S382" t="s">
        <v>76</v>
      </c>
      <c r="T382" t="s">
        <v>76</v>
      </c>
      <c r="U382" t="s">
        <v>220</v>
      </c>
      <c r="V382" t="s">
        <v>77</v>
      </c>
      <c r="W382" t="s">
        <v>246</v>
      </c>
      <c r="X382" t="s">
        <v>247</v>
      </c>
      <c r="Y382" t="s">
        <v>248</v>
      </c>
      <c r="Z382" t="s">
        <v>1120</v>
      </c>
      <c r="AA382" t="s">
        <v>250</v>
      </c>
      <c r="AB382" t="s">
        <v>1121</v>
      </c>
      <c r="AC382" t="s">
        <v>1122</v>
      </c>
      <c r="AD382" t="s">
        <v>83</v>
      </c>
      <c r="AE382" t="s">
        <v>1123</v>
      </c>
      <c r="AF382" t="s">
        <v>85</v>
      </c>
      <c r="AG382" t="s">
        <v>154</v>
      </c>
      <c r="AH382" t="s">
        <v>76</v>
      </c>
      <c r="AI382" t="s">
        <v>1124</v>
      </c>
      <c r="AJ382" t="s">
        <v>87</v>
      </c>
      <c r="AM382" t="s">
        <v>88</v>
      </c>
      <c r="AN382">
        <v>0</v>
      </c>
      <c r="AO382">
        <v>26</v>
      </c>
      <c r="AP382">
        <v>0</v>
      </c>
      <c r="AQ382">
        <v>14</v>
      </c>
      <c r="AR382" t="s">
        <v>138</v>
      </c>
      <c r="AS382" t="s">
        <v>1130</v>
      </c>
      <c r="AT382" t="s">
        <v>91</v>
      </c>
      <c r="AU382" s="3" t="s">
        <v>1854</v>
      </c>
      <c r="AV382" s="56">
        <v>0.52</v>
      </c>
      <c r="AW382" s="56">
        <v>0.1</v>
      </c>
      <c r="AX382" s="50">
        <v>26</v>
      </c>
      <c r="AY382" s="64">
        <f t="shared" si="4"/>
        <v>0.50990195135927852</v>
      </c>
      <c r="AZ382" s="56">
        <v>0.62</v>
      </c>
      <c r="BA382" s="56">
        <v>0.14000000000000001</v>
      </c>
      <c r="BB382" s="50">
        <v>14</v>
      </c>
      <c r="BC382" s="63">
        <v>0.52</v>
      </c>
      <c r="BD382" t="s">
        <v>93</v>
      </c>
      <c r="BE382" t="s">
        <v>1990</v>
      </c>
      <c r="BF382" t="s">
        <v>1125</v>
      </c>
    </row>
    <row r="383" spans="1:60">
      <c r="A383" t="s">
        <v>1652</v>
      </c>
      <c r="B383" t="s">
        <v>1933</v>
      </c>
      <c r="C383" t="s">
        <v>1129</v>
      </c>
      <c r="D383" t="s">
        <v>1116</v>
      </c>
      <c r="E383" t="s">
        <v>1931</v>
      </c>
      <c r="F383" t="s">
        <v>415</v>
      </c>
      <c r="G383" t="s">
        <v>67</v>
      </c>
      <c r="H383">
        <v>2017</v>
      </c>
      <c r="I383" t="s">
        <v>1118</v>
      </c>
      <c r="J383" t="s">
        <v>1119</v>
      </c>
      <c r="K383" t="s">
        <v>244</v>
      </c>
      <c r="L383" t="s">
        <v>245</v>
      </c>
      <c r="M383" t="s">
        <v>72</v>
      </c>
      <c r="N383" t="s">
        <v>218</v>
      </c>
      <c r="O383" t="s">
        <v>74</v>
      </c>
      <c r="P383" t="s">
        <v>75</v>
      </c>
      <c r="Q383" t="s">
        <v>72</v>
      </c>
      <c r="R383" t="s">
        <v>75</v>
      </c>
      <c r="S383" t="s">
        <v>76</v>
      </c>
      <c r="T383" t="s">
        <v>76</v>
      </c>
      <c r="U383" t="s">
        <v>220</v>
      </c>
      <c r="V383" t="s">
        <v>77</v>
      </c>
      <c r="W383" t="s">
        <v>246</v>
      </c>
      <c r="X383" t="s">
        <v>247</v>
      </c>
      <c r="Y383" t="s">
        <v>248</v>
      </c>
      <c r="Z383" t="s">
        <v>1120</v>
      </c>
      <c r="AA383" t="s">
        <v>250</v>
      </c>
      <c r="AB383" t="s">
        <v>1121</v>
      </c>
      <c r="AC383" t="s">
        <v>1122</v>
      </c>
      <c r="AD383" t="s">
        <v>83</v>
      </c>
      <c r="AE383" t="s">
        <v>1123</v>
      </c>
      <c r="AF383" t="s">
        <v>85</v>
      </c>
      <c r="AG383" t="s">
        <v>154</v>
      </c>
      <c r="AH383" t="s">
        <v>76</v>
      </c>
      <c r="AI383" t="s">
        <v>1124</v>
      </c>
      <c r="AJ383" t="s">
        <v>87</v>
      </c>
      <c r="AM383" t="s">
        <v>88</v>
      </c>
      <c r="AN383">
        <v>0</v>
      </c>
      <c r="AO383">
        <v>26</v>
      </c>
      <c r="AP383">
        <v>0</v>
      </c>
      <c r="AQ383">
        <v>14</v>
      </c>
      <c r="AR383" t="s">
        <v>138</v>
      </c>
      <c r="AS383" t="s">
        <v>1130</v>
      </c>
      <c r="AT383" t="s">
        <v>91</v>
      </c>
      <c r="AU383" s="3" t="s">
        <v>1855</v>
      </c>
      <c r="AV383" s="56">
        <v>0.31</v>
      </c>
      <c r="AW383" s="56">
        <v>0.09</v>
      </c>
      <c r="AX383" s="50">
        <v>26</v>
      </c>
      <c r="AY383" s="64">
        <f t="shared" si="4"/>
        <v>0.45891175622335056</v>
      </c>
      <c r="AZ383" s="56">
        <v>0.47</v>
      </c>
      <c r="BA383" s="56">
        <v>0.13</v>
      </c>
      <c r="BB383" s="50">
        <v>14</v>
      </c>
      <c r="BC383" s="63">
        <v>0.5</v>
      </c>
      <c r="BD383" t="s">
        <v>93</v>
      </c>
      <c r="BE383" t="s">
        <v>1990</v>
      </c>
      <c r="BF383" t="s">
        <v>1125</v>
      </c>
    </row>
    <row r="384" spans="1:60">
      <c r="A384" t="s">
        <v>1653</v>
      </c>
      <c r="B384" t="s">
        <v>1933</v>
      </c>
      <c r="C384" t="s">
        <v>1129</v>
      </c>
      <c r="D384" t="s">
        <v>1116</v>
      </c>
      <c r="E384" t="s">
        <v>1931</v>
      </c>
      <c r="F384" t="s">
        <v>415</v>
      </c>
      <c r="G384" t="s">
        <v>67</v>
      </c>
      <c r="H384">
        <v>2017</v>
      </c>
      <c r="I384" t="s">
        <v>1118</v>
      </c>
      <c r="J384" t="s">
        <v>1119</v>
      </c>
      <c r="K384" t="s">
        <v>244</v>
      </c>
      <c r="L384" t="s">
        <v>245</v>
      </c>
      <c r="M384" t="s">
        <v>72</v>
      </c>
      <c r="N384" t="s">
        <v>218</v>
      </c>
      <c r="O384" t="s">
        <v>74</v>
      </c>
      <c r="P384" t="s">
        <v>75</v>
      </c>
      <c r="Q384" t="s">
        <v>72</v>
      </c>
      <c r="R384" t="s">
        <v>75</v>
      </c>
      <c r="S384" t="s">
        <v>76</v>
      </c>
      <c r="T384" t="s">
        <v>76</v>
      </c>
      <c r="U384" t="s">
        <v>220</v>
      </c>
      <c r="V384" t="s">
        <v>77</v>
      </c>
      <c r="W384" t="s">
        <v>246</v>
      </c>
      <c r="X384" t="s">
        <v>247</v>
      </c>
      <c r="Y384" t="s">
        <v>248</v>
      </c>
      <c r="Z384" t="s">
        <v>1120</v>
      </c>
      <c r="AA384" t="s">
        <v>250</v>
      </c>
      <c r="AB384" t="s">
        <v>1121</v>
      </c>
      <c r="AC384" t="s">
        <v>1122</v>
      </c>
      <c r="AD384" t="s">
        <v>83</v>
      </c>
      <c r="AE384" t="s">
        <v>1123</v>
      </c>
      <c r="AF384" t="s">
        <v>85</v>
      </c>
      <c r="AG384" t="s">
        <v>154</v>
      </c>
      <c r="AH384" t="s">
        <v>76</v>
      </c>
      <c r="AI384" t="s">
        <v>1124</v>
      </c>
      <c r="AJ384" t="s">
        <v>87</v>
      </c>
      <c r="AM384" t="s">
        <v>88</v>
      </c>
      <c r="AN384">
        <v>0</v>
      </c>
      <c r="AO384">
        <v>26</v>
      </c>
      <c r="AP384">
        <v>0</v>
      </c>
      <c r="AQ384">
        <v>14</v>
      </c>
      <c r="AR384" t="s">
        <v>138</v>
      </c>
      <c r="AS384" t="s">
        <v>1130</v>
      </c>
      <c r="AT384" t="s">
        <v>91</v>
      </c>
      <c r="AU384" s="3" t="s">
        <v>1270</v>
      </c>
      <c r="AV384" s="56">
        <v>3.7999999999999999E-2</v>
      </c>
      <c r="AW384" s="56">
        <v>2.1999999999999999E-2</v>
      </c>
      <c r="AX384" s="50">
        <v>26</v>
      </c>
      <c r="AY384" s="64">
        <f t="shared" si="4"/>
        <v>0.11217842929904125</v>
      </c>
      <c r="AZ384" s="56">
        <v>0</v>
      </c>
      <c r="BA384" s="56">
        <v>0</v>
      </c>
      <c r="BB384" s="50">
        <v>14</v>
      </c>
      <c r="BC384" s="63">
        <v>0</v>
      </c>
      <c r="BD384" t="s">
        <v>93</v>
      </c>
      <c r="BE384" t="s">
        <v>1990</v>
      </c>
      <c r="BF384" t="s">
        <v>1125</v>
      </c>
    </row>
    <row r="385" spans="1:60">
      <c r="A385" t="s">
        <v>1654</v>
      </c>
      <c r="B385" t="s">
        <v>1933</v>
      </c>
      <c r="C385" t="s">
        <v>1129</v>
      </c>
      <c r="D385" t="s">
        <v>1116</v>
      </c>
      <c r="E385" t="s">
        <v>1931</v>
      </c>
      <c r="F385" t="s">
        <v>415</v>
      </c>
      <c r="G385" t="s">
        <v>67</v>
      </c>
      <c r="H385">
        <v>2017</v>
      </c>
      <c r="I385" t="s">
        <v>1118</v>
      </c>
      <c r="J385" t="s">
        <v>1119</v>
      </c>
      <c r="K385" t="s">
        <v>244</v>
      </c>
      <c r="L385" t="s">
        <v>245</v>
      </c>
      <c r="M385" t="s">
        <v>72</v>
      </c>
      <c r="N385" t="s">
        <v>218</v>
      </c>
      <c r="O385" t="s">
        <v>74</v>
      </c>
      <c r="P385" t="s">
        <v>75</v>
      </c>
      <c r="Q385" t="s">
        <v>72</v>
      </c>
      <c r="R385" t="s">
        <v>75</v>
      </c>
      <c r="S385" t="s">
        <v>76</v>
      </c>
      <c r="T385" t="s">
        <v>76</v>
      </c>
      <c r="U385" t="s">
        <v>220</v>
      </c>
      <c r="V385" t="s">
        <v>77</v>
      </c>
      <c r="W385" t="s">
        <v>246</v>
      </c>
      <c r="X385" t="s">
        <v>247</v>
      </c>
      <c r="Y385" t="s">
        <v>248</v>
      </c>
      <c r="Z385" t="s">
        <v>1120</v>
      </c>
      <c r="AA385" t="s">
        <v>250</v>
      </c>
      <c r="AB385" t="s">
        <v>1121</v>
      </c>
      <c r="AC385" t="s">
        <v>1122</v>
      </c>
      <c r="AD385" t="s">
        <v>83</v>
      </c>
      <c r="AE385" t="s">
        <v>1123</v>
      </c>
      <c r="AF385" t="s">
        <v>85</v>
      </c>
      <c r="AG385" t="s">
        <v>154</v>
      </c>
      <c r="AH385" t="s">
        <v>76</v>
      </c>
      <c r="AI385" t="s">
        <v>1124</v>
      </c>
      <c r="AJ385" t="s">
        <v>87</v>
      </c>
      <c r="AM385" t="s">
        <v>88</v>
      </c>
      <c r="AN385">
        <v>0</v>
      </c>
      <c r="AO385">
        <v>26</v>
      </c>
      <c r="AP385">
        <v>0</v>
      </c>
      <c r="AQ385">
        <v>14</v>
      </c>
      <c r="AR385" t="s">
        <v>138</v>
      </c>
      <c r="AS385" t="s">
        <v>1130</v>
      </c>
      <c r="AT385" t="s">
        <v>91</v>
      </c>
      <c r="AU385" s="3" t="s">
        <v>1269</v>
      </c>
      <c r="AV385" s="56">
        <v>0.81</v>
      </c>
      <c r="AW385" s="56">
        <v>4.3999999999999997E-2</v>
      </c>
      <c r="AX385" s="50">
        <v>26</v>
      </c>
      <c r="AY385" s="64">
        <f>AW385*SQRT(AX385)</f>
        <v>0.22435685859808249</v>
      </c>
      <c r="AZ385" s="56">
        <v>0.90700000000000003</v>
      </c>
      <c r="BA385" s="56">
        <v>4.4999999999999998E-2</v>
      </c>
      <c r="BB385" s="50">
        <v>14</v>
      </c>
      <c r="BC385" s="63">
        <f>BA385*SQRT(14)</f>
        <v>0.16837458240482736</v>
      </c>
      <c r="BD385" t="s">
        <v>93</v>
      </c>
      <c r="BE385" t="s">
        <v>1990</v>
      </c>
      <c r="BF385" t="s">
        <v>1125</v>
      </c>
    </row>
    <row r="386" spans="1:60" s="5" customFormat="1" ht="14">
      <c r="A386" s="5" t="s">
        <v>1655</v>
      </c>
      <c r="B386" s="5" t="s">
        <v>1933</v>
      </c>
      <c r="C386" s="5" t="s">
        <v>1134</v>
      </c>
      <c r="D386" s="5" t="s">
        <v>1135</v>
      </c>
      <c r="E386" s="5" t="s">
        <v>1931</v>
      </c>
      <c r="F386" s="5" t="s">
        <v>415</v>
      </c>
      <c r="G386" s="5" t="s">
        <v>67</v>
      </c>
      <c r="H386" s="5">
        <v>2017</v>
      </c>
      <c r="I386" s="5" t="s">
        <v>1118</v>
      </c>
      <c r="J386" s="5" t="s">
        <v>1119</v>
      </c>
      <c r="K386" s="5" t="s">
        <v>244</v>
      </c>
      <c r="L386" s="5" t="s">
        <v>245</v>
      </c>
      <c r="M386" s="5" t="s">
        <v>72</v>
      </c>
      <c r="N386" s="5" t="s">
        <v>218</v>
      </c>
      <c r="O386" s="5" t="s">
        <v>74</v>
      </c>
      <c r="P386" s="5" t="s">
        <v>75</v>
      </c>
      <c r="Q386" s="5" t="s">
        <v>72</v>
      </c>
      <c r="R386" s="5" t="s">
        <v>75</v>
      </c>
      <c r="S386" s="5" t="s">
        <v>76</v>
      </c>
      <c r="T386" s="5" t="s">
        <v>76</v>
      </c>
      <c r="U386" s="5" t="s">
        <v>220</v>
      </c>
      <c r="V386" s="5" t="s">
        <v>77</v>
      </c>
      <c r="W386" s="5" t="s">
        <v>246</v>
      </c>
      <c r="X386" s="5" t="s">
        <v>247</v>
      </c>
      <c r="Y386" s="5" t="s">
        <v>248</v>
      </c>
      <c r="Z386" s="5" t="s">
        <v>1120</v>
      </c>
      <c r="AA386" s="5" t="s">
        <v>250</v>
      </c>
      <c r="AB386" s="5" t="s">
        <v>1121</v>
      </c>
      <c r="AC386" s="5" t="s">
        <v>1122</v>
      </c>
      <c r="AD386" s="5" t="s">
        <v>83</v>
      </c>
      <c r="AE386" s="5" t="s">
        <v>1136</v>
      </c>
      <c r="AF386" s="5" t="s">
        <v>85</v>
      </c>
      <c r="AG386" s="5" t="s">
        <v>154</v>
      </c>
      <c r="AH386" s="5" t="s">
        <v>76</v>
      </c>
      <c r="AI386" s="5">
        <v>1</v>
      </c>
      <c r="AJ386" s="5" t="s">
        <v>87</v>
      </c>
      <c r="AM386" s="5" t="s">
        <v>88</v>
      </c>
      <c r="AN386" s="5">
        <v>0</v>
      </c>
      <c r="AO386" s="5">
        <v>31</v>
      </c>
      <c r="AP386" s="5">
        <v>0</v>
      </c>
      <c r="AQ386" s="5">
        <v>28</v>
      </c>
      <c r="AR386" s="5" t="s">
        <v>138</v>
      </c>
      <c r="AS386" s="5" t="s">
        <v>1137</v>
      </c>
      <c r="AT386" s="5" t="s">
        <v>91</v>
      </c>
      <c r="AU386" s="6" t="s">
        <v>1854</v>
      </c>
      <c r="AV386" s="58">
        <v>0.52</v>
      </c>
      <c r="AW386" s="58">
        <v>0.09</v>
      </c>
      <c r="AX386" s="52">
        <v>31</v>
      </c>
      <c r="AY386" s="65">
        <v>0.51</v>
      </c>
      <c r="AZ386" s="58">
        <v>0.46</v>
      </c>
      <c r="BA386" s="58">
        <v>0.1</v>
      </c>
      <c r="BB386" s="52">
        <v>28</v>
      </c>
      <c r="BC386" s="65">
        <v>0.51</v>
      </c>
      <c r="BD386" s="5" t="s">
        <v>93</v>
      </c>
      <c r="BE386" s="5" t="s">
        <v>1138</v>
      </c>
      <c r="BG386" s="5" t="s">
        <v>1732</v>
      </c>
      <c r="BH386" s="5" t="s">
        <v>1738</v>
      </c>
    </row>
    <row r="387" spans="1:60" s="5" customFormat="1" ht="14">
      <c r="A387" s="5" t="s">
        <v>1656</v>
      </c>
      <c r="B387" s="5" t="s">
        <v>1933</v>
      </c>
      <c r="C387" s="5" t="s">
        <v>1134</v>
      </c>
      <c r="D387" s="5" t="s">
        <v>1135</v>
      </c>
      <c r="E387" s="5" t="s">
        <v>1931</v>
      </c>
      <c r="F387" s="5" t="s">
        <v>415</v>
      </c>
      <c r="G387" s="5" t="s">
        <v>67</v>
      </c>
      <c r="H387" s="5">
        <v>2017</v>
      </c>
      <c r="I387" s="5" t="s">
        <v>1118</v>
      </c>
      <c r="J387" s="5" t="s">
        <v>1119</v>
      </c>
      <c r="K387" s="5" t="s">
        <v>244</v>
      </c>
      <c r="L387" s="5" t="s">
        <v>245</v>
      </c>
      <c r="M387" s="5" t="s">
        <v>72</v>
      </c>
      <c r="N387" s="5" t="s">
        <v>218</v>
      </c>
      <c r="O387" s="5" t="s">
        <v>74</v>
      </c>
      <c r="P387" s="5" t="s">
        <v>75</v>
      </c>
      <c r="Q387" s="5" t="s">
        <v>72</v>
      </c>
      <c r="R387" s="5" t="s">
        <v>75</v>
      </c>
      <c r="S387" s="5" t="s">
        <v>76</v>
      </c>
      <c r="T387" s="5" t="s">
        <v>76</v>
      </c>
      <c r="U387" s="5" t="s">
        <v>220</v>
      </c>
      <c r="V387" s="5" t="s">
        <v>77</v>
      </c>
      <c r="W387" s="5" t="s">
        <v>246</v>
      </c>
      <c r="X387" s="5" t="s">
        <v>247</v>
      </c>
      <c r="Y387" s="5" t="s">
        <v>248</v>
      </c>
      <c r="Z387" s="5" t="s">
        <v>1120</v>
      </c>
      <c r="AA387" s="5" t="s">
        <v>250</v>
      </c>
      <c r="AB387" s="5" t="s">
        <v>1121</v>
      </c>
      <c r="AC387" s="5" t="s">
        <v>1122</v>
      </c>
      <c r="AD387" s="5" t="s">
        <v>83</v>
      </c>
      <c r="AE387" s="5" t="s">
        <v>1136</v>
      </c>
      <c r="AF387" s="5" t="s">
        <v>85</v>
      </c>
      <c r="AG387" s="5" t="s">
        <v>154</v>
      </c>
      <c r="AH387" s="5" t="s">
        <v>76</v>
      </c>
      <c r="AI387" s="5">
        <v>1</v>
      </c>
      <c r="AJ387" s="5" t="s">
        <v>87</v>
      </c>
      <c r="AM387" s="5" t="s">
        <v>88</v>
      </c>
      <c r="AN387" s="5">
        <v>0</v>
      </c>
      <c r="AO387" s="5">
        <v>31</v>
      </c>
      <c r="AP387" s="5">
        <v>0</v>
      </c>
      <c r="AQ387" s="5">
        <v>28</v>
      </c>
      <c r="AR387" s="5" t="s">
        <v>138</v>
      </c>
      <c r="AS387" s="5" t="s">
        <v>1137</v>
      </c>
      <c r="AT387" s="5" t="s">
        <v>91</v>
      </c>
      <c r="AU387" s="6" t="s">
        <v>1270</v>
      </c>
      <c r="AV387" s="58"/>
      <c r="AW387" s="58"/>
      <c r="AX387" s="52">
        <v>31</v>
      </c>
      <c r="AY387" s="65"/>
      <c r="AZ387" s="58"/>
      <c r="BA387" s="58"/>
      <c r="BB387" s="52">
        <v>28</v>
      </c>
      <c r="BC387" s="65"/>
      <c r="BD387" s="5" t="s">
        <v>93</v>
      </c>
      <c r="BE387" s="5" t="s">
        <v>1138</v>
      </c>
      <c r="BG387" s="5" t="s">
        <v>1732</v>
      </c>
      <c r="BH387" s="5" t="s">
        <v>1738</v>
      </c>
    </row>
    <row r="388" spans="1:60" s="5" customFormat="1" ht="14">
      <c r="A388" s="5" t="s">
        <v>1657</v>
      </c>
      <c r="B388" s="5" t="s">
        <v>1933</v>
      </c>
      <c r="C388" s="5" t="s">
        <v>1134</v>
      </c>
      <c r="D388" s="5" t="s">
        <v>1135</v>
      </c>
      <c r="E388" s="5" t="s">
        <v>1931</v>
      </c>
      <c r="F388" s="5" t="s">
        <v>415</v>
      </c>
      <c r="G388" s="5" t="s">
        <v>67</v>
      </c>
      <c r="H388" s="5">
        <v>2017</v>
      </c>
      <c r="I388" s="5" t="s">
        <v>1118</v>
      </c>
      <c r="J388" s="5" t="s">
        <v>1119</v>
      </c>
      <c r="K388" s="5" t="s">
        <v>244</v>
      </c>
      <c r="L388" s="5" t="s">
        <v>245</v>
      </c>
      <c r="M388" s="5" t="s">
        <v>72</v>
      </c>
      <c r="N388" s="5" t="s">
        <v>218</v>
      </c>
      <c r="O388" s="5" t="s">
        <v>74</v>
      </c>
      <c r="P388" s="5" t="s">
        <v>75</v>
      </c>
      <c r="Q388" s="5" t="s">
        <v>72</v>
      </c>
      <c r="R388" s="5" t="s">
        <v>75</v>
      </c>
      <c r="S388" s="5" t="s">
        <v>76</v>
      </c>
      <c r="T388" s="5" t="s">
        <v>76</v>
      </c>
      <c r="U388" s="5" t="s">
        <v>220</v>
      </c>
      <c r="V388" s="5" t="s">
        <v>77</v>
      </c>
      <c r="W388" s="5" t="s">
        <v>246</v>
      </c>
      <c r="X388" s="5" t="s">
        <v>247</v>
      </c>
      <c r="Y388" s="5" t="s">
        <v>248</v>
      </c>
      <c r="Z388" s="5" t="s">
        <v>1120</v>
      </c>
      <c r="AA388" s="5" t="s">
        <v>250</v>
      </c>
      <c r="AB388" s="5" t="s">
        <v>1121</v>
      </c>
      <c r="AC388" s="5" t="s">
        <v>1122</v>
      </c>
      <c r="AD388" s="5" t="s">
        <v>83</v>
      </c>
      <c r="AE388" s="5" t="s">
        <v>1136</v>
      </c>
      <c r="AF388" s="5" t="s">
        <v>85</v>
      </c>
      <c r="AG388" s="5" t="s">
        <v>154</v>
      </c>
      <c r="AH388" s="5" t="s">
        <v>76</v>
      </c>
      <c r="AI388" s="5">
        <v>1</v>
      </c>
      <c r="AJ388" s="5" t="s">
        <v>87</v>
      </c>
      <c r="AM388" s="5" t="s">
        <v>88</v>
      </c>
      <c r="AN388" s="5">
        <v>0</v>
      </c>
      <c r="AO388" s="5">
        <v>31</v>
      </c>
      <c r="AP388" s="5">
        <v>0</v>
      </c>
      <c r="AQ388" s="5">
        <v>28</v>
      </c>
      <c r="AR388" s="5" t="s">
        <v>138</v>
      </c>
      <c r="AS388" s="5" t="s">
        <v>1137</v>
      </c>
      <c r="AT388" s="5" t="s">
        <v>91</v>
      </c>
      <c r="AU388" s="6" t="s">
        <v>1269</v>
      </c>
      <c r="AV388" s="58"/>
      <c r="AW388" s="58"/>
      <c r="AX388" s="52">
        <v>31</v>
      </c>
      <c r="AY388" s="65"/>
      <c r="AZ388" s="58"/>
      <c r="BA388" s="58"/>
      <c r="BB388" s="52">
        <v>28</v>
      </c>
      <c r="BC388" s="65"/>
      <c r="BD388" s="5" t="s">
        <v>93</v>
      </c>
      <c r="BE388" s="5" t="s">
        <v>1138</v>
      </c>
      <c r="BG388" s="5" t="s">
        <v>1732</v>
      </c>
      <c r="BH388" s="5" t="s">
        <v>1738</v>
      </c>
    </row>
    <row r="389" spans="1:60">
      <c r="A389" t="s">
        <v>1658</v>
      </c>
      <c r="B389" t="s">
        <v>1140</v>
      </c>
      <c r="C389" t="s">
        <v>1141</v>
      </c>
      <c r="D389" t="s">
        <v>1142</v>
      </c>
      <c r="E389" t="s">
        <v>1143</v>
      </c>
      <c r="F389" t="s">
        <v>66</v>
      </c>
      <c r="G389" t="s">
        <v>67</v>
      </c>
      <c r="H389">
        <v>2014</v>
      </c>
      <c r="I389" t="s">
        <v>1144</v>
      </c>
      <c r="J389" t="s">
        <v>110</v>
      </c>
      <c r="K389" t="s">
        <v>111</v>
      </c>
      <c r="L389" t="s">
        <v>71</v>
      </c>
      <c r="M389" t="s">
        <v>1145</v>
      </c>
      <c r="N389" t="s">
        <v>73</v>
      </c>
      <c r="O389" t="s">
        <v>113</v>
      </c>
      <c r="P389" t="s">
        <v>75</v>
      </c>
      <c r="Q389" t="s">
        <v>72</v>
      </c>
      <c r="R389" t="s">
        <v>75</v>
      </c>
      <c r="S389" t="s">
        <v>76</v>
      </c>
      <c r="T389" t="s">
        <v>76</v>
      </c>
      <c r="U389" t="s">
        <v>76</v>
      </c>
      <c r="V389" t="s">
        <v>77</v>
      </c>
      <c r="W389" t="s">
        <v>114</v>
      </c>
      <c r="X389" t="s">
        <v>115</v>
      </c>
      <c r="Y389" t="s">
        <v>1146</v>
      </c>
      <c r="Z389" t="s">
        <v>404</v>
      </c>
      <c r="AA389" t="s">
        <v>405</v>
      </c>
      <c r="AB389" t="s">
        <v>405</v>
      </c>
      <c r="AC389" t="s">
        <v>405</v>
      </c>
      <c r="AD389" t="s">
        <v>121</v>
      </c>
      <c r="AE389" t="s">
        <v>1148</v>
      </c>
      <c r="AF389" t="s">
        <v>85</v>
      </c>
      <c r="AG389" t="s">
        <v>86</v>
      </c>
      <c r="AH389" t="s">
        <v>76</v>
      </c>
      <c r="AI389">
        <v>3</v>
      </c>
      <c r="AJ389">
        <v>3</v>
      </c>
      <c r="AK389" t="s">
        <v>124</v>
      </c>
      <c r="AL389" t="s">
        <v>534</v>
      </c>
      <c r="AM389" t="s">
        <v>126</v>
      </c>
      <c r="AN389">
        <v>10</v>
      </c>
      <c r="AO389">
        <v>10</v>
      </c>
      <c r="AP389">
        <v>10</v>
      </c>
      <c r="AQ389">
        <v>10</v>
      </c>
      <c r="AR389" t="s">
        <v>89</v>
      </c>
      <c r="AS389" t="s">
        <v>1149</v>
      </c>
      <c r="AT389" t="s">
        <v>300</v>
      </c>
      <c r="AU389" s="3" t="s">
        <v>131</v>
      </c>
      <c r="AV389" s="56">
        <v>5.44</v>
      </c>
      <c r="AW389" s="56">
        <v>3.8</v>
      </c>
      <c r="AX389" s="50">
        <v>20</v>
      </c>
      <c r="AY389" s="63">
        <v>16.97</v>
      </c>
      <c r="AZ389" s="56">
        <v>5.1100000000000003</v>
      </c>
      <c r="BA389" s="56">
        <v>4.55</v>
      </c>
      <c r="BB389" s="50">
        <v>20</v>
      </c>
      <c r="BC389" s="63">
        <v>20.329999999999998</v>
      </c>
      <c r="BD389" t="s">
        <v>93</v>
      </c>
      <c r="BE389" t="s">
        <v>1999</v>
      </c>
    </row>
    <row r="390" spans="1:60">
      <c r="A390" t="s">
        <v>1659</v>
      </c>
      <c r="B390" t="s">
        <v>1140</v>
      </c>
      <c r="C390" t="s">
        <v>1141</v>
      </c>
      <c r="D390" t="s">
        <v>1142</v>
      </c>
      <c r="E390" t="s">
        <v>1143</v>
      </c>
      <c r="F390" t="s">
        <v>66</v>
      </c>
      <c r="G390" t="s">
        <v>67</v>
      </c>
      <c r="H390">
        <v>2014</v>
      </c>
      <c r="I390" t="s">
        <v>1144</v>
      </c>
      <c r="J390" t="s">
        <v>110</v>
      </c>
      <c r="K390" t="s">
        <v>111</v>
      </c>
      <c r="L390" t="s">
        <v>71</v>
      </c>
      <c r="M390" t="s">
        <v>1145</v>
      </c>
      <c r="N390" t="s">
        <v>73</v>
      </c>
      <c r="O390" t="s">
        <v>113</v>
      </c>
      <c r="P390" t="s">
        <v>75</v>
      </c>
      <c r="Q390" t="s">
        <v>72</v>
      </c>
      <c r="R390" t="s">
        <v>75</v>
      </c>
      <c r="S390" t="s">
        <v>76</v>
      </c>
      <c r="T390" t="s">
        <v>76</v>
      </c>
      <c r="U390" t="s">
        <v>76</v>
      </c>
      <c r="V390" t="s">
        <v>77</v>
      </c>
      <c r="W390" t="s">
        <v>114</v>
      </c>
      <c r="X390" t="s">
        <v>115</v>
      </c>
      <c r="Y390" t="s">
        <v>1146</v>
      </c>
      <c r="Z390" t="s">
        <v>404</v>
      </c>
      <c r="AA390" t="s">
        <v>405</v>
      </c>
      <c r="AB390" t="s">
        <v>405</v>
      </c>
      <c r="AC390" t="s">
        <v>405</v>
      </c>
      <c r="AD390" t="s">
        <v>121</v>
      </c>
      <c r="AE390" t="s">
        <v>1148</v>
      </c>
      <c r="AF390" t="s">
        <v>85</v>
      </c>
      <c r="AG390" t="s">
        <v>86</v>
      </c>
      <c r="AH390" t="s">
        <v>76</v>
      </c>
      <c r="AI390">
        <v>3</v>
      </c>
      <c r="AJ390">
        <v>3</v>
      </c>
      <c r="AK390" t="s">
        <v>124</v>
      </c>
      <c r="AL390" t="s">
        <v>534</v>
      </c>
      <c r="AM390" t="s">
        <v>126</v>
      </c>
      <c r="AN390">
        <v>10</v>
      </c>
      <c r="AO390">
        <v>10</v>
      </c>
      <c r="AP390">
        <v>10</v>
      </c>
      <c r="AQ390">
        <v>10</v>
      </c>
      <c r="AR390" t="s">
        <v>89</v>
      </c>
      <c r="AS390" t="s">
        <v>1149</v>
      </c>
      <c r="AT390" t="s">
        <v>300</v>
      </c>
      <c r="AU390" s="3" t="s">
        <v>1854</v>
      </c>
      <c r="AV390" s="56">
        <v>16.5</v>
      </c>
      <c r="AW390" s="56">
        <v>3.74</v>
      </c>
      <c r="AX390" s="50">
        <v>20</v>
      </c>
      <c r="AY390" s="63">
        <v>16.72</v>
      </c>
      <c r="AZ390" s="56">
        <v>15.46</v>
      </c>
      <c r="BA390" s="56">
        <v>4.2699999999999996</v>
      </c>
      <c r="BB390" s="50">
        <v>20</v>
      </c>
      <c r="BC390" s="63">
        <v>19.100000000000001</v>
      </c>
      <c r="BD390" t="s">
        <v>93</v>
      </c>
      <c r="BE390" t="s">
        <v>1999</v>
      </c>
    </row>
    <row r="391" spans="1:60">
      <c r="A391" t="s">
        <v>1660</v>
      </c>
      <c r="B391" t="s">
        <v>1140</v>
      </c>
      <c r="C391" t="s">
        <v>1141</v>
      </c>
      <c r="D391" t="s">
        <v>1142</v>
      </c>
      <c r="E391" t="s">
        <v>1143</v>
      </c>
      <c r="F391" t="s">
        <v>66</v>
      </c>
      <c r="G391" t="s">
        <v>67</v>
      </c>
      <c r="H391">
        <v>2014</v>
      </c>
      <c r="I391" t="s">
        <v>1144</v>
      </c>
      <c r="J391" t="s">
        <v>110</v>
      </c>
      <c r="K391" t="s">
        <v>111</v>
      </c>
      <c r="L391" t="s">
        <v>71</v>
      </c>
      <c r="M391" t="s">
        <v>1145</v>
      </c>
      <c r="N391" t="s">
        <v>73</v>
      </c>
      <c r="O391" t="s">
        <v>113</v>
      </c>
      <c r="P391" t="s">
        <v>75</v>
      </c>
      <c r="Q391" t="s">
        <v>72</v>
      </c>
      <c r="R391" t="s">
        <v>75</v>
      </c>
      <c r="S391" t="s">
        <v>76</v>
      </c>
      <c r="T391" t="s">
        <v>76</v>
      </c>
      <c r="U391" t="s">
        <v>76</v>
      </c>
      <c r="V391" t="s">
        <v>77</v>
      </c>
      <c r="W391" t="s">
        <v>114</v>
      </c>
      <c r="X391" t="s">
        <v>115</v>
      </c>
      <c r="Y391" t="s">
        <v>1146</v>
      </c>
      <c r="Z391" t="s">
        <v>404</v>
      </c>
      <c r="AA391" t="s">
        <v>405</v>
      </c>
      <c r="AB391" t="s">
        <v>405</v>
      </c>
      <c r="AC391" t="s">
        <v>405</v>
      </c>
      <c r="AD391" t="s">
        <v>121</v>
      </c>
      <c r="AE391" t="s">
        <v>1148</v>
      </c>
      <c r="AF391" t="s">
        <v>85</v>
      </c>
      <c r="AG391" t="s">
        <v>86</v>
      </c>
      <c r="AH391" t="s">
        <v>76</v>
      </c>
      <c r="AI391">
        <v>3</v>
      </c>
      <c r="AJ391">
        <v>3</v>
      </c>
      <c r="AK391" t="s">
        <v>124</v>
      </c>
      <c r="AL391" t="s">
        <v>534</v>
      </c>
      <c r="AM391" t="s">
        <v>126</v>
      </c>
      <c r="AN391">
        <v>10</v>
      </c>
      <c r="AO391">
        <v>10</v>
      </c>
      <c r="AP391">
        <v>10</v>
      </c>
      <c r="AQ391">
        <v>10</v>
      </c>
      <c r="AR391" t="s">
        <v>89</v>
      </c>
      <c r="AS391" t="s">
        <v>1149</v>
      </c>
      <c r="AT391" t="s">
        <v>300</v>
      </c>
      <c r="AU391" s="3" t="s">
        <v>1855</v>
      </c>
      <c r="AV391" s="56">
        <v>16.350000000000001</v>
      </c>
      <c r="AW391" s="56">
        <v>3.79</v>
      </c>
      <c r="AX391" s="50">
        <v>20</v>
      </c>
      <c r="AY391" s="63">
        <v>16.940000000000001</v>
      </c>
      <c r="AZ391" s="56">
        <v>20.010000000000002</v>
      </c>
      <c r="BA391" s="56">
        <v>4.42</v>
      </c>
      <c r="BB391" s="50">
        <v>20</v>
      </c>
      <c r="BC391" s="63">
        <v>19.760000000000002</v>
      </c>
      <c r="BD391" t="s">
        <v>93</v>
      </c>
      <c r="BE391" t="s">
        <v>1999</v>
      </c>
    </row>
    <row r="392" spans="1:60">
      <c r="A392" t="s">
        <v>1661</v>
      </c>
      <c r="B392" t="s">
        <v>1140</v>
      </c>
      <c r="C392" t="s">
        <v>1141</v>
      </c>
      <c r="D392" t="s">
        <v>1142</v>
      </c>
      <c r="E392" t="s">
        <v>1143</v>
      </c>
      <c r="F392" t="s">
        <v>66</v>
      </c>
      <c r="G392" t="s">
        <v>67</v>
      </c>
      <c r="H392">
        <v>2014</v>
      </c>
      <c r="I392" t="s">
        <v>1144</v>
      </c>
      <c r="J392" t="s">
        <v>110</v>
      </c>
      <c r="K392" t="s">
        <v>111</v>
      </c>
      <c r="L392" t="s">
        <v>71</v>
      </c>
      <c r="M392" t="s">
        <v>1145</v>
      </c>
      <c r="N392" t="s">
        <v>73</v>
      </c>
      <c r="O392" t="s">
        <v>113</v>
      </c>
      <c r="P392" t="s">
        <v>75</v>
      </c>
      <c r="Q392" t="s">
        <v>72</v>
      </c>
      <c r="R392" t="s">
        <v>75</v>
      </c>
      <c r="S392" t="s">
        <v>76</v>
      </c>
      <c r="T392" t="s">
        <v>76</v>
      </c>
      <c r="U392" t="s">
        <v>76</v>
      </c>
      <c r="V392" t="s">
        <v>77</v>
      </c>
      <c r="W392" t="s">
        <v>114</v>
      </c>
      <c r="X392" t="s">
        <v>115</v>
      </c>
      <c r="Y392" t="s">
        <v>1146</v>
      </c>
      <c r="Z392" t="s">
        <v>404</v>
      </c>
      <c r="AA392" t="s">
        <v>405</v>
      </c>
      <c r="AB392" t="s">
        <v>405</v>
      </c>
      <c r="AC392" t="s">
        <v>405</v>
      </c>
      <c r="AD392" t="s">
        <v>121</v>
      </c>
      <c r="AE392" t="s">
        <v>1148</v>
      </c>
      <c r="AF392" t="s">
        <v>85</v>
      </c>
      <c r="AG392" t="s">
        <v>86</v>
      </c>
      <c r="AH392" t="s">
        <v>76</v>
      </c>
      <c r="AI392">
        <v>3</v>
      </c>
      <c r="AJ392">
        <v>3</v>
      </c>
      <c r="AK392" t="s">
        <v>124</v>
      </c>
      <c r="AL392" t="s">
        <v>534</v>
      </c>
      <c r="AM392" t="s">
        <v>126</v>
      </c>
      <c r="AN392">
        <v>10</v>
      </c>
      <c r="AO392">
        <v>10</v>
      </c>
      <c r="AP392">
        <v>10</v>
      </c>
      <c r="AQ392">
        <v>10</v>
      </c>
      <c r="AR392" t="s">
        <v>89</v>
      </c>
      <c r="AS392" t="s">
        <v>1149</v>
      </c>
      <c r="AT392" t="s">
        <v>300</v>
      </c>
      <c r="AU392" s="3" t="s">
        <v>1270</v>
      </c>
      <c r="AV392" s="56">
        <v>24.606000000000002</v>
      </c>
      <c r="AW392" s="56">
        <v>3.8100000000000023</v>
      </c>
      <c r="AX392" s="50">
        <v>20</v>
      </c>
      <c r="AY392" s="63">
        <v>17.038837988548408</v>
      </c>
      <c r="AZ392" s="56">
        <v>26.888999999999999</v>
      </c>
      <c r="BA392" s="56">
        <v>4.391</v>
      </c>
      <c r="BB392" s="50">
        <v>20</v>
      </c>
      <c r="BC392" s="63">
        <v>19.637148978403154</v>
      </c>
      <c r="BD392" t="s">
        <v>93</v>
      </c>
      <c r="BE392" t="s">
        <v>1999</v>
      </c>
    </row>
    <row r="393" spans="1:60">
      <c r="A393" t="s">
        <v>1662</v>
      </c>
      <c r="B393" t="s">
        <v>1140</v>
      </c>
      <c r="C393" t="s">
        <v>1141</v>
      </c>
      <c r="D393" t="s">
        <v>1142</v>
      </c>
      <c r="E393" t="s">
        <v>1143</v>
      </c>
      <c r="F393" t="s">
        <v>66</v>
      </c>
      <c r="G393" t="s">
        <v>67</v>
      </c>
      <c r="H393">
        <v>2014</v>
      </c>
      <c r="I393" t="s">
        <v>1144</v>
      </c>
      <c r="J393" t="s">
        <v>110</v>
      </c>
      <c r="K393" t="s">
        <v>111</v>
      </c>
      <c r="L393" t="s">
        <v>71</v>
      </c>
      <c r="M393" t="s">
        <v>1145</v>
      </c>
      <c r="N393" t="s">
        <v>73</v>
      </c>
      <c r="O393" t="s">
        <v>113</v>
      </c>
      <c r="P393" t="s">
        <v>75</v>
      </c>
      <c r="Q393" t="s">
        <v>72</v>
      </c>
      <c r="R393" t="s">
        <v>75</v>
      </c>
      <c r="S393" t="s">
        <v>76</v>
      </c>
      <c r="T393" t="s">
        <v>76</v>
      </c>
      <c r="U393" t="s">
        <v>76</v>
      </c>
      <c r="V393" t="s">
        <v>77</v>
      </c>
      <c r="W393" t="s">
        <v>114</v>
      </c>
      <c r="X393" t="s">
        <v>115</v>
      </c>
      <c r="Y393" t="s">
        <v>1146</v>
      </c>
      <c r="Z393" t="s">
        <v>404</v>
      </c>
      <c r="AA393" t="s">
        <v>405</v>
      </c>
      <c r="AB393" t="s">
        <v>405</v>
      </c>
      <c r="AC393" t="s">
        <v>405</v>
      </c>
      <c r="AD393" t="s">
        <v>121</v>
      </c>
      <c r="AE393" t="s">
        <v>1148</v>
      </c>
      <c r="AF393" t="s">
        <v>85</v>
      </c>
      <c r="AG393" t="s">
        <v>86</v>
      </c>
      <c r="AH393" t="s">
        <v>76</v>
      </c>
      <c r="AI393">
        <v>3</v>
      </c>
      <c r="AJ393">
        <v>3</v>
      </c>
      <c r="AK393" t="s">
        <v>124</v>
      </c>
      <c r="AL393" t="s">
        <v>534</v>
      </c>
      <c r="AM393" t="s">
        <v>126</v>
      </c>
      <c r="AN393">
        <v>10</v>
      </c>
      <c r="AO393">
        <v>10</v>
      </c>
      <c r="AP393">
        <v>10</v>
      </c>
      <c r="AQ393">
        <v>10</v>
      </c>
      <c r="AR393" t="s">
        <v>89</v>
      </c>
      <c r="AS393" t="s">
        <v>1149</v>
      </c>
      <c r="AT393" t="s">
        <v>300</v>
      </c>
      <c r="AU393" s="3" t="s">
        <v>1269</v>
      </c>
      <c r="AV393" s="56">
        <v>4.5209999999999999</v>
      </c>
      <c r="AW393" s="56">
        <v>3.7709999999999999</v>
      </c>
      <c r="AX393" s="50">
        <v>20</v>
      </c>
      <c r="AY393" s="63">
        <v>16.864424686303416</v>
      </c>
      <c r="AZ393" s="56">
        <v>4.0570000000000004</v>
      </c>
      <c r="BA393" s="56">
        <v>4.0950000000000006</v>
      </c>
      <c r="BB393" s="50">
        <v>20</v>
      </c>
      <c r="BC393" s="63">
        <v>18.313396735723281</v>
      </c>
      <c r="BD393" t="s">
        <v>93</v>
      </c>
      <c r="BE393" t="s">
        <v>1999</v>
      </c>
    </row>
    <row r="394" spans="1:60" s="1" customFormat="1">
      <c r="A394" s="1" t="s">
        <v>1663</v>
      </c>
      <c r="B394" s="1" t="s">
        <v>1153</v>
      </c>
      <c r="C394" s="1" t="s">
        <v>1154</v>
      </c>
      <c r="D394" s="1" t="s">
        <v>1155</v>
      </c>
      <c r="E394" s="1" t="s">
        <v>1156</v>
      </c>
      <c r="F394" s="1" t="s">
        <v>66</v>
      </c>
      <c r="G394" s="1" t="s">
        <v>67</v>
      </c>
      <c r="H394" s="1">
        <v>2013</v>
      </c>
      <c r="I394" s="1" t="s">
        <v>1157</v>
      </c>
      <c r="J394" s="1" t="s">
        <v>571</v>
      </c>
      <c r="K394" s="1" t="s">
        <v>572</v>
      </c>
      <c r="L394" s="1" t="s">
        <v>217</v>
      </c>
      <c r="M394" s="1" t="s">
        <v>1158</v>
      </c>
      <c r="N394" s="1" t="s">
        <v>73</v>
      </c>
      <c r="O394" s="1" t="s">
        <v>113</v>
      </c>
      <c r="P394" s="1" t="s">
        <v>219</v>
      </c>
      <c r="Q394" s="1" t="s">
        <v>220</v>
      </c>
      <c r="R394" s="1" t="s">
        <v>221</v>
      </c>
      <c r="S394" s="1" t="s">
        <v>76</v>
      </c>
      <c r="T394" s="1" t="s">
        <v>76</v>
      </c>
      <c r="U394" s="1" t="s">
        <v>76</v>
      </c>
      <c r="V394" s="1" t="s">
        <v>77</v>
      </c>
      <c r="W394" s="1" t="s">
        <v>114</v>
      </c>
      <c r="X394" s="1" t="s">
        <v>115</v>
      </c>
      <c r="Y394" s="1" t="s">
        <v>116</v>
      </c>
      <c r="Z394" s="1" t="s">
        <v>1159</v>
      </c>
      <c r="AA394" s="1" t="s">
        <v>405</v>
      </c>
      <c r="AB394" s="1" t="s">
        <v>1160</v>
      </c>
      <c r="AC394" s="1" t="s">
        <v>1161</v>
      </c>
      <c r="AD394" s="1" t="s">
        <v>83</v>
      </c>
      <c r="AE394" s="1" t="s">
        <v>1162</v>
      </c>
      <c r="AF394" s="1" t="s">
        <v>85</v>
      </c>
      <c r="AG394" s="1" t="s">
        <v>86</v>
      </c>
      <c r="AH394" s="1" t="s">
        <v>76</v>
      </c>
      <c r="AI394" s="1">
        <v>3</v>
      </c>
      <c r="AJ394" s="1">
        <v>4</v>
      </c>
      <c r="AK394" s="1" t="s">
        <v>124</v>
      </c>
      <c r="AL394" s="1" t="s">
        <v>1163</v>
      </c>
      <c r="AM394" s="1" t="s">
        <v>126</v>
      </c>
      <c r="AN394" s="1">
        <v>0</v>
      </c>
      <c r="AO394" s="1">
        <v>22</v>
      </c>
      <c r="AP394" s="1">
        <v>0</v>
      </c>
      <c r="AQ394" s="1">
        <v>22</v>
      </c>
      <c r="AR394" s="1" t="s">
        <v>138</v>
      </c>
      <c r="AS394" s="1" t="s">
        <v>1164</v>
      </c>
      <c r="AT394" s="1" t="s">
        <v>91</v>
      </c>
      <c r="AU394" s="4" t="s">
        <v>131</v>
      </c>
      <c r="AV394" s="57">
        <v>2.96</v>
      </c>
      <c r="AW394" s="57">
        <v>1.29</v>
      </c>
      <c r="AX394" s="51">
        <v>22</v>
      </c>
      <c r="AY394" s="64">
        <v>6.05</v>
      </c>
      <c r="AZ394" s="57">
        <v>1.76</v>
      </c>
      <c r="BA394" s="57">
        <v>0.16</v>
      </c>
      <c r="BB394" s="51">
        <v>22</v>
      </c>
      <c r="BC394" s="64">
        <v>0.74</v>
      </c>
      <c r="BD394" s="1" t="s">
        <v>93</v>
      </c>
      <c r="BE394" s="1" t="s">
        <v>157</v>
      </c>
    </row>
    <row r="395" spans="1:60" s="1" customFormat="1">
      <c r="A395" s="1" t="s">
        <v>1664</v>
      </c>
      <c r="B395" s="1" t="s">
        <v>1153</v>
      </c>
      <c r="C395" s="1" t="s">
        <v>1154</v>
      </c>
      <c r="D395" s="1" t="s">
        <v>1155</v>
      </c>
      <c r="E395" s="1" t="s">
        <v>1156</v>
      </c>
      <c r="F395" s="1" t="s">
        <v>66</v>
      </c>
      <c r="G395" s="1" t="s">
        <v>67</v>
      </c>
      <c r="H395" s="1">
        <v>2013</v>
      </c>
      <c r="I395" s="1" t="s">
        <v>1157</v>
      </c>
      <c r="J395" s="1" t="s">
        <v>571</v>
      </c>
      <c r="K395" s="1" t="s">
        <v>572</v>
      </c>
      <c r="L395" s="1" t="s">
        <v>217</v>
      </c>
      <c r="M395" s="1" t="s">
        <v>1158</v>
      </c>
      <c r="N395" s="1" t="s">
        <v>73</v>
      </c>
      <c r="O395" s="1" t="s">
        <v>113</v>
      </c>
      <c r="P395" s="1" t="s">
        <v>219</v>
      </c>
      <c r="Q395" s="1" t="s">
        <v>220</v>
      </c>
      <c r="R395" s="1" t="s">
        <v>221</v>
      </c>
      <c r="S395" s="1" t="s">
        <v>76</v>
      </c>
      <c r="T395" s="1" t="s">
        <v>76</v>
      </c>
      <c r="U395" s="1" t="s">
        <v>76</v>
      </c>
      <c r="V395" s="1" t="s">
        <v>77</v>
      </c>
      <c r="W395" s="1" t="s">
        <v>114</v>
      </c>
      <c r="X395" s="1" t="s">
        <v>115</v>
      </c>
      <c r="Y395" s="1" t="s">
        <v>116</v>
      </c>
      <c r="Z395" s="1" t="s">
        <v>1159</v>
      </c>
      <c r="AA395" s="1" t="s">
        <v>405</v>
      </c>
      <c r="AB395" s="1" t="s">
        <v>1160</v>
      </c>
      <c r="AC395" s="1" t="s">
        <v>1161</v>
      </c>
      <c r="AD395" s="1" t="s">
        <v>83</v>
      </c>
      <c r="AE395" s="1" t="s">
        <v>1162</v>
      </c>
      <c r="AF395" s="1" t="s">
        <v>85</v>
      </c>
      <c r="AG395" s="1" t="s">
        <v>86</v>
      </c>
      <c r="AH395" s="1" t="s">
        <v>76</v>
      </c>
      <c r="AI395" s="1">
        <v>3</v>
      </c>
      <c r="AJ395" s="1">
        <v>4</v>
      </c>
      <c r="AK395" s="1" t="s">
        <v>124</v>
      </c>
      <c r="AL395" s="1" t="s">
        <v>1163</v>
      </c>
      <c r="AM395" s="1" t="s">
        <v>126</v>
      </c>
      <c r="AN395" s="1">
        <v>0</v>
      </c>
      <c r="AO395" s="1">
        <v>22</v>
      </c>
      <c r="AP395" s="1">
        <v>0</v>
      </c>
      <c r="AQ395" s="1">
        <v>22</v>
      </c>
      <c r="AR395" s="1" t="s">
        <v>138</v>
      </c>
      <c r="AS395" s="1" t="s">
        <v>1164</v>
      </c>
      <c r="AT395" s="1" t="s">
        <v>91</v>
      </c>
      <c r="AU395" s="4" t="s">
        <v>1854</v>
      </c>
      <c r="AV395" s="57">
        <v>6.12</v>
      </c>
      <c r="AW395" s="57">
        <v>2.08</v>
      </c>
      <c r="AX395" s="51">
        <v>22</v>
      </c>
      <c r="AY395" s="64">
        <v>9.76</v>
      </c>
      <c r="AZ395" s="57">
        <v>6.44</v>
      </c>
      <c r="BA395" s="57">
        <v>2.13</v>
      </c>
      <c r="BB395" s="51">
        <v>22</v>
      </c>
      <c r="BC395" s="64">
        <v>9.98</v>
      </c>
      <c r="BD395" s="1" t="s">
        <v>93</v>
      </c>
      <c r="BE395" s="1" t="s">
        <v>157</v>
      </c>
    </row>
    <row r="396" spans="1:60" s="1" customFormat="1">
      <c r="A396" s="1" t="s">
        <v>1665</v>
      </c>
      <c r="B396" s="1" t="s">
        <v>1153</v>
      </c>
      <c r="C396" s="1" t="s">
        <v>1154</v>
      </c>
      <c r="D396" s="1" t="s">
        <v>1155</v>
      </c>
      <c r="E396" s="1" t="s">
        <v>1156</v>
      </c>
      <c r="F396" s="1" t="s">
        <v>66</v>
      </c>
      <c r="G396" s="1" t="s">
        <v>67</v>
      </c>
      <c r="H396" s="1">
        <v>2013</v>
      </c>
      <c r="I396" s="1" t="s">
        <v>1157</v>
      </c>
      <c r="J396" s="1" t="s">
        <v>571</v>
      </c>
      <c r="K396" s="1" t="s">
        <v>572</v>
      </c>
      <c r="L396" s="1" t="s">
        <v>217</v>
      </c>
      <c r="M396" s="1" t="s">
        <v>1158</v>
      </c>
      <c r="N396" s="1" t="s">
        <v>73</v>
      </c>
      <c r="O396" s="1" t="s">
        <v>113</v>
      </c>
      <c r="P396" s="1" t="s">
        <v>219</v>
      </c>
      <c r="Q396" s="1" t="s">
        <v>220</v>
      </c>
      <c r="R396" s="1" t="s">
        <v>221</v>
      </c>
      <c r="S396" s="1" t="s">
        <v>76</v>
      </c>
      <c r="T396" s="1" t="s">
        <v>76</v>
      </c>
      <c r="U396" s="1" t="s">
        <v>76</v>
      </c>
      <c r="V396" s="1" t="s">
        <v>77</v>
      </c>
      <c r="W396" s="1" t="s">
        <v>114</v>
      </c>
      <c r="X396" s="1" t="s">
        <v>115</v>
      </c>
      <c r="Y396" s="1" t="s">
        <v>116</v>
      </c>
      <c r="Z396" s="1" t="s">
        <v>1159</v>
      </c>
      <c r="AA396" s="1" t="s">
        <v>405</v>
      </c>
      <c r="AB396" s="1" t="s">
        <v>1160</v>
      </c>
      <c r="AC396" s="1" t="s">
        <v>1161</v>
      </c>
      <c r="AD396" s="1" t="s">
        <v>83</v>
      </c>
      <c r="AE396" s="1" t="s">
        <v>1162</v>
      </c>
      <c r="AF396" s="1" t="s">
        <v>85</v>
      </c>
      <c r="AG396" s="1" t="s">
        <v>86</v>
      </c>
      <c r="AH396" s="1" t="s">
        <v>76</v>
      </c>
      <c r="AI396" s="1">
        <v>3</v>
      </c>
      <c r="AJ396" s="1">
        <v>4</v>
      </c>
      <c r="AK396" s="1" t="s">
        <v>124</v>
      </c>
      <c r="AL396" s="1" t="s">
        <v>1163</v>
      </c>
      <c r="AM396" s="1" t="s">
        <v>126</v>
      </c>
      <c r="AN396" s="1">
        <v>0</v>
      </c>
      <c r="AO396" s="1">
        <v>22</v>
      </c>
      <c r="AP396" s="1">
        <v>0</v>
      </c>
      <c r="AQ396" s="1">
        <v>22</v>
      </c>
      <c r="AR396" s="1" t="s">
        <v>138</v>
      </c>
      <c r="AS396" s="1" t="s">
        <v>1164</v>
      </c>
      <c r="AT396" s="1" t="s">
        <v>91</v>
      </c>
      <c r="AU396" s="4" t="s">
        <v>1855</v>
      </c>
      <c r="AV396" s="57">
        <v>13.77</v>
      </c>
      <c r="AW396" s="57">
        <v>2.74</v>
      </c>
      <c r="AX396" s="51">
        <v>22</v>
      </c>
      <c r="AY396" s="64">
        <v>12.84</v>
      </c>
      <c r="AZ396" s="57">
        <v>19.07</v>
      </c>
      <c r="BA396" s="57">
        <v>2.67</v>
      </c>
      <c r="BB396" s="51">
        <v>22</v>
      </c>
      <c r="BC396" s="64">
        <v>12.5</v>
      </c>
      <c r="BD396" s="1" t="s">
        <v>93</v>
      </c>
      <c r="BE396" s="1" t="s">
        <v>157</v>
      </c>
    </row>
    <row r="397" spans="1:60" s="1" customFormat="1">
      <c r="A397" s="1" t="s">
        <v>1666</v>
      </c>
      <c r="B397" s="1" t="s">
        <v>1153</v>
      </c>
      <c r="C397" s="1" t="s">
        <v>1154</v>
      </c>
      <c r="D397" s="1" t="s">
        <v>1155</v>
      </c>
      <c r="E397" s="1" t="s">
        <v>1156</v>
      </c>
      <c r="F397" s="1" t="s">
        <v>66</v>
      </c>
      <c r="G397" s="1" t="s">
        <v>67</v>
      </c>
      <c r="H397" s="1">
        <v>2013</v>
      </c>
      <c r="I397" s="1" t="s">
        <v>1157</v>
      </c>
      <c r="J397" s="1" t="s">
        <v>571</v>
      </c>
      <c r="K397" s="1" t="s">
        <v>572</v>
      </c>
      <c r="L397" s="1" t="s">
        <v>217</v>
      </c>
      <c r="M397" s="1" t="s">
        <v>1158</v>
      </c>
      <c r="N397" s="1" t="s">
        <v>73</v>
      </c>
      <c r="O397" s="1" t="s">
        <v>113</v>
      </c>
      <c r="P397" s="1" t="s">
        <v>219</v>
      </c>
      <c r="Q397" s="1" t="s">
        <v>220</v>
      </c>
      <c r="R397" s="1" t="s">
        <v>221</v>
      </c>
      <c r="S397" s="1" t="s">
        <v>76</v>
      </c>
      <c r="T397" s="1" t="s">
        <v>76</v>
      </c>
      <c r="U397" s="1" t="s">
        <v>76</v>
      </c>
      <c r="V397" s="1" t="s">
        <v>77</v>
      </c>
      <c r="W397" s="1" t="s">
        <v>114</v>
      </c>
      <c r="X397" s="1" t="s">
        <v>115</v>
      </c>
      <c r="Y397" s="1" t="s">
        <v>116</v>
      </c>
      <c r="Z397" s="1" t="s">
        <v>1159</v>
      </c>
      <c r="AA397" s="1" t="s">
        <v>405</v>
      </c>
      <c r="AB397" s="1" t="s">
        <v>1160</v>
      </c>
      <c r="AC397" s="1" t="s">
        <v>1161</v>
      </c>
      <c r="AD397" s="1" t="s">
        <v>83</v>
      </c>
      <c r="AE397" s="1" t="s">
        <v>1162</v>
      </c>
      <c r="AF397" s="1" t="s">
        <v>85</v>
      </c>
      <c r="AG397" s="1" t="s">
        <v>86</v>
      </c>
      <c r="AH397" s="1" t="s">
        <v>76</v>
      </c>
      <c r="AI397" s="1">
        <v>3</v>
      </c>
      <c r="AJ397" s="1">
        <v>4</v>
      </c>
      <c r="AK397" s="1" t="s">
        <v>124</v>
      </c>
      <c r="AL397" s="1" t="s">
        <v>1163</v>
      </c>
      <c r="AM397" s="1" t="s">
        <v>126</v>
      </c>
      <c r="AN397" s="1">
        <v>0</v>
      </c>
      <c r="AO397" s="1">
        <v>22</v>
      </c>
      <c r="AP397" s="1">
        <v>0</v>
      </c>
      <c r="AQ397" s="1">
        <v>22</v>
      </c>
      <c r="AR397" s="1" t="s">
        <v>138</v>
      </c>
      <c r="AS397" s="1" t="s">
        <v>1164</v>
      </c>
      <c r="AT397" s="1" t="s">
        <v>91</v>
      </c>
      <c r="AU397" s="4" t="s">
        <v>1270</v>
      </c>
      <c r="AV397" s="57">
        <v>23.740454545454551</v>
      </c>
      <c r="AW397" s="57">
        <v>1.3558760170867863</v>
      </c>
      <c r="AX397" s="51">
        <v>22</v>
      </c>
      <c r="AY397" s="64">
        <v>6.3596222389104842</v>
      </c>
      <c r="AZ397" s="57">
        <v>23.635454545454547</v>
      </c>
      <c r="BA397" s="57">
        <v>1.8921421845195485</v>
      </c>
      <c r="BB397" s="51">
        <v>22</v>
      </c>
      <c r="BC397" s="64">
        <v>8.8749335220972227</v>
      </c>
      <c r="BD397" s="1" t="s">
        <v>93</v>
      </c>
      <c r="BE397" s="1" t="s">
        <v>157</v>
      </c>
    </row>
    <row r="398" spans="1:60" s="1" customFormat="1">
      <c r="A398" s="1" t="s">
        <v>1667</v>
      </c>
      <c r="B398" s="1" t="s">
        <v>1153</v>
      </c>
      <c r="C398" s="1" t="s">
        <v>1154</v>
      </c>
      <c r="D398" s="1" t="s">
        <v>1155</v>
      </c>
      <c r="E398" s="1" t="s">
        <v>1156</v>
      </c>
      <c r="F398" s="1" t="s">
        <v>66</v>
      </c>
      <c r="G398" s="1" t="s">
        <v>67</v>
      </c>
      <c r="H398" s="1">
        <v>2013</v>
      </c>
      <c r="I398" s="1" t="s">
        <v>1157</v>
      </c>
      <c r="J398" s="1" t="s">
        <v>571</v>
      </c>
      <c r="K398" s="1" t="s">
        <v>572</v>
      </c>
      <c r="L398" s="1" t="s">
        <v>217</v>
      </c>
      <c r="M398" s="1" t="s">
        <v>1158</v>
      </c>
      <c r="N398" s="1" t="s">
        <v>73</v>
      </c>
      <c r="O398" s="1" t="s">
        <v>113</v>
      </c>
      <c r="P398" s="1" t="s">
        <v>219</v>
      </c>
      <c r="Q398" s="1" t="s">
        <v>220</v>
      </c>
      <c r="R398" s="1" t="s">
        <v>221</v>
      </c>
      <c r="S398" s="1" t="s">
        <v>76</v>
      </c>
      <c r="T398" s="1" t="s">
        <v>76</v>
      </c>
      <c r="U398" s="1" t="s">
        <v>76</v>
      </c>
      <c r="V398" s="1" t="s">
        <v>77</v>
      </c>
      <c r="W398" s="1" t="s">
        <v>114</v>
      </c>
      <c r="X398" s="1" t="s">
        <v>115</v>
      </c>
      <c r="Y398" s="1" t="s">
        <v>116</v>
      </c>
      <c r="Z398" s="1" t="s">
        <v>1159</v>
      </c>
      <c r="AA398" s="1" t="s">
        <v>405</v>
      </c>
      <c r="AB398" s="1" t="s">
        <v>1160</v>
      </c>
      <c r="AC398" s="1" t="s">
        <v>1161</v>
      </c>
      <c r="AD398" s="1" t="s">
        <v>83</v>
      </c>
      <c r="AE398" s="1" t="s">
        <v>1162</v>
      </c>
      <c r="AF398" s="1" t="s">
        <v>85</v>
      </c>
      <c r="AG398" s="1" t="s">
        <v>86</v>
      </c>
      <c r="AH398" s="1" t="s">
        <v>76</v>
      </c>
      <c r="AI398" s="1">
        <v>3</v>
      </c>
      <c r="AJ398" s="1">
        <v>4</v>
      </c>
      <c r="AK398" s="1" t="s">
        <v>124</v>
      </c>
      <c r="AL398" s="1" t="s">
        <v>1163</v>
      </c>
      <c r="AM398" s="1" t="s">
        <v>126</v>
      </c>
      <c r="AN398" s="1">
        <v>0</v>
      </c>
      <c r="AO398" s="1">
        <v>22</v>
      </c>
      <c r="AP398" s="1">
        <v>0</v>
      </c>
      <c r="AQ398" s="1">
        <v>22</v>
      </c>
      <c r="AR398" s="1" t="s">
        <v>138</v>
      </c>
      <c r="AS398" s="1" t="s">
        <v>1164</v>
      </c>
      <c r="AT398" s="1" t="s">
        <v>91</v>
      </c>
      <c r="AU398" s="4" t="s">
        <v>1269</v>
      </c>
      <c r="AV398" s="57">
        <v>1.4509090909090907</v>
      </c>
      <c r="AW398" s="57">
        <v>3.7721404644564131E-2</v>
      </c>
      <c r="AX398" s="51">
        <v>22</v>
      </c>
      <c r="AY398" s="64">
        <v>0.17692907082754031</v>
      </c>
      <c r="AZ398" s="57">
        <v>1.4854545454545454</v>
      </c>
      <c r="BA398" s="57">
        <v>5.6563672403873076E-2</v>
      </c>
      <c r="BB398" s="51">
        <v>22</v>
      </c>
      <c r="BC398" s="64">
        <v>0.26530714047661591</v>
      </c>
      <c r="BD398" s="1" t="s">
        <v>93</v>
      </c>
      <c r="BE398" s="1" t="s">
        <v>157</v>
      </c>
    </row>
    <row r="399" spans="1:60">
      <c r="A399" t="s">
        <v>1668</v>
      </c>
      <c r="B399" t="s">
        <v>1153</v>
      </c>
      <c r="C399" t="s">
        <v>1168</v>
      </c>
      <c r="D399" t="s">
        <v>1155</v>
      </c>
      <c r="E399" t="s">
        <v>1156</v>
      </c>
      <c r="F399" t="s">
        <v>66</v>
      </c>
      <c r="G399" t="s">
        <v>67</v>
      </c>
      <c r="H399">
        <v>2013</v>
      </c>
      <c r="I399" t="s">
        <v>1157</v>
      </c>
      <c r="J399" t="s">
        <v>571</v>
      </c>
      <c r="K399" t="s">
        <v>572</v>
      </c>
      <c r="L399" t="s">
        <v>217</v>
      </c>
      <c r="M399" t="s">
        <v>1158</v>
      </c>
      <c r="N399" t="s">
        <v>73</v>
      </c>
      <c r="O399" t="s">
        <v>113</v>
      </c>
      <c r="P399" t="s">
        <v>219</v>
      </c>
      <c r="Q399" t="s">
        <v>220</v>
      </c>
      <c r="R399" t="s">
        <v>221</v>
      </c>
      <c r="S399" t="s">
        <v>76</v>
      </c>
      <c r="T399" t="s">
        <v>76</v>
      </c>
      <c r="U399" t="s">
        <v>76</v>
      </c>
      <c r="V399" t="s">
        <v>77</v>
      </c>
      <c r="W399" t="s">
        <v>114</v>
      </c>
      <c r="X399" t="s">
        <v>115</v>
      </c>
      <c r="Y399" t="s">
        <v>116</v>
      </c>
      <c r="Z399" t="s">
        <v>1159</v>
      </c>
      <c r="AA399" t="s">
        <v>405</v>
      </c>
      <c r="AB399" t="s">
        <v>1160</v>
      </c>
      <c r="AC399" t="s">
        <v>1161</v>
      </c>
      <c r="AD399" t="s">
        <v>83</v>
      </c>
      <c r="AE399" t="s">
        <v>1162</v>
      </c>
      <c r="AF399" t="s">
        <v>85</v>
      </c>
      <c r="AG399" t="s">
        <v>86</v>
      </c>
      <c r="AH399" t="s">
        <v>76</v>
      </c>
      <c r="AI399">
        <v>3</v>
      </c>
      <c r="AJ399">
        <v>4</v>
      </c>
      <c r="AK399" t="s">
        <v>124</v>
      </c>
      <c r="AL399" t="s">
        <v>1163</v>
      </c>
      <c r="AM399" t="s">
        <v>126</v>
      </c>
      <c r="AN399">
        <v>0</v>
      </c>
      <c r="AO399">
        <v>22</v>
      </c>
      <c r="AP399">
        <v>0</v>
      </c>
      <c r="AQ399">
        <v>22</v>
      </c>
      <c r="AR399" t="s">
        <v>138</v>
      </c>
      <c r="AS399" t="s">
        <v>1169</v>
      </c>
      <c r="AT399" t="s">
        <v>91</v>
      </c>
      <c r="AU399" s="3" t="s">
        <v>131</v>
      </c>
      <c r="AV399" s="56">
        <v>2.96</v>
      </c>
      <c r="AW399" s="56">
        <v>1.29</v>
      </c>
      <c r="AX399" s="50">
        <v>22</v>
      </c>
      <c r="AY399" s="63">
        <v>6.05</v>
      </c>
      <c r="AZ399" s="56">
        <v>1.96</v>
      </c>
      <c r="BA399" s="56">
        <v>0.28999999999999998</v>
      </c>
      <c r="BB399" s="50">
        <v>22</v>
      </c>
      <c r="BC399" s="63">
        <v>1.36</v>
      </c>
      <c r="BD399" t="s">
        <v>93</v>
      </c>
      <c r="BE399" t="s">
        <v>157</v>
      </c>
    </row>
    <row r="400" spans="1:60">
      <c r="A400" t="s">
        <v>1669</v>
      </c>
      <c r="B400" t="s">
        <v>1153</v>
      </c>
      <c r="C400" t="s">
        <v>1168</v>
      </c>
      <c r="D400" t="s">
        <v>1155</v>
      </c>
      <c r="E400" t="s">
        <v>1156</v>
      </c>
      <c r="F400" t="s">
        <v>66</v>
      </c>
      <c r="G400" t="s">
        <v>67</v>
      </c>
      <c r="H400">
        <v>2013</v>
      </c>
      <c r="I400" t="s">
        <v>1157</v>
      </c>
      <c r="J400" t="s">
        <v>571</v>
      </c>
      <c r="K400" t="s">
        <v>572</v>
      </c>
      <c r="L400" t="s">
        <v>217</v>
      </c>
      <c r="M400" t="s">
        <v>1158</v>
      </c>
      <c r="N400" t="s">
        <v>73</v>
      </c>
      <c r="O400" t="s">
        <v>113</v>
      </c>
      <c r="P400" t="s">
        <v>219</v>
      </c>
      <c r="Q400" t="s">
        <v>220</v>
      </c>
      <c r="R400" t="s">
        <v>221</v>
      </c>
      <c r="S400" t="s">
        <v>76</v>
      </c>
      <c r="T400" t="s">
        <v>76</v>
      </c>
      <c r="U400" t="s">
        <v>76</v>
      </c>
      <c r="V400" t="s">
        <v>77</v>
      </c>
      <c r="W400" t="s">
        <v>114</v>
      </c>
      <c r="X400" t="s">
        <v>115</v>
      </c>
      <c r="Y400" t="s">
        <v>116</v>
      </c>
      <c r="Z400" t="s">
        <v>1159</v>
      </c>
      <c r="AA400" t="s">
        <v>405</v>
      </c>
      <c r="AB400" t="s">
        <v>1160</v>
      </c>
      <c r="AC400" t="s">
        <v>1161</v>
      </c>
      <c r="AD400" t="s">
        <v>83</v>
      </c>
      <c r="AE400" t="s">
        <v>1162</v>
      </c>
      <c r="AF400" t="s">
        <v>85</v>
      </c>
      <c r="AG400" t="s">
        <v>86</v>
      </c>
      <c r="AH400" t="s">
        <v>76</v>
      </c>
      <c r="AI400">
        <v>3</v>
      </c>
      <c r="AJ400">
        <v>4</v>
      </c>
      <c r="AK400" t="s">
        <v>124</v>
      </c>
      <c r="AL400" t="s">
        <v>1163</v>
      </c>
      <c r="AM400" t="s">
        <v>126</v>
      </c>
      <c r="AN400">
        <v>0</v>
      </c>
      <c r="AO400">
        <v>22</v>
      </c>
      <c r="AP400">
        <v>0</v>
      </c>
      <c r="AQ400">
        <v>22</v>
      </c>
      <c r="AR400" t="s">
        <v>138</v>
      </c>
      <c r="AS400" t="s">
        <v>1169</v>
      </c>
      <c r="AT400" t="s">
        <v>91</v>
      </c>
      <c r="AU400" s="3" t="s">
        <v>1854</v>
      </c>
      <c r="AV400" s="56">
        <v>6.12</v>
      </c>
      <c r="AW400" s="56">
        <v>2.08</v>
      </c>
      <c r="AX400" s="50">
        <v>22</v>
      </c>
      <c r="AY400" s="63">
        <v>9.76</v>
      </c>
      <c r="AZ400" s="56">
        <v>6.14</v>
      </c>
      <c r="BA400" s="56">
        <v>2.09</v>
      </c>
      <c r="BB400" s="50">
        <v>22</v>
      </c>
      <c r="BC400" s="63">
        <v>9.8000000000000007</v>
      </c>
      <c r="BD400" t="s">
        <v>93</v>
      </c>
      <c r="BE400" t="s">
        <v>157</v>
      </c>
    </row>
    <row r="401" spans="1:57">
      <c r="A401" t="s">
        <v>1670</v>
      </c>
      <c r="B401" t="s">
        <v>1153</v>
      </c>
      <c r="C401" t="s">
        <v>1168</v>
      </c>
      <c r="D401" t="s">
        <v>1155</v>
      </c>
      <c r="E401" t="s">
        <v>1156</v>
      </c>
      <c r="F401" t="s">
        <v>66</v>
      </c>
      <c r="G401" t="s">
        <v>67</v>
      </c>
      <c r="H401">
        <v>2013</v>
      </c>
      <c r="I401" t="s">
        <v>1157</v>
      </c>
      <c r="J401" t="s">
        <v>571</v>
      </c>
      <c r="K401" t="s">
        <v>572</v>
      </c>
      <c r="L401" t="s">
        <v>217</v>
      </c>
      <c r="M401" t="s">
        <v>1158</v>
      </c>
      <c r="N401" t="s">
        <v>73</v>
      </c>
      <c r="O401" t="s">
        <v>113</v>
      </c>
      <c r="P401" t="s">
        <v>219</v>
      </c>
      <c r="Q401" t="s">
        <v>220</v>
      </c>
      <c r="R401" t="s">
        <v>221</v>
      </c>
      <c r="S401" t="s">
        <v>76</v>
      </c>
      <c r="T401" t="s">
        <v>76</v>
      </c>
      <c r="U401" t="s">
        <v>76</v>
      </c>
      <c r="V401" t="s">
        <v>77</v>
      </c>
      <c r="W401" t="s">
        <v>114</v>
      </c>
      <c r="X401" t="s">
        <v>115</v>
      </c>
      <c r="Y401" t="s">
        <v>116</v>
      </c>
      <c r="Z401" t="s">
        <v>1159</v>
      </c>
      <c r="AA401" t="s">
        <v>405</v>
      </c>
      <c r="AB401" t="s">
        <v>1160</v>
      </c>
      <c r="AC401" t="s">
        <v>1161</v>
      </c>
      <c r="AD401" t="s">
        <v>83</v>
      </c>
      <c r="AE401" t="s">
        <v>1162</v>
      </c>
      <c r="AF401" t="s">
        <v>85</v>
      </c>
      <c r="AG401" t="s">
        <v>86</v>
      </c>
      <c r="AH401" t="s">
        <v>76</v>
      </c>
      <c r="AI401">
        <v>3</v>
      </c>
      <c r="AJ401">
        <v>4</v>
      </c>
      <c r="AK401" t="s">
        <v>124</v>
      </c>
      <c r="AL401" t="s">
        <v>1163</v>
      </c>
      <c r="AM401" t="s">
        <v>126</v>
      </c>
      <c r="AN401">
        <v>0</v>
      </c>
      <c r="AO401">
        <v>22</v>
      </c>
      <c r="AP401">
        <v>0</v>
      </c>
      <c r="AQ401">
        <v>22</v>
      </c>
      <c r="AR401" t="s">
        <v>138</v>
      </c>
      <c r="AS401" t="s">
        <v>1169</v>
      </c>
      <c r="AT401" t="s">
        <v>91</v>
      </c>
      <c r="AU401" s="3" t="s">
        <v>1855</v>
      </c>
      <c r="AV401" s="56">
        <v>13.77</v>
      </c>
      <c r="AW401" s="56">
        <v>2.74</v>
      </c>
      <c r="AX401" s="50">
        <v>22</v>
      </c>
      <c r="AY401" s="63">
        <v>12.84</v>
      </c>
      <c r="AZ401" s="56">
        <v>16.97</v>
      </c>
      <c r="BA401" s="56">
        <v>2.86</v>
      </c>
      <c r="BB401" s="50">
        <v>22</v>
      </c>
      <c r="BC401" s="63">
        <v>13.42</v>
      </c>
      <c r="BD401" t="s">
        <v>93</v>
      </c>
      <c r="BE401" t="s">
        <v>157</v>
      </c>
    </row>
    <row r="402" spans="1:57">
      <c r="A402" t="s">
        <v>1671</v>
      </c>
      <c r="B402" t="s">
        <v>1153</v>
      </c>
      <c r="C402" t="s">
        <v>1168</v>
      </c>
      <c r="D402" t="s">
        <v>1155</v>
      </c>
      <c r="E402" t="s">
        <v>1156</v>
      </c>
      <c r="F402" t="s">
        <v>66</v>
      </c>
      <c r="G402" t="s">
        <v>67</v>
      </c>
      <c r="H402">
        <v>2013</v>
      </c>
      <c r="I402" t="s">
        <v>1157</v>
      </c>
      <c r="J402" t="s">
        <v>571</v>
      </c>
      <c r="K402" t="s">
        <v>572</v>
      </c>
      <c r="L402" t="s">
        <v>217</v>
      </c>
      <c r="M402" t="s">
        <v>1158</v>
      </c>
      <c r="N402" t="s">
        <v>73</v>
      </c>
      <c r="O402" t="s">
        <v>113</v>
      </c>
      <c r="P402" t="s">
        <v>219</v>
      </c>
      <c r="Q402" t="s">
        <v>220</v>
      </c>
      <c r="R402" t="s">
        <v>221</v>
      </c>
      <c r="S402" t="s">
        <v>76</v>
      </c>
      <c r="T402" t="s">
        <v>76</v>
      </c>
      <c r="U402" t="s">
        <v>76</v>
      </c>
      <c r="V402" t="s">
        <v>77</v>
      </c>
      <c r="W402" t="s">
        <v>114</v>
      </c>
      <c r="X402" t="s">
        <v>115</v>
      </c>
      <c r="Y402" t="s">
        <v>116</v>
      </c>
      <c r="Z402" t="s">
        <v>1159</v>
      </c>
      <c r="AA402" t="s">
        <v>405</v>
      </c>
      <c r="AB402" t="s">
        <v>1160</v>
      </c>
      <c r="AC402" t="s">
        <v>1161</v>
      </c>
      <c r="AD402" t="s">
        <v>83</v>
      </c>
      <c r="AE402" t="s">
        <v>1162</v>
      </c>
      <c r="AF402" t="s">
        <v>85</v>
      </c>
      <c r="AG402" t="s">
        <v>86</v>
      </c>
      <c r="AH402" t="s">
        <v>76</v>
      </c>
      <c r="AI402">
        <v>3</v>
      </c>
      <c r="AJ402">
        <v>4</v>
      </c>
      <c r="AK402" t="s">
        <v>124</v>
      </c>
      <c r="AL402" t="s">
        <v>1163</v>
      </c>
      <c r="AM402" t="s">
        <v>126</v>
      </c>
      <c r="AN402">
        <v>0</v>
      </c>
      <c r="AO402">
        <v>22</v>
      </c>
      <c r="AP402">
        <v>0</v>
      </c>
      <c r="AQ402">
        <v>22</v>
      </c>
      <c r="AR402" t="s">
        <v>138</v>
      </c>
      <c r="AS402" t="s">
        <v>1169</v>
      </c>
      <c r="AT402" t="s">
        <v>91</v>
      </c>
      <c r="AU402" s="3" t="s">
        <v>1270</v>
      </c>
      <c r="AV402" s="56">
        <v>23.740454545454551</v>
      </c>
      <c r="AW402" s="56">
        <v>1.3558760170867863</v>
      </c>
      <c r="AX402" s="50">
        <v>22</v>
      </c>
      <c r="AY402" s="63">
        <v>6.3596222389104842</v>
      </c>
      <c r="AZ402" s="56">
        <v>25.955909090909088</v>
      </c>
      <c r="BA402" s="56">
        <v>1.0191248386904783</v>
      </c>
      <c r="BB402" s="50">
        <v>22</v>
      </c>
      <c r="BC402" s="63">
        <v>4.7801192046213306</v>
      </c>
      <c r="BD402" t="s">
        <v>93</v>
      </c>
      <c r="BE402" t="s">
        <v>157</v>
      </c>
    </row>
    <row r="403" spans="1:57">
      <c r="A403" t="s">
        <v>1672</v>
      </c>
      <c r="B403" t="s">
        <v>1153</v>
      </c>
      <c r="C403" t="s">
        <v>1168</v>
      </c>
      <c r="D403" t="s">
        <v>1155</v>
      </c>
      <c r="E403" t="s">
        <v>1156</v>
      </c>
      <c r="F403" t="s">
        <v>66</v>
      </c>
      <c r="G403" t="s">
        <v>67</v>
      </c>
      <c r="H403">
        <v>2013</v>
      </c>
      <c r="I403" t="s">
        <v>1157</v>
      </c>
      <c r="J403" t="s">
        <v>571</v>
      </c>
      <c r="K403" t="s">
        <v>572</v>
      </c>
      <c r="L403" t="s">
        <v>217</v>
      </c>
      <c r="M403" t="s">
        <v>1158</v>
      </c>
      <c r="N403" t="s">
        <v>73</v>
      </c>
      <c r="O403" t="s">
        <v>113</v>
      </c>
      <c r="P403" t="s">
        <v>219</v>
      </c>
      <c r="Q403" t="s">
        <v>220</v>
      </c>
      <c r="R403" t="s">
        <v>221</v>
      </c>
      <c r="S403" t="s">
        <v>76</v>
      </c>
      <c r="T403" t="s">
        <v>76</v>
      </c>
      <c r="U403" t="s">
        <v>76</v>
      </c>
      <c r="V403" t="s">
        <v>77</v>
      </c>
      <c r="W403" t="s">
        <v>114</v>
      </c>
      <c r="X403" t="s">
        <v>115</v>
      </c>
      <c r="Y403" t="s">
        <v>116</v>
      </c>
      <c r="Z403" t="s">
        <v>1159</v>
      </c>
      <c r="AA403" t="s">
        <v>405</v>
      </c>
      <c r="AB403" t="s">
        <v>1160</v>
      </c>
      <c r="AC403" t="s">
        <v>1161</v>
      </c>
      <c r="AD403" t="s">
        <v>83</v>
      </c>
      <c r="AE403" t="s">
        <v>1162</v>
      </c>
      <c r="AF403" t="s">
        <v>85</v>
      </c>
      <c r="AG403" t="s">
        <v>86</v>
      </c>
      <c r="AH403" t="s">
        <v>76</v>
      </c>
      <c r="AI403">
        <v>3</v>
      </c>
      <c r="AJ403">
        <v>4</v>
      </c>
      <c r="AK403" t="s">
        <v>124</v>
      </c>
      <c r="AL403" t="s">
        <v>1163</v>
      </c>
      <c r="AM403" t="s">
        <v>126</v>
      </c>
      <c r="AN403">
        <v>0</v>
      </c>
      <c r="AO403">
        <v>22</v>
      </c>
      <c r="AP403">
        <v>0</v>
      </c>
      <c r="AQ403">
        <v>22</v>
      </c>
      <c r="AR403" t="s">
        <v>138</v>
      </c>
      <c r="AS403" t="s">
        <v>1169</v>
      </c>
      <c r="AT403" t="s">
        <v>91</v>
      </c>
      <c r="AU403" s="3" t="s">
        <v>1269</v>
      </c>
      <c r="AV403" s="56">
        <v>1.4509090909090907</v>
      </c>
      <c r="AW403" s="56">
        <v>3.7721404644564131E-2</v>
      </c>
      <c r="AX403" s="50">
        <v>22</v>
      </c>
      <c r="AY403" s="63">
        <v>0.17692907082754031</v>
      </c>
      <c r="AZ403" s="56">
        <v>1.5240909090909094</v>
      </c>
      <c r="BA403" s="56">
        <v>4.7242851865034081E-2</v>
      </c>
      <c r="BB403" s="50">
        <v>22</v>
      </c>
      <c r="BC403" s="63">
        <v>0.22158861692675957</v>
      </c>
      <c r="BD403" t="s">
        <v>93</v>
      </c>
      <c r="BE403" t="s">
        <v>157</v>
      </c>
    </row>
    <row r="404" spans="1:57" s="1" customFormat="1">
      <c r="A404" s="1" t="s">
        <v>1673</v>
      </c>
      <c r="B404" s="1" t="s">
        <v>1153</v>
      </c>
      <c r="C404" s="1" t="s">
        <v>1173</v>
      </c>
      <c r="D404" s="1" t="s">
        <v>1155</v>
      </c>
      <c r="E404" s="1" t="s">
        <v>1156</v>
      </c>
      <c r="F404" s="1" t="s">
        <v>66</v>
      </c>
      <c r="G404" s="1" t="s">
        <v>67</v>
      </c>
      <c r="H404" s="1">
        <v>2013</v>
      </c>
      <c r="I404" s="1" t="s">
        <v>1157</v>
      </c>
      <c r="J404" s="1" t="s">
        <v>571</v>
      </c>
      <c r="K404" s="1" t="s">
        <v>572</v>
      </c>
      <c r="L404" s="1" t="s">
        <v>217</v>
      </c>
      <c r="M404" s="1" t="s">
        <v>1158</v>
      </c>
      <c r="N404" s="1" t="s">
        <v>73</v>
      </c>
      <c r="O404" s="1" t="s">
        <v>113</v>
      </c>
      <c r="P404" s="1" t="s">
        <v>219</v>
      </c>
      <c r="Q404" s="1" t="s">
        <v>220</v>
      </c>
      <c r="R404" s="1" t="s">
        <v>221</v>
      </c>
      <c r="S404" s="1" t="s">
        <v>76</v>
      </c>
      <c r="T404" s="1" t="s">
        <v>76</v>
      </c>
      <c r="U404" s="1" t="s">
        <v>76</v>
      </c>
      <c r="V404" s="1" t="s">
        <v>77</v>
      </c>
      <c r="W404" s="1" t="s">
        <v>114</v>
      </c>
      <c r="X404" s="1" t="s">
        <v>115</v>
      </c>
      <c r="Y404" s="1" t="s">
        <v>116</v>
      </c>
      <c r="Z404" s="1" t="s">
        <v>1159</v>
      </c>
      <c r="AA404" s="1" t="s">
        <v>405</v>
      </c>
      <c r="AB404" s="1" t="s">
        <v>1160</v>
      </c>
      <c r="AC404" s="1" t="s">
        <v>1161</v>
      </c>
      <c r="AD404" s="1" t="s">
        <v>83</v>
      </c>
      <c r="AE404" s="1" t="s">
        <v>1162</v>
      </c>
      <c r="AF404" s="1" t="s">
        <v>85</v>
      </c>
      <c r="AG404" s="1" t="s">
        <v>86</v>
      </c>
      <c r="AH404" s="1" t="s">
        <v>76</v>
      </c>
      <c r="AI404" s="1">
        <v>3</v>
      </c>
      <c r="AJ404" s="1">
        <v>4</v>
      </c>
      <c r="AK404" s="1" t="s">
        <v>124</v>
      </c>
      <c r="AL404" s="1" t="s">
        <v>1163</v>
      </c>
      <c r="AM404" s="1" t="s">
        <v>126</v>
      </c>
      <c r="AN404" s="1">
        <v>0</v>
      </c>
      <c r="AO404" s="1">
        <v>22</v>
      </c>
      <c r="AP404" s="1">
        <v>0</v>
      </c>
      <c r="AQ404" s="1">
        <v>22</v>
      </c>
      <c r="AR404" s="1" t="s">
        <v>138</v>
      </c>
      <c r="AS404" s="1" t="s">
        <v>1174</v>
      </c>
      <c r="AT404" s="1" t="s">
        <v>91</v>
      </c>
      <c r="AU404" s="4" t="s">
        <v>131</v>
      </c>
      <c r="AV404" s="57">
        <v>2.96</v>
      </c>
      <c r="AW404" s="57">
        <v>1.29</v>
      </c>
      <c r="AX404" s="51">
        <v>22</v>
      </c>
      <c r="AY404" s="64">
        <v>6.05</v>
      </c>
      <c r="AZ404" s="57">
        <v>1.49</v>
      </c>
      <c r="BA404" s="57">
        <v>0.06</v>
      </c>
      <c r="BB404" s="51">
        <v>22</v>
      </c>
      <c r="BC404" s="64">
        <v>0.28999999999999998</v>
      </c>
      <c r="BD404" s="1" t="s">
        <v>93</v>
      </c>
      <c r="BE404" s="1" t="s">
        <v>157</v>
      </c>
    </row>
    <row r="405" spans="1:57" s="1" customFormat="1">
      <c r="A405" s="1" t="s">
        <v>1674</v>
      </c>
      <c r="B405" s="1" t="s">
        <v>1153</v>
      </c>
      <c r="C405" s="1" t="s">
        <v>1173</v>
      </c>
      <c r="D405" s="1" t="s">
        <v>1155</v>
      </c>
      <c r="E405" s="1" t="s">
        <v>1156</v>
      </c>
      <c r="F405" s="1" t="s">
        <v>66</v>
      </c>
      <c r="G405" s="1" t="s">
        <v>67</v>
      </c>
      <c r="H405" s="1">
        <v>2013</v>
      </c>
      <c r="I405" s="1" t="s">
        <v>1157</v>
      </c>
      <c r="J405" s="1" t="s">
        <v>571</v>
      </c>
      <c r="K405" s="1" t="s">
        <v>572</v>
      </c>
      <c r="L405" s="1" t="s">
        <v>217</v>
      </c>
      <c r="M405" s="1" t="s">
        <v>1158</v>
      </c>
      <c r="N405" s="1" t="s">
        <v>73</v>
      </c>
      <c r="O405" s="1" t="s">
        <v>113</v>
      </c>
      <c r="P405" s="1" t="s">
        <v>219</v>
      </c>
      <c r="Q405" s="1" t="s">
        <v>220</v>
      </c>
      <c r="R405" s="1" t="s">
        <v>221</v>
      </c>
      <c r="S405" s="1" t="s">
        <v>76</v>
      </c>
      <c r="T405" s="1" t="s">
        <v>76</v>
      </c>
      <c r="U405" s="1" t="s">
        <v>76</v>
      </c>
      <c r="V405" s="1" t="s">
        <v>77</v>
      </c>
      <c r="W405" s="1" t="s">
        <v>114</v>
      </c>
      <c r="X405" s="1" t="s">
        <v>115</v>
      </c>
      <c r="Y405" s="1" t="s">
        <v>116</v>
      </c>
      <c r="Z405" s="1" t="s">
        <v>1159</v>
      </c>
      <c r="AA405" s="1" t="s">
        <v>405</v>
      </c>
      <c r="AB405" s="1" t="s">
        <v>1160</v>
      </c>
      <c r="AC405" s="1" t="s">
        <v>1161</v>
      </c>
      <c r="AD405" s="1" t="s">
        <v>83</v>
      </c>
      <c r="AE405" s="1" t="s">
        <v>1162</v>
      </c>
      <c r="AF405" s="1" t="s">
        <v>85</v>
      </c>
      <c r="AG405" s="1" t="s">
        <v>86</v>
      </c>
      <c r="AH405" s="1" t="s">
        <v>76</v>
      </c>
      <c r="AI405" s="1">
        <v>3</v>
      </c>
      <c r="AJ405" s="1">
        <v>4</v>
      </c>
      <c r="AK405" s="1" t="s">
        <v>124</v>
      </c>
      <c r="AL405" s="1" t="s">
        <v>1163</v>
      </c>
      <c r="AM405" s="1" t="s">
        <v>126</v>
      </c>
      <c r="AN405" s="1">
        <v>0</v>
      </c>
      <c r="AO405" s="1">
        <v>22</v>
      </c>
      <c r="AP405" s="1">
        <v>0</v>
      </c>
      <c r="AQ405" s="1">
        <v>22</v>
      </c>
      <c r="AR405" s="1" t="s">
        <v>138</v>
      </c>
      <c r="AS405" s="1" t="s">
        <v>1174</v>
      </c>
      <c r="AT405" s="1" t="s">
        <v>91</v>
      </c>
      <c r="AU405" s="4" t="s">
        <v>1854</v>
      </c>
      <c r="AV405" s="57">
        <v>6.12</v>
      </c>
      <c r="AW405" s="57">
        <v>2.08</v>
      </c>
      <c r="AX405" s="51">
        <v>22</v>
      </c>
      <c r="AY405" s="64">
        <v>9.76</v>
      </c>
      <c r="AZ405" s="57">
        <v>8.68</v>
      </c>
      <c r="BA405" s="57">
        <v>2.54</v>
      </c>
      <c r="BB405" s="51">
        <v>22</v>
      </c>
      <c r="BC405" s="64">
        <v>11.91</v>
      </c>
      <c r="BD405" s="1" t="s">
        <v>93</v>
      </c>
      <c r="BE405" s="1" t="s">
        <v>157</v>
      </c>
    </row>
    <row r="406" spans="1:57" s="1" customFormat="1">
      <c r="A406" s="1" t="s">
        <v>1675</v>
      </c>
      <c r="B406" s="1" t="s">
        <v>1153</v>
      </c>
      <c r="C406" s="1" t="s">
        <v>1173</v>
      </c>
      <c r="D406" s="1" t="s">
        <v>1155</v>
      </c>
      <c r="E406" s="1" t="s">
        <v>1156</v>
      </c>
      <c r="F406" s="1" t="s">
        <v>66</v>
      </c>
      <c r="G406" s="1" t="s">
        <v>67</v>
      </c>
      <c r="H406" s="1">
        <v>2013</v>
      </c>
      <c r="I406" s="1" t="s">
        <v>1157</v>
      </c>
      <c r="J406" s="1" t="s">
        <v>571</v>
      </c>
      <c r="K406" s="1" t="s">
        <v>572</v>
      </c>
      <c r="L406" s="1" t="s">
        <v>217</v>
      </c>
      <c r="M406" s="1" t="s">
        <v>1158</v>
      </c>
      <c r="N406" s="1" t="s">
        <v>73</v>
      </c>
      <c r="O406" s="1" t="s">
        <v>113</v>
      </c>
      <c r="P406" s="1" t="s">
        <v>219</v>
      </c>
      <c r="Q406" s="1" t="s">
        <v>220</v>
      </c>
      <c r="R406" s="1" t="s">
        <v>221</v>
      </c>
      <c r="S406" s="1" t="s">
        <v>76</v>
      </c>
      <c r="T406" s="1" t="s">
        <v>76</v>
      </c>
      <c r="U406" s="1" t="s">
        <v>76</v>
      </c>
      <c r="V406" s="1" t="s">
        <v>77</v>
      </c>
      <c r="W406" s="1" t="s">
        <v>114</v>
      </c>
      <c r="X406" s="1" t="s">
        <v>115</v>
      </c>
      <c r="Y406" s="1" t="s">
        <v>116</v>
      </c>
      <c r="Z406" s="1" t="s">
        <v>1159</v>
      </c>
      <c r="AA406" s="1" t="s">
        <v>405</v>
      </c>
      <c r="AB406" s="1" t="s">
        <v>1160</v>
      </c>
      <c r="AC406" s="1" t="s">
        <v>1161</v>
      </c>
      <c r="AD406" s="1" t="s">
        <v>83</v>
      </c>
      <c r="AE406" s="1" t="s">
        <v>1162</v>
      </c>
      <c r="AF406" s="1" t="s">
        <v>85</v>
      </c>
      <c r="AG406" s="1" t="s">
        <v>86</v>
      </c>
      <c r="AH406" s="1" t="s">
        <v>76</v>
      </c>
      <c r="AI406" s="1">
        <v>3</v>
      </c>
      <c r="AJ406" s="1">
        <v>4</v>
      </c>
      <c r="AK406" s="1" t="s">
        <v>124</v>
      </c>
      <c r="AL406" s="1" t="s">
        <v>1163</v>
      </c>
      <c r="AM406" s="1" t="s">
        <v>126</v>
      </c>
      <c r="AN406" s="1">
        <v>0</v>
      </c>
      <c r="AO406" s="1">
        <v>22</v>
      </c>
      <c r="AP406" s="1">
        <v>0</v>
      </c>
      <c r="AQ406" s="1">
        <v>22</v>
      </c>
      <c r="AR406" s="1" t="s">
        <v>138</v>
      </c>
      <c r="AS406" s="1" t="s">
        <v>1174</v>
      </c>
      <c r="AT406" s="1" t="s">
        <v>91</v>
      </c>
      <c r="AU406" s="4" t="s">
        <v>1855</v>
      </c>
      <c r="AV406" s="57">
        <v>13.77</v>
      </c>
      <c r="AW406" s="57">
        <v>2.74</v>
      </c>
      <c r="AX406" s="51">
        <v>22</v>
      </c>
      <c r="AY406" s="64">
        <v>12.84</v>
      </c>
      <c r="AZ406" s="57">
        <v>9.34</v>
      </c>
      <c r="BA406" s="57">
        <v>2.2599999999999998</v>
      </c>
      <c r="BB406" s="51">
        <v>22</v>
      </c>
      <c r="BC406" s="64">
        <v>10.6</v>
      </c>
      <c r="BD406" s="1" t="s">
        <v>93</v>
      </c>
      <c r="BE406" s="1" t="s">
        <v>157</v>
      </c>
    </row>
    <row r="407" spans="1:57" s="1" customFormat="1">
      <c r="A407" s="1" t="s">
        <v>1676</v>
      </c>
      <c r="B407" s="1" t="s">
        <v>1153</v>
      </c>
      <c r="C407" s="1" t="s">
        <v>1173</v>
      </c>
      <c r="D407" s="1" t="s">
        <v>1155</v>
      </c>
      <c r="E407" s="1" t="s">
        <v>1156</v>
      </c>
      <c r="F407" s="1" t="s">
        <v>66</v>
      </c>
      <c r="G407" s="1" t="s">
        <v>67</v>
      </c>
      <c r="H407" s="1">
        <v>2013</v>
      </c>
      <c r="I407" s="1" t="s">
        <v>1157</v>
      </c>
      <c r="J407" s="1" t="s">
        <v>571</v>
      </c>
      <c r="K407" s="1" t="s">
        <v>572</v>
      </c>
      <c r="L407" s="1" t="s">
        <v>217</v>
      </c>
      <c r="M407" s="1" t="s">
        <v>1158</v>
      </c>
      <c r="N407" s="1" t="s">
        <v>73</v>
      </c>
      <c r="O407" s="1" t="s">
        <v>113</v>
      </c>
      <c r="P407" s="1" t="s">
        <v>219</v>
      </c>
      <c r="Q407" s="1" t="s">
        <v>220</v>
      </c>
      <c r="R407" s="1" t="s">
        <v>221</v>
      </c>
      <c r="S407" s="1" t="s">
        <v>76</v>
      </c>
      <c r="T407" s="1" t="s">
        <v>76</v>
      </c>
      <c r="U407" s="1" t="s">
        <v>76</v>
      </c>
      <c r="V407" s="1" t="s">
        <v>77</v>
      </c>
      <c r="W407" s="1" t="s">
        <v>114</v>
      </c>
      <c r="X407" s="1" t="s">
        <v>115</v>
      </c>
      <c r="Y407" s="1" t="s">
        <v>116</v>
      </c>
      <c r="Z407" s="1" t="s">
        <v>1159</v>
      </c>
      <c r="AA407" s="1" t="s">
        <v>405</v>
      </c>
      <c r="AB407" s="1" t="s">
        <v>1160</v>
      </c>
      <c r="AC407" s="1" t="s">
        <v>1161</v>
      </c>
      <c r="AD407" s="1" t="s">
        <v>83</v>
      </c>
      <c r="AE407" s="1" t="s">
        <v>1162</v>
      </c>
      <c r="AF407" s="1" t="s">
        <v>85</v>
      </c>
      <c r="AG407" s="1" t="s">
        <v>86</v>
      </c>
      <c r="AH407" s="1" t="s">
        <v>76</v>
      </c>
      <c r="AI407" s="1">
        <v>3</v>
      </c>
      <c r="AJ407" s="1">
        <v>4</v>
      </c>
      <c r="AK407" s="1" t="s">
        <v>124</v>
      </c>
      <c r="AL407" s="1" t="s">
        <v>1163</v>
      </c>
      <c r="AM407" s="1" t="s">
        <v>126</v>
      </c>
      <c r="AN407" s="1">
        <v>0</v>
      </c>
      <c r="AO407" s="1">
        <v>22</v>
      </c>
      <c r="AP407" s="1">
        <v>0</v>
      </c>
      <c r="AQ407" s="1">
        <v>22</v>
      </c>
      <c r="AR407" s="1" t="s">
        <v>138</v>
      </c>
      <c r="AS407" s="1" t="s">
        <v>1174</v>
      </c>
      <c r="AT407" s="1" t="s">
        <v>91</v>
      </c>
      <c r="AU407" s="4" t="s">
        <v>1270</v>
      </c>
      <c r="AV407" s="57">
        <v>23.740454545454551</v>
      </c>
      <c r="AW407" s="57">
        <v>1.3558760170867863</v>
      </c>
      <c r="AX407" s="51">
        <v>22</v>
      </c>
      <c r="AY407" s="64">
        <v>6.3596222389104842</v>
      </c>
      <c r="AZ407" s="57">
        <v>24.73863636363636</v>
      </c>
      <c r="BA407" s="57">
        <v>1.3700063663792694</v>
      </c>
      <c r="BB407" s="51">
        <v>22</v>
      </c>
      <c r="BC407" s="64">
        <v>6.4258994519237573</v>
      </c>
      <c r="BD407" s="1" t="s">
        <v>93</v>
      </c>
      <c r="BE407" s="1" t="s">
        <v>157</v>
      </c>
    </row>
    <row r="408" spans="1:57" s="1" customFormat="1">
      <c r="A408" s="1" t="s">
        <v>1677</v>
      </c>
      <c r="B408" s="1" t="s">
        <v>1153</v>
      </c>
      <c r="C408" s="1" t="s">
        <v>1173</v>
      </c>
      <c r="D408" s="1" t="s">
        <v>1155</v>
      </c>
      <c r="E408" s="1" t="s">
        <v>1156</v>
      </c>
      <c r="F408" s="1" t="s">
        <v>66</v>
      </c>
      <c r="G408" s="1" t="s">
        <v>67</v>
      </c>
      <c r="H408" s="1">
        <v>2013</v>
      </c>
      <c r="I408" s="1" t="s">
        <v>1157</v>
      </c>
      <c r="J408" s="1" t="s">
        <v>571</v>
      </c>
      <c r="K408" s="1" t="s">
        <v>572</v>
      </c>
      <c r="L408" s="1" t="s">
        <v>217</v>
      </c>
      <c r="M408" s="1" t="s">
        <v>1158</v>
      </c>
      <c r="N408" s="1" t="s">
        <v>73</v>
      </c>
      <c r="O408" s="1" t="s">
        <v>113</v>
      </c>
      <c r="P408" s="1" t="s">
        <v>219</v>
      </c>
      <c r="Q408" s="1" t="s">
        <v>220</v>
      </c>
      <c r="R408" s="1" t="s">
        <v>221</v>
      </c>
      <c r="S408" s="1" t="s">
        <v>76</v>
      </c>
      <c r="T408" s="1" t="s">
        <v>76</v>
      </c>
      <c r="U408" s="1" t="s">
        <v>76</v>
      </c>
      <c r="V408" s="1" t="s">
        <v>77</v>
      </c>
      <c r="W408" s="1" t="s">
        <v>114</v>
      </c>
      <c r="X408" s="1" t="s">
        <v>115</v>
      </c>
      <c r="Y408" s="1" t="s">
        <v>116</v>
      </c>
      <c r="Z408" s="1" t="s">
        <v>1159</v>
      </c>
      <c r="AA408" s="1" t="s">
        <v>405</v>
      </c>
      <c r="AB408" s="1" t="s">
        <v>1160</v>
      </c>
      <c r="AC408" s="1" t="s">
        <v>1161</v>
      </c>
      <c r="AD408" s="1" t="s">
        <v>83</v>
      </c>
      <c r="AE408" s="1" t="s">
        <v>1162</v>
      </c>
      <c r="AF408" s="1" t="s">
        <v>85</v>
      </c>
      <c r="AG408" s="1" t="s">
        <v>86</v>
      </c>
      <c r="AH408" s="1" t="s">
        <v>76</v>
      </c>
      <c r="AI408" s="1">
        <v>3</v>
      </c>
      <c r="AJ408" s="1">
        <v>4</v>
      </c>
      <c r="AK408" s="1" t="s">
        <v>124</v>
      </c>
      <c r="AL408" s="1" t="s">
        <v>1163</v>
      </c>
      <c r="AM408" s="1" t="s">
        <v>126</v>
      </c>
      <c r="AN408" s="1">
        <v>0</v>
      </c>
      <c r="AO408" s="1">
        <v>22</v>
      </c>
      <c r="AP408" s="1">
        <v>0</v>
      </c>
      <c r="AQ408" s="1">
        <v>22</v>
      </c>
      <c r="AR408" s="1" t="s">
        <v>138</v>
      </c>
      <c r="AS408" s="1" t="s">
        <v>1174</v>
      </c>
      <c r="AT408" s="1" t="s">
        <v>91</v>
      </c>
      <c r="AU408" s="4" t="s">
        <v>1269</v>
      </c>
      <c r="AV408" s="57">
        <v>1.4509090909090907</v>
      </c>
      <c r="AW408" s="57">
        <v>3.7721404644564131E-2</v>
      </c>
      <c r="AX408" s="51">
        <v>22</v>
      </c>
      <c r="AY408" s="64">
        <v>0.17692907082754031</v>
      </c>
      <c r="AZ408" s="57">
        <v>1.4572727272727273</v>
      </c>
      <c r="BA408" s="57">
        <v>4.3778178646670635E-2</v>
      </c>
      <c r="BB408" s="51">
        <v>22</v>
      </c>
      <c r="BC408" s="64">
        <v>0.2053378590607095</v>
      </c>
      <c r="BD408" s="1" t="s">
        <v>93</v>
      </c>
      <c r="BE408" s="1" t="s">
        <v>157</v>
      </c>
    </row>
    <row r="409" spans="1:57">
      <c r="A409" t="s">
        <v>1678</v>
      </c>
      <c r="B409" t="s">
        <v>1178</v>
      </c>
      <c r="C409" t="s">
        <v>1179</v>
      </c>
      <c r="D409" t="s">
        <v>1180</v>
      </c>
      <c r="E409" t="s">
        <v>1181</v>
      </c>
      <c r="F409" t="s">
        <v>203</v>
      </c>
      <c r="G409" t="s">
        <v>67</v>
      </c>
      <c r="H409">
        <v>2014</v>
      </c>
      <c r="I409" t="s">
        <v>1182</v>
      </c>
      <c r="J409" t="s">
        <v>525</v>
      </c>
      <c r="K409" t="s">
        <v>526</v>
      </c>
      <c r="L409" t="s">
        <v>71</v>
      </c>
      <c r="M409" t="s">
        <v>650</v>
      </c>
      <c r="N409" t="s">
        <v>73</v>
      </c>
      <c r="O409" t="s">
        <v>74</v>
      </c>
      <c r="P409" t="s">
        <v>75</v>
      </c>
      <c r="Q409" t="s">
        <v>72</v>
      </c>
      <c r="R409" t="s">
        <v>75</v>
      </c>
      <c r="S409" t="s">
        <v>76</v>
      </c>
      <c r="T409" t="s">
        <v>76</v>
      </c>
      <c r="U409" t="s">
        <v>220</v>
      </c>
      <c r="V409" t="s">
        <v>77</v>
      </c>
      <c r="W409" t="s">
        <v>222</v>
      </c>
      <c r="X409" t="s">
        <v>78</v>
      </c>
      <c r="Y409" t="s">
        <v>293</v>
      </c>
      <c r="Z409" t="s">
        <v>1183</v>
      </c>
      <c r="AA409" t="s">
        <v>1184</v>
      </c>
      <c r="AB409" t="s">
        <v>651</v>
      </c>
      <c r="AC409" t="s">
        <v>478</v>
      </c>
      <c r="AD409" t="s">
        <v>83</v>
      </c>
      <c r="AE409" t="s">
        <v>1185</v>
      </c>
      <c r="AF409" t="s">
        <v>85</v>
      </c>
      <c r="AG409" t="s">
        <v>154</v>
      </c>
      <c r="AH409" t="s">
        <v>76</v>
      </c>
      <c r="AI409">
        <v>3</v>
      </c>
      <c r="AJ409">
        <v>1</v>
      </c>
      <c r="AK409" t="s">
        <v>124</v>
      </c>
      <c r="AL409" t="s">
        <v>534</v>
      </c>
      <c r="AM409" t="s">
        <v>88</v>
      </c>
      <c r="AN409">
        <v>0</v>
      </c>
      <c r="AO409">
        <v>10</v>
      </c>
      <c r="AP409">
        <v>0</v>
      </c>
      <c r="AQ409">
        <v>10</v>
      </c>
      <c r="AR409" t="s">
        <v>138</v>
      </c>
      <c r="AS409" t="s">
        <v>1186</v>
      </c>
      <c r="AT409" t="s">
        <v>91</v>
      </c>
      <c r="AU409" s="3" t="s">
        <v>131</v>
      </c>
      <c r="AV409" s="56">
        <v>0.71</v>
      </c>
      <c r="AW409" s="56">
        <v>0.09</v>
      </c>
      <c r="AX409" s="50">
        <v>10</v>
      </c>
      <c r="AY409" s="63">
        <v>0.3</v>
      </c>
      <c r="AZ409" s="56">
        <v>0.78</v>
      </c>
      <c r="BA409" s="56">
        <v>0.1</v>
      </c>
      <c r="BB409" s="50">
        <v>10</v>
      </c>
      <c r="BC409" s="63">
        <v>0.33</v>
      </c>
      <c r="BD409" t="s">
        <v>93</v>
      </c>
      <c r="BE409" t="s">
        <v>1996</v>
      </c>
    </row>
    <row r="410" spans="1:57">
      <c r="A410" t="s">
        <v>1679</v>
      </c>
      <c r="B410" t="s">
        <v>1178</v>
      </c>
      <c r="C410" t="s">
        <v>1179</v>
      </c>
      <c r="D410" t="s">
        <v>1180</v>
      </c>
      <c r="E410" t="s">
        <v>1181</v>
      </c>
      <c r="F410" t="s">
        <v>203</v>
      </c>
      <c r="G410" t="s">
        <v>67</v>
      </c>
      <c r="H410">
        <v>2014</v>
      </c>
      <c r="I410" t="s">
        <v>1182</v>
      </c>
      <c r="J410" t="s">
        <v>525</v>
      </c>
      <c r="K410" t="s">
        <v>526</v>
      </c>
      <c r="L410" t="s">
        <v>71</v>
      </c>
      <c r="M410" t="s">
        <v>650</v>
      </c>
      <c r="N410" t="s">
        <v>73</v>
      </c>
      <c r="O410" t="s">
        <v>74</v>
      </c>
      <c r="P410" t="s">
        <v>75</v>
      </c>
      <c r="Q410" t="s">
        <v>72</v>
      </c>
      <c r="R410" t="s">
        <v>75</v>
      </c>
      <c r="S410" t="s">
        <v>76</v>
      </c>
      <c r="T410" t="s">
        <v>76</v>
      </c>
      <c r="U410" t="s">
        <v>220</v>
      </c>
      <c r="V410" t="s">
        <v>77</v>
      </c>
      <c r="W410" t="s">
        <v>222</v>
      </c>
      <c r="X410" t="s">
        <v>78</v>
      </c>
      <c r="Y410" t="s">
        <v>293</v>
      </c>
      <c r="Z410" t="s">
        <v>1183</v>
      </c>
      <c r="AA410" t="s">
        <v>1184</v>
      </c>
      <c r="AB410" t="s">
        <v>651</v>
      </c>
      <c r="AC410" t="s">
        <v>478</v>
      </c>
      <c r="AD410" t="s">
        <v>83</v>
      </c>
      <c r="AE410" t="s">
        <v>1185</v>
      </c>
      <c r="AF410" t="s">
        <v>85</v>
      </c>
      <c r="AG410" t="s">
        <v>154</v>
      </c>
      <c r="AH410" t="s">
        <v>76</v>
      </c>
      <c r="AI410">
        <v>3</v>
      </c>
      <c r="AJ410">
        <v>1</v>
      </c>
      <c r="AK410" t="s">
        <v>124</v>
      </c>
      <c r="AL410" t="s">
        <v>534</v>
      </c>
      <c r="AM410" t="s">
        <v>88</v>
      </c>
      <c r="AN410">
        <v>0</v>
      </c>
      <c r="AO410">
        <v>10</v>
      </c>
      <c r="AP410">
        <v>0</v>
      </c>
      <c r="AQ410">
        <v>10</v>
      </c>
      <c r="AR410" t="s">
        <v>138</v>
      </c>
      <c r="AS410" t="s">
        <v>1186</v>
      </c>
      <c r="AT410" t="s">
        <v>91</v>
      </c>
      <c r="AU410" s="3" t="s">
        <v>1854</v>
      </c>
      <c r="AV410" s="56">
        <v>0.39</v>
      </c>
      <c r="AW410" s="56">
        <v>0.09</v>
      </c>
      <c r="AX410" s="50">
        <v>10</v>
      </c>
      <c r="AY410" s="63">
        <v>0.3</v>
      </c>
      <c r="AZ410" s="56">
        <v>0.22</v>
      </c>
      <c r="BA410" s="56">
        <v>0.11</v>
      </c>
      <c r="BB410" s="50">
        <v>10</v>
      </c>
      <c r="BC410" s="63">
        <v>0.33</v>
      </c>
      <c r="BD410" t="s">
        <v>93</v>
      </c>
      <c r="BE410" t="s">
        <v>1996</v>
      </c>
    </row>
    <row r="411" spans="1:57">
      <c r="A411" t="s">
        <v>1680</v>
      </c>
      <c r="B411" t="s">
        <v>1178</v>
      </c>
      <c r="C411" t="s">
        <v>1179</v>
      </c>
      <c r="D411" t="s">
        <v>1180</v>
      </c>
      <c r="E411" t="s">
        <v>1181</v>
      </c>
      <c r="F411" t="s">
        <v>203</v>
      </c>
      <c r="G411" t="s">
        <v>67</v>
      </c>
      <c r="H411">
        <v>2014</v>
      </c>
      <c r="I411" t="s">
        <v>1182</v>
      </c>
      <c r="J411" t="s">
        <v>525</v>
      </c>
      <c r="K411" t="s">
        <v>526</v>
      </c>
      <c r="L411" t="s">
        <v>71</v>
      </c>
      <c r="M411" t="s">
        <v>650</v>
      </c>
      <c r="N411" t="s">
        <v>73</v>
      </c>
      <c r="O411" t="s">
        <v>74</v>
      </c>
      <c r="P411" t="s">
        <v>75</v>
      </c>
      <c r="Q411" t="s">
        <v>72</v>
      </c>
      <c r="R411" t="s">
        <v>75</v>
      </c>
      <c r="S411" t="s">
        <v>76</v>
      </c>
      <c r="T411" t="s">
        <v>76</v>
      </c>
      <c r="U411" t="s">
        <v>220</v>
      </c>
      <c r="V411" t="s">
        <v>77</v>
      </c>
      <c r="W411" t="s">
        <v>222</v>
      </c>
      <c r="X411" t="s">
        <v>78</v>
      </c>
      <c r="Y411" t="s">
        <v>293</v>
      </c>
      <c r="Z411" t="s">
        <v>1183</v>
      </c>
      <c r="AA411" t="s">
        <v>1184</v>
      </c>
      <c r="AB411" t="s">
        <v>651</v>
      </c>
      <c r="AC411" t="s">
        <v>478</v>
      </c>
      <c r="AD411" t="s">
        <v>83</v>
      </c>
      <c r="AE411" t="s">
        <v>1185</v>
      </c>
      <c r="AF411" t="s">
        <v>85</v>
      </c>
      <c r="AG411" t="s">
        <v>154</v>
      </c>
      <c r="AH411" t="s">
        <v>76</v>
      </c>
      <c r="AI411">
        <v>3</v>
      </c>
      <c r="AJ411">
        <v>1</v>
      </c>
      <c r="AK411" t="s">
        <v>124</v>
      </c>
      <c r="AL411" t="s">
        <v>534</v>
      </c>
      <c r="AM411" t="s">
        <v>88</v>
      </c>
      <c r="AN411">
        <v>0</v>
      </c>
      <c r="AO411">
        <v>10</v>
      </c>
      <c r="AP411">
        <v>0</v>
      </c>
      <c r="AQ411">
        <v>10</v>
      </c>
      <c r="AR411" t="s">
        <v>138</v>
      </c>
      <c r="AS411" t="s">
        <v>1186</v>
      </c>
      <c r="AT411" t="s">
        <v>91</v>
      </c>
      <c r="AU411" s="3" t="s">
        <v>1855</v>
      </c>
      <c r="AV411" s="56">
        <v>0.15</v>
      </c>
      <c r="AW411" s="56">
        <v>7.0000000000000007E-2</v>
      </c>
      <c r="AX411" s="50">
        <v>10</v>
      </c>
      <c r="AY411" s="63">
        <v>0.22</v>
      </c>
      <c r="AZ411" s="56">
        <v>0.03</v>
      </c>
      <c r="BA411" s="56">
        <v>0.03</v>
      </c>
      <c r="BB411" s="50">
        <v>10</v>
      </c>
      <c r="BC411" s="63">
        <v>0.09</v>
      </c>
      <c r="BD411" t="s">
        <v>93</v>
      </c>
      <c r="BE411" t="s">
        <v>1996</v>
      </c>
    </row>
    <row r="412" spans="1:57">
      <c r="A412" t="s">
        <v>1681</v>
      </c>
      <c r="B412" t="s">
        <v>1178</v>
      </c>
      <c r="C412" t="s">
        <v>1179</v>
      </c>
      <c r="D412" t="s">
        <v>1180</v>
      </c>
      <c r="E412" t="s">
        <v>1181</v>
      </c>
      <c r="F412" t="s">
        <v>203</v>
      </c>
      <c r="G412" t="s">
        <v>67</v>
      </c>
      <c r="H412">
        <v>2014</v>
      </c>
      <c r="I412" t="s">
        <v>1182</v>
      </c>
      <c r="J412" t="s">
        <v>525</v>
      </c>
      <c r="K412" t="s">
        <v>526</v>
      </c>
      <c r="L412" t="s">
        <v>71</v>
      </c>
      <c r="M412" t="s">
        <v>650</v>
      </c>
      <c r="N412" t="s">
        <v>73</v>
      </c>
      <c r="O412" t="s">
        <v>74</v>
      </c>
      <c r="P412" t="s">
        <v>75</v>
      </c>
      <c r="Q412" t="s">
        <v>72</v>
      </c>
      <c r="R412" t="s">
        <v>75</v>
      </c>
      <c r="S412" t="s">
        <v>76</v>
      </c>
      <c r="T412" t="s">
        <v>76</v>
      </c>
      <c r="U412" t="s">
        <v>220</v>
      </c>
      <c r="V412" t="s">
        <v>77</v>
      </c>
      <c r="W412" t="s">
        <v>222</v>
      </c>
      <c r="X412" t="s">
        <v>78</v>
      </c>
      <c r="Y412" t="s">
        <v>293</v>
      </c>
      <c r="Z412" t="s">
        <v>1183</v>
      </c>
      <c r="AA412" t="s">
        <v>1184</v>
      </c>
      <c r="AB412" t="s">
        <v>651</v>
      </c>
      <c r="AC412" t="s">
        <v>478</v>
      </c>
      <c r="AD412" t="s">
        <v>83</v>
      </c>
      <c r="AE412" t="s">
        <v>1185</v>
      </c>
      <c r="AF412" t="s">
        <v>85</v>
      </c>
      <c r="AG412" t="s">
        <v>154</v>
      </c>
      <c r="AH412" t="s">
        <v>76</v>
      </c>
      <c r="AI412">
        <v>3</v>
      </c>
      <c r="AJ412">
        <v>1</v>
      </c>
      <c r="AK412" t="s">
        <v>124</v>
      </c>
      <c r="AL412" t="s">
        <v>534</v>
      </c>
      <c r="AM412" t="s">
        <v>88</v>
      </c>
      <c r="AN412">
        <v>0</v>
      </c>
      <c r="AO412">
        <v>10</v>
      </c>
      <c r="AP412">
        <v>0</v>
      </c>
      <c r="AQ412">
        <v>10</v>
      </c>
      <c r="AR412" t="s">
        <v>138</v>
      </c>
      <c r="AS412" t="s">
        <v>1186</v>
      </c>
      <c r="AT412" t="s">
        <v>91</v>
      </c>
      <c r="AU412" s="3" t="s">
        <v>1270</v>
      </c>
      <c r="AV412" s="56">
        <v>4.3899999999999995E-2</v>
      </c>
      <c r="AW412" s="56">
        <v>3.5120000000000005E-2</v>
      </c>
      <c r="AX412" s="50">
        <v>10</v>
      </c>
      <c r="AY412" s="63">
        <f>AW412*SQRT(AX412)</f>
        <v>0.1110591914251135</v>
      </c>
      <c r="AZ412" s="56">
        <v>1.023E-2</v>
      </c>
      <c r="BA412" s="56">
        <v>8.3500000000000015E-3</v>
      </c>
      <c r="BB412" s="50">
        <v>10</v>
      </c>
      <c r="BC412" s="63">
        <v>2.6405018462405973E-2</v>
      </c>
      <c r="BD412" t="s">
        <v>93</v>
      </c>
      <c r="BE412" t="s">
        <v>1996</v>
      </c>
    </row>
    <row r="413" spans="1:57">
      <c r="A413" t="s">
        <v>1682</v>
      </c>
      <c r="B413" t="s">
        <v>1178</v>
      </c>
      <c r="C413" t="s">
        <v>1179</v>
      </c>
      <c r="D413" t="s">
        <v>1180</v>
      </c>
      <c r="E413" t="s">
        <v>1181</v>
      </c>
      <c r="F413" t="s">
        <v>203</v>
      </c>
      <c r="G413" t="s">
        <v>67</v>
      </c>
      <c r="H413">
        <v>2014</v>
      </c>
      <c r="I413" t="s">
        <v>1182</v>
      </c>
      <c r="J413" t="s">
        <v>525</v>
      </c>
      <c r="K413" t="s">
        <v>526</v>
      </c>
      <c r="L413" t="s">
        <v>71</v>
      </c>
      <c r="M413" t="s">
        <v>650</v>
      </c>
      <c r="N413" t="s">
        <v>73</v>
      </c>
      <c r="O413" t="s">
        <v>74</v>
      </c>
      <c r="P413" t="s">
        <v>75</v>
      </c>
      <c r="Q413" t="s">
        <v>72</v>
      </c>
      <c r="R413" t="s">
        <v>75</v>
      </c>
      <c r="S413" t="s">
        <v>76</v>
      </c>
      <c r="T413" t="s">
        <v>76</v>
      </c>
      <c r="U413" t="s">
        <v>220</v>
      </c>
      <c r="V413" t="s">
        <v>77</v>
      </c>
      <c r="W413" t="s">
        <v>222</v>
      </c>
      <c r="X413" t="s">
        <v>78</v>
      </c>
      <c r="Y413" t="s">
        <v>293</v>
      </c>
      <c r="Z413" t="s">
        <v>1183</v>
      </c>
      <c r="AA413" t="s">
        <v>1184</v>
      </c>
      <c r="AB413" t="s">
        <v>651</v>
      </c>
      <c r="AC413" t="s">
        <v>478</v>
      </c>
      <c r="AD413" t="s">
        <v>83</v>
      </c>
      <c r="AE413" t="s">
        <v>1185</v>
      </c>
      <c r="AF413" t="s">
        <v>85</v>
      </c>
      <c r="AG413" t="s">
        <v>154</v>
      </c>
      <c r="AH413" t="s">
        <v>76</v>
      </c>
      <c r="AI413">
        <v>3</v>
      </c>
      <c r="AJ413">
        <v>1</v>
      </c>
      <c r="AK413" t="s">
        <v>124</v>
      </c>
      <c r="AL413" t="s">
        <v>534</v>
      </c>
      <c r="AM413" t="s">
        <v>88</v>
      </c>
      <c r="AN413">
        <v>0</v>
      </c>
      <c r="AO413">
        <v>10</v>
      </c>
      <c r="AP413">
        <v>0</v>
      </c>
      <c r="AQ413">
        <v>10</v>
      </c>
      <c r="AR413" t="s">
        <v>138</v>
      </c>
      <c r="AS413" t="s">
        <v>1186</v>
      </c>
      <c r="AT413" t="s">
        <v>91</v>
      </c>
      <c r="AU413" s="3" t="s">
        <v>1269</v>
      </c>
      <c r="AV413" s="56">
        <v>0.90705999999999998</v>
      </c>
      <c r="AW413" s="56">
        <v>6.1320000000000104E-2</v>
      </c>
      <c r="AX413" s="50">
        <v>10</v>
      </c>
      <c r="AY413" s="63">
        <f>AW413*SQRT(AX413)</f>
        <v>0.19391086612152536</v>
      </c>
      <c r="AZ413" s="56">
        <v>0.97408000000000006</v>
      </c>
      <c r="BA413" s="56">
        <v>2.6359999999999956E-2</v>
      </c>
      <c r="BB413" s="50">
        <v>10</v>
      </c>
      <c r="BC413" s="63">
        <v>8.3357639122038349E-2</v>
      </c>
      <c r="BD413" t="s">
        <v>93</v>
      </c>
      <c r="BE413" t="s">
        <v>1996</v>
      </c>
    </row>
    <row r="414" spans="1:57" s="1" customFormat="1">
      <c r="A414" s="1" t="s">
        <v>1683</v>
      </c>
      <c r="B414" s="1" t="s">
        <v>1178</v>
      </c>
      <c r="C414" s="1" t="s">
        <v>1190</v>
      </c>
      <c r="D414" s="1" t="s">
        <v>1180</v>
      </c>
      <c r="E414" s="1" t="s">
        <v>1181</v>
      </c>
      <c r="F414" s="1" t="s">
        <v>203</v>
      </c>
      <c r="G414" s="1" t="s">
        <v>67</v>
      </c>
      <c r="H414" s="1">
        <v>2014</v>
      </c>
      <c r="I414" s="1" t="s">
        <v>1182</v>
      </c>
      <c r="J414" s="1" t="s">
        <v>525</v>
      </c>
      <c r="K414" s="1" t="s">
        <v>526</v>
      </c>
      <c r="L414" s="1" t="s">
        <v>71</v>
      </c>
      <c r="M414" s="1" t="s">
        <v>650</v>
      </c>
      <c r="N414" s="1" t="s">
        <v>73</v>
      </c>
      <c r="O414" s="1" t="s">
        <v>74</v>
      </c>
      <c r="P414" s="1" t="s">
        <v>75</v>
      </c>
      <c r="Q414" s="1" t="s">
        <v>72</v>
      </c>
      <c r="R414" s="1" t="s">
        <v>75</v>
      </c>
      <c r="S414" s="1" t="s">
        <v>76</v>
      </c>
      <c r="T414" s="1" t="s">
        <v>76</v>
      </c>
      <c r="U414" s="1" t="s">
        <v>220</v>
      </c>
      <c r="V414" s="1" t="s">
        <v>77</v>
      </c>
      <c r="W414" s="1" t="s">
        <v>222</v>
      </c>
      <c r="X414" s="1" t="s">
        <v>78</v>
      </c>
      <c r="Y414" s="1" t="s">
        <v>293</v>
      </c>
      <c r="Z414" s="1" t="s">
        <v>1183</v>
      </c>
      <c r="AA414" s="1" t="s">
        <v>1184</v>
      </c>
      <c r="AB414" s="1" t="s">
        <v>651</v>
      </c>
      <c r="AC414" s="1" t="s">
        <v>478</v>
      </c>
      <c r="AD414" s="1" t="s">
        <v>83</v>
      </c>
      <c r="AE414" s="1" t="s">
        <v>1191</v>
      </c>
      <c r="AF414" s="1" t="s">
        <v>85</v>
      </c>
      <c r="AG414" s="1" t="s">
        <v>86</v>
      </c>
      <c r="AH414" s="1" t="s">
        <v>76</v>
      </c>
      <c r="AI414" s="1">
        <v>3</v>
      </c>
      <c r="AJ414" s="1">
        <v>1</v>
      </c>
      <c r="AK414" s="1" t="s">
        <v>124</v>
      </c>
      <c r="AL414" s="1" t="s">
        <v>534</v>
      </c>
      <c r="AM414" s="1" t="s">
        <v>88</v>
      </c>
      <c r="AN414" s="1">
        <v>0</v>
      </c>
      <c r="AO414" s="1">
        <v>14</v>
      </c>
      <c r="AP414" s="1">
        <v>0</v>
      </c>
      <c r="AQ414" s="1">
        <v>13</v>
      </c>
      <c r="AR414" s="1" t="s">
        <v>138</v>
      </c>
      <c r="AS414" s="1" t="s">
        <v>1192</v>
      </c>
      <c r="AT414" s="1" t="s">
        <v>300</v>
      </c>
      <c r="AU414" s="4" t="s">
        <v>131</v>
      </c>
      <c r="AV414" s="57">
        <v>0.7</v>
      </c>
      <c r="AW414" s="57">
        <v>0.09</v>
      </c>
      <c r="AX414" s="51">
        <v>14</v>
      </c>
      <c r="AY414" s="64">
        <v>0.35</v>
      </c>
      <c r="AZ414" s="57">
        <v>0.84</v>
      </c>
      <c r="BA414" s="57">
        <v>0.05</v>
      </c>
      <c r="BB414" s="51">
        <v>13</v>
      </c>
      <c r="BC414" s="64">
        <v>0.19</v>
      </c>
      <c r="BD414" s="1" t="s">
        <v>93</v>
      </c>
      <c r="BE414" s="1" t="s">
        <v>2013</v>
      </c>
    </row>
    <row r="415" spans="1:57" s="1" customFormat="1">
      <c r="A415" s="1" t="s">
        <v>1684</v>
      </c>
      <c r="B415" s="1" t="s">
        <v>1178</v>
      </c>
      <c r="C415" s="1" t="s">
        <v>1190</v>
      </c>
      <c r="D415" s="1" t="s">
        <v>1180</v>
      </c>
      <c r="E415" s="1" t="s">
        <v>1181</v>
      </c>
      <c r="F415" s="1" t="s">
        <v>203</v>
      </c>
      <c r="G415" s="1" t="s">
        <v>67</v>
      </c>
      <c r="H415" s="1">
        <v>2014</v>
      </c>
      <c r="I415" s="1" t="s">
        <v>1182</v>
      </c>
      <c r="J415" s="1" t="s">
        <v>525</v>
      </c>
      <c r="K415" s="1" t="s">
        <v>526</v>
      </c>
      <c r="L415" s="1" t="s">
        <v>71</v>
      </c>
      <c r="M415" s="1" t="s">
        <v>650</v>
      </c>
      <c r="N415" s="1" t="s">
        <v>73</v>
      </c>
      <c r="O415" s="1" t="s">
        <v>74</v>
      </c>
      <c r="P415" s="1" t="s">
        <v>75</v>
      </c>
      <c r="Q415" s="1" t="s">
        <v>72</v>
      </c>
      <c r="R415" s="1" t="s">
        <v>75</v>
      </c>
      <c r="S415" s="1" t="s">
        <v>76</v>
      </c>
      <c r="T415" s="1" t="s">
        <v>76</v>
      </c>
      <c r="U415" s="1" t="s">
        <v>220</v>
      </c>
      <c r="V415" s="1" t="s">
        <v>77</v>
      </c>
      <c r="W415" s="1" t="s">
        <v>222</v>
      </c>
      <c r="X415" s="1" t="s">
        <v>78</v>
      </c>
      <c r="Y415" s="1" t="s">
        <v>293</v>
      </c>
      <c r="Z415" s="1" t="s">
        <v>1183</v>
      </c>
      <c r="AA415" s="1" t="s">
        <v>1184</v>
      </c>
      <c r="AB415" s="1" t="s">
        <v>651</v>
      </c>
      <c r="AC415" s="1" t="s">
        <v>478</v>
      </c>
      <c r="AD415" s="1" t="s">
        <v>83</v>
      </c>
      <c r="AE415" s="1" t="s">
        <v>1191</v>
      </c>
      <c r="AF415" s="1" t="s">
        <v>85</v>
      </c>
      <c r="AG415" s="1" t="s">
        <v>86</v>
      </c>
      <c r="AH415" s="1" t="s">
        <v>76</v>
      </c>
      <c r="AI415" s="1">
        <v>3</v>
      </c>
      <c r="AJ415" s="1">
        <v>1</v>
      </c>
      <c r="AK415" s="1" t="s">
        <v>124</v>
      </c>
      <c r="AL415" s="1" t="s">
        <v>534</v>
      </c>
      <c r="AM415" s="1" t="s">
        <v>88</v>
      </c>
      <c r="AN415" s="1">
        <v>0</v>
      </c>
      <c r="AO415" s="1">
        <v>14</v>
      </c>
      <c r="AP415" s="1">
        <v>0</v>
      </c>
      <c r="AQ415" s="1">
        <v>13</v>
      </c>
      <c r="AR415" s="1" t="s">
        <v>138</v>
      </c>
      <c r="AS415" s="1" t="s">
        <v>1192</v>
      </c>
      <c r="AT415" s="1" t="s">
        <v>300</v>
      </c>
      <c r="AU415" s="4" t="s">
        <v>1854</v>
      </c>
      <c r="AV415" s="57">
        <v>0.43</v>
      </c>
      <c r="AW415" s="57">
        <v>0.09</v>
      </c>
      <c r="AX415" s="51">
        <v>14</v>
      </c>
      <c r="AY415" s="64">
        <v>0.35</v>
      </c>
      <c r="AZ415" s="57">
        <v>0.63</v>
      </c>
      <c r="BA415" s="57">
        <v>7.0000000000000007E-2</v>
      </c>
      <c r="BB415" s="51">
        <v>13</v>
      </c>
      <c r="BC415" s="64">
        <v>0.26</v>
      </c>
      <c r="BD415" s="1" t="s">
        <v>93</v>
      </c>
      <c r="BE415" s="1" t="s">
        <v>2013</v>
      </c>
    </row>
    <row r="416" spans="1:57" s="1" customFormat="1">
      <c r="A416" s="1" t="s">
        <v>1685</v>
      </c>
      <c r="B416" s="1" t="s">
        <v>1178</v>
      </c>
      <c r="C416" s="1" t="s">
        <v>1190</v>
      </c>
      <c r="D416" s="1" t="s">
        <v>1180</v>
      </c>
      <c r="E416" s="1" t="s">
        <v>1181</v>
      </c>
      <c r="F416" s="1" t="s">
        <v>203</v>
      </c>
      <c r="G416" s="1" t="s">
        <v>67</v>
      </c>
      <c r="H416" s="1">
        <v>2014</v>
      </c>
      <c r="I416" s="1" t="s">
        <v>1182</v>
      </c>
      <c r="J416" s="1" t="s">
        <v>525</v>
      </c>
      <c r="K416" s="1" t="s">
        <v>526</v>
      </c>
      <c r="L416" s="1" t="s">
        <v>71</v>
      </c>
      <c r="M416" s="1" t="s">
        <v>650</v>
      </c>
      <c r="N416" s="1" t="s">
        <v>73</v>
      </c>
      <c r="O416" s="1" t="s">
        <v>74</v>
      </c>
      <c r="P416" s="1" t="s">
        <v>75</v>
      </c>
      <c r="Q416" s="1" t="s">
        <v>72</v>
      </c>
      <c r="R416" s="1" t="s">
        <v>75</v>
      </c>
      <c r="S416" s="1" t="s">
        <v>76</v>
      </c>
      <c r="T416" s="1" t="s">
        <v>76</v>
      </c>
      <c r="U416" s="1" t="s">
        <v>220</v>
      </c>
      <c r="V416" s="1" t="s">
        <v>77</v>
      </c>
      <c r="W416" s="1" t="s">
        <v>222</v>
      </c>
      <c r="X416" s="1" t="s">
        <v>78</v>
      </c>
      <c r="Y416" s="1" t="s">
        <v>293</v>
      </c>
      <c r="Z416" s="1" t="s">
        <v>1183</v>
      </c>
      <c r="AA416" s="1" t="s">
        <v>1184</v>
      </c>
      <c r="AB416" s="1" t="s">
        <v>651</v>
      </c>
      <c r="AC416" s="1" t="s">
        <v>478</v>
      </c>
      <c r="AD416" s="1" t="s">
        <v>83</v>
      </c>
      <c r="AE416" s="1" t="s">
        <v>1191</v>
      </c>
      <c r="AF416" s="1" t="s">
        <v>85</v>
      </c>
      <c r="AG416" s="1" t="s">
        <v>86</v>
      </c>
      <c r="AH416" s="1" t="s">
        <v>76</v>
      </c>
      <c r="AI416" s="1">
        <v>3</v>
      </c>
      <c r="AJ416" s="1">
        <v>1</v>
      </c>
      <c r="AK416" s="1" t="s">
        <v>124</v>
      </c>
      <c r="AL416" s="1" t="s">
        <v>534</v>
      </c>
      <c r="AM416" s="1" t="s">
        <v>88</v>
      </c>
      <c r="AN416" s="1">
        <v>0</v>
      </c>
      <c r="AO416" s="1">
        <v>14</v>
      </c>
      <c r="AP416" s="1">
        <v>0</v>
      </c>
      <c r="AQ416" s="1">
        <v>13</v>
      </c>
      <c r="AR416" s="1" t="s">
        <v>138</v>
      </c>
      <c r="AS416" s="1" t="s">
        <v>1192</v>
      </c>
      <c r="AT416" s="1" t="s">
        <v>300</v>
      </c>
      <c r="AU416" s="4" t="s">
        <v>1855</v>
      </c>
      <c r="AV416" s="57">
        <v>0.2</v>
      </c>
      <c r="AW416" s="57">
        <v>0.09</v>
      </c>
      <c r="AX416" s="51">
        <v>14</v>
      </c>
      <c r="AY416" s="64">
        <v>0.35</v>
      </c>
      <c r="AZ416" s="57">
        <v>0.36</v>
      </c>
      <c r="BA416" s="57">
        <v>0.08</v>
      </c>
      <c r="BB416" s="51">
        <v>13</v>
      </c>
      <c r="BC416" s="64">
        <v>0.28000000000000003</v>
      </c>
      <c r="BD416" s="1" t="s">
        <v>93</v>
      </c>
      <c r="BE416" s="1" t="s">
        <v>2013</v>
      </c>
    </row>
    <row r="417" spans="1:60" s="1" customFormat="1">
      <c r="A417" s="1" t="s">
        <v>1686</v>
      </c>
      <c r="B417" s="1" t="s">
        <v>1178</v>
      </c>
      <c r="C417" s="1" t="s">
        <v>1190</v>
      </c>
      <c r="D417" s="1" t="s">
        <v>1180</v>
      </c>
      <c r="E417" s="1" t="s">
        <v>1181</v>
      </c>
      <c r="F417" s="1" t="s">
        <v>203</v>
      </c>
      <c r="G417" s="1" t="s">
        <v>67</v>
      </c>
      <c r="H417" s="1">
        <v>2014</v>
      </c>
      <c r="I417" s="1" t="s">
        <v>1182</v>
      </c>
      <c r="J417" s="1" t="s">
        <v>525</v>
      </c>
      <c r="K417" s="1" t="s">
        <v>526</v>
      </c>
      <c r="L417" s="1" t="s">
        <v>71</v>
      </c>
      <c r="M417" s="1" t="s">
        <v>650</v>
      </c>
      <c r="N417" s="1" t="s">
        <v>73</v>
      </c>
      <c r="O417" s="1" t="s">
        <v>74</v>
      </c>
      <c r="P417" s="1" t="s">
        <v>75</v>
      </c>
      <c r="Q417" s="1" t="s">
        <v>72</v>
      </c>
      <c r="R417" s="1" t="s">
        <v>75</v>
      </c>
      <c r="S417" s="1" t="s">
        <v>76</v>
      </c>
      <c r="T417" s="1" t="s">
        <v>76</v>
      </c>
      <c r="U417" s="1" t="s">
        <v>220</v>
      </c>
      <c r="V417" s="1" t="s">
        <v>77</v>
      </c>
      <c r="W417" s="1" t="s">
        <v>222</v>
      </c>
      <c r="X417" s="1" t="s">
        <v>78</v>
      </c>
      <c r="Y417" s="1" t="s">
        <v>293</v>
      </c>
      <c r="Z417" s="1" t="s">
        <v>1183</v>
      </c>
      <c r="AA417" s="1" t="s">
        <v>1184</v>
      </c>
      <c r="AB417" s="1" t="s">
        <v>651</v>
      </c>
      <c r="AC417" s="1" t="s">
        <v>478</v>
      </c>
      <c r="AD417" s="1" t="s">
        <v>83</v>
      </c>
      <c r="AE417" s="1" t="s">
        <v>1191</v>
      </c>
      <c r="AF417" s="1" t="s">
        <v>85</v>
      </c>
      <c r="AG417" s="1" t="s">
        <v>86</v>
      </c>
      <c r="AH417" s="1" t="s">
        <v>76</v>
      </c>
      <c r="AI417" s="1">
        <v>3</v>
      </c>
      <c r="AJ417" s="1">
        <v>1</v>
      </c>
      <c r="AK417" s="1" t="s">
        <v>124</v>
      </c>
      <c r="AL417" s="1" t="s">
        <v>534</v>
      </c>
      <c r="AM417" s="1" t="s">
        <v>88</v>
      </c>
      <c r="AN417" s="1">
        <v>0</v>
      </c>
      <c r="AO417" s="1">
        <v>14</v>
      </c>
      <c r="AP417" s="1">
        <v>0</v>
      </c>
      <c r="AQ417" s="1">
        <v>13</v>
      </c>
      <c r="AR417" s="1" t="s">
        <v>138</v>
      </c>
      <c r="AS417" s="1" t="s">
        <v>1192</v>
      </c>
      <c r="AT417" s="1" t="s">
        <v>300</v>
      </c>
      <c r="AU417" s="4" t="s">
        <v>1270</v>
      </c>
      <c r="AV417" s="57">
        <v>7.644999999999999E-2</v>
      </c>
      <c r="AW417" s="57">
        <v>3.635999999999999E-2</v>
      </c>
      <c r="AX417" s="51">
        <v>14</v>
      </c>
      <c r="AY417" s="64">
        <v>0.13604666258310047</v>
      </c>
      <c r="AZ417" s="57">
        <v>0.15589</v>
      </c>
      <c r="BA417" s="57">
        <v>5.5620000000000003E-2</v>
      </c>
      <c r="BB417" s="51">
        <v>13</v>
      </c>
      <c r="BC417" s="64">
        <v>0.20054076194130707</v>
      </c>
      <c r="BD417" s="1" t="s">
        <v>93</v>
      </c>
      <c r="BE417" s="1" t="s">
        <v>2013</v>
      </c>
    </row>
    <row r="418" spans="1:60" s="1" customFormat="1">
      <c r="A418" s="1" t="s">
        <v>1687</v>
      </c>
      <c r="B418" s="1" t="s">
        <v>1178</v>
      </c>
      <c r="C418" s="1" t="s">
        <v>1190</v>
      </c>
      <c r="D418" s="1" t="s">
        <v>1180</v>
      </c>
      <c r="E418" s="1" t="s">
        <v>1181</v>
      </c>
      <c r="F418" s="1" t="s">
        <v>203</v>
      </c>
      <c r="G418" s="1" t="s">
        <v>67</v>
      </c>
      <c r="H418" s="1">
        <v>2014</v>
      </c>
      <c r="I418" s="1" t="s">
        <v>1182</v>
      </c>
      <c r="J418" s="1" t="s">
        <v>525</v>
      </c>
      <c r="K418" s="1" t="s">
        <v>526</v>
      </c>
      <c r="L418" s="1" t="s">
        <v>71</v>
      </c>
      <c r="M418" s="1" t="s">
        <v>650</v>
      </c>
      <c r="N418" s="1" t="s">
        <v>73</v>
      </c>
      <c r="O418" s="1" t="s">
        <v>74</v>
      </c>
      <c r="P418" s="1" t="s">
        <v>75</v>
      </c>
      <c r="Q418" s="1" t="s">
        <v>72</v>
      </c>
      <c r="R418" s="1" t="s">
        <v>75</v>
      </c>
      <c r="S418" s="1" t="s">
        <v>76</v>
      </c>
      <c r="T418" s="1" t="s">
        <v>76</v>
      </c>
      <c r="U418" s="1" t="s">
        <v>220</v>
      </c>
      <c r="V418" s="1" t="s">
        <v>77</v>
      </c>
      <c r="W418" s="1" t="s">
        <v>222</v>
      </c>
      <c r="X418" s="1" t="s">
        <v>78</v>
      </c>
      <c r="Y418" s="1" t="s">
        <v>293</v>
      </c>
      <c r="Z418" s="1" t="s">
        <v>1183</v>
      </c>
      <c r="AA418" s="1" t="s">
        <v>1184</v>
      </c>
      <c r="AB418" s="1" t="s">
        <v>651</v>
      </c>
      <c r="AC418" s="1" t="s">
        <v>478</v>
      </c>
      <c r="AD418" s="1" t="s">
        <v>83</v>
      </c>
      <c r="AE418" s="1" t="s">
        <v>1191</v>
      </c>
      <c r="AF418" s="1" t="s">
        <v>85</v>
      </c>
      <c r="AG418" s="1" t="s">
        <v>86</v>
      </c>
      <c r="AH418" s="1" t="s">
        <v>76</v>
      </c>
      <c r="AI418" s="1">
        <v>3</v>
      </c>
      <c r="AJ418" s="1">
        <v>1</v>
      </c>
      <c r="AK418" s="1" t="s">
        <v>124</v>
      </c>
      <c r="AL418" s="1" t="s">
        <v>534</v>
      </c>
      <c r="AM418" s="1" t="s">
        <v>88</v>
      </c>
      <c r="AN418" s="1">
        <v>0</v>
      </c>
      <c r="AO418" s="1">
        <v>14</v>
      </c>
      <c r="AP418" s="1">
        <v>0</v>
      </c>
      <c r="AQ418" s="1">
        <v>13</v>
      </c>
      <c r="AR418" s="1" t="s">
        <v>138</v>
      </c>
      <c r="AS418" s="1" t="s">
        <v>1192</v>
      </c>
      <c r="AT418" s="1" t="s">
        <v>300</v>
      </c>
      <c r="AU418" s="4" t="s">
        <v>1269</v>
      </c>
      <c r="AV418" s="57">
        <v>0.87627999999999995</v>
      </c>
      <c r="AW418" s="57">
        <v>4.9699999999999987E-2</v>
      </c>
      <c r="AX418" s="51">
        <v>14</v>
      </c>
      <c r="AY418" s="64">
        <v>0.18596037212266484</v>
      </c>
      <c r="AZ418" s="57">
        <v>0.94192999999999993</v>
      </c>
      <c r="BA418" s="57">
        <v>2.7650000000000001E-2</v>
      </c>
      <c r="BB418" s="51">
        <v>13</v>
      </c>
      <c r="BC418" s="64">
        <v>9.9693492766579309E-2</v>
      </c>
      <c r="BD418" s="1" t="s">
        <v>93</v>
      </c>
      <c r="BE418" s="1" t="s">
        <v>2013</v>
      </c>
    </row>
    <row r="419" spans="1:60">
      <c r="A419" t="s">
        <v>1688</v>
      </c>
      <c r="B419" t="s">
        <v>1197</v>
      </c>
      <c r="C419" t="s">
        <v>1198</v>
      </c>
      <c r="D419" t="s">
        <v>1199</v>
      </c>
      <c r="E419" t="s">
        <v>1955</v>
      </c>
      <c r="F419" t="s">
        <v>334</v>
      </c>
      <c r="G419" t="s">
        <v>67</v>
      </c>
      <c r="H419">
        <v>2014</v>
      </c>
      <c r="I419" t="s">
        <v>1201</v>
      </c>
      <c r="J419" t="s">
        <v>525</v>
      </c>
      <c r="K419" t="s">
        <v>526</v>
      </c>
      <c r="L419" t="s">
        <v>71</v>
      </c>
      <c r="M419" t="s">
        <v>696</v>
      </c>
      <c r="N419" t="s">
        <v>73</v>
      </c>
      <c r="O419" t="s">
        <v>113</v>
      </c>
      <c r="P419" t="s">
        <v>75</v>
      </c>
      <c r="Q419" t="s">
        <v>72</v>
      </c>
      <c r="R419" t="s">
        <v>75</v>
      </c>
      <c r="S419" t="s">
        <v>76</v>
      </c>
      <c r="T419" t="s">
        <v>220</v>
      </c>
      <c r="U419" t="s">
        <v>76</v>
      </c>
      <c r="V419" t="s">
        <v>77</v>
      </c>
      <c r="W419" t="s">
        <v>114</v>
      </c>
      <c r="X419" t="s">
        <v>115</v>
      </c>
      <c r="Y419" t="s">
        <v>697</v>
      </c>
      <c r="Z419" t="s">
        <v>404</v>
      </c>
      <c r="AA419" t="s">
        <v>152</v>
      </c>
      <c r="AB419" t="s">
        <v>1203</v>
      </c>
      <c r="AC419" t="s">
        <v>1204</v>
      </c>
      <c r="AD419" t="s">
        <v>83</v>
      </c>
      <c r="AE419" t="s">
        <v>1205</v>
      </c>
      <c r="AF419" t="s">
        <v>85</v>
      </c>
      <c r="AG419" t="s">
        <v>86</v>
      </c>
      <c r="AH419" t="s">
        <v>76</v>
      </c>
      <c r="AI419">
        <v>3</v>
      </c>
      <c r="AJ419">
        <v>3</v>
      </c>
      <c r="AK419">
        <v>1</v>
      </c>
      <c r="AL419" t="s">
        <v>155</v>
      </c>
      <c r="AM419" t="s">
        <v>88</v>
      </c>
      <c r="AN419">
        <v>0</v>
      </c>
      <c r="AO419">
        <v>11</v>
      </c>
      <c r="AP419">
        <v>0</v>
      </c>
      <c r="AQ419">
        <v>7</v>
      </c>
      <c r="AR419" t="s">
        <v>138</v>
      </c>
      <c r="AS419" t="s">
        <v>707</v>
      </c>
      <c r="AT419" t="s">
        <v>300</v>
      </c>
      <c r="AU419" s="3" t="s">
        <v>131</v>
      </c>
      <c r="AV419" s="56">
        <v>0.55000000000000004</v>
      </c>
      <c r="AW419" s="56">
        <v>0.16</v>
      </c>
      <c r="AX419" s="50">
        <v>11</v>
      </c>
      <c r="AY419" s="63">
        <v>0.52</v>
      </c>
      <c r="AZ419" s="56">
        <v>0.14000000000000001</v>
      </c>
      <c r="BA419" s="56">
        <v>0.14000000000000001</v>
      </c>
      <c r="BB419" s="50">
        <v>7</v>
      </c>
      <c r="BC419" s="63">
        <v>0.38</v>
      </c>
      <c r="BD419" t="s">
        <v>93</v>
      </c>
      <c r="BE419" t="s">
        <v>157</v>
      </c>
    </row>
    <row r="420" spans="1:60">
      <c r="A420" t="s">
        <v>1689</v>
      </c>
      <c r="B420" t="s">
        <v>1197</v>
      </c>
      <c r="C420" t="s">
        <v>1198</v>
      </c>
      <c r="D420" t="s">
        <v>1199</v>
      </c>
      <c r="E420" t="s">
        <v>1955</v>
      </c>
      <c r="F420" t="s">
        <v>334</v>
      </c>
      <c r="G420" t="s">
        <v>67</v>
      </c>
      <c r="H420">
        <v>2014</v>
      </c>
      <c r="I420" t="s">
        <v>1201</v>
      </c>
      <c r="J420" t="s">
        <v>525</v>
      </c>
      <c r="K420" t="s">
        <v>526</v>
      </c>
      <c r="L420" t="s">
        <v>71</v>
      </c>
      <c r="M420" t="s">
        <v>696</v>
      </c>
      <c r="N420" t="s">
        <v>73</v>
      </c>
      <c r="O420" t="s">
        <v>113</v>
      </c>
      <c r="P420" t="s">
        <v>75</v>
      </c>
      <c r="Q420" t="s">
        <v>72</v>
      </c>
      <c r="R420" t="s">
        <v>75</v>
      </c>
      <c r="S420" t="s">
        <v>76</v>
      </c>
      <c r="T420" t="s">
        <v>220</v>
      </c>
      <c r="U420" t="s">
        <v>76</v>
      </c>
      <c r="V420" t="s">
        <v>77</v>
      </c>
      <c r="W420" t="s">
        <v>114</v>
      </c>
      <c r="X420" t="s">
        <v>115</v>
      </c>
      <c r="Y420" t="s">
        <v>697</v>
      </c>
      <c r="Z420" t="s">
        <v>404</v>
      </c>
      <c r="AA420" t="s">
        <v>152</v>
      </c>
      <c r="AB420" t="s">
        <v>1203</v>
      </c>
      <c r="AC420" t="s">
        <v>1204</v>
      </c>
      <c r="AD420" t="s">
        <v>83</v>
      </c>
      <c r="AE420" t="s">
        <v>1205</v>
      </c>
      <c r="AF420" t="s">
        <v>85</v>
      </c>
      <c r="AG420" t="s">
        <v>86</v>
      </c>
      <c r="AH420" t="s">
        <v>76</v>
      </c>
      <c r="AI420">
        <v>3</v>
      </c>
      <c r="AJ420">
        <v>3</v>
      </c>
      <c r="AK420">
        <v>1</v>
      </c>
      <c r="AL420" t="s">
        <v>155</v>
      </c>
      <c r="AM420" t="s">
        <v>88</v>
      </c>
      <c r="AN420">
        <v>0</v>
      </c>
      <c r="AO420">
        <v>11</v>
      </c>
      <c r="AP420">
        <v>0</v>
      </c>
      <c r="AQ420">
        <v>7</v>
      </c>
      <c r="AR420" t="s">
        <v>138</v>
      </c>
      <c r="AS420" t="s">
        <v>707</v>
      </c>
      <c r="AT420" t="s">
        <v>300</v>
      </c>
      <c r="AU420" s="3" t="s">
        <v>1854</v>
      </c>
      <c r="AV420" s="56">
        <v>0.36</v>
      </c>
      <c r="AW420" s="56">
        <v>0.15</v>
      </c>
      <c r="AX420" s="50">
        <v>11</v>
      </c>
      <c r="AY420" s="63">
        <v>0.5</v>
      </c>
      <c r="AZ420" s="56">
        <v>0.28999999999999998</v>
      </c>
      <c r="BA420" s="56">
        <v>0.18</v>
      </c>
      <c r="BB420" s="50">
        <v>7</v>
      </c>
      <c r="BC420" s="63">
        <v>0.49</v>
      </c>
      <c r="BD420" t="s">
        <v>93</v>
      </c>
      <c r="BE420" t="s">
        <v>157</v>
      </c>
    </row>
    <row r="421" spans="1:60">
      <c r="A421" t="s">
        <v>1690</v>
      </c>
      <c r="B421" t="s">
        <v>1197</v>
      </c>
      <c r="C421" t="s">
        <v>1198</v>
      </c>
      <c r="D421" t="s">
        <v>1199</v>
      </c>
      <c r="E421" t="s">
        <v>1955</v>
      </c>
      <c r="F421" t="s">
        <v>334</v>
      </c>
      <c r="G421" t="s">
        <v>67</v>
      </c>
      <c r="H421">
        <v>2014</v>
      </c>
      <c r="I421" t="s">
        <v>1201</v>
      </c>
      <c r="J421" t="s">
        <v>525</v>
      </c>
      <c r="K421" t="s">
        <v>526</v>
      </c>
      <c r="L421" t="s">
        <v>71</v>
      </c>
      <c r="M421" t="s">
        <v>696</v>
      </c>
      <c r="N421" t="s">
        <v>73</v>
      </c>
      <c r="O421" t="s">
        <v>113</v>
      </c>
      <c r="P421" t="s">
        <v>75</v>
      </c>
      <c r="Q421" t="s">
        <v>72</v>
      </c>
      <c r="R421" t="s">
        <v>75</v>
      </c>
      <c r="S421" t="s">
        <v>76</v>
      </c>
      <c r="T421" t="s">
        <v>220</v>
      </c>
      <c r="U421" t="s">
        <v>76</v>
      </c>
      <c r="V421" t="s">
        <v>77</v>
      </c>
      <c r="W421" t="s">
        <v>114</v>
      </c>
      <c r="X421" t="s">
        <v>115</v>
      </c>
      <c r="Y421" t="s">
        <v>697</v>
      </c>
      <c r="Z421" t="s">
        <v>404</v>
      </c>
      <c r="AA421" t="s">
        <v>152</v>
      </c>
      <c r="AB421" t="s">
        <v>1203</v>
      </c>
      <c r="AC421" t="s">
        <v>1204</v>
      </c>
      <c r="AD421" t="s">
        <v>83</v>
      </c>
      <c r="AE421" t="s">
        <v>1205</v>
      </c>
      <c r="AF421" t="s">
        <v>85</v>
      </c>
      <c r="AG421" t="s">
        <v>86</v>
      </c>
      <c r="AH421" t="s">
        <v>76</v>
      </c>
      <c r="AI421">
        <v>3</v>
      </c>
      <c r="AJ421">
        <v>3</v>
      </c>
      <c r="AK421">
        <v>1</v>
      </c>
      <c r="AL421" t="s">
        <v>155</v>
      </c>
      <c r="AM421" t="s">
        <v>88</v>
      </c>
      <c r="AN421">
        <v>0</v>
      </c>
      <c r="AO421">
        <v>11</v>
      </c>
      <c r="AP421">
        <v>0</v>
      </c>
      <c r="AQ421">
        <v>7</v>
      </c>
      <c r="AR421" t="s">
        <v>138</v>
      </c>
      <c r="AS421" t="s">
        <v>707</v>
      </c>
      <c r="AT421" t="s">
        <v>300</v>
      </c>
      <c r="AU421" s="3" t="s">
        <v>1855</v>
      </c>
      <c r="AV421" s="56">
        <v>0.09</v>
      </c>
      <c r="AW421" s="56">
        <v>0.09</v>
      </c>
      <c r="AX421" s="50">
        <v>11</v>
      </c>
      <c r="AY421" s="63">
        <v>0.3</v>
      </c>
      <c r="AZ421" s="56">
        <v>0.28999999999999998</v>
      </c>
      <c r="BA421" s="56">
        <v>0.18</v>
      </c>
      <c r="BB421" s="50">
        <v>7</v>
      </c>
      <c r="BC421" s="63">
        <v>0.49</v>
      </c>
      <c r="BD421" t="s">
        <v>93</v>
      </c>
      <c r="BE421" t="s">
        <v>157</v>
      </c>
    </row>
    <row r="422" spans="1:60">
      <c r="A422" t="s">
        <v>1691</v>
      </c>
      <c r="B422" t="s">
        <v>1197</v>
      </c>
      <c r="C422" t="s">
        <v>1198</v>
      </c>
      <c r="D422" t="s">
        <v>1199</v>
      </c>
      <c r="E422" t="s">
        <v>1955</v>
      </c>
      <c r="F422" t="s">
        <v>334</v>
      </c>
      <c r="G422" t="s">
        <v>67</v>
      </c>
      <c r="H422">
        <v>2014</v>
      </c>
      <c r="I422" t="s">
        <v>1201</v>
      </c>
      <c r="J422" t="s">
        <v>525</v>
      </c>
      <c r="K422" t="s">
        <v>526</v>
      </c>
      <c r="L422" t="s">
        <v>71</v>
      </c>
      <c r="M422" t="s">
        <v>696</v>
      </c>
      <c r="N422" t="s">
        <v>73</v>
      </c>
      <c r="O422" t="s">
        <v>113</v>
      </c>
      <c r="P422" t="s">
        <v>75</v>
      </c>
      <c r="Q422" t="s">
        <v>72</v>
      </c>
      <c r="R422" t="s">
        <v>75</v>
      </c>
      <c r="S422" t="s">
        <v>76</v>
      </c>
      <c r="T422" t="s">
        <v>220</v>
      </c>
      <c r="U422" t="s">
        <v>76</v>
      </c>
      <c r="V422" t="s">
        <v>77</v>
      </c>
      <c r="W422" t="s">
        <v>114</v>
      </c>
      <c r="X422" t="s">
        <v>115</v>
      </c>
      <c r="Y422" t="s">
        <v>697</v>
      </c>
      <c r="Z422" t="s">
        <v>404</v>
      </c>
      <c r="AA422" t="s">
        <v>152</v>
      </c>
      <c r="AB422" t="s">
        <v>1203</v>
      </c>
      <c r="AC422" t="s">
        <v>1204</v>
      </c>
      <c r="AD422" t="s">
        <v>83</v>
      </c>
      <c r="AE422" t="s">
        <v>1205</v>
      </c>
      <c r="AF422" t="s">
        <v>85</v>
      </c>
      <c r="AG422" t="s">
        <v>86</v>
      </c>
      <c r="AH422" t="s">
        <v>76</v>
      </c>
      <c r="AI422">
        <v>3</v>
      </c>
      <c r="AJ422">
        <v>3</v>
      </c>
      <c r="AK422">
        <v>1</v>
      </c>
      <c r="AL422" t="s">
        <v>155</v>
      </c>
      <c r="AM422" t="s">
        <v>88</v>
      </c>
      <c r="AN422">
        <v>0</v>
      </c>
      <c r="AO422">
        <v>11</v>
      </c>
      <c r="AP422">
        <v>0</v>
      </c>
      <c r="AQ422">
        <v>7</v>
      </c>
      <c r="AR422" t="s">
        <v>138</v>
      </c>
      <c r="AS422" t="s">
        <v>707</v>
      </c>
      <c r="AT422" t="s">
        <v>300</v>
      </c>
      <c r="AU422" s="3" t="s">
        <v>1270</v>
      </c>
      <c r="AV422" s="56">
        <v>3.030304E-2</v>
      </c>
      <c r="AW422" s="56">
        <v>2.0327890000000001E-2</v>
      </c>
      <c r="AX422" s="50">
        <v>11</v>
      </c>
      <c r="AY422" s="63">
        <v>6.7419983909617634E-2</v>
      </c>
      <c r="AZ422" s="56">
        <v>0</v>
      </c>
      <c r="BA422" s="56">
        <v>0</v>
      </c>
      <c r="BB422" s="50">
        <v>7</v>
      </c>
      <c r="BC422" s="63">
        <v>0</v>
      </c>
      <c r="BD422" t="s">
        <v>93</v>
      </c>
      <c r="BE422" t="s">
        <v>157</v>
      </c>
    </row>
    <row r="423" spans="1:60">
      <c r="A423" t="s">
        <v>1692</v>
      </c>
      <c r="B423" t="s">
        <v>1197</v>
      </c>
      <c r="C423" t="s">
        <v>1198</v>
      </c>
      <c r="D423" t="s">
        <v>1199</v>
      </c>
      <c r="E423" t="s">
        <v>1955</v>
      </c>
      <c r="F423" t="s">
        <v>334</v>
      </c>
      <c r="G423" t="s">
        <v>67</v>
      </c>
      <c r="H423">
        <v>2014</v>
      </c>
      <c r="I423" t="s">
        <v>1201</v>
      </c>
      <c r="J423" t="s">
        <v>525</v>
      </c>
      <c r="K423" t="s">
        <v>526</v>
      </c>
      <c r="L423" t="s">
        <v>71</v>
      </c>
      <c r="M423" t="s">
        <v>696</v>
      </c>
      <c r="N423" t="s">
        <v>73</v>
      </c>
      <c r="O423" t="s">
        <v>113</v>
      </c>
      <c r="P423" t="s">
        <v>75</v>
      </c>
      <c r="Q423" t="s">
        <v>72</v>
      </c>
      <c r="R423" t="s">
        <v>75</v>
      </c>
      <c r="S423" t="s">
        <v>76</v>
      </c>
      <c r="T423" t="s">
        <v>220</v>
      </c>
      <c r="U423" t="s">
        <v>76</v>
      </c>
      <c r="V423" t="s">
        <v>77</v>
      </c>
      <c r="W423" t="s">
        <v>114</v>
      </c>
      <c r="X423" t="s">
        <v>115</v>
      </c>
      <c r="Y423" t="s">
        <v>697</v>
      </c>
      <c r="Z423" t="s">
        <v>404</v>
      </c>
      <c r="AA423" t="s">
        <v>152</v>
      </c>
      <c r="AB423" t="s">
        <v>1203</v>
      </c>
      <c r="AC423" t="s">
        <v>1204</v>
      </c>
      <c r="AD423" t="s">
        <v>83</v>
      </c>
      <c r="AE423" t="s">
        <v>1205</v>
      </c>
      <c r="AF423" t="s">
        <v>85</v>
      </c>
      <c r="AG423" t="s">
        <v>86</v>
      </c>
      <c r="AH423" t="s">
        <v>76</v>
      </c>
      <c r="AI423">
        <v>3</v>
      </c>
      <c r="AJ423">
        <v>3</v>
      </c>
      <c r="AK423">
        <v>1</v>
      </c>
      <c r="AL423" t="s">
        <v>155</v>
      </c>
      <c r="AM423" t="s">
        <v>88</v>
      </c>
      <c r="AN423">
        <v>0</v>
      </c>
      <c r="AO423">
        <v>11</v>
      </c>
      <c r="AP423">
        <v>0</v>
      </c>
      <c r="AQ423">
        <v>7</v>
      </c>
      <c r="AR423" t="s">
        <v>138</v>
      </c>
      <c r="AS423" t="s">
        <v>707</v>
      </c>
      <c r="AT423" t="s">
        <v>300</v>
      </c>
      <c r="AU423" s="3" t="s">
        <v>1269</v>
      </c>
      <c r="AV423" s="56">
        <v>0.98484848000000003</v>
      </c>
      <c r="AW423" s="56">
        <v>1.515152E-2</v>
      </c>
      <c r="AX423" s="50">
        <v>11</v>
      </c>
      <c r="AY423" s="63">
        <v>5.0251906843565647E-2</v>
      </c>
      <c r="AZ423" s="56">
        <v>0.80952380000000002</v>
      </c>
      <c r="BA423" s="56">
        <v>0.13814995999999999</v>
      </c>
      <c r="BB423" s="50">
        <v>7</v>
      </c>
      <c r="BC423" s="63">
        <v>0.36551043779352071</v>
      </c>
      <c r="BD423" t="s">
        <v>93</v>
      </c>
      <c r="BE423" t="s">
        <v>157</v>
      </c>
    </row>
    <row r="424" spans="1:60" s="1" customFormat="1">
      <c r="A424" s="1" t="s">
        <v>1693</v>
      </c>
      <c r="B424" s="1" t="s">
        <v>1209</v>
      </c>
      <c r="C424" s="1" t="s">
        <v>1210</v>
      </c>
      <c r="D424" s="1" t="s">
        <v>1211</v>
      </c>
      <c r="E424" s="1" t="s">
        <v>1954</v>
      </c>
      <c r="F424" s="1" t="s">
        <v>66</v>
      </c>
      <c r="G424" s="1" t="s">
        <v>67</v>
      </c>
      <c r="H424" s="1">
        <v>2014</v>
      </c>
      <c r="I424" s="1" t="s">
        <v>1213</v>
      </c>
      <c r="J424" s="1" t="s">
        <v>478</v>
      </c>
      <c r="K424" s="1" t="s">
        <v>479</v>
      </c>
      <c r="L424" s="1" t="s">
        <v>71</v>
      </c>
      <c r="M424" s="1" t="s">
        <v>884</v>
      </c>
      <c r="N424" s="1" t="s">
        <v>73</v>
      </c>
      <c r="O424" s="1" t="s">
        <v>74</v>
      </c>
      <c r="P424" s="1" t="s">
        <v>219</v>
      </c>
      <c r="Q424" s="1" t="s">
        <v>76</v>
      </c>
      <c r="R424" s="1" t="s">
        <v>417</v>
      </c>
      <c r="S424" s="1" t="s">
        <v>76</v>
      </c>
      <c r="T424" s="1" t="s">
        <v>76</v>
      </c>
      <c r="U424" s="1" t="s">
        <v>76</v>
      </c>
      <c r="V424" s="1" t="s">
        <v>77</v>
      </c>
      <c r="W424" s="1" t="s">
        <v>114</v>
      </c>
      <c r="X424" s="1" t="s">
        <v>115</v>
      </c>
      <c r="Y424" s="1" t="s">
        <v>947</v>
      </c>
      <c r="Z424" s="1" t="s">
        <v>404</v>
      </c>
      <c r="AA424" s="1" t="s">
        <v>152</v>
      </c>
      <c r="AB424" s="1" t="s">
        <v>152</v>
      </c>
      <c r="AC424" s="1" t="s">
        <v>152</v>
      </c>
      <c r="AD424" s="1" t="s">
        <v>121</v>
      </c>
      <c r="AE424" s="1" t="s">
        <v>1215</v>
      </c>
      <c r="AF424" s="1" t="s">
        <v>85</v>
      </c>
      <c r="AG424" s="1" t="s">
        <v>154</v>
      </c>
      <c r="AH424" s="1" t="s">
        <v>76</v>
      </c>
      <c r="AI424" s="1">
        <v>3</v>
      </c>
      <c r="AJ424" s="1">
        <v>2</v>
      </c>
      <c r="AK424" s="1" t="s">
        <v>1216</v>
      </c>
      <c r="AL424" s="1" t="s">
        <v>421</v>
      </c>
      <c r="AM424" s="1" t="s">
        <v>126</v>
      </c>
      <c r="AN424" s="1">
        <v>7</v>
      </c>
      <c r="AO424" s="1">
        <v>5</v>
      </c>
      <c r="AP424" s="1">
        <v>7</v>
      </c>
      <c r="AQ424" s="1">
        <v>5</v>
      </c>
      <c r="AR424" s="1" t="s">
        <v>89</v>
      </c>
      <c r="AS424" s="1" t="s">
        <v>1217</v>
      </c>
      <c r="AT424" s="1" t="s">
        <v>91</v>
      </c>
      <c r="AU424" s="4" t="s">
        <v>131</v>
      </c>
      <c r="AV424" s="57">
        <v>4.62</v>
      </c>
      <c r="AW424" s="57">
        <v>2.14</v>
      </c>
      <c r="AX424" s="51">
        <v>12</v>
      </c>
      <c r="AY424" s="64">
        <v>7.43</v>
      </c>
      <c r="AZ424" s="57">
        <v>4.4000000000000004</v>
      </c>
      <c r="BA424" s="57">
        <v>0.66</v>
      </c>
      <c r="BB424" s="51">
        <v>12</v>
      </c>
      <c r="BC424" s="64">
        <v>2.2799999999999998</v>
      </c>
      <c r="BD424" s="1" t="s">
        <v>93</v>
      </c>
      <c r="BE424" s="1" t="s">
        <v>2013</v>
      </c>
    </row>
    <row r="425" spans="1:60" s="1" customFormat="1">
      <c r="A425" s="1" t="s">
        <v>1694</v>
      </c>
      <c r="B425" s="1" t="s">
        <v>1209</v>
      </c>
      <c r="C425" s="1" t="s">
        <v>1210</v>
      </c>
      <c r="D425" s="1" t="s">
        <v>1211</v>
      </c>
      <c r="E425" s="1" t="s">
        <v>1954</v>
      </c>
      <c r="F425" s="1" t="s">
        <v>66</v>
      </c>
      <c r="G425" s="1" t="s">
        <v>67</v>
      </c>
      <c r="H425" s="1">
        <v>2014</v>
      </c>
      <c r="I425" s="1" t="s">
        <v>1213</v>
      </c>
      <c r="J425" s="1" t="s">
        <v>478</v>
      </c>
      <c r="K425" s="1" t="s">
        <v>479</v>
      </c>
      <c r="L425" s="1" t="s">
        <v>71</v>
      </c>
      <c r="M425" s="1" t="s">
        <v>884</v>
      </c>
      <c r="N425" s="1" t="s">
        <v>73</v>
      </c>
      <c r="O425" s="1" t="s">
        <v>74</v>
      </c>
      <c r="P425" s="1" t="s">
        <v>219</v>
      </c>
      <c r="Q425" s="1" t="s">
        <v>76</v>
      </c>
      <c r="R425" s="1" t="s">
        <v>417</v>
      </c>
      <c r="S425" s="1" t="s">
        <v>76</v>
      </c>
      <c r="T425" s="1" t="s">
        <v>76</v>
      </c>
      <c r="U425" s="1" t="s">
        <v>76</v>
      </c>
      <c r="V425" s="1" t="s">
        <v>77</v>
      </c>
      <c r="W425" s="1" t="s">
        <v>114</v>
      </c>
      <c r="X425" s="1" t="s">
        <v>115</v>
      </c>
      <c r="Y425" s="1" t="s">
        <v>947</v>
      </c>
      <c r="Z425" s="1" t="s">
        <v>404</v>
      </c>
      <c r="AA425" s="1" t="s">
        <v>152</v>
      </c>
      <c r="AB425" s="1" t="s">
        <v>152</v>
      </c>
      <c r="AC425" s="1" t="s">
        <v>152</v>
      </c>
      <c r="AD425" s="1" t="s">
        <v>121</v>
      </c>
      <c r="AE425" s="1" t="s">
        <v>1215</v>
      </c>
      <c r="AF425" s="1" t="s">
        <v>85</v>
      </c>
      <c r="AG425" s="1" t="s">
        <v>154</v>
      </c>
      <c r="AH425" s="1" t="s">
        <v>76</v>
      </c>
      <c r="AI425" s="1">
        <v>3</v>
      </c>
      <c r="AJ425" s="1">
        <v>2</v>
      </c>
      <c r="AK425" s="1" t="s">
        <v>1216</v>
      </c>
      <c r="AL425" s="1" t="s">
        <v>421</v>
      </c>
      <c r="AM425" s="1" t="s">
        <v>126</v>
      </c>
      <c r="AN425" s="1">
        <v>7</v>
      </c>
      <c r="AO425" s="1">
        <v>5</v>
      </c>
      <c r="AP425" s="1">
        <v>7</v>
      </c>
      <c r="AQ425" s="1">
        <v>5</v>
      </c>
      <c r="AR425" s="1" t="s">
        <v>89</v>
      </c>
      <c r="AS425" s="1" t="s">
        <v>1217</v>
      </c>
      <c r="AT425" s="1" t="s">
        <v>91</v>
      </c>
      <c r="AU425" s="4" t="s">
        <v>1854</v>
      </c>
      <c r="AV425" s="57">
        <v>9.24</v>
      </c>
      <c r="AW425" s="57">
        <v>2.16</v>
      </c>
      <c r="AX425" s="51">
        <v>12</v>
      </c>
      <c r="AY425" s="64">
        <v>7.49</v>
      </c>
      <c r="AZ425" s="57">
        <v>13.57</v>
      </c>
      <c r="BA425" s="57">
        <v>2.66</v>
      </c>
      <c r="BB425" s="51">
        <v>12</v>
      </c>
      <c r="BC425" s="64">
        <v>9.1999999999999993</v>
      </c>
      <c r="BD425" s="1" t="s">
        <v>93</v>
      </c>
      <c r="BE425" s="1" t="s">
        <v>2013</v>
      </c>
    </row>
    <row r="426" spans="1:60" s="1" customFormat="1">
      <c r="A426" s="1" t="s">
        <v>1695</v>
      </c>
      <c r="B426" s="1" t="s">
        <v>1209</v>
      </c>
      <c r="C426" s="1" t="s">
        <v>1210</v>
      </c>
      <c r="D426" s="1" t="s">
        <v>1211</v>
      </c>
      <c r="E426" s="1" t="s">
        <v>1954</v>
      </c>
      <c r="F426" s="1" t="s">
        <v>66</v>
      </c>
      <c r="G426" s="1" t="s">
        <v>67</v>
      </c>
      <c r="H426" s="1">
        <v>2014</v>
      </c>
      <c r="I426" s="1" t="s">
        <v>1213</v>
      </c>
      <c r="J426" s="1" t="s">
        <v>478</v>
      </c>
      <c r="K426" s="1" t="s">
        <v>479</v>
      </c>
      <c r="L426" s="1" t="s">
        <v>71</v>
      </c>
      <c r="M426" s="1" t="s">
        <v>884</v>
      </c>
      <c r="N426" s="1" t="s">
        <v>73</v>
      </c>
      <c r="O426" s="1" t="s">
        <v>74</v>
      </c>
      <c r="P426" s="1" t="s">
        <v>219</v>
      </c>
      <c r="Q426" s="1" t="s">
        <v>76</v>
      </c>
      <c r="R426" s="1" t="s">
        <v>417</v>
      </c>
      <c r="S426" s="1" t="s">
        <v>76</v>
      </c>
      <c r="T426" s="1" t="s">
        <v>76</v>
      </c>
      <c r="U426" s="1" t="s">
        <v>76</v>
      </c>
      <c r="V426" s="1" t="s">
        <v>77</v>
      </c>
      <c r="W426" s="1" t="s">
        <v>114</v>
      </c>
      <c r="X426" s="1" t="s">
        <v>115</v>
      </c>
      <c r="Y426" s="1" t="s">
        <v>947</v>
      </c>
      <c r="Z426" s="1" t="s">
        <v>404</v>
      </c>
      <c r="AA426" s="1" t="s">
        <v>152</v>
      </c>
      <c r="AB426" s="1" t="s">
        <v>152</v>
      </c>
      <c r="AC426" s="1" t="s">
        <v>152</v>
      </c>
      <c r="AD426" s="1" t="s">
        <v>121</v>
      </c>
      <c r="AE426" s="1" t="s">
        <v>1215</v>
      </c>
      <c r="AF426" s="1" t="s">
        <v>85</v>
      </c>
      <c r="AG426" s="1" t="s">
        <v>154</v>
      </c>
      <c r="AH426" s="1" t="s">
        <v>76</v>
      </c>
      <c r="AI426" s="1">
        <v>3</v>
      </c>
      <c r="AJ426" s="1">
        <v>2</v>
      </c>
      <c r="AK426" s="1" t="s">
        <v>1216</v>
      </c>
      <c r="AL426" s="1" t="s">
        <v>421</v>
      </c>
      <c r="AM426" s="1" t="s">
        <v>126</v>
      </c>
      <c r="AN426" s="1">
        <v>7</v>
      </c>
      <c r="AO426" s="1">
        <v>5</v>
      </c>
      <c r="AP426" s="1">
        <v>7</v>
      </c>
      <c r="AQ426" s="1">
        <v>5</v>
      </c>
      <c r="AR426" s="1" t="s">
        <v>89</v>
      </c>
      <c r="AS426" s="1" t="s">
        <v>1217</v>
      </c>
      <c r="AT426" s="1" t="s">
        <v>91</v>
      </c>
      <c r="AU426" s="4" t="s">
        <v>1855</v>
      </c>
      <c r="AV426" s="57">
        <v>16.420000000000002</v>
      </c>
      <c r="AW426" s="57">
        <v>1.8</v>
      </c>
      <c r="AX426" s="51">
        <v>12</v>
      </c>
      <c r="AY426" s="64">
        <v>6.23</v>
      </c>
      <c r="AZ426" s="60">
        <v>17.66</v>
      </c>
      <c r="BA426" s="60">
        <v>2.31</v>
      </c>
      <c r="BB426" s="51">
        <v>12</v>
      </c>
      <c r="BC426" s="64">
        <v>7.98</v>
      </c>
      <c r="BD426" s="1" t="s">
        <v>93</v>
      </c>
      <c r="BE426" s="1" t="s">
        <v>2013</v>
      </c>
    </row>
    <row r="427" spans="1:60" s="1" customFormat="1">
      <c r="A427" s="1" t="s">
        <v>1696</v>
      </c>
      <c r="B427" s="1" t="s">
        <v>1209</v>
      </c>
      <c r="C427" s="1" t="s">
        <v>1210</v>
      </c>
      <c r="D427" s="1" t="s">
        <v>1211</v>
      </c>
      <c r="E427" s="1" t="s">
        <v>1954</v>
      </c>
      <c r="F427" s="1" t="s">
        <v>66</v>
      </c>
      <c r="G427" s="1" t="s">
        <v>67</v>
      </c>
      <c r="H427" s="1">
        <v>2014</v>
      </c>
      <c r="I427" s="1" t="s">
        <v>1213</v>
      </c>
      <c r="J427" s="1" t="s">
        <v>478</v>
      </c>
      <c r="K427" s="1" t="s">
        <v>479</v>
      </c>
      <c r="L427" s="1" t="s">
        <v>71</v>
      </c>
      <c r="M427" s="1" t="s">
        <v>884</v>
      </c>
      <c r="N427" s="1" t="s">
        <v>73</v>
      </c>
      <c r="O427" s="1" t="s">
        <v>74</v>
      </c>
      <c r="P427" s="1" t="s">
        <v>219</v>
      </c>
      <c r="Q427" s="1" t="s">
        <v>76</v>
      </c>
      <c r="R427" s="1" t="s">
        <v>417</v>
      </c>
      <c r="S427" s="1" t="s">
        <v>76</v>
      </c>
      <c r="T427" s="1" t="s">
        <v>76</v>
      </c>
      <c r="U427" s="1" t="s">
        <v>76</v>
      </c>
      <c r="V427" s="1" t="s">
        <v>77</v>
      </c>
      <c r="W427" s="1" t="s">
        <v>114</v>
      </c>
      <c r="X427" s="1" t="s">
        <v>115</v>
      </c>
      <c r="Y427" s="1" t="s">
        <v>947</v>
      </c>
      <c r="Z427" s="1" t="s">
        <v>404</v>
      </c>
      <c r="AA427" s="1" t="s">
        <v>152</v>
      </c>
      <c r="AB427" s="1" t="s">
        <v>152</v>
      </c>
      <c r="AC427" s="1" t="s">
        <v>152</v>
      </c>
      <c r="AD427" s="1" t="s">
        <v>121</v>
      </c>
      <c r="AE427" s="1" t="s">
        <v>1215</v>
      </c>
      <c r="AF427" s="1" t="s">
        <v>85</v>
      </c>
      <c r="AG427" s="1" t="s">
        <v>154</v>
      </c>
      <c r="AH427" s="1" t="s">
        <v>76</v>
      </c>
      <c r="AI427" s="1">
        <v>3</v>
      </c>
      <c r="AJ427" s="1">
        <v>2</v>
      </c>
      <c r="AK427" s="1" t="s">
        <v>1216</v>
      </c>
      <c r="AL427" s="1" t="s">
        <v>421</v>
      </c>
      <c r="AM427" s="1" t="s">
        <v>126</v>
      </c>
      <c r="AN427" s="1">
        <v>7</v>
      </c>
      <c r="AO427" s="1">
        <v>5</v>
      </c>
      <c r="AP427" s="1">
        <v>7</v>
      </c>
      <c r="AQ427" s="1">
        <v>5</v>
      </c>
      <c r="AR427" s="1" t="s">
        <v>89</v>
      </c>
      <c r="AS427" s="1" t="s">
        <v>1217</v>
      </c>
      <c r="AT427" s="1" t="s">
        <v>91</v>
      </c>
      <c r="AU427" s="4" t="s">
        <v>1270</v>
      </c>
      <c r="AV427" s="60">
        <v>17.521999999999998</v>
      </c>
      <c r="AW427" s="60">
        <v>1.266</v>
      </c>
      <c r="AX427" s="51">
        <v>12</v>
      </c>
      <c r="AY427" s="64">
        <v>4.3855526447643971</v>
      </c>
      <c r="AZ427" s="60">
        <v>17.254000000000001</v>
      </c>
      <c r="BA427" s="60">
        <v>1.7290000000000001</v>
      </c>
      <c r="BB427" s="51">
        <v>12</v>
      </c>
      <c r="BC427" s="64">
        <v>5.9894316925731781</v>
      </c>
      <c r="BD427" s="1" t="s">
        <v>93</v>
      </c>
      <c r="BE427" s="1" t="s">
        <v>2013</v>
      </c>
    </row>
    <row r="428" spans="1:60" s="1" customFormat="1">
      <c r="A428" s="1" t="s">
        <v>1697</v>
      </c>
      <c r="B428" s="1" t="s">
        <v>1209</v>
      </c>
      <c r="C428" s="1" t="s">
        <v>1210</v>
      </c>
      <c r="D428" s="1" t="s">
        <v>1211</v>
      </c>
      <c r="E428" s="1" t="s">
        <v>1954</v>
      </c>
      <c r="F428" s="1" t="s">
        <v>66</v>
      </c>
      <c r="G428" s="1" t="s">
        <v>67</v>
      </c>
      <c r="H428" s="1">
        <v>2014</v>
      </c>
      <c r="I428" s="1" t="s">
        <v>1213</v>
      </c>
      <c r="J428" s="1" t="s">
        <v>478</v>
      </c>
      <c r="K428" s="1" t="s">
        <v>479</v>
      </c>
      <c r="L428" s="1" t="s">
        <v>71</v>
      </c>
      <c r="M428" s="1" t="s">
        <v>884</v>
      </c>
      <c r="N428" s="1" t="s">
        <v>73</v>
      </c>
      <c r="O428" s="1" t="s">
        <v>74</v>
      </c>
      <c r="P428" s="1" t="s">
        <v>219</v>
      </c>
      <c r="Q428" s="1" t="s">
        <v>76</v>
      </c>
      <c r="R428" s="1" t="s">
        <v>417</v>
      </c>
      <c r="S428" s="1" t="s">
        <v>76</v>
      </c>
      <c r="T428" s="1" t="s">
        <v>76</v>
      </c>
      <c r="U428" s="1" t="s">
        <v>76</v>
      </c>
      <c r="V428" s="1" t="s">
        <v>77</v>
      </c>
      <c r="W428" s="1" t="s">
        <v>114</v>
      </c>
      <c r="X428" s="1" t="s">
        <v>115</v>
      </c>
      <c r="Y428" s="1" t="s">
        <v>947</v>
      </c>
      <c r="Z428" s="1" t="s">
        <v>404</v>
      </c>
      <c r="AA428" s="1" t="s">
        <v>152</v>
      </c>
      <c r="AB428" s="1" t="s">
        <v>152</v>
      </c>
      <c r="AC428" s="1" t="s">
        <v>152</v>
      </c>
      <c r="AD428" s="1" t="s">
        <v>121</v>
      </c>
      <c r="AE428" s="1" t="s">
        <v>1215</v>
      </c>
      <c r="AF428" s="1" t="s">
        <v>85</v>
      </c>
      <c r="AG428" s="1" t="s">
        <v>154</v>
      </c>
      <c r="AH428" s="1" t="s">
        <v>76</v>
      </c>
      <c r="AI428" s="1">
        <v>3</v>
      </c>
      <c r="AJ428" s="1">
        <v>2</v>
      </c>
      <c r="AK428" s="1" t="s">
        <v>1216</v>
      </c>
      <c r="AL428" s="1" t="s">
        <v>421</v>
      </c>
      <c r="AM428" s="1" t="s">
        <v>126</v>
      </c>
      <c r="AN428" s="1">
        <v>7</v>
      </c>
      <c r="AO428" s="1">
        <v>5</v>
      </c>
      <c r="AP428" s="1">
        <v>7</v>
      </c>
      <c r="AQ428" s="1">
        <v>5</v>
      </c>
      <c r="AR428" s="1" t="s">
        <v>89</v>
      </c>
      <c r="AS428" s="1" t="s">
        <v>1217</v>
      </c>
      <c r="AT428" s="1" t="s">
        <v>91</v>
      </c>
      <c r="AU428" s="4" t="s">
        <v>1269</v>
      </c>
      <c r="AV428" s="60">
        <v>3.1379999999999999</v>
      </c>
      <c r="AW428" s="60">
        <v>0.73099999999999998</v>
      </c>
      <c r="AX428" s="51">
        <v>12</v>
      </c>
      <c r="AY428" s="64">
        <v>2.5322582806656984</v>
      </c>
      <c r="AZ428" s="60">
        <v>2.7160000000000002</v>
      </c>
      <c r="BA428" s="60">
        <v>0.32500000000000001</v>
      </c>
      <c r="BB428" s="51">
        <v>12</v>
      </c>
      <c r="BC428" s="64">
        <v>1.1258330249197701</v>
      </c>
      <c r="BD428" s="1" t="s">
        <v>93</v>
      </c>
      <c r="BE428" s="1" t="s">
        <v>2013</v>
      </c>
    </row>
    <row r="429" spans="1:60" s="7" customFormat="1">
      <c r="A429" s="7" t="s">
        <v>1698</v>
      </c>
      <c r="B429" s="7" t="s">
        <v>1824</v>
      </c>
      <c r="C429" s="7" t="s">
        <v>1222</v>
      </c>
      <c r="D429" s="7" t="s">
        <v>1223</v>
      </c>
      <c r="E429" s="7" t="s">
        <v>1224</v>
      </c>
      <c r="F429" s="7" t="s">
        <v>1225</v>
      </c>
      <c r="G429" s="7" t="s">
        <v>67</v>
      </c>
      <c r="H429" s="7">
        <v>2015</v>
      </c>
      <c r="I429" s="7" t="s">
        <v>1226</v>
      </c>
      <c r="J429" s="7" t="s">
        <v>167</v>
      </c>
      <c r="K429" s="7" t="s">
        <v>168</v>
      </c>
      <c r="L429" s="7" t="s">
        <v>71</v>
      </c>
      <c r="M429" s="7" t="s">
        <v>1227</v>
      </c>
      <c r="N429" s="7" t="s">
        <v>73</v>
      </c>
      <c r="O429" s="7" t="s">
        <v>74</v>
      </c>
      <c r="P429" s="7" t="s">
        <v>75</v>
      </c>
      <c r="Q429" s="7" t="s">
        <v>72</v>
      </c>
      <c r="R429" s="7" t="s">
        <v>75</v>
      </c>
      <c r="S429" s="7" t="s">
        <v>220</v>
      </c>
      <c r="T429" s="7" t="s">
        <v>76</v>
      </c>
      <c r="U429" s="7" t="s">
        <v>220</v>
      </c>
      <c r="V429" s="7" t="s">
        <v>77</v>
      </c>
      <c r="W429" s="7" t="s">
        <v>114</v>
      </c>
      <c r="X429" s="7" t="s">
        <v>115</v>
      </c>
      <c r="Y429" s="7" t="s">
        <v>1228</v>
      </c>
      <c r="Z429" s="7" t="s">
        <v>404</v>
      </c>
      <c r="AA429" s="7" t="s">
        <v>152</v>
      </c>
      <c r="AB429" s="7" t="s">
        <v>1229</v>
      </c>
      <c r="AC429" s="7" t="s">
        <v>152</v>
      </c>
      <c r="AD429" s="7" t="s">
        <v>83</v>
      </c>
      <c r="AE429" s="7" t="s">
        <v>1230</v>
      </c>
      <c r="AF429" s="7" t="s">
        <v>85</v>
      </c>
      <c r="AG429" s="7" t="s">
        <v>86</v>
      </c>
      <c r="AH429" s="7" t="s">
        <v>76</v>
      </c>
      <c r="AI429" s="7">
        <v>3</v>
      </c>
      <c r="AJ429" s="7" t="s">
        <v>87</v>
      </c>
      <c r="AK429" s="7" t="s">
        <v>124</v>
      </c>
      <c r="AL429" s="7" t="s">
        <v>457</v>
      </c>
      <c r="AM429" s="7" t="s">
        <v>126</v>
      </c>
      <c r="AN429" s="7">
        <v>9</v>
      </c>
      <c r="AO429" s="7">
        <v>0</v>
      </c>
      <c r="AP429" s="7">
        <v>9</v>
      </c>
      <c r="AQ429" s="7">
        <v>0</v>
      </c>
      <c r="AR429" s="7" t="s">
        <v>127</v>
      </c>
      <c r="AS429" s="7" t="s">
        <v>1739</v>
      </c>
      <c r="AT429" s="7" t="s">
        <v>300</v>
      </c>
      <c r="AU429" s="8" t="s">
        <v>131</v>
      </c>
      <c r="AV429" s="56">
        <v>16.1007152098029</v>
      </c>
      <c r="AW429" s="56">
        <v>4.4788732394365987</v>
      </c>
      <c r="AX429" s="54">
        <v>9</v>
      </c>
      <c r="AY429" s="67">
        <f>AW429*SQRT(9)</f>
        <v>13.436619718309796</v>
      </c>
      <c r="AZ429" s="56">
        <v>20.1500231893963</v>
      </c>
      <c r="BA429" s="56">
        <v>4.8173407864866995</v>
      </c>
      <c r="BB429" s="54">
        <v>9</v>
      </c>
      <c r="BC429" s="67">
        <f>BA429*3</f>
        <v>14.452022359460098</v>
      </c>
      <c r="BD429" s="7" t="s">
        <v>93</v>
      </c>
      <c r="BE429" s="7" t="s">
        <v>1991</v>
      </c>
      <c r="BH429" s="7" t="s">
        <v>1745</v>
      </c>
    </row>
    <row r="430" spans="1:60" s="7" customFormat="1">
      <c r="A430" s="7" t="s">
        <v>1699</v>
      </c>
      <c r="B430" s="7" t="s">
        <v>1824</v>
      </c>
      <c r="C430" s="7" t="s">
        <v>1222</v>
      </c>
      <c r="D430" s="7" t="s">
        <v>1223</v>
      </c>
      <c r="E430" s="7" t="s">
        <v>1224</v>
      </c>
      <c r="F430" s="7" t="s">
        <v>1225</v>
      </c>
      <c r="G430" s="7" t="s">
        <v>67</v>
      </c>
      <c r="H430" s="7">
        <v>2015</v>
      </c>
      <c r="I430" s="7" t="s">
        <v>1226</v>
      </c>
      <c r="J430" s="7" t="s">
        <v>167</v>
      </c>
      <c r="K430" s="7" t="s">
        <v>168</v>
      </c>
      <c r="L430" s="7" t="s">
        <v>71</v>
      </c>
      <c r="M430" s="7" t="s">
        <v>1227</v>
      </c>
      <c r="N430" s="7" t="s">
        <v>73</v>
      </c>
      <c r="O430" s="7" t="s">
        <v>74</v>
      </c>
      <c r="P430" s="7" t="s">
        <v>75</v>
      </c>
      <c r="Q430" s="7" t="s">
        <v>72</v>
      </c>
      <c r="R430" s="7" t="s">
        <v>75</v>
      </c>
      <c r="S430" s="7" t="s">
        <v>220</v>
      </c>
      <c r="T430" s="7" t="s">
        <v>76</v>
      </c>
      <c r="U430" s="7" t="s">
        <v>220</v>
      </c>
      <c r="V430" s="7" t="s">
        <v>77</v>
      </c>
      <c r="W430" s="7" t="s">
        <v>114</v>
      </c>
      <c r="X430" s="7" t="s">
        <v>115</v>
      </c>
      <c r="Y430" s="7" t="s">
        <v>1228</v>
      </c>
      <c r="Z430" s="7" t="s">
        <v>404</v>
      </c>
      <c r="AA430" s="7" t="s">
        <v>152</v>
      </c>
      <c r="AB430" s="7" t="s">
        <v>1229</v>
      </c>
      <c r="AC430" s="7" t="s">
        <v>152</v>
      </c>
      <c r="AD430" s="7" t="s">
        <v>83</v>
      </c>
      <c r="AE430" s="7" t="s">
        <v>1230</v>
      </c>
      <c r="AF430" s="7" t="s">
        <v>85</v>
      </c>
      <c r="AG430" s="7" t="s">
        <v>86</v>
      </c>
      <c r="AH430" s="7" t="s">
        <v>76</v>
      </c>
      <c r="AI430" s="7">
        <v>3</v>
      </c>
      <c r="AJ430" s="7" t="s">
        <v>87</v>
      </c>
      <c r="AK430" s="7" t="s">
        <v>124</v>
      </c>
      <c r="AL430" s="7" t="s">
        <v>457</v>
      </c>
      <c r="AM430" s="7" t="s">
        <v>126</v>
      </c>
      <c r="AN430" s="7">
        <v>9</v>
      </c>
      <c r="AO430" s="7">
        <v>0</v>
      </c>
      <c r="AP430" s="7">
        <v>9</v>
      </c>
      <c r="AQ430" s="7">
        <v>0</v>
      </c>
      <c r="AR430" s="7" t="s">
        <v>127</v>
      </c>
      <c r="AS430" s="7" t="s">
        <v>1231</v>
      </c>
      <c r="AT430" s="7" t="s">
        <v>300</v>
      </c>
      <c r="AU430" s="8" t="s">
        <v>1854</v>
      </c>
      <c r="AV430" s="56">
        <v>42.315777607029801</v>
      </c>
      <c r="AW430" s="56">
        <v>8.6351270770352997</v>
      </c>
      <c r="AX430" s="54">
        <v>9</v>
      </c>
      <c r="AY430" s="67">
        <f t="shared" ref="AY430:AY431" si="5">AW430*SQRT(9)</f>
        <v>25.905381231105899</v>
      </c>
      <c r="AZ430" s="56">
        <v>46.322434800150702</v>
      </c>
      <c r="BA430" s="56">
        <v>9.5531314617640959</v>
      </c>
      <c r="BB430" s="54">
        <v>9</v>
      </c>
      <c r="BC430" s="67">
        <f t="shared" ref="BC430:BC431" si="6">BA430*3</f>
        <v>28.659394385292288</v>
      </c>
      <c r="BD430" s="7" t="s">
        <v>93</v>
      </c>
      <c r="BE430" s="7" t="s">
        <v>1991</v>
      </c>
      <c r="BH430" s="7" t="s">
        <v>1745</v>
      </c>
    </row>
    <row r="431" spans="1:60" s="7" customFormat="1">
      <c r="A431" s="7" t="s">
        <v>1700</v>
      </c>
      <c r="B431" s="7" t="s">
        <v>1824</v>
      </c>
      <c r="C431" s="7" t="s">
        <v>1222</v>
      </c>
      <c r="D431" s="7" t="s">
        <v>1223</v>
      </c>
      <c r="E431" s="7" t="s">
        <v>1224</v>
      </c>
      <c r="F431" s="7" t="s">
        <v>1225</v>
      </c>
      <c r="G431" s="7" t="s">
        <v>67</v>
      </c>
      <c r="H431" s="7">
        <v>2015</v>
      </c>
      <c r="I431" s="7" t="s">
        <v>1226</v>
      </c>
      <c r="J431" s="7" t="s">
        <v>167</v>
      </c>
      <c r="K431" s="7" t="s">
        <v>168</v>
      </c>
      <c r="L431" s="7" t="s">
        <v>71</v>
      </c>
      <c r="M431" s="7" t="s">
        <v>1227</v>
      </c>
      <c r="N431" s="7" t="s">
        <v>73</v>
      </c>
      <c r="O431" s="7" t="s">
        <v>74</v>
      </c>
      <c r="P431" s="7" t="s">
        <v>75</v>
      </c>
      <c r="Q431" s="7" t="s">
        <v>72</v>
      </c>
      <c r="R431" s="7" t="s">
        <v>75</v>
      </c>
      <c r="S431" s="7" t="s">
        <v>220</v>
      </c>
      <c r="T431" s="7" t="s">
        <v>76</v>
      </c>
      <c r="U431" s="7" t="s">
        <v>220</v>
      </c>
      <c r="V431" s="7" t="s">
        <v>77</v>
      </c>
      <c r="W431" s="7" t="s">
        <v>114</v>
      </c>
      <c r="X431" s="7" t="s">
        <v>115</v>
      </c>
      <c r="Y431" s="7" t="s">
        <v>1228</v>
      </c>
      <c r="Z431" s="7" t="s">
        <v>404</v>
      </c>
      <c r="AA431" s="7" t="s">
        <v>152</v>
      </c>
      <c r="AB431" s="7" t="s">
        <v>1229</v>
      </c>
      <c r="AC431" s="7" t="s">
        <v>152</v>
      </c>
      <c r="AD431" s="7" t="s">
        <v>83</v>
      </c>
      <c r="AE431" s="7" t="s">
        <v>1230</v>
      </c>
      <c r="AF431" s="7" t="s">
        <v>85</v>
      </c>
      <c r="AG431" s="7" t="s">
        <v>86</v>
      </c>
      <c r="AH431" s="7" t="s">
        <v>76</v>
      </c>
      <c r="AI431" s="7">
        <v>3</v>
      </c>
      <c r="AJ431" s="7" t="s">
        <v>87</v>
      </c>
      <c r="AK431" s="7" t="s">
        <v>124</v>
      </c>
      <c r="AL431" s="7" t="s">
        <v>457</v>
      </c>
      <c r="AM431" s="7" t="s">
        <v>126</v>
      </c>
      <c r="AN431" s="7">
        <v>9</v>
      </c>
      <c r="AO431" s="7">
        <v>0</v>
      </c>
      <c r="AP431" s="7">
        <v>9</v>
      </c>
      <c r="AQ431" s="7">
        <v>0</v>
      </c>
      <c r="AR431" s="7" t="s">
        <v>127</v>
      </c>
      <c r="AS431" s="7" t="s">
        <v>1231</v>
      </c>
      <c r="AT431" s="7" t="s">
        <v>300</v>
      </c>
      <c r="AU431" s="8" t="s">
        <v>1855</v>
      </c>
      <c r="AV431" s="56">
        <v>68.841059602648997</v>
      </c>
      <c r="AW431" s="56">
        <v>8.9403973509933081</v>
      </c>
      <c r="AX431" s="54">
        <v>9</v>
      </c>
      <c r="AY431" s="67">
        <f t="shared" si="5"/>
        <v>26.821192052979924</v>
      </c>
      <c r="AZ431" s="56">
        <v>52.748344370860899</v>
      </c>
      <c r="BA431" s="56">
        <v>9.2384105960265046</v>
      </c>
      <c r="BB431" s="54">
        <v>9</v>
      </c>
      <c r="BC431" s="67">
        <f t="shared" si="6"/>
        <v>27.715231788079514</v>
      </c>
      <c r="BD431" s="7" t="s">
        <v>93</v>
      </c>
      <c r="BE431" s="7" t="s">
        <v>1991</v>
      </c>
      <c r="BH431" s="7" t="s">
        <v>1745</v>
      </c>
    </row>
    <row r="432" spans="1:60" s="5" customFormat="1" ht="14">
      <c r="A432" s="5" t="s">
        <v>1701</v>
      </c>
      <c r="B432" s="5" t="s">
        <v>1824</v>
      </c>
      <c r="C432" s="5" t="s">
        <v>1222</v>
      </c>
      <c r="D432" s="5" t="s">
        <v>1223</v>
      </c>
      <c r="E432" s="5" t="s">
        <v>1224</v>
      </c>
      <c r="F432" s="5" t="s">
        <v>1225</v>
      </c>
      <c r="G432" s="5" t="s">
        <v>67</v>
      </c>
      <c r="H432" s="5">
        <v>2015</v>
      </c>
      <c r="I432" s="5" t="s">
        <v>1226</v>
      </c>
      <c r="J432" s="5" t="s">
        <v>167</v>
      </c>
      <c r="K432" s="5" t="s">
        <v>168</v>
      </c>
      <c r="L432" s="5" t="s">
        <v>71</v>
      </c>
      <c r="M432" s="5" t="s">
        <v>1227</v>
      </c>
      <c r="N432" s="5" t="s">
        <v>73</v>
      </c>
      <c r="O432" s="5" t="s">
        <v>74</v>
      </c>
      <c r="P432" s="5" t="s">
        <v>75</v>
      </c>
      <c r="Q432" s="5" t="s">
        <v>72</v>
      </c>
      <c r="R432" s="5" t="s">
        <v>75</v>
      </c>
      <c r="S432" s="5" t="s">
        <v>220</v>
      </c>
      <c r="T432" s="5" t="s">
        <v>76</v>
      </c>
      <c r="U432" s="5" t="s">
        <v>220</v>
      </c>
      <c r="V432" s="5" t="s">
        <v>77</v>
      </c>
      <c r="W432" s="5" t="s">
        <v>114</v>
      </c>
      <c r="X432" s="5" t="s">
        <v>115</v>
      </c>
      <c r="Y432" s="5" t="s">
        <v>1228</v>
      </c>
      <c r="Z432" s="5" t="s">
        <v>404</v>
      </c>
      <c r="AA432" s="5" t="s">
        <v>152</v>
      </c>
      <c r="AB432" s="5" t="s">
        <v>1229</v>
      </c>
      <c r="AC432" s="5" t="s">
        <v>152</v>
      </c>
      <c r="AD432" s="5" t="s">
        <v>83</v>
      </c>
      <c r="AE432" s="5" t="s">
        <v>1230</v>
      </c>
      <c r="AF432" s="5" t="s">
        <v>85</v>
      </c>
      <c r="AG432" s="5" t="s">
        <v>86</v>
      </c>
      <c r="AH432" s="5" t="s">
        <v>76</v>
      </c>
      <c r="AI432" s="5">
        <v>3</v>
      </c>
      <c r="AJ432" s="5" t="s">
        <v>87</v>
      </c>
      <c r="AK432" s="5" t="s">
        <v>124</v>
      </c>
      <c r="AL432" s="5" t="s">
        <v>457</v>
      </c>
      <c r="AM432" s="5" t="s">
        <v>126</v>
      </c>
      <c r="AN432" s="5">
        <v>9</v>
      </c>
      <c r="AO432" s="5">
        <v>0</v>
      </c>
      <c r="AP432" s="5">
        <v>9</v>
      </c>
      <c r="AQ432" s="5">
        <v>0</v>
      </c>
      <c r="AR432" s="5" t="s">
        <v>127</v>
      </c>
      <c r="AS432" s="5" t="s">
        <v>1231</v>
      </c>
      <c r="AT432" s="5" t="s">
        <v>300</v>
      </c>
      <c r="AU432" s="6" t="s">
        <v>1270</v>
      </c>
      <c r="AV432" s="58"/>
      <c r="AW432" s="58"/>
      <c r="AX432" s="52">
        <v>9</v>
      </c>
      <c r="AY432" s="65"/>
      <c r="AZ432" s="58"/>
      <c r="BA432" s="58"/>
      <c r="BB432" s="52">
        <v>9</v>
      </c>
      <c r="BC432" s="65"/>
      <c r="BD432" s="5" t="s">
        <v>93</v>
      </c>
      <c r="BE432" s="5" t="s">
        <v>1991</v>
      </c>
      <c r="BG432" s="5" t="s">
        <v>1732</v>
      </c>
      <c r="BH432" s="5" t="s">
        <v>1736</v>
      </c>
    </row>
    <row r="433" spans="1:60" s="5" customFormat="1" ht="14">
      <c r="A433" s="5" t="s">
        <v>1702</v>
      </c>
      <c r="B433" s="5" t="s">
        <v>1824</v>
      </c>
      <c r="C433" s="5" t="s">
        <v>1222</v>
      </c>
      <c r="D433" s="5" t="s">
        <v>1223</v>
      </c>
      <c r="E433" s="5" t="s">
        <v>1224</v>
      </c>
      <c r="F433" s="5" t="s">
        <v>1225</v>
      </c>
      <c r="G433" s="5" t="s">
        <v>67</v>
      </c>
      <c r="H433" s="5">
        <v>2015</v>
      </c>
      <c r="I433" s="5" t="s">
        <v>1226</v>
      </c>
      <c r="J433" s="5" t="s">
        <v>167</v>
      </c>
      <c r="K433" s="5" t="s">
        <v>168</v>
      </c>
      <c r="L433" s="5" t="s">
        <v>71</v>
      </c>
      <c r="M433" s="5" t="s">
        <v>1227</v>
      </c>
      <c r="N433" s="5" t="s">
        <v>73</v>
      </c>
      <c r="O433" s="5" t="s">
        <v>74</v>
      </c>
      <c r="P433" s="5" t="s">
        <v>75</v>
      </c>
      <c r="Q433" s="5" t="s">
        <v>72</v>
      </c>
      <c r="R433" s="5" t="s">
        <v>75</v>
      </c>
      <c r="S433" s="5" t="s">
        <v>220</v>
      </c>
      <c r="T433" s="5" t="s">
        <v>76</v>
      </c>
      <c r="U433" s="5" t="s">
        <v>220</v>
      </c>
      <c r="V433" s="5" t="s">
        <v>77</v>
      </c>
      <c r="W433" s="5" t="s">
        <v>114</v>
      </c>
      <c r="X433" s="5" t="s">
        <v>115</v>
      </c>
      <c r="Y433" s="5" t="s">
        <v>1228</v>
      </c>
      <c r="Z433" s="5" t="s">
        <v>404</v>
      </c>
      <c r="AA433" s="5" t="s">
        <v>152</v>
      </c>
      <c r="AB433" s="5" t="s">
        <v>1229</v>
      </c>
      <c r="AC433" s="5" t="s">
        <v>152</v>
      </c>
      <c r="AD433" s="5" t="s">
        <v>83</v>
      </c>
      <c r="AE433" s="5" t="s">
        <v>1230</v>
      </c>
      <c r="AF433" s="5" t="s">
        <v>85</v>
      </c>
      <c r="AG433" s="5" t="s">
        <v>86</v>
      </c>
      <c r="AH433" s="5" t="s">
        <v>76</v>
      </c>
      <c r="AI433" s="5">
        <v>3</v>
      </c>
      <c r="AJ433" s="5" t="s">
        <v>87</v>
      </c>
      <c r="AK433" s="5" t="s">
        <v>124</v>
      </c>
      <c r="AL433" s="5" t="s">
        <v>457</v>
      </c>
      <c r="AM433" s="5" t="s">
        <v>126</v>
      </c>
      <c r="AN433" s="5">
        <v>9</v>
      </c>
      <c r="AO433" s="5">
        <v>0</v>
      </c>
      <c r="AP433" s="5">
        <v>9</v>
      </c>
      <c r="AQ433" s="5">
        <v>0</v>
      </c>
      <c r="AR433" s="5" t="s">
        <v>127</v>
      </c>
      <c r="AS433" s="5" t="s">
        <v>1231</v>
      </c>
      <c r="AT433" s="5" t="s">
        <v>300</v>
      </c>
      <c r="AU433" s="6" t="s">
        <v>1269</v>
      </c>
      <c r="AV433" s="58"/>
      <c r="AW433" s="58"/>
      <c r="AX433" s="52">
        <v>9</v>
      </c>
      <c r="AY433" s="65"/>
      <c r="AZ433" s="58"/>
      <c r="BA433" s="58"/>
      <c r="BB433" s="52">
        <v>9</v>
      </c>
      <c r="BC433" s="65"/>
      <c r="BD433" s="5" t="s">
        <v>93</v>
      </c>
      <c r="BE433" s="5" t="s">
        <v>1991</v>
      </c>
      <c r="BG433" s="5" t="s">
        <v>1732</v>
      </c>
      <c r="BH433" s="5" t="s">
        <v>1736</v>
      </c>
    </row>
    <row r="434" spans="1:60" s="1" customFormat="1">
      <c r="A434" s="1" t="s">
        <v>1703</v>
      </c>
      <c r="B434" s="1" t="s">
        <v>1235</v>
      </c>
      <c r="C434" s="1" t="s">
        <v>1236</v>
      </c>
      <c r="D434" s="1" t="s">
        <v>1237</v>
      </c>
      <c r="E434" s="1" t="s">
        <v>1238</v>
      </c>
      <c r="F434" s="1" t="s">
        <v>66</v>
      </c>
      <c r="G434" s="1" t="s">
        <v>67</v>
      </c>
      <c r="H434" s="1">
        <v>2012</v>
      </c>
      <c r="I434" s="1" t="s">
        <v>1239</v>
      </c>
      <c r="J434" s="1" t="s">
        <v>571</v>
      </c>
      <c r="K434" s="1" t="s">
        <v>572</v>
      </c>
      <c r="L434" s="1" t="s">
        <v>217</v>
      </c>
      <c r="M434" s="1" t="s">
        <v>1240</v>
      </c>
      <c r="N434" s="1" t="s">
        <v>73</v>
      </c>
      <c r="O434" s="1" t="s">
        <v>74</v>
      </c>
      <c r="P434" s="1" t="s">
        <v>75</v>
      </c>
      <c r="Q434" s="1" t="s">
        <v>72</v>
      </c>
      <c r="R434" s="1" t="s">
        <v>75</v>
      </c>
      <c r="S434" s="1" t="s">
        <v>76</v>
      </c>
      <c r="T434" s="1" t="s">
        <v>76</v>
      </c>
      <c r="U434" s="1" t="s">
        <v>76</v>
      </c>
      <c r="V434" s="1" t="s">
        <v>77</v>
      </c>
      <c r="W434" s="1" t="s">
        <v>114</v>
      </c>
      <c r="X434" s="1" t="s">
        <v>115</v>
      </c>
      <c r="Y434" s="1" t="s">
        <v>947</v>
      </c>
      <c r="Z434" s="1" t="s">
        <v>404</v>
      </c>
      <c r="AA434" s="1" t="s">
        <v>152</v>
      </c>
      <c r="AB434" s="1" t="s">
        <v>152</v>
      </c>
      <c r="AC434" s="1" t="s">
        <v>152</v>
      </c>
      <c r="AD434" s="1" t="s">
        <v>121</v>
      </c>
      <c r="AE434" s="1" t="s">
        <v>1242</v>
      </c>
      <c r="AF434" s="1" t="s">
        <v>123</v>
      </c>
      <c r="AG434" s="1" t="s">
        <v>86</v>
      </c>
      <c r="AH434" s="1" t="s">
        <v>76</v>
      </c>
      <c r="AI434" s="1">
        <v>3</v>
      </c>
      <c r="AJ434" s="1">
        <v>3</v>
      </c>
      <c r="AK434" s="1" t="s">
        <v>124</v>
      </c>
      <c r="AL434" s="1" t="s">
        <v>457</v>
      </c>
      <c r="AM434" s="1" t="s">
        <v>88</v>
      </c>
      <c r="AN434" s="1">
        <v>0</v>
      </c>
      <c r="AO434" s="1">
        <v>14</v>
      </c>
      <c r="AP434" s="1">
        <v>0</v>
      </c>
      <c r="AQ434" s="1">
        <v>13</v>
      </c>
      <c r="AR434" s="1" t="s">
        <v>138</v>
      </c>
      <c r="AS434" s="1" t="s">
        <v>1243</v>
      </c>
      <c r="AT434" s="1" t="s">
        <v>91</v>
      </c>
      <c r="AU434" s="4" t="s">
        <v>131</v>
      </c>
      <c r="AV434" s="57">
        <v>0.78</v>
      </c>
      <c r="AW434" s="57">
        <v>0.12</v>
      </c>
      <c r="AX434" s="51">
        <v>14</v>
      </c>
      <c r="AY434" s="64">
        <v>0.44899888641287294</v>
      </c>
      <c r="AZ434" s="57">
        <v>1</v>
      </c>
      <c r="BA434" s="57">
        <v>0.01</v>
      </c>
      <c r="BB434" s="51">
        <v>13</v>
      </c>
      <c r="BC434" s="64">
        <v>3.605551275463989E-2</v>
      </c>
      <c r="BD434" s="1" t="s">
        <v>93</v>
      </c>
      <c r="BE434" s="1" t="s">
        <v>1999</v>
      </c>
      <c r="BF434" s="1" t="s">
        <v>2045</v>
      </c>
    </row>
    <row r="435" spans="1:60" s="1" customFormat="1">
      <c r="A435" s="1" t="s">
        <v>1704</v>
      </c>
      <c r="B435" s="1" t="s">
        <v>1235</v>
      </c>
      <c r="C435" s="1" t="s">
        <v>1236</v>
      </c>
      <c r="D435" s="1" t="s">
        <v>1237</v>
      </c>
      <c r="E435" s="1" t="s">
        <v>1238</v>
      </c>
      <c r="F435" s="1" t="s">
        <v>66</v>
      </c>
      <c r="G435" s="1" t="s">
        <v>67</v>
      </c>
      <c r="H435" s="1">
        <v>2012</v>
      </c>
      <c r="I435" s="1" t="s">
        <v>1239</v>
      </c>
      <c r="J435" s="1" t="s">
        <v>571</v>
      </c>
      <c r="K435" s="1" t="s">
        <v>572</v>
      </c>
      <c r="L435" s="1" t="s">
        <v>217</v>
      </c>
      <c r="M435" s="1" t="s">
        <v>1240</v>
      </c>
      <c r="N435" s="1" t="s">
        <v>73</v>
      </c>
      <c r="O435" s="1" t="s">
        <v>74</v>
      </c>
      <c r="P435" s="1" t="s">
        <v>75</v>
      </c>
      <c r="Q435" s="1" t="s">
        <v>72</v>
      </c>
      <c r="R435" s="1" t="s">
        <v>75</v>
      </c>
      <c r="S435" s="1" t="s">
        <v>76</v>
      </c>
      <c r="T435" s="1" t="s">
        <v>76</v>
      </c>
      <c r="U435" s="1" t="s">
        <v>76</v>
      </c>
      <c r="V435" s="1" t="s">
        <v>77</v>
      </c>
      <c r="W435" s="1" t="s">
        <v>114</v>
      </c>
      <c r="X435" s="1" t="s">
        <v>115</v>
      </c>
      <c r="Y435" s="1" t="s">
        <v>947</v>
      </c>
      <c r="Z435" s="1" t="s">
        <v>404</v>
      </c>
      <c r="AA435" s="1" t="s">
        <v>152</v>
      </c>
      <c r="AB435" s="1" t="s">
        <v>152</v>
      </c>
      <c r="AC435" s="1" t="s">
        <v>152</v>
      </c>
      <c r="AD435" s="1" t="s">
        <v>121</v>
      </c>
      <c r="AE435" s="1" t="s">
        <v>1242</v>
      </c>
      <c r="AF435" s="1" t="s">
        <v>123</v>
      </c>
      <c r="AG435" s="1" t="s">
        <v>86</v>
      </c>
      <c r="AH435" s="1" t="s">
        <v>76</v>
      </c>
      <c r="AI435" s="1">
        <v>3</v>
      </c>
      <c r="AJ435" s="1">
        <v>3</v>
      </c>
      <c r="AK435" s="1" t="s">
        <v>124</v>
      </c>
      <c r="AL435" s="1" t="s">
        <v>457</v>
      </c>
      <c r="AM435" s="1" t="s">
        <v>88</v>
      </c>
      <c r="AN435" s="1">
        <v>0</v>
      </c>
      <c r="AO435" s="1">
        <v>14</v>
      </c>
      <c r="AP435" s="1">
        <v>0</v>
      </c>
      <c r="AQ435" s="1">
        <v>13</v>
      </c>
      <c r="AR435" s="1" t="s">
        <v>138</v>
      </c>
      <c r="AS435" s="1" t="s">
        <v>1243</v>
      </c>
      <c r="AT435" s="1" t="s">
        <v>91</v>
      </c>
      <c r="AU435" s="4" t="s">
        <v>1854</v>
      </c>
      <c r="AV435" s="57">
        <v>0.57999999999999996</v>
      </c>
      <c r="AW435" s="57">
        <v>0.16</v>
      </c>
      <c r="AX435" s="51">
        <v>14</v>
      </c>
      <c r="AY435" s="64">
        <v>0.59866518188383067</v>
      </c>
      <c r="AZ435" s="57">
        <v>0.92</v>
      </c>
      <c r="BA435" s="57">
        <v>0.09</v>
      </c>
      <c r="BB435" s="51">
        <v>13</v>
      </c>
      <c r="BC435" s="64">
        <v>0.32449961479175898</v>
      </c>
      <c r="BD435" s="1" t="s">
        <v>93</v>
      </c>
      <c r="BE435" s="1" t="s">
        <v>1999</v>
      </c>
      <c r="BF435" s="1" t="s">
        <v>2045</v>
      </c>
    </row>
    <row r="436" spans="1:60" s="1" customFormat="1">
      <c r="A436" s="1" t="s">
        <v>1705</v>
      </c>
      <c r="B436" s="1" t="s">
        <v>1235</v>
      </c>
      <c r="C436" s="1" t="s">
        <v>1236</v>
      </c>
      <c r="D436" s="1" t="s">
        <v>1237</v>
      </c>
      <c r="E436" s="1" t="s">
        <v>1238</v>
      </c>
      <c r="F436" s="1" t="s">
        <v>66</v>
      </c>
      <c r="G436" s="1" t="s">
        <v>67</v>
      </c>
      <c r="H436" s="1">
        <v>2012</v>
      </c>
      <c r="I436" s="1" t="s">
        <v>1239</v>
      </c>
      <c r="J436" s="1" t="s">
        <v>571</v>
      </c>
      <c r="K436" s="1" t="s">
        <v>572</v>
      </c>
      <c r="L436" s="1" t="s">
        <v>217</v>
      </c>
      <c r="M436" s="1" t="s">
        <v>1240</v>
      </c>
      <c r="N436" s="1" t="s">
        <v>73</v>
      </c>
      <c r="O436" s="1" t="s">
        <v>74</v>
      </c>
      <c r="P436" s="1" t="s">
        <v>75</v>
      </c>
      <c r="Q436" s="1" t="s">
        <v>72</v>
      </c>
      <c r="R436" s="1" t="s">
        <v>75</v>
      </c>
      <c r="S436" s="1" t="s">
        <v>76</v>
      </c>
      <c r="T436" s="1" t="s">
        <v>76</v>
      </c>
      <c r="U436" s="1" t="s">
        <v>76</v>
      </c>
      <c r="V436" s="1" t="s">
        <v>77</v>
      </c>
      <c r="W436" s="1" t="s">
        <v>114</v>
      </c>
      <c r="X436" s="1" t="s">
        <v>115</v>
      </c>
      <c r="Y436" s="1" t="s">
        <v>947</v>
      </c>
      <c r="Z436" s="1" t="s">
        <v>404</v>
      </c>
      <c r="AA436" s="1" t="s">
        <v>152</v>
      </c>
      <c r="AB436" s="1" t="s">
        <v>152</v>
      </c>
      <c r="AC436" s="1" t="s">
        <v>152</v>
      </c>
      <c r="AD436" s="1" t="s">
        <v>121</v>
      </c>
      <c r="AE436" s="1" t="s">
        <v>1242</v>
      </c>
      <c r="AF436" s="1" t="s">
        <v>123</v>
      </c>
      <c r="AG436" s="1" t="s">
        <v>86</v>
      </c>
      <c r="AH436" s="1" t="s">
        <v>76</v>
      </c>
      <c r="AI436" s="1">
        <v>3</v>
      </c>
      <c r="AJ436" s="1">
        <v>3</v>
      </c>
      <c r="AK436" s="1" t="s">
        <v>124</v>
      </c>
      <c r="AL436" s="1" t="s">
        <v>457</v>
      </c>
      <c r="AM436" s="1" t="s">
        <v>88</v>
      </c>
      <c r="AN436" s="1">
        <v>0</v>
      </c>
      <c r="AO436" s="1">
        <v>14</v>
      </c>
      <c r="AP436" s="1">
        <v>0</v>
      </c>
      <c r="AQ436" s="1">
        <v>13</v>
      </c>
      <c r="AR436" s="1" t="s">
        <v>138</v>
      </c>
      <c r="AS436" s="1" t="s">
        <v>1243</v>
      </c>
      <c r="AT436" s="1" t="s">
        <v>91</v>
      </c>
      <c r="AU436" s="4" t="s">
        <v>1855</v>
      </c>
      <c r="AV436" s="57">
        <v>0.2</v>
      </c>
      <c r="AW436" s="57">
        <v>0.12</v>
      </c>
      <c r="AX436" s="51">
        <v>14</v>
      </c>
      <c r="AY436" s="64">
        <v>0.44899888641287294</v>
      </c>
      <c r="AZ436" s="57">
        <v>0.23</v>
      </c>
      <c r="BA436" s="57">
        <v>0.14000000000000001</v>
      </c>
      <c r="BB436" s="51">
        <v>13</v>
      </c>
      <c r="BC436" s="64">
        <v>0.50477717856495852</v>
      </c>
      <c r="BD436" s="1" t="s">
        <v>93</v>
      </c>
      <c r="BE436" s="1" t="s">
        <v>1999</v>
      </c>
      <c r="BF436" s="1" t="s">
        <v>2045</v>
      </c>
    </row>
    <row r="437" spans="1:60" s="1" customFormat="1">
      <c r="A437" s="1" t="s">
        <v>1706</v>
      </c>
      <c r="B437" s="1" t="s">
        <v>1235</v>
      </c>
      <c r="C437" s="1" t="s">
        <v>1236</v>
      </c>
      <c r="D437" s="1" t="s">
        <v>1237</v>
      </c>
      <c r="E437" s="1" t="s">
        <v>1238</v>
      </c>
      <c r="F437" s="1" t="s">
        <v>66</v>
      </c>
      <c r="G437" s="1" t="s">
        <v>67</v>
      </c>
      <c r="H437" s="1">
        <v>2012</v>
      </c>
      <c r="I437" s="1" t="s">
        <v>1239</v>
      </c>
      <c r="J437" s="1" t="s">
        <v>571</v>
      </c>
      <c r="K437" s="1" t="s">
        <v>572</v>
      </c>
      <c r="L437" s="1" t="s">
        <v>217</v>
      </c>
      <c r="M437" s="1" t="s">
        <v>1240</v>
      </c>
      <c r="N437" s="1" t="s">
        <v>73</v>
      </c>
      <c r="O437" s="1" t="s">
        <v>74</v>
      </c>
      <c r="P437" s="1" t="s">
        <v>75</v>
      </c>
      <c r="Q437" s="1" t="s">
        <v>72</v>
      </c>
      <c r="R437" s="1" t="s">
        <v>75</v>
      </c>
      <c r="S437" s="1" t="s">
        <v>76</v>
      </c>
      <c r="T437" s="1" t="s">
        <v>76</v>
      </c>
      <c r="U437" s="1" t="s">
        <v>76</v>
      </c>
      <c r="V437" s="1" t="s">
        <v>77</v>
      </c>
      <c r="W437" s="1" t="s">
        <v>114</v>
      </c>
      <c r="X437" s="1" t="s">
        <v>115</v>
      </c>
      <c r="Y437" s="1" t="s">
        <v>947</v>
      </c>
      <c r="Z437" s="1" t="s">
        <v>404</v>
      </c>
      <c r="AA437" s="1" t="s">
        <v>152</v>
      </c>
      <c r="AB437" s="1" t="s">
        <v>152</v>
      </c>
      <c r="AC437" s="1" t="s">
        <v>152</v>
      </c>
      <c r="AD437" s="1" t="s">
        <v>121</v>
      </c>
      <c r="AE437" s="1" t="s">
        <v>1242</v>
      </c>
      <c r="AF437" s="1" t="s">
        <v>123</v>
      </c>
      <c r="AG437" s="1" t="s">
        <v>86</v>
      </c>
      <c r="AH437" s="1" t="s">
        <v>76</v>
      </c>
      <c r="AI437" s="1">
        <v>3</v>
      </c>
      <c r="AJ437" s="1">
        <v>3</v>
      </c>
      <c r="AK437" s="1" t="s">
        <v>124</v>
      </c>
      <c r="AL437" s="1" t="s">
        <v>457</v>
      </c>
      <c r="AM437" s="1" t="s">
        <v>88</v>
      </c>
      <c r="AN437" s="1">
        <v>0</v>
      </c>
      <c r="AO437" s="1">
        <v>14</v>
      </c>
      <c r="AP437" s="1">
        <v>0</v>
      </c>
      <c r="AQ437" s="1">
        <v>13</v>
      </c>
      <c r="AR437" s="1" t="s">
        <v>138</v>
      </c>
      <c r="AS437" s="1" t="s">
        <v>1243</v>
      </c>
      <c r="AT437" s="1" t="s">
        <v>91</v>
      </c>
      <c r="AU437" s="4" t="s">
        <v>1270</v>
      </c>
      <c r="AV437" s="57">
        <v>0.14269000000000001</v>
      </c>
      <c r="AW437" s="57">
        <v>0.10339000000000001</v>
      </c>
      <c r="AX437" s="51">
        <v>14</v>
      </c>
      <c r="AY437" s="64">
        <v>0.38684995721855781</v>
      </c>
      <c r="AZ437" s="57">
        <v>7.954E-2</v>
      </c>
      <c r="BA437" s="57">
        <v>8.1049999999999997E-2</v>
      </c>
      <c r="BB437" s="51">
        <v>13</v>
      </c>
      <c r="BC437" s="64">
        <v>0.29222993087635629</v>
      </c>
      <c r="BD437" s="1" t="s">
        <v>93</v>
      </c>
      <c r="BE437" s="1" t="s">
        <v>1999</v>
      </c>
      <c r="BF437" s="1" t="s">
        <v>2045</v>
      </c>
    </row>
    <row r="438" spans="1:60" s="1" customFormat="1">
      <c r="A438" s="1" t="s">
        <v>1707</v>
      </c>
      <c r="B438" s="1" t="s">
        <v>1235</v>
      </c>
      <c r="C438" s="1" t="s">
        <v>1236</v>
      </c>
      <c r="D438" s="1" t="s">
        <v>1237</v>
      </c>
      <c r="E438" s="1" t="s">
        <v>1238</v>
      </c>
      <c r="F438" s="1" t="s">
        <v>66</v>
      </c>
      <c r="G438" s="1" t="s">
        <v>67</v>
      </c>
      <c r="H438" s="1">
        <v>2012</v>
      </c>
      <c r="I438" s="1" t="s">
        <v>1239</v>
      </c>
      <c r="J438" s="1" t="s">
        <v>571</v>
      </c>
      <c r="K438" s="1" t="s">
        <v>572</v>
      </c>
      <c r="L438" s="1" t="s">
        <v>217</v>
      </c>
      <c r="M438" s="1" t="s">
        <v>1240</v>
      </c>
      <c r="N438" s="1" t="s">
        <v>73</v>
      </c>
      <c r="O438" s="1" t="s">
        <v>74</v>
      </c>
      <c r="P438" s="1" t="s">
        <v>75</v>
      </c>
      <c r="Q438" s="1" t="s">
        <v>72</v>
      </c>
      <c r="R438" s="1" t="s">
        <v>75</v>
      </c>
      <c r="S438" s="1" t="s">
        <v>76</v>
      </c>
      <c r="T438" s="1" t="s">
        <v>76</v>
      </c>
      <c r="U438" s="1" t="s">
        <v>76</v>
      </c>
      <c r="V438" s="1" t="s">
        <v>77</v>
      </c>
      <c r="W438" s="1" t="s">
        <v>114</v>
      </c>
      <c r="X438" s="1" t="s">
        <v>115</v>
      </c>
      <c r="Y438" s="1" t="s">
        <v>947</v>
      </c>
      <c r="Z438" s="1" t="s">
        <v>404</v>
      </c>
      <c r="AA438" s="1" t="s">
        <v>152</v>
      </c>
      <c r="AB438" s="1" t="s">
        <v>152</v>
      </c>
      <c r="AC438" s="1" t="s">
        <v>152</v>
      </c>
      <c r="AD438" s="1" t="s">
        <v>121</v>
      </c>
      <c r="AE438" s="1" t="s">
        <v>1242</v>
      </c>
      <c r="AF438" s="1" t="s">
        <v>123</v>
      </c>
      <c r="AG438" s="1" t="s">
        <v>86</v>
      </c>
      <c r="AH438" s="1" t="s">
        <v>76</v>
      </c>
      <c r="AI438" s="1">
        <v>3</v>
      </c>
      <c r="AJ438" s="1">
        <v>3</v>
      </c>
      <c r="AK438" s="1" t="s">
        <v>124</v>
      </c>
      <c r="AL438" s="1" t="s">
        <v>457</v>
      </c>
      <c r="AM438" s="1" t="s">
        <v>88</v>
      </c>
      <c r="AN438" s="1">
        <v>0</v>
      </c>
      <c r="AO438" s="1">
        <v>14</v>
      </c>
      <c r="AP438" s="1">
        <v>0</v>
      </c>
      <c r="AQ438" s="1">
        <v>13</v>
      </c>
      <c r="AR438" s="1" t="s">
        <v>138</v>
      </c>
      <c r="AS438" s="1" t="s">
        <v>1243</v>
      </c>
      <c r="AT438" s="1" t="s">
        <v>91</v>
      </c>
      <c r="AU438" s="4" t="s">
        <v>1269</v>
      </c>
      <c r="AV438" s="57">
        <v>0.78491</v>
      </c>
      <c r="AW438" s="57">
        <v>0.11689500000000001</v>
      </c>
      <c r="AX438" s="51">
        <v>14</v>
      </c>
      <c r="AY438" s="64">
        <v>0.43738104022693991</v>
      </c>
      <c r="AZ438" s="57">
        <v>0.99185999999999996</v>
      </c>
      <c r="BA438" s="57">
        <v>0.01</v>
      </c>
      <c r="BB438" s="51">
        <v>13</v>
      </c>
      <c r="BC438" s="64">
        <v>3.605551275463989E-2</v>
      </c>
      <c r="BD438" s="1" t="s">
        <v>93</v>
      </c>
      <c r="BE438" s="1" t="s">
        <v>1999</v>
      </c>
      <c r="BF438" s="1" t="s">
        <v>2045</v>
      </c>
    </row>
    <row r="439" spans="1:60">
      <c r="A439" t="s">
        <v>1708</v>
      </c>
      <c r="B439" t="s">
        <v>1923</v>
      </c>
      <c r="C439" t="s">
        <v>1249</v>
      </c>
      <c r="D439" t="s">
        <v>1250</v>
      </c>
      <c r="E439" t="s">
        <v>1925</v>
      </c>
      <c r="F439" t="s">
        <v>1924</v>
      </c>
      <c r="G439" s="7" t="s">
        <v>67</v>
      </c>
      <c r="H439">
        <v>2018</v>
      </c>
      <c r="I439" t="s">
        <v>1910</v>
      </c>
      <c r="J439" t="s">
        <v>571</v>
      </c>
      <c r="K439" t="s">
        <v>572</v>
      </c>
      <c r="L439" t="s">
        <v>217</v>
      </c>
      <c r="M439" t="s">
        <v>1253</v>
      </c>
      <c r="N439" t="s">
        <v>73</v>
      </c>
      <c r="O439" t="s">
        <v>113</v>
      </c>
      <c r="P439" t="s">
        <v>75</v>
      </c>
      <c r="Q439" t="s">
        <v>72</v>
      </c>
      <c r="R439" t="s">
        <v>75</v>
      </c>
      <c r="S439" t="s">
        <v>220</v>
      </c>
      <c r="T439" t="s">
        <v>76</v>
      </c>
      <c r="U439" t="s">
        <v>76</v>
      </c>
      <c r="V439" t="s">
        <v>77</v>
      </c>
      <c r="W439" t="s">
        <v>222</v>
      </c>
      <c r="X439" t="s">
        <v>78</v>
      </c>
      <c r="Y439" t="s">
        <v>947</v>
      </c>
      <c r="Z439" t="s">
        <v>404</v>
      </c>
      <c r="AA439" t="s">
        <v>419</v>
      </c>
      <c r="AB439" t="s">
        <v>419</v>
      </c>
      <c r="AC439" t="s">
        <v>419</v>
      </c>
      <c r="AD439" t="s">
        <v>121</v>
      </c>
      <c r="AE439" t="s">
        <v>1254</v>
      </c>
      <c r="AF439" t="s">
        <v>85</v>
      </c>
      <c r="AG439" t="s">
        <v>154</v>
      </c>
      <c r="AH439" t="s">
        <v>76</v>
      </c>
      <c r="AI439">
        <v>3</v>
      </c>
      <c r="AJ439">
        <v>1</v>
      </c>
      <c r="AK439" t="s">
        <v>272</v>
      </c>
      <c r="AL439" t="s">
        <v>421</v>
      </c>
      <c r="AM439" t="s">
        <v>126</v>
      </c>
      <c r="AN439">
        <v>0</v>
      </c>
      <c r="AO439">
        <v>30</v>
      </c>
      <c r="AP439">
        <v>0</v>
      </c>
      <c r="AQ439">
        <v>34</v>
      </c>
      <c r="AR439" t="s">
        <v>138</v>
      </c>
      <c r="AS439" t="s">
        <v>1255</v>
      </c>
      <c r="AT439" t="s">
        <v>91</v>
      </c>
      <c r="AU439" s="3" t="s">
        <v>131</v>
      </c>
      <c r="AV439" s="56">
        <v>2.76</v>
      </c>
      <c r="AW439" s="56">
        <v>0.51</v>
      </c>
      <c r="AX439" s="50">
        <v>30</v>
      </c>
      <c r="AY439" s="63">
        <v>2.8</v>
      </c>
      <c r="AZ439" s="56">
        <v>2.61</v>
      </c>
      <c r="BA439" s="56">
        <v>0.45</v>
      </c>
      <c r="BB439" s="50">
        <v>34</v>
      </c>
      <c r="BC439" s="63">
        <v>2.61</v>
      </c>
      <c r="BD439" t="s">
        <v>93</v>
      </c>
      <c r="BE439" t="s">
        <v>157</v>
      </c>
    </row>
    <row r="440" spans="1:60">
      <c r="A440" t="s">
        <v>1709</v>
      </c>
      <c r="B440" t="s">
        <v>1923</v>
      </c>
      <c r="C440" t="s">
        <v>1249</v>
      </c>
      <c r="D440" t="s">
        <v>1250</v>
      </c>
      <c r="E440" t="s">
        <v>1925</v>
      </c>
      <c r="F440" t="s">
        <v>1924</v>
      </c>
      <c r="G440" t="s">
        <v>67</v>
      </c>
      <c r="H440">
        <v>2018</v>
      </c>
      <c r="I440" t="s">
        <v>1910</v>
      </c>
      <c r="J440" t="s">
        <v>571</v>
      </c>
      <c r="K440" t="s">
        <v>572</v>
      </c>
      <c r="L440" t="s">
        <v>217</v>
      </c>
      <c r="M440" t="s">
        <v>1253</v>
      </c>
      <c r="N440" t="s">
        <v>73</v>
      </c>
      <c r="O440" t="s">
        <v>113</v>
      </c>
      <c r="P440" t="s">
        <v>75</v>
      </c>
      <c r="Q440" t="s">
        <v>72</v>
      </c>
      <c r="R440" t="s">
        <v>75</v>
      </c>
      <c r="S440" t="s">
        <v>220</v>
      </c>
      <c r="T440" t="s">
        <v>76</v>
      </c>
      <c r="U440" t="s">
        <v>76</v>
      </c>
      <c r="V440" t="s">
        <v>77</v>
      </c>
      <c r="W440" t="s">
        <v>222</v>
      </c>
      <c r="X440" t="s">
        <v>78</v>
      </c>
      <c r="Y440" t="s">
        <v>947</v>
      </c>
      <c r="Z440" t="s">
        <v>404</v>
      </c>
      <c r="AA440" t="s">
        <v>419</v>
      </c>
      <c r="AB440" t="s">
        <v>419</v>
      </c>
      <c r="AC440" t="s">
        <v>419</v>
      </c>
      <c r="AD440" t="s">
        <v>121</v>
      </c>
      <c r="AE440" t="s">
        <v>1254</v>
      </c>
      <c r="AF440" t="s">
        <v>85</v>
      </c>
      <c r="AG440" t="s">
        <v>154</v>
      </c>
      <c r="AH440" t="s">
        <v>76</v>
      </c>
      <c r="AI440">
        <v>3</v>
      </c>
      <c r="AJ440">
        <v>1</v>
      </c>
      <c r="AK440" t="s">
        <v>272</v>
      </c>
      <c r="AL440" t="s">
        <v>421</v>
      </c>
      <c r="AM440" t="s">
        <v>126</v>
      </c>
      <c r="AN440">
        <v>0</v>
      </c>
      <c r="AO440">
        <v>30</v>
      </c>
      <c r="AP440">
        <v>0</v>
      </c>
      <c r="AQ440">
        <v>34</v>
      </c>
      <c r="AR440" t="s">
        <v>138</v>
      </c>
      <c r="AS440" t="s">
        <v>1255</v>
      </c>
      <c r="AT440" t="s">
        <v>91</v>
      </c>
      <c r="AU440" s="3" t="s">
        <v>1854</v>
      </c>
      <c r="AV440" s="56">
        <v>6.41</v>
      </c>
      <c r="AW440" s="56">
        <v>1.17</v>
      </c>
      <c r="AX440" s="50">
        <v>30</v>
      </c>
      <c r="AY440" s="63">
        <v>6.4</v>
      </c>
      <c r="AZ440" s="56">
        <v>6.56</v>
      </c>
      <c r="BA440" s="56">
        <v>1.01</v>
      </c>
      <c r="BB440" s="50">
        <v>34</v>
      </c>
      <c r="BC440" s="63">
        <v>5.91</v>
      </c>
      <c r="BD440" t="s">
        <v>93</v>
      </c>
      <c r="BE440" t="s">
        <v>157</v>
      </c>
    </row>
    <row r="441" spans="1:60">
      <c r="A441" t="s">
        <v>1710</v>
      </c>
      <c r="B441" t="s">
        <v>1923</v>
      </c>
      <c r="C441" t="s">
        <v>1249</v>
      </c>
      <c r="D441" t="s">
        <v>1250</v>
      </c>
      <c r="E441" t="s">
        <v>1925</v>
      </c>
      <c r="F441" t="s">
        <v>1924</v>
      </c>
      <c r="G441" t="s">
        <v>67</v>
      </c>
      <c r="H441">
        <v>2018</v>
      </c>
      <c r="I441" t="s">
        <v>1910</v>
      </c>
      <c r="J441" t="s">
        <v>571</v>
      </c>
      <c r="K441" t="s">
        <v>572</v>
      </c>
      <c r="L441" t="s">
        <v>217</v>
      </c>
      <c r="M441" t="s">
        <v>1253</v>
      </c>
      <c r="N441" t="s">
        <v>73</v>
      </c>
      <c r="O441" t="s">
        <v>113</v>
      </c>
      <c r="P441" t="s">
        <v>75</v>
      </c>
      <c r="Q441" t="s">
        <v>72</v>
      </c>
      <c r="R441" t="s">
        <v>75</v>
      </c>
      <c r="S441" t="s">
        <v>220</v>
      </c>
      <c r="T441" t="s">
        <v>76</v>
      </c>
      <c r="U441" t="s">
        <v>76</v>
      </c>
      <c r="V441" t="s">
        <v>77</v>
      </c>
      <c r="W441" t="s">
        <v>222</v>
      </c>
      <c r="X441" t="s">
        <v>78</v>
      </c>
      <c r="Y441" t="s">
        <v>947</v>
      </c>
      <c r="Z441" t="s">
        <v>404</v>
      </c>
      <c r="AA441" t="s">
        <v>419</v>
      </c>
      <c r="AB441" t="s">
        <v>419</v>
      </c>
      <c r="AC441" t="s">
        <v>419</v>
      </c>
      <c r="AD441" t="s">
        <v>121</v>
      </c>
      <c r="AE441" t="s">
        <v>1254</v>
      </c>
      <c r="AF441" t="s">
        <v>85</v>
      </c>
      <c r="AG441" t="s">
        <v>154</v>
      </c>
      <c r="AH441" t="s">
        <v>76</v>
      </c>
      <c r="AI441">
        <v>3</v>
      </c>
      <c r="AJ441">
        <v>1</v>
      </c>
      <c r="AK441" t="s">
        <v>272</v>
      </c>
      <c r="AL441" t="s">
        <v>421</v>
      </c>
      <c r="AM441" t="s">
        <v>126</v>
      </c>
      <c r="AN441">
        <v>0</v>
      </c>
      <c r="AO441">
        <v>30</v>
      </c>
      <c r="AP441">
        <v>0</v>
      </c>
      <c r="AQ441">
        <v>34</v>
      </c>
      <c r="AR441" t="s">
        <v>138</v>
      </c>
      <c r="AS441" t="s">
        <v>1255</v>
      </c>
      <c r="AT441" t="s">
        <v>91</v>
      </c>
      <c r="AU441" s="3" t="s">
        <v>1855</v>
      </c>
      <c r="AV441" s="56">
        <v>17.25</v>
      </c>
      <c r="AW441" s="56">
        <v>1.64</v>
      </c>
      <c r="AX441" s="50">
        <v>30</v>
      </c>
      <c r="AY441" s="63">
        <v>8.9700000000000006</v>
      </c>
      <c r="AZ441" s="56">
        <v>14.61</v>
      </c>
      <c r="BA441" s="56">
        <v>1.62</v>
      </c>
      <c r="BB441" s="50">
        <v>34</v>
      </c>
      <c r="BC441" s="63">
        <v>9.44</v>
      </c>
      <c r="BD441" t="s">
        <v>93</v>
      </c>
      <c r="BE441" t="s">
        <v>157</v>
      </c>
    </row>
    <row r="442" spans="1:60">
      <c r="A442" t="s">
        <v>1711</v>
      </c>
      <c r="B442" t="s">
        <v>1923</v>
      </c>
      <c r="C442" t="s">
        <v>1249</v>
      </c>
      <c r="D442" t="s">
        <v>1250</v>
      </c>
      <c r="E442" t="s">
        <v>1925</v>
      </c>
      <c r="F442" t="s">
        <v>1924</v>
      </c>
      <c r="G442" t="s">
        <v>67</v>
      </c>
      <c r="H442">
        <v>2018</v>
      </c>
      <c r="I442" t="s">
        <v>1910</v>
      </c>
      <c r="J442" t="s">
        <v>571</v>
      </c>
      <c r="K442" t="s">
        <v>572</v>
      </c>
      <c r="L442" t="s">
        <v>217</v>
      </c>
      <c r="M442" t="s">
        <v>1253</v>
      </c>
      <c r="N442" t="s">
        <v>73</v>
      </c>
      <c r="O442" t="s">
        <v>113</v>
      </c>
      <c r="P442" t="s">
        <v>75</v>
      </c>
      <c r="Q442" t="s">
        <v>72</v>
      </c>
      <c r="R442" t="s">
        <v>75</v>
      </c>
      <c r="S442" t="s">
        <v>220</v>
      </c>
      <c r="T442" t="s">
        <v>76</v>
      </c>
      <c r="U442" t="s">
        <v>76</v>
      </c>
      <c r="V442" t="s">
        <v>77</v>
      </c>
      <c r="W442" t="s">
        <v>222</v>
      </c>
      <c r="X442" t="s">
        <v>78</v>
      </c>
      <c r="Y442" t="s">
        <v>947</v>
      </c>
      <c r="Z442" t="s">
        <v>404</v>
      </c>
      <c r="AA442" t="s">
        <v>419</v>
      </c>
      <c r="AB442" t="s">
        <v>419</v>
      </c>
      <c r="AC442" t="s">
        <v>419</v>
      </c>
      <c r="AD442" t="s">
        <v>121</v>
      </c>
      <c r="AE442" t="s">
        <v>1254</v>
      </c>
      <c r="AF442" t="s">
        <v>85</v>
      </c>
      <c r="AG442" t="s">
        <v>154</v>
      </c>
      <c r="AH442" t="s">
        <v>76</v>
      </c>
      <c r="AI442">
        <v>3</v>
      </c>
      <c r="AJ442">
        <v>1</v>
      </c>
      <c r="AK442" t="s">
        <v>272</v>
      </c>
      <c r="AL442" t="s">
        <v>421</v>
      </c>
      <c r="AM442" t="s">
        <v>126</v>
      </c>
      <c r="AN442">
        <v>0</v>
      </c>
      <c r="AO442">
        <v>30</v>
      </c>
      <c r="AP442">
        <v>0</v>
      </c>
      <c r="AQ442">
        <v>34</v>
      </c>
      <c r="AR442" t="s">
        <v>138</v>
      </c>
      <c r="AS442" t="s">
        <v>1255</v>
      </c>
      <c r="AT442" t="s">
        <v>91</v>
      </c>
      <c r="AU442" s="3" t="s">
        <v>1270</v>
      </c>
      <c r="AV442" s="56">
        <v>17.324000000000002</v>
      </c>
      <c r="AW442" s="56">
        <v>1.2230000000000025</v>
      </c>
      <c r="AX442" s="50">
        <v>30</v>
      </c>
      <c r="AY442" s="63">
        <v>6.6986468782881952</v>
      </c>
      <c r="AZ442" s="56">
        <v>18.972999999999999</v>
      </c>
      <c r="BA442" s="56">
        <v>0.90400000000000003</v>
      </c>
      <c r="BB442" s="50">
        <v>34</v>
      </c>
      <c r="BC442" s="63">
        <v>5.2711805129401519</v>
      </c>
      <c r="BD442" t="s">
        <v>93</v>
      </c>
      <c r="BE442" t="s">
        <v>157</v>
      </c>
    </row>
    <row r="443" spans="1:60">
      <c r="A443" t="s">
        <v>1712</v>
      </c>
      <c r="B443" t="s">
        <v>1923</v>
      </c>
      <c r="C443" t="s">
        <v>1249</v>
      </c>
      <c r="D443" t="s">
        <v>1250</v>
      </c>
      <c r="E443" t="s">
        <v>1925</v>
      </c>
      <c r="F443" t="s">
        <v>1924</v>
      </c>
      <c r="G443" t="s">
        <v>67</v>
      </c>
      <c r="H443">
        <v>2018</v>
      </c>
      <c r="I443" t="s">
        <v>1910</v>
      </c>
      <c r="J443" t="s">
        <v>571</v>
      </c>
      <c r="K443" t="s">
        <v>572</v>
      </c>
      <c r="L443" t="s">
        <v>217</v>
      </c>
      <c r="M443" t="s">
        <v>1253</v>
      </c>
      <c r="N443" t="s">
        <v>73</v>
      </c>
      <c r="O443" t="s">
        <v>113</v>
      </c>
      <c r="P443" t="s">
        <v>75</v>
      </c>
      <c r="Q443" t="s">
        <v>72</v>
      </c>
      <c r="R443" t="s">
        <v>75</v>
      </c>
      <c r="S443" t="s">
        <v>220</v>
      </c>
      <c r="T443" t="s">
        <v>76</v>
      </c>
      <c r="U443" t="s">
        <v>76</v>
      </c>
      <c r="V443" t="s">
        <v>77</v>
      </c>
      <c r="W443" t="s">
        <v>222</v>
      </c>
      <c r="X443" t="s">
        <v>78</v>
      </c>
      <c r="Y443" t="s">
        <v>947</v>
      </c>
      <c r="Z443" t="s">
        <v>404</v>
      </c>
      <c r="AA443" t="s">
        <v>419</v>
      </c>
      <c r="AB443" t="s">
        <v>419</v>
      </c>
      <c r="AC443" t="s">
        <v>419</v>
      </c>
      <c r="AD443" t="s">
        <v>121</v>
      </c>
      <c r="AE443" t="s">
        <v>1254</v>
      </c>
      <c r="AF443" t="s">
        <v>85</v>
      </c>
      <c r="AG443" t="s">
        <v>154</v>
      </c>
      <c r="AH443" t="s">
        <v>76</v>
      </c>
      <c r="AI443">
        <v>3</v>
      </c>
      <c r="AJ443">
        <v>1</v>
      </c>
      <c r="AK443" t="s">
        <v>272</v>
      </c>
      <c r="AL443" t="s">
        <v>421</v>
      </c>
      <c r="AM443" t="s">
        <v>126</v>
      </c>
      <c r="AN443">
        <v>0</v>
      </c>
      <c r="AO443">
        <v>30</v>
      </c>
      <c r="AP443">
        <v>0</v>
      </c>
      <c r="AQ443">
        <v>34</v>
      </c>
      <c r="AR443" t="s">
        <v>138</v>
      </c>
      <c r="AS443" t="s">
        <v>1255</v>
      </c>
      <c r="AT443" t="s">
        <v>91</v>
      </c>
      <c r="AU443" s="3" t="s">
        <v>1269</v>
      </c>
      <c r="AV443" s="56">
        <v>3.0659999999999998</v>
      </c>
      <c r="AW443" s="56">
        <v>0.69099999999999995</v>
      </c>
      <c r="AX443" s="50">
        <v>30</v>
      </c>
      <c r="AY443" s="63">
        <v>3.7847628723606976</v>
      </c>
      <c r="AZ443" s="56">
        <v>2.6019999999999999</v>
      </c>
      <c r="BA443" s="56">
        <v>0.34899999999999975</v>
      </c>
      <c r="BB443" s="50">
        <v>34</v>
      </c>
      <c r="BC443" s="63">
        <v>2.0350022113010087</v>
      </c>
      <c r="BD443" t="s">
        <v>93</v>
      </c>
      <c r="BE443" t="s">
        <v>157</v>
      </c>
    </row>
    <row r="444" spans="1:60" s="1" customFormat="1">
      <c r="A444" s="1" t="s">
        <v>1713</v>
      </c>
      <c r="B444" s="1" t="s">
        <v>1923</v>
      </c>
      <c r="C444" s="1" t="s">
        <v>1260</v>
      </c>
      <c r="D444" s="1" t="s">
        <v>1250</v>
      </c>
      <c r="E444" s="1" t="s">
        <v>1925</v>
      </c>
      <c r="F444" s="1" t="s">
        <v>1924</v>
      </c>
      <c r="G444" s="1" t="s">
        <v>67</v>
      </c>
      <c r="H444" s="1">
        <v>2018</v>
      </c>
      <c r="I444" s="1" t="s">
        <v>1910</v>
      </c>
      <c r="J444" s="1" t="s">
        <v>571</v>
      </c>
      <c r="K444" s="1" t="s">
        <v>572</v>
      </c>
      <c r="L444" s="1" t="s">
        <v>217</v>
      </c>
      <c r="M444" s="1" t="s">
        <v>1253</v>
      </c>
      <c r="N444" s="1" t="s">
        <v>73</v>
      </c>
      <c r="O444" s="1" t="s">
        <v>113</v>
      </c>
      <c r="P444" s="1" t="s">
        <v>75</v>
      </c>
      <c r="Q444" s="1" t="s">
        <v>72</v>
      </c>
      <c r="R444" s="1" t="s">
        <v>75</v>
      </c>
      <c r="S444" s="1" t="s">
        <v>220</v>
      </c>
      <c r="T444" s="1" t="s">
        <v>76</v>
      </c>
      <c r="U444" s="1" t="s">
        <v>76</v>
      </c>
      <c r="V444" s="1" t="s">
        <v>77</v>
      </c>
      <c r="W444" s="1" t="s">
        <v>222</v>
      </c>
      <c r="X444" s="1" t="s">
        <v>78</v>
      </c>
      <c r="Y444" s="1" t="s">
        <v>947</v>
      </c>
      <c r="Z444" s="1" t="s">
        <v>404</v>
      </c>
      <c r="AA444" s="1" t="s">
        <v>419</v>
      </c>
      <c r="AB444" s="1" t="s">
        <v>419</v>
      </c>
      <c r="AC444" s="1" t="s">
        <v>419</v>
      </c>
      <c r="AD444" s="1" t="s">
        <v>121</v>
      </c>
      <c r="AE444" s="1" t="s">
        <v>1261</v>
      </c>
      <c r="AF444" s="1" t="s">
        <v>85</v>
      </c>
      <c r="AG444" s="1" t="s">
        <v>86</v>
      </c>
      <c r="AH444" s="1" t="s">
        <v>76</v>
      </c>
      <c r="AI444" s="1">
        <v>3</v>
      </c>
      <c r="AJ444" s="1">
        <v>1</v>
      </c>
      <c r="AK444" s="1" t="s">
        <v>272</v>
      </c>
      <c r="AL444" s="1" t="s">
        <v>421</v>
      </c>
      <c r="AM444" s="1" t="s">
        <v>126</v>
      </c>
      <c r="AN444" s="1">
        <v>0</v>
      </c>
      <c r="AO444" s="1">
        <v>31</v>
      </c>
      <c r="AP444" s="1">
        <v>0</v>
      </c>
      <c r="AQ444" s="1">
        <v>33</v>
      </c>
      <c r="AR444" s="1" t="s">
        <v>138</v>
      </c>
      <c r="AS444" s="1" t="s">
        <v>1264</v>
      </c>
      <c r="AT444" s="1" t="s">
        <v>91</v>
      </c>
      <c r="AU444" s="4" t="s">
        <v>131</v>
      </c>
      <c r="AV444" s="57">
        <v>4.7699999999999996</v>
      </c>
      <c r="AW444" s="57">
        <v>1.21</v>
      </c>
      <c r="AX444" s="51">
        <v>31</v>
      </c>
      <c r="AY444" s="64">
        <v>6.76</v>
      </c>
      <c r="AZ444" s="57">
        <v>6.18</v>
      </c>
      <c r="BA444" s="57">
        <v>1.42</v>
      </c>
      <c r="BB444" s="51">
        <v>33</v>
      </c>
      <c r="BC444" s="64">
        <v>8.15</v>
      </c>
      <c r="BD444" s="1" t="s">
        <v>93</v>
      </c>
      <c r="BE444" s="1" t="s">
        <v>157</v>
      </c>
    </row>
    <row r="445" spans="1:60" s="1" customFormat="1">
      <c r="A445" s="1" t="s">
        <v>1714</v>
      </c>
      <c r="B445" s="1" t="s">
        <v>1923</v>
      </c>
      <c r="C445" s="1" t="s">
        <v>1260</v>
      </c>
      <c r="D445" s="1" t="s">
        <v>1250</v>
      </c>
      <c r="E445" s="1" t="s">
        <v>1925</v>
      </c>
      <c r="F445" s="1" t="s">
        <v>1924</v>
      </c>
      <c r="G445" s="1" t="s">
        <v>67</v>
      </c>
      <c r="H445" s="1">
        <v>2018</v>
      </c>
      <c r="I445" s="1" t="s">
        <v>1910</v>
      </c>
      <c r="J445" s="1" t="s">
        <v>571</v>
      </c>
      <c r="K445" s="1" t="s">
        <v>572</v>
      </c>
      <c r="L445" s="1" t="s">
        <v>217</v>
      </c>
      <c r="M445" s="1" t="s">
        <v>1253</v>
      </c>
      <c r="N445" s="1" t="s">
        <v>73</v>
      </c>
      <c r="O445" s="1" t="s">
        <v>113</v>
      </c>
      <c r="P445" s="1" t="s">
        <v>75</v>
      </c>
      <c r="Q445" s="1" t="s">
        <v>72</v>
      </c>
      <c r="R445" s="1" t="s">
        <v>75</v>
      </c>
      <c r="S445" s="1" t="s">
        <v>220</v>
      </c>
      <c r="T445" s="1" t="s">
        <v>76</v>
      </c>
      <c r="U445" s="1" t="s">
        <v>76</v>
      </c>
      <c r="V445" s="1" t="s">
        <v>77</v>
      </c>
      <c r="W445" s="1" t="s">
        <v>222</v>
      </c>
      <c r="X445" s="1" t="s">
        <v>78</v>
      </c>
      <c r="Y445" s="1" t="s">
        <v>947</v>
      </c>
      <c r="Z445" s="1" t="s">
        <v>404</v>
      </c>
      <c r="AA445" s="1" t="s">
        <v>419</v>
      </c>
      <c r="AB445" s="1" t="s">
        <v>419</v>
      </c>
      <c r="AC445" s="1" t="s">
        <v>419</v>
      </c>
      <c r="AD445" s="1" t="s">
        <v>121</v>
      </c>
      <c r="AE445" s="1" t="s">
        <v>1261</v>
      </c>
      <c r="AF445" s="1" t="s">
        <v>85</v>
      </c>
      <c r="AG445" s="1" t="s">
        <v>86</v>
      </c>
      <c r="AH445" s="1" t="s">
        <v>76</v>
      </c>
      <c r="AI445" s="1">
        <v>3</v>
      </c>
      <c r="AJ445" s="1">
        <v>1</v>
      </c>
      <c r="AK445" s="1" t="s">
        <v>272</v>
      </c>
      <c r="AL445" s="1" t="s">
        <v>421</v>
      </c>
      <c r="AM445" s="1" t="s">
        <v>126</v>
      </c>
      <c r="AN445" s="1">
        <v>0</v>
      </c>
      <c r="AO445" s="1">
        <v>31</v>
      </c>
      <c r="AP445" s="1">
        <v>0</v>
      </c>
      <c r="AQ445" s="1">
        <v>33</v>
      </c>
      <c r="AR445" s="1" t="s">
        <v>138</v>
      </c>
      <c r="AS445" s="1" t="s">
        <v>1264</v>
      </c>
      <c r="AT445" s="1" t="s">
        <v>91</v>
      </c>
      <c r="AU445" s="4" t="s">
        <v>1854</v>
      </c>
      <c r="AV445" s="57">
        <v>6.71</v>
      </c>
      <c r="AW445" s="57">
        <v>1.49</v>
      </c>
      <c r="AX445" s="51">
        <v>31</v>
      </c>
      <c r="AY445" s="64">
        <v>8.27</v>
      </c>
      <c r="AZ445" s="60">
        <v>9.68</v>
      </c>
      <c r="BA445" s="60">
        <v>1.49</v>
      </c>
      <c r="BB445" s="51">
        <v>33</v>
      </c>
      <c r="BC445" s="64">
        <v>8.58</v>
      </c>
      <c r="BD445" s="1" t="s">
        <v>93</v>
      </c>
      <c r="BE445" s="1" t="s">
        <v>157</v>
      </c>
    </row>
    <row r="446" spans="1:60" s="1" customFormat="1">
      <c r="A446" s="1" t="s">
        <v>1715</v>
      </c>
      <c r="B446" s="1" t="s">
        <v>1923</v>
      </c>
      <c r="C446" s="1" t="s">
        <v>1260</v>
      </c>
      <c r="D446" s="1" t="s">
        <v>1250</v>
      </c>
      <c r="E446" s="1" t="s">
        <v>1925</v>
      </c>
      <c r="F446" s="1" t="s">
        <v>1924</v>
      </c>
      <c r="G446" s="1" t="s">
        <v>67</v>
      </c>
      <c r="H446" s="1">
        <v>2018</v>
      </c>
      <c r="I446" s="1" t="s">
        <v>1910</v>
      </c>
      <c r="J446" s="1" t="s">
        <v>571</v>
      </c>
      <c r="K446" s="1" t="s">
        <v>572</v>
      </c>
      <c r="L446" s="1" t="s">
        <v>217</v>
      </c>
      <c r="M446" s="1" t="s">
        <v>1253</v>
      </c>
      <c r="N446" s="1" t="s">
        <v>73</v>
      </c>
      <c r="O446" s="1" t="s">
        <v>113</v>
      </c>
      <c r="P446" s="1" t="s">
        <v>75</v>
      </c>
      <c r="Q446" s="1" t="s">
        <v>72</v>
      </c>
      <c r="R446" s="1" t="s">
        <v>75</v>
      </c>
      <c r="S446" s="1" t="s">
        <v>220</v>
      </c>
      <c r="T446" s="1" t="s">
        <v>76</v>
      </c>
      <c r="U446" s="1" t="s">
        <v>76</v>
      </c>
      <c r="V446" s="1" t="s">
        <v>77</v>
      </c>
      <c r="W446" s="1" t="s">
        <v>222</v>
      </c>
      <c r="X446" s="1" t="s">
        <v>78</v>
      </c>
      <c r="Y446" s="1" t="s">
        <v>947</v>
      </c>
      <c r="Z446" s="1" t="s">
        <v>404</v>
      </c>
      <c r="AA446" s="1" t="s">
        <v>419</v>
      </c>
      <c r="AB446" s="1" t="s">
        <v>419</v>
      </c>
      <c r="AC446" s="1" t="s">
        <v>419</v>
      </c>
      <c r="AD446" s="1" t="s">
        <v>121</v>
      </c>
      <c r="AE446" s="1" t="s">
        <v>1261</v>
      </c>
      <c r="AF446" s="1" t="s">
        <v>85</v>
      </c>
      <c r="AG446" s="1" t="s">
        <v>86</v>
      </c>
      <c r="AH446" s="1" t="s">
        <v>76</v>
      </c>
      <c r="AI446" s="1">
        <v>3</v>
      </c>
      <c r="AJ446" s="1">
        <v>1</v>
      </c>
      <c r="AK446" s="1" t="s">
        <v>272</v>
      </c>
      <c r="AL446" s="1" t="s">
        <v>421</v>
      </c>
      <c r="AM446" s="1" t="s">
        <v>126</v>
      </c>
      <c r="AN446" s="1">
        <v>0</v>
      </c>
      <c r="AO446" s="1">
        <v>31</v>
      </c>
      <c r="AP446" s="1">
        <v>0</v>
      </c>
      <c r="AQ446" s="1">
        <v>33</v>
      </c>
      <c r="AR446" s="1" t="s">
        <v>138</v>
      </c>
      <c r="AS446" s="1" t="s">
        <v>1264</v>
      </c>
      <c r="AT446" s="1" t="s">
        <v>91</v>
      </c>
      <c r="AU446" s="4" t="s">
        <v>1855</v>
      </c>
      <c r="AV446" s="57">
        <v>15.69</v>
      </c>
      <c r="AW446" s="57">
        <v>1.6</v>
      </c>
      <c r="AX446" s="51">
        <v>31</v>
      </c>
      <c r="AY446" s="64">
        <v>8.91</v>
      </c>
      <c r="AZ446" s="60">
        <v>23.12</v>
      </c>
      <c r="BA446" s="60">
        <v>1.87</v>
      </c>
      <c r="BB446" s="51">
        <v>33</v>
      </c>
      <c r="BC446" s="64">
        <v>10.74</v>
      </c>
      <c r="BD446" s="1" t="s">
        <v>93</v>
      </c>
      <c r="BE446" s="1" t="s">
        <v>157</v>
      </c>
    </row>
    <row r="447" spans="1:60" s="1" customFormat="1">
      <c r="A447" s="1" t="s">
        <v>1716</v>
      </c>
      <c r="B447" s="1" t="s">
        <v>1923</v>
      </c>
      <c r="C447" s="1" t="s">
        <v>1260</v>
      </c>
      <c r="D447" s="1" t="s">
        <v>1250</v>
      </c>
      <c r="E447" s="1" t="s">
        <v>1925</v>
      </c>
      <c r="F447" s="1" t="s">
        <v>1924</v>
      </c>
      <c r="G447" s="1" t="s">
        <v>67</v>
      </c>
      <c r="H447" s="1">
        <v>2018</v>
      </c>
      <c r="I447" s="1" t="s">
        <v>1910</v>
      </c>
      <c r="J447" s="1" t="s">
        <v>571</v>
      </c>
      <c r="K447" s="1" t="s">
        <v>572</v>
      </c>
      <c r="L447" s="1" t="s">
        <v>217</v>
      </c>
      <c r="M447" s="1" t="s">
        <v>1253</v>
      </c>
      <c r="N447" s="1" t="s">
        <v>73</v>
      </c>
      <c r="O447" s="1" t="s">
        <v>113</v>
      </c>
      <c r="P447" s="1" t="s">
        <v>75</v>
      </c>
      <c r="Q447" s="1" t="s">
        <v>72</v>
      </c>
      <c r="R447" s="1" t="s">
        <v>75</v>
      </c>
      <c r="S447" s="1" t="s">
        <v>220</v>
      </c>
      <c r="T447" s="1" t="s">
        <v>76</v>
      </c>
      <c r="U447" s="1" t="s">
        <v>76</v>
      </c>
      <c r="V447" s="1" t="s">
        <v>77</v>
      </c>
      <c r="W447" s="1" t="s">
        <v>222</v>
      </c>
      <c r="X447" s="1" t="s">
        <v>78</v>
      </c>
      <c r="Y447" s="1" t="s">
        <v>947</v>
      </c>
      <c r="Z447" s="1" t="s">
        <v>404</v>
      </c>
      <c r="AA447" s="1" t="s">
        <v>419</v>
      </c>
      <c r="AB447" s="1" t="s">
        <v>419</v>
      </c>
      <c r="AC447" s="1" t="s">
        <v>419</v>
      </c>
      <c r="AD447" s="1" t="s">
        <v>121</v>
      </c>
      <c r="AE447" s="1" t="s">
        <v>1261</v>
      </c>
      <c r="AF447" s="1" t="s">
        <v>85</v>
      </c>
      <c r="AG447" s="1" t="s">
        <v>86</v>
      </c>
      <c r="AH447" s="1" t="s">
        <v>76</v>
      </c>
      <c r="AI447" s="1">
        <v>3</v>
      </c>
      <c r="AJ447" s="1">
        <v>1</v>
      </c>
      <c r="AK447" s="1" t="s">
        <v>272</v>
      </c>
      <c r="AL447" s="1" t="s">
        <v>421</v>
      </c>
      <c r="AM447" s="1" t="s">
        <v>126</v>
      </c>
      <c r="AN447" s="1">
        <v>0</v>
      </c>
      <c r="AO447" s="1">
        <v>31</v>
      </c>
      <c r="AP447" s="1">
        <v>0</v>
      </c>
      <c r="AQ447" s="1">
        <v>33</v>
      </c>
      <c r="AR447" s="1" t="s">
        <v>138</v>
      </c>
      <c r="AS447" s="1" t="s">
        <v>1264</v>
      </c>
      <c r="AT447" s="1" t="s">
        <v>91</v>
      </c>
      <c r="AU447" s="4" t="s">
        <v>1270</v>
      </c>
      <c r="AV447" s="60">
        <v>16.943000000000001</v>
      </c>
      <c r="AW447" s="60">
        <v>1.463000000000001</v>
      </c>
      <c r="AX447" s="51">
        <v>31</v>
      </c>
      <c r="AY447" s="64">
        <v>8.1456392628203265</v>
      </c>
      <c r="AZ447" s="60">
        <v>21.858000000000001</v>
      </c>
      <c r="BA447" s="60">
        <v>1.3810000000000002</v>
      </c>
      <c r="BB447" s="51">
        <v>33</v>
      </c>
      <c r="BC447" s="64">
        <v>7.9332410148690187</v>
      </c>
      <c r="BD447" s="1" t="s">
        <v>93</v>
      </c>
      <c r="BE447" s="1" t="s">
        <v>157</v>
      </c>
    </row>
    <row r="448" spans="1:60" s="1" customFormat="1">
      <c r="A448" s="1" t="s">
        <v>1717</v>
      </c>
      <c r="B448" s="1" t="s">
        <v>1923</v>
      </c>
      <c r="C448" s="1" t="s">
        <v>1260</v>
      </c>
      <c r="D448" s="1" t="s">
        <v>1250</v>
      </c>
      <c r="E448" s="1" t="s">
        <v>1925</v>
      </c>
      <c r="F448" s="1" t="s">
        <v>1924</v>
      </c>
      <c r="G448" s="1" t="s">
        <v>67</v>
      </c>
      <c r="H448" s="1">
        <v>2018</v>
      </c>
      <c r="I448" s="1" t="s">
        <v>1910</v>
      </c>
      <c r="J448" s="1" t="s">
        <v>571</v>
      </c>
      <c r="K448" s="1" t="s">
        <v>572</v>
      </c>
      <c r="L448" s="1" t="s">
        <v>217</v>
      </c>
      <c r="M448" s="1" t="s">
        <v>1253</v>
      </c>
      <c r="N448" s="1" t="s">
        <v>73</v>
      </c>
      <c r="O448" s="1" t="s">
        <v>113</v>
      </c>
      <c r="P448" s="1" t="s">
        <v>75</v>
      </c>
      <c r="Q448" s="1" t="s">
        <v>72</v>
      </c>
      <c r="R448" s="1" t="s">
        <v>75</v>
      </c>
      <c r="S448" s="1" t="s">
        <v>220</v>
      </c>
      <c r="T448" s="1" t="s">
        <v>76</v>
      </c>
      <c r="U448" s="1" t="s">
        <v>76</v>
      </c>
      <c r="V448" s="1" t="s">
        <v>77</v>
      </c>
      <c r="W448" s="1" t="s">
        <v>222</v>
      </c>
      <c r="X448" s="1" t="s">
        <v>78</v>
      </c>
      <c r="Y448" s="1" t="s">
        <v>947</v>
      </c>
      <c r="Z448" s="1" t="s">
        <v>404</v>
      </c>
      <c r="AA448" s="1" t="s">
        <v>419</v>
      </c>
      <c r="AB448" s="1" t="s">
        <v>419</v>
      </c>
      <c r="AC448" s="1" t="s">
        <v>419</v>
      </c>
      <c r="AD448" s="1" t="s">
        <v>121</v>
      </c>
      <c r="AE448" s="1" t="s">
        <v>1261</v>
      </c>
      <c r="AF448" s="1" t="s">
        <v>85</v>
      </c>
      <c r="AG448" s="1" t="s">
        <v>86</v>
      </c>
      <c r="AH448" s="1" t="s">
        <v>76</v>
      </c>
      <c r="AI448" s="1">
        <v>3</v>
      </c>
      <c r="AJ448" s="1">
        <v>1</v>
      </c>
      <c r="AK448" s="1" t="s">
        <v>272</v>
      </c>
      <c r="AL448" s="1" t="s">
        <v>421</v>
      </c>
      <c r="AM448" s="1" t="s">
        <v>126</v>
      </c>
      <c r="AN448" s="1">
        <v>0</v>
      </c>
      <c r="AO448" s="1">
        <v>31</v>
      </c>
      <c r="AP448" s="1">
        <v>0</v>
      </c>
      <c r="AQ448" s="1">
        <v>33</v>
      </c>
      <c r="AR448" s="1" t="s">
        <v>138</v>
      </c>
      <c r="AS448" s="1" t="s">
        <v>1264</v>
      </c>
      <c r="AT448" s="1" t="s">
        <v>91</v>
      </c>
      <c r="AU448" s="4" t="s">
        <v>1269</v>
      </c>
      <c r="AV448" s="60">
        <v>4.0339999999999998</v>
      </c>
      <c r="AW448" s="60">
        <v>0.95799999999999974</v>
      </c>
      <c r="AX448" s="51">
        <v>31</v>
      </c>
      <c r="AY448" s="64">
        <v>5.333918259591159</v>
      </c>
      <c r="AZ448" s="60">
        <v>6.1139999999999999</v>
      </c>
      <c r="BA448" s="60">
        <v>0.99599999999999955</v>
      </c>
      <c r="BB448" s="51">
        <v>33</v>
      </c>
      <c r="BC448" s="64">
        <v>5.721584395951874</v>
      </c>
      <c r="BD448" s="1" t="s">
        <v>93</v>
      </c>
      <c r="BE448" s="1" t="s">
        <v>157</v>
      </c>
    </row>
    <row r="449" spans="1:60">
      <c r="A449" t="s">
        <v>1718</v>
      </c>
      <c r="B449" t="s">
        <v>1923</v>
      </c>
      <c r="C449" t="s">
        <v>1260</v>
      </c>
      <c r="D449" t="s">
        <v>1250</v>
      </c>
      <c r="E449" t="s">
        <v>1925</v>
      </c>
      <c r="F449" t="s">
        <v>1924</v>
      </c>
      <c r="G449" t="s">
        <v>67</v>
      </c>
      <c r="H449">
        <v>2018</v>
      </c>
      <c r="I449" t="s">
        <v>1910</v>
      </c>
      <c r="J449" t="s">
        <v>571</v>
      </c>
      <c r="K449" t="s">
        <v>572</v>
      </c>
      <c r="L449" t="s">
        <v>217</v>
      </c>
      <c r="M449" t="s">
        <v>1253</v>
      </c>
      <c r="N449" t="s">
        <v>73</v>
      </c>
      <c r="O449" t="s">
        <v>113</v>
      </c>
      <c r="P449" t="s">
        <v>75</v>
      </c>
      <c r="Q449" t="s">
        <v>72</v>
      </c>
      <c r="R449" t="s">
        <v>75</v>
      </c>
      <c r="S449" t="s">
        <v>220</v>
      </c>
      <c r="T449" t="s">
        <v>76</v>
      </c>
      <c r="U449" t="s">
        <v>76</v>
      </c>
      <c r="V449" t="s">
        <v>77</v>
      </c>
      <c r="W449" t="s">
        <v>222</v>
      </c>
      <c r="X449" t="s">
        <v>78</v>
      </c>
      <c r="Y449" t="s">
        <v>947</v>
      </c>
      <c r="Z449" t="s">
        <v>404</v>
      </c>
      <c r="AA449" t="s">
        <v>419</v>
      </c>
      <c r="AB449" t="s">
        <v>419</v>
      </c>
      <c r="AC449" t="s">
        <v>419</v>
      </c>
      <c r="AD449" t="s">
        <v>121</v>
      </c>
      <c r="AE449" t="s">
        <v>1261</v>
      </c>
      <c r="AF449" t="s">
        <v>85</v>
      </c>
      <c r="AG449" t="s">
        <v>86</v>
      </c>
      <c r="AH449" t="s">
        <v>76</v>
      </c>
      <c r="AI449">
        <v>3</v>
      </c>
      <c r="AJ449">
        <v>1</v>
      </c>
      <c r="AK449" t="s">
        <v>272</v>
      </c>
      <c r="AL449" t="s">
        <v>421</v>
      </c>
      <c r="AM449" t="s">
        <v>126</v>
      </c>
      <c r="AN449">
        <v>0</v>
      </c>
      <c r="AO449">
        <v>31</v>
      </c>
      <c r="AP449">
        <v>0</v>
      </c>
      <c r="AQ449">
        <v>33</v>
      </c>
      <c r="AR449" t="s">
        <v>138</v>
      </c>
      <c r="AS449" t="s">
        <v>1262</v>
      </c>
      <c r="AT449" t="s">
        <v>129</v>
      </c>
      <c r="AU449" s="3" t="s">
        <v>131</v>
      </c>
      <c r="AV449" s="56">
        <v>2.54</v>
      </c>
      <c r="AW449" s="56">
        <v>0.37</v>
      </c>
      <c r="AX449" s="50">
        <v>31</v>
      </c>
      <c r="AY449" s="63">
        <v>2.04</v>
      </c>
      <c r="AZ449" s="56">
        <v>2.76</v>
      </c>
      <c r="BA449" s="56">
        <v>0.44</v>
      </c>
      <c r="BB449" s="50">
        <v>33</v>
      </c>
      <c r="BC449" s="63">
        <v>2.5</v>
      </c>
      <c r="BD449" t="s">
        <v>93</v>
      </c>
      <c r="BE449" t="s">
        <v>157</v>
      </c>
    </row>
    <row r="450" spans="1:60">
      <c r="A450" t="s">
        <v>1719</v>
      </c>
      <c r="B450" t="s">
        <v>1923</v>
      </c>
      <c r="C450" t="s">
        <v>1260</v>
      </c>
      <c r="D450" t="s">
        <v>1250</v>
      </c>
      <c r="E450" t="s">
        <v>1925</v>
      </c>
      <c r="F450" t="s">
        <v>1924</v>
      </c>
      <c r="G450" t="s">
        <v>67</v>
      </c>
      <c r="H450">
        <v>2018</v>
      </c>
      <c r="I450" t="s">
        <v>1910</v>
      </c>
      <c r="J450" t="s">
        <v>571</v>
      </c>
      <c r="K450" t="s">
        <v>572</v>
      </c>
      <c r="L450" t="s">
        <v>217</v>
      </c>
      <c r="M450" t="s">
        <v>1253</v>
      </c>
      <c r="N450" t="s">
        <v>73</v>
      </c>
      <c r="O450" t="s">
        <v>113</v>
      </c>
      <c r="P450" t="s">
        <v>75</v>
      </c>
      <c r="Q450" t="s">
        <v>72</v>
      </c>
      <c r="R450" t="s">
        <v>75</v>
      </c>
      <c r="S450" t="s">
        <v>220</v>
      </c>
      <c r="T450" t="s">
        <v>76</v>
      </c>
      <c r="U450" t="s">
        <v>76</v>
      </c>
      <c r="V450" t="s">
        <v>77</v>
      </c>
      <c r="W450" t="s">
        <v>222</v>
      </c>
      <c r="X450" t="s">
        <v>78</v>
      </c>
      <c r="Y450" t="s">
        <v>947</v>
      </c>
      <c r="Z450" t="s">
        <v>404</v>
      </c>
      <c r="AA450" t="s">
        <v>419</v>
      </c>
      <c r="AB450" t="s">
        <v>419</v>
      </c>
      <c r="AC450" t="s">
        <v>419</v>
      </c>
      <c r="AD450" t="s">
        <v>121</v>
      </c>
      <c r="AE450" t="s">
        <v>1261</v>
      </c>
      <c r="AF450" t="s">
        <v>85</v>
      </c>
      <c r="AG450" t="s">
        <v>86</v>
      </c>
      <c r="AH450" t="s">
        <v>76</v>
      </c>
      <c r="AI450">
        <v>3</v>
      </c>
      <c r="AJ450">
        <v>1</v>
      </c>
      <c r="AK450" t="s">
        <v>272</v>
      </c>
      <c r="AL450" t="s">
        <v>421</v>
      </c>
      <c r="AM450" t="s">
        <v>126</v>
      </c>
      <c r="AN450">
        <v>0</v>
      </c>
      <c r="AO450">
        <v>31</v>
      </c>
      <c r="AP450">
        <v>0</v>
      </c>
      <c r="AQ450">
        <v>33</v>
      </c>
      <c r="AR450" t="s">
        <v>138</v>
      </c>
      <c r="AS450" t="s">
        <v>1262</v>
      </c>
      <c r="AT450" t="s">
        <v>129</v>
      </c>
      <c r="AU450" s="3" t="s">
        <v>1854</v>
      </c>
      <c r="AV450" s="56">
        <v>6.21</v>
      </c>
      <c r="AW450" s="56">
        <v>1.03</v>
      </c>
      <c r="AX450" s="50">
        <v>31</v>
      </c>
      <c r="AY450" s="63">
        <v>5.75</v>
      </c>
      <c r="AZ450" s="56">
        <v>6.59</v>
      </c>
      <c r="BA450" s="56">
        <v>1.17</v>
      </c>
      <c r="BB450" s="50">
        <v>33</v>
      </c>
      <c r="BC450" s="63">
        <v>6.7</v>
      </c>
      <c r="BD450" t="s">
        <v>93</v>
      </c>
      <c r="BE450" t="s">
        <v>157</v>
      </c>
    </row>
    <row r="451" spans="1:60">
      <c r="A451" t="s">
        <v>1720</v>
      </c>
      <c r="B451" t="s">
        <v>1923</v>
      </c>
      <c r="C451" t="s">
        <v>1260</v>
      </c>
      <c r="D451" t="s">
        <v>1250</v>
      </c>
      <c r="E451" t="s">
        <v>1925</v>
      </c>
      <c r="F451" t="s">
        <v>1924</v>
      </c>
      <c r="G451" t="s">
        <v>67</v>
      </c>
      <c r="H451">
        <v>2018</v>
      </c>
      <c r="I451" t="s">
        <v>1910</v>
      </c>
      <c r="J451" t="s">
        <v>571</v>
      </c>
      <c r="K451" t="s">
        <v>572</v>
      </c>
      <c r="L451" t="s">
        <v>217</v>
      </c>
      <c r="M451" t="s">
        <v>1253</v>
      </c>
      <c r="N451" t="s">
        <v>73</v>
      </c>
      <c r="O451" t="s">
        <v>113</v>
      </c>
      <c r="P451" t="s">
        <v>75</v>
      </c>
      <c r="Q451" t="s">
        <v>72</v>
      </c>
      <c r="R451" t="s">
        <v>75</v>
      </c>
      <c r="S451" t="s">
        <v>220</v>
      </c>
      <c r="T451" t="s">
        <v>76</v>
      </c>
      <c r="U451" t="s">
        <v>76</v>
      </c>
      <c r="V451" t="s">
        <v>77</v>
      </c>
      <c r="W451" t="s">
        <v>222</v>
      </c>
      <c r="X451" t="s">
        <v>78</v>
      </c>
      <c r="Y451" t="s">
        <v>947</v>
      </c>
      <c r="Z451" t="s">
        <v>404</v>
      </c>
      <c r="AA451" t="s">
        <v>419</v>
      </c>
      <c r="AB451" t="s">
        <v>419</v>
      </c>
      <c r="AC451" t="s">
        <v>419</v>
      </c>
      <c r="AD451" t="s">
        <v>121</v>
      </c>
      <c r="AE451" t="s">
        <v>1261</v>
      </c>
      <c r="AF451" t="s">
        <v>85</v>
      </c>
      <c r="AG451" t="s">
        <v>86</v>
      </c>
      <c r="AH451" t="s">
        <v>76</v>
      </c>
      <c r="AI451">
        <v>3</v>
      </c>
      <c r="AJ451">
        <v>1</v>
      </c>
      <c r="AK451" t="s">
        <v>272</v>
      </c>
      <c r="AL451" t="s">
        <v>421</v>
      </c>
      <c r="AM451" t="s">
        <v>126</v>
      </c>
      <c r="AN451">
        <v>0</v>
      </c>
      <c r="AO451">
        <v>31</v>
      </c>
      <c r="AP451">
        <v>0</v>
      </c>
      <c r="AQ451">
        <v>33</v>
      </c>
      <c r="AR451" t="s">
        <v>138</v>
      </c>
      <c r="AS451" t="s">
        <v>1262</v>
      </c>
      <c r="AT451" t="s">
        <v>129</v>
      </c>
      <c r="AU451" s="3" t="s">
        <v>1855</v>
      </c>
      <c r="AV451" s="56">
        <v>17.329999999999998</v>
      </c>
      <c r="AW451" s="56">
        <v>1.74</v>
      </c>
      <c r="AX451" s="50">
        <v>31</v>
      </c>
      <c r="AY451" s="63">
        <v>9.67</v>
      </c>
      <c r="AZ451" s="56">
        <v>14.57</v>
      </c>
      <c r="BA451" s="56">
        <v>1.58</v>
      </c>
      <c r="BB451" s="50">
        <v>33</v>
      </c>
      <c r="BC451" s="63">
        <v>9.08</v>
      </c>
      <c r="BD451" t="s">
        <v>93</v>
      </c>
      <c r="BE451" t="s">
        <v>157</v>
      </c>
    </row>
    <row r="452" spans="1:60">
      <c r="A452" t="s">
        <v>1721</v>
      </c>
      <c r="B452" t="s">
        <v>1923</v>
      </c>
      <c r="C452" t="s">
        <v>1260</v>
      </c>
      <c r="D452" t="s">
        <v>1250</v>
      </c>
      <c r="E452" t="s">
        <v>1925</v>
      </c>
      <c r="F452" t="s">
        <v>1924</v>
      </c>
      <c r="G452" t="s">
        <v>67</v>
      </c>
      <c r="H452">
        <v>2018</v>
      </c>
      <c r="I452" t="s">
        <v>1910</v>
      </c>
      <c r="J452" t="s">
        <v>571</v>
      </c>
      <c r="K452" t="s">
        <v>572</v>
      </c>
      <c r="L452" t="s">
        <v>217</v>
      </c>
      <c r="M452" t="s">
        <v>1253</v>
      </c>
      <c r="N452" t="s">
        <v>73</v>
      </c>
      <c r="O452" t="s">
        <v>113</v>
      </c>
      <c r="P452" t="s">
        <v>75</v>
      </c>
      <c r="Q452" t="s">
        <v>72</v>
      </c>
      <c r="R452" t="s">
        <v>75</v>
      </c>
      <c r="S452" t="s">
        <v>220</v>
      </c>
      <c r="T452" t="s">
        <v>76</v>
      </c>
      <c r="U452" t="s">
        <v>76</v>
      </c>
      <c r="V452" t="s">
        <v>77</v>
      </c>
      <c r="W452" t="s">
        <v>222</v>
      </c>
      <c r="X452" t="s">
        <v>78</v>
      </c>
      <c r="Y452" t="s">
        <v>947</v>
      </c>
      <c r="Z452" t="s">
        <v>404</v>
      </c>
      <c r="AA452" t="s">
        <v>419</v>
      </c>
      <c r="AB452" t="s">
        <v>419</v>
      </c>
      <c r="AC452" t="s">
        <v>419</v>
      </c>
      <c r="AD452" t="s">
        <v>121</v>
      </c>
      <c r="AE452" t="s">
        <v>1261</v>
      </c>
      <c r="AF452" t="s">
        <v>85</v>
      </c>
      <c r="AG452" t="s">
        <v>86</v>
      </c>
      <c r="AH452" t="s">
        <v>76</v>
      </c>
      <c r="AI452">
        <v>3</v>
      </c>
      <c r="AJ452">
        <v>1</v>
      </c>
      <c r="AK452" t="s">
        <v>272</v>
      </c>
      <c r="AL452" t="s">
        <v>421</v>
      </c>
      <c r="AM452" t="s">
        <v>126</v>
      </c>
      <c r="AN452">
        <v>0</v>
      </c>
      <c r="AO452">
        <v>31</v>
      </c>
      <c r="AP452">
        <v>0</v>
      </c>
      <c r="AQ452">
        <v>33</v>
      </c>
      <c r="AR452" t="s">
        <v>138</v>
      </c>
      <c r="AS452" t="s">
        <v>1262</v>
      </c>
      <c r="AT452" t="s">
        <v>129</v>
      </c>
      <c r="AU452" s="3" t="s">
        <v>1270</v>
      </c>
      <c r="AV452" s="56">
        <v>17.844000000000001</v>
      </c>
      <c r="AW452" s="56">
        <v>1.054</v>
      </c>
      <c r="AX452" s="50">
        <v>31</v>
      </c>
      <c r="AY452" s="63">
        <v>5.8684236384228425</v>
      </c>
      <c r="AZ452" s="56">
        <v>16.943000000000001</v>
      </c>
      <c r="BA452" s="56">
        <v>1.463000000000001</v>
      </c>
      <c r="BB452" s="50">
        <v>33</v>
      </c>
      <c r="BC452" s="63">
        <v>8.4042951518851421</v>
      </c>
      <c r="BD452" t="s">
        <v>93</v>
      </c>
      <c r="BE452" t="s">
        <v>157</v>
      </c>
    </row>
    <row r="453" spans="1:60">
      <c r="A453" t="s">
        <v>1722</v>
      </c>
      <c r="B453" t="s">
        <v>1923</v>
      </c>
      <c r="C453" t="s">
        <v>1260</v>
      </c>
      <c r="D453" t="s">
        <v>1250</v>
      </c>
      <c r="E453" t="s">
        <v>1925</v>
      </c>
      <c r="F453" t="s">
        <v>1924</v>
      </c>
      <c r="G453" t="s">
        <v>67</v>
      </c>
      <c r="H453">
        <v>2018</v>
      </c>
      <c r="I453" t="s">
        <v>1910</v>
      </c>
      <c r="J453" t="s">
        <v>571</v>
      </c>
      <c r="K453" t="s">
        <v>572</v>
      </c>
      <c r="L453" t="s">
        <v>217</v>
      </c>
      <c r="M453" t="s">
        <v>1253</v>
      </c>
      <c r="N453" t="s">
        <v>73</v>
      </c>
      <c r="O453" t="s">
        <v>113</v>
      </c>
      <c r="P453" t="s">
        <v>75</v>
      </c>
      <c r="Q453" t="s">
        <v>72</v>
      </c>
      <c r="R453" t="s">
        <v>75</v>
      </c>
      <c r="S453" t="s">
        <v>220</v>
      </c>
      <c r="T453" t="s">
        <v>76</v>
      </c>
      <c r="U453" t="s">
        <v>76</v>
      </c>
      <c r="V453" t="s">
        <v>77</v>
      </c>
      <c r="W453" t="s">
        <v>222</v>
      </c>
      <c r="X453" t="s">
        <v>78</v>
      </c>
      <c r="Y453" t="s">
        <v>947</v>
      </c>
      <c r="Z453" t="s">
        <v>404</v>
      </c>
      <c r="AA453" t="s">
        <v>419</v>
      </c>
      <c r="AB453" t="s">
        <v>419</v>
      </c>
      <c r="AC453" t="s">
        <v>419</v>
      </c>
      <c r="AD453" t="s">
        <v>121</v>
      </c>
      <c r="AE453" t="s">
        <v>1261</v>
      </c>
      <c r="AF453" t="s">
        <v>85</v>
      </c>
      <c r="AG453" t="s">
        <v>86</v>
      </c>
      <c r="AH453" t="s">
        <v>76</v>
      </c>
      <c r="AI453">
        <v>3</v>
      </c>
      <c r="AJ453">
        <v>1</v>
      </c>
      <c r="AK453" t="s">
        <v>272</v>
      </c>
      <c r="AL453" t="s">
        <v>421</v>
      </c>
      <c r="AM453" t="s">
        <v>126</v>
      </c>
      <c r="AN453">
        <v>0</v>
      </c>
      <c r="AO453">
        <v>31</v>
      </c>
      <c r="AP453">
        <v>0</v>
      </c>
      <c r="AQ453">
        <v>33</v>
      </c>
      <c r="AR453" t="s">
        <v>138</v>
      </c>
      <c r="AS453" t="s">
        <v>1262</v>
      </c>
      <c r="AT453" t="s">
        <v>129</v>
      </c>
      <c r="AU453" s="3" t="s">
        <v>1269</v>
      </c>
      <c r="AV453" s="56">
        <v>2.9790000000000001</v>
      </c>
      <c r="AW453" s="56">
        <v>0.54200000000000004</v>
      </c>
      <c r="AX453" s="50">
        <v>31</v>
      </c>
      <c r="AY453" s="63">
        <v>3.017728284653872</v>
      </c>
      <c r="AZ453" s="56">
        <v>4.0339999999999998</v>
      </c>
      <c r="BA453" s="56">
        <v>0.95799999999999974</v>
      </c>
      <c r="BB453" s="50">
        <v>33</v>
      </c>
      <c r="BC453" s="63">
        <v>5.5032910153834296</v>
      </c>
      <c r="BD453" t="s">
        <v>93</v>
      </c>
      <c r="BE453" t="s">
        <v>157</v>
      </c>
    </row>
    <row r="454" spans="1:60" s="12" customFormat="1" ht="14">
      <c r="A454" s="12" t="s">
        <v>1740</v>
      </c>
      <c r="B454" s="13" t="s">
        <v>1824</v>
      </c>
      <c r="C454" s="12" t="s">
        <v>1222</v>
      </c>
      <c r="D454" s="12" t="s">
        <v>1223</v>
      </c>
      <c r="E454" s="12" t="s">
        <v>1224</v>
      </c>
      <c r="F454" s="12" t="s">
        <v>1225</v>
      </c>
      <c r="G454" s="12" t="s">
        <v>67</v>
      </c>
      <c r="H454" s="12">
        <v>2015</v>
      </c>
      <c r="I454" s="12" t="s">
        <v>1226</v>
      </c>
      <c r="J454" s="12" t="s">
        <v>167</v>
      </c>
      <c r="K454" s="12" t="s">
        <v>168</v>
      </c>
      <c r="L454" s="12" t="s">
        <v>71</v>
      </c>
      <c r="M454" s="12" t="s">
        <v>1227</v>
      </c>
      <c r="N454" s="12" t="s">
        <v>73</v>
      </c>
      <c r="O454" s="12" t="s">
        <v>74</v>
      </c>
      <c r="P454" s="12" t="s">
        <v>75</v>
      </c>
      <c r="Q454" s="12" t="s">
        <v>72</v>
      </c>
      <c r="R454" s="12" t="s">
        <v>75</v>
      </c>
      <c r="S454" s="12" t="s">
        <v>220</v>
      </c>
      <c r="T454" s="12" t="s">
        <v>76</v>
      </c>
      <c r="U454" s="12" t="s">
        <v>220</v>
      </c>
      <c r="V454" s="12" t="s">
        <v>77</v>
      </c>
      <c r="W454" s="12" t="s">
        <v>114</v>
      </c>
      <c r="X454" s="12" t="s">
        <v>115</v>
      </c>
      <c r="Y454" s="12" t="s">
        <v>1228</v>
      </c>
      <c r="Z454" s="12" t="s">
        <v>404</v>
      </c>
      <c r="AA454" s="12" t="s">
        <v>152</v>
      </c>
      <c r="AB454" s="13" t="s">
        <v>1986</v>
      </c>
      <c r="AC454" s="12" t="s">
        <v>152</v>
      </c>
      <c r="AD454" s="12" t="s">
        <v>83</v>
      </c>
      <c r="AE454" s="12" t="s">
        <v>1230</v>
      </c>
      <c r="AF454" s="12" t="s">
        <v>85</v>
      </c>
      <c r="AG454" s="12" t="s">
        <v>86</v>
      </c>
      <c r="AH454" s="12" t="s">
        <v>76</v>
      </c>
      <c r="AI454" s="12">
        <v>3</v>
      </c>
      <c r="AJ454" s="12" t="s">
        <v>87</v>
      </c>
      <c r="AK454" s="12" t="s">
        <v>124</v>
      </c>
      <c r="AL454" s="12" t="s">
        <v>457</v>
      </c>
      <c r="AM454" s="12" t="s">
        <v>126</v>
      </c>
      <c r="AN454" s="12">
        <v>9</v>
      </c>
      <c r="AO454" s="12">
        <v>0</v>
      </c>
      <c r="AP454" s="12">
        <v>9</v>
      </c>
      <c r="AQ454" s="12">
        <v>0</v>
      </c>
      <c r="AR454" s="12" t="s">
        <v>127</v>
      </c>
      <c r="AS454" s="13" t="s">
        <v>1746</v>
      </c>
      <c r="AT454" s="12" t="s">
        <v>300</v>
      </c>
      <c r="AU454" s="28" t="s">
        <v>131</v>
      </c>
      <c r="AV454" s="60">
        <v>10.216271633265601</v>
      </c>
      <c r="AW454" s="60">
        <v>5.0692508604487987</v>
      </c>
      <c r="AX454" s="55">
        <v>9</v>
      </c>
      <c r="AY454" s="60">
        <f>AW454*SQRT(9)</f>
        <v>15.207752581346396</v>
      </c>
      <c r="AZ454" s="60">
        <v>20.1500231893963</v>
      </c>
      <c r="BA454" s="60">
        <v>4.8173407864866995</v>
      </c>
      <c r="BB454" s="55">
        <v>9</v>
      </c>
      <c r="BC454" s="68">
        <f>BA454*3</f>
        <v>14.452022359460098</v>
      </c>
      <c r="BD454" s="12" t="s">
        <v>93</v>
      </c>
      <c r="BE454" s="12" t="s">
        <v>1991</v>
      </c>
      <c r="BH454" s="12" t="s">
        <v>1745</v>
      </c>
    </row>
    <row r="455" spans="1:60" s="12" customFormat="1" ht="14">
      <c r="A455" s="12" t="s">
        <v>1741</v>
      </c>
      <c r="B455" s="13" t="s">
        <v>1824</v>
      </c>
      <c r="C455" s="12" t="s">
        <v>1222</v>
      </c>
      <c r="D455" s="12" t="s">
        <v>1223</v>
      </c>
      <c r="E455" s="12" t="s">
        <v>1224</v>
      </c>
      <c r="F455" s="12" t="s">
        <v>1225</v>
      </c>
      <c r="G455" s="12" t="s">
        <v>67</v>
      </c>
      <c r="H455" s="12">
        <v>2015</v>
      </c>
      <c r="I455" s="12" t="s">
        <v>1226</v>
      </c>
      <c r="J455" s="12" t="s">
        <v>167</v>
      </c>
      <c r="K455" s="12" t="s">
        <v>168</v>
      </c>
      <c r="L455" s="12" t="s">
        <v>71</v>
      </c>
      <c r="M455" s="12" t="s">
        <v>1227</v>
      </c>
      <c r="N455" s="12" t="s">
        <v>73</v>
      </c>
      <c r="O455" s="12" t="s">
        <v>74</v>
      </c>
      <c r="P455" s="12" t="s">
        <v>75</v>
      </c>
      <c r="Q455" s="12" t="s">
        <v>72</v>
      </c>
      <c r="R455" s="12" t="s">
        <v>75</v>
      </c>
      <c r="S455" s="12" t="s">
        <v>220</v>
      </c>
      <c r="T455" s="12" t="s">
        <v>76</v>
      </c>
      <c r="U455" s="12" t="s">
        <v>220</v>
      </c>
      <c r="V455" s="12" t="s">
        <v>77</v>
      </c>
      <c r="W455" s="12" t="s">
        <v>114</v>
      </c>
      <c r="X455" s="12" t="s">
        <v>115</v>
      </c>
      <c r="Y455" s="12" t="s">
        <v>1228</v>
      </c>
      <c r="Z455" s="12" t="s">
        <v>404</v>
      </c>
      <c r="AA455" s="12" t="s">
        <v>152</v>
      </c>
      <c r="AB455" s="13" t="s">
        <v>1986</v>
      </c>
      <c r="AC455" s="12" t="s">
        <v>152</v>
      </c>
      <c r="AD455" s="12" t="s">
        <v>83</v>
      </c>
      <c r="AE455" s="12" t="s">
        <v>1230</v>
      </c>
      <c r="AF455" s="12" t="s">
        <v>85</v>
      </c>
      <c r="AG455" s="12" t="s">
        <v>86</v>
      </c>
      <c r="AH455" s="12" t="s">
        <v>76</v>
      </c>
      <c r="AI455" s="12">
        <v>3</v>
      </c>
      <c r="AJ455" s="12" t="s">
        <v>87</v>
      </c>
      <c r="AK455" s="12" t="s">
        <v>124</v>
      </c>
      <c r="AL455" s="12" t="s">
        <v>457</v>
      </c>
      <c r="AM455" s="12" t="s">
        <v>126</v>
      </c>
      <c r="AN455" s="12">
        <v>9</v>
      </c>
      <c r="AO455" s="12">
        <v>0</v>
      </c>
      <c r="AP455" s="12">
        <v>9</v>
      </c>
      <c r="AQ455" s="12">
        <v>0</v>
      </c>
      <c r="AR455" s="12" t="s">
        <v>127</v>
      </c>
      <c r="AS455" s="13" t="s">
        <v>1746</v>
      </c>
      <c r="AT455" s="12" t="s">
        <v>300</v>
      </c>
      <c r="AU455" s="28" t="s">
        <v>1854</v>
      </c>
      <c r="AV455" s="60">
        <v>13.0587785059288</v>
      </c>
      <c r="AW455" s="60">
        <v>10.287440036311999</v>
      </c>
      <c r="AX455" s="55">
        <v>9</v>
      </c>
      <c r="AY455" s="60">
        <f t="shared" ref="AY455:AY456" si="7">AW455*SQRT(9)</f>
        <v>30.862320108935997</v>
      </c>
      <c r="AZ455" s="60">
        <v>46.322434800150702</v>
      </c>
      <c r="BA455" s="60">
        <v>9.5531314617640959</v>
      </c>
      <c r="BB455" s="55">
        <v>9</v>
      </c>
      <c r="BC455" s="68">
        <f t="shared" ref="BC455:BC456" si="8">BA455*3</f>
        <v>28.659394385292288</v>
      </c>
      <c r="BD455" s="12" t="s">
        <v>93</v>
      </c>
      <c r="BE455" s="12" t="s">
        <v>1991</v>
      </c>
      <c r="BH455" s="12" t="s">
        <v>1745</v>
      </c>
    </row>
    <row r="456" spans="1:60" s="12" customFormat="1" ht="14">
      <c r="A456" s="12" t="s">
        <v>1742</v>
      </c>
      <c r="B456" s="13" t="s">
        <v>1824</v>
      </c>
      <c r="C456" s="12" t="s">
        <v>1222</v>
      </c>
      <c r="D456" s="12" t="s">
        <v>1223</v>
      </c>
      <c r="E456" s="12" t="s">
        <v>1224</v>
      </c>
      <c r="F456" s="12" t="s">
        <v>1225</v>
      </c>
      <c r="G456" s="12" t="s">
        <v>67</v>
      </c>
      <c r="H456" s="12">
        <v>2015</v>
      </c>
      <c r="I456" s="12" t="s">
        <v>1226</v>
      </c>
      <c r="J456" s="12" t="s">
        <v>167</v>
      </c>
      <c r="K456" s="12" t="s">
        <v>168</v>
      </c>
      <c r="L456" s="12" t="s">
        <v>71</v>
      </c>
      <c r="M456" s="12" t="s">
        <v>1227</v>
      </c>
      <c r="N456" s="12" t="s">
        <v>73</v>
      </c>
      <c r="O456" s="12" t="s">
        <v>74</v>
      </c>
      <c r="P456" s="12" t="s">
        <v>75</v>
      </c>
      <c r="Q456" s="12" t="s">
        <v>72</v>
      </c>
      <c r="R456" s="12" t="s">
        <v>75</v>
      </c>
      <c r="S456" s="12" t="s">
        <v>220</v>
      </c>
      <c r="T456" s="12" t="s">
        <v>76</v>
      </c>
      <c r="U456" s="12" t="s">
        <v>220</v>
      </c>
      <c r="V456" s="12" t="s">
        <v>77</v>
      </c>
      <c r="W456" s="12" t="s">
        <v>114</v>
      </c>
      <c r="X456" s="12" t="s">
        <v>115</v>
      </c>
      <c r="Y456" s="12" t="s">
        <v>1228</v>
      </c>
      <c r="Z456" s="12" t="s">
        <v>404</v>
      </c>
      <c r="AA456" s="12" t="s">
        <v>152</v>
      </c>
      <c r="AB456" s="13" t="s">
        <v>1986</v>
      </c>
      <c r="AC456" s="12" t="s">
        <v>152</v>
      </c>
      <c r="AD456" s="12" t="s">
        <v>83</v>
      </c>
      <c r="AE456" s="12" t="s">
        <v>1230</v>
      </c>
      <c r="AF456" s="12" t="s">
        <v>85</v>
      </c>
      <c r="AG456" s="12" t="s">
        <v>86</v>
      </c>
      <c r="AH456" s="12" t="s">
        <v>76</v>
      </c>
      <c r="AI456" s="12">
        <v>3</v>
      </c>
      <c r="AJ456" s="12" t="s">
        <v>87</v>
      </c>
      <c r="AK456" s="12" t="s">
        <v>124</v>
      </c>
      <c r="AL456" s="12" t="s">
        <v>457</v>
      </c>
      <c r="AM456" s="12" t="s">
        <v>126</v>
      </c>
      <c r="AN456" s="12">
        <v>9</v>
      </c>
      <c r="AO456" s="12">
        <v>0</v>
      </c>
      <c r="AP456" s="12">
        <v>9</v>
      </c>
      <c r="AQ456" s="12">
        <v>0</v>
      </c>
      <c r="AR456" s="12" t="s">
        <v>127</v>
      </c>
      <c r="AS456" s="13" t="s">
        <v>1746</v>
      </c>
      <c r="AT456" s="12" t="s">
        <v>300</v>
      </c>
      <c r="AU456" s="28" t="s">
        <v>1855</v>
      </c>
      <c r="AV456" s="60">
        <v>23.692052980132399</v>
      </c>
      <c r="AW456" s="60">
        <v>10.281456953642401</v>
      </c>
      <c r="AX456" s="55">
        <v>9</v>
      </c>
      <c r="AY456" s="60">
        <f t="shared" si="7"/>
        <v>30.844370860927203</v>
      </c>
      <c r="AZ456" s="60">
        <v>52.748344370860899</v>
      </c>
      <c r="BA456" s="60">
        <v>9.2384105960265046</v>
      </c>
      <c r="BB456" s="55">
        <v>9</v>
      </c>
      <c r="BC456" s="68">
        <f t="shared" si="8"/>
        <v>27.715231788079514</v>
      </c>
      <c r="BD456" s="12" t="s">
        <v>93</v>
      </c>
      <c r="BE456" s="12" t="s">
        <v>1991</v>
      </c>
      <c r="BH456" s="12" t="s">
        <v>1745</v>
      </c>
    </row>
    <row r="457" spans="1:60" s="5" customFormat="1" ht="14">
      <c r="A457" s="5" t="s">
        <v>1743</v>
      </c>
      <c r="B457" s="5" t="s">
        <v>1824</v>
      </c>
      <c r="C457" s="5" t="s">
        <v>1222</v>
      </c>
      <c r="D457" s="5" t="s">
        <v>1223</v>
      </c>
      <c r="E457" s="5" t="s">
        <v>1224</v>
      </c>
      <c r="F457" s="5" t="s">
        <v>1225</v>
      </c>
      <c r="G457" s="5" t="s">
        <v>67</v>
      </c>
      <c r="H457" s="5">
        <v>2015</v>
      </c>
      <c r="I457" s="5" t="s">
        <v>1226</v>
      </c>
      <c r="J457" s="5" t="s">
        <v>167</v>
      </c>
      <c r="K457" s="5" t="s">
        <v>168</v>
      </c>
      <c r="L457" s="5" t="s">
        <v>71</v>
      </c>
      <c r="M457" s="5" t="s">
        <v>1227</v>
      </c>
      <c r="N457" s="5" t="s">
        <v>73</v>
      </c>
      <c r="O457" s="5" t="s">
        <v>74</v>
      </c>
      <c r="P457" s="5" t="s">
        <v>75</v>
      </c>
      <c r="Q457" s="5" t="s">
        <v>72</v>
      </c>
      <c r="R457" s="5" t="s">
        <v>75</v>
      </c>
      <c r="S457" s="5" t="s">
        <v>220</v>
      </c>
      <c r="T457" s="5" t="s">
        <v>76</v>
      </c>
      <c r="U457" s="5" t="s">
        <v>220</v>
      </c>
      <c r="V457" s="5" t="s">
        <v>77</v>
      </c>
      <c r="W457" s="5" t="s">
        <v>114</v>
      </c>
      <c r="X457" s="5" t="s">
        <v>115</v>
      </c>
      <c r="Y457" s="5" t="s">
        <v>1228</v>
      </c>
      <c r="Z457" s="5" t="s">
        <v>404</v>
      </c>
      <c r="AA457" s="5" t="s">
        <v>152</v>
      </c>
      <c r="AB457" s="5" t="s">
        <v>2183</v>
      </c>
      <c r="AC457" s="5" t="s">
        <v>152</v>
      </c>
      <c r="AD457" s="5" t="s">
        <v>83</v>
      </c>
      <c r="AE457" s="5" t="s">
        <v>1230</v>
      </c>
      <c r="AF457" s="5" t="s">
        <v>85</v>
      </c>
      <c r="AG457" s="5" t="s">
        <v>86</v>
      </c>
      <c r="AH457" s="5" t="s">
        <v>76</v>
      </c>
      <c r="AI457" s="5">
        <v>3</v>
      </c>
      <c r="AJ457" s="5" t="s">
        <v>87</v>
      </c>
      <c r="AK457" s="5" t="s">
        <v>124</v>
      </c>
      <c r="AL457" s="5" t="s">
        <v>457</v>
      </c>
      <c r="AM457" s="5" t="s">
        <v>126</v>
      </c>
      <c r="AN457" s="5">
        <v>9</v>
      </c>
      <c r="AO457" s="5">
        <v>0</v>
      </c>
      <c r="AP457" s="5">
        <v>9</v>
      </c>
      <c r="AQ457" s="5">
        <v>0</v>
      </c>
      <c r="AR457" s="5" t="s">
        <v>127</v>
      </c>
      <c r="AS457" s="5" t="s">
        <v>1746</v>
      </c>
      <c r="AT457" s="5" t="s">
        <v>300</v>
      </c>
      <c r="AU457" s="6" t="s">
        <v>1270</v>
      </c>
      <c r="AV457" s="58"/>
      <c r="AW457" s="58"/>
      <c r="AX457" s="52">
        <v>9</v>
      </c>
      <c r="AY457" s="58"/>
      <c r="AZ457" s="58"/>
      <c r="BA457" s="58"/>
      <c r="BB457" s="52">
        <v>9</v>
      </c>
      <c r="BC457" s="65"/>
      <c r="BD457" s="5" t="s">
        <v>93</v>
      </c>
      <c r="BE457" s="5" t="s">
        <v>1991</v>
      </c>
      <c r="BG457" s="5" t="s">
        <v>1732</v>
      </c>
      <c r="BH457" s="5" t="s">
        <v>1736</v>
      </c>
    </row>
    <row r="458" spans="1:60" s="5" customFormat="1" ht="14">
      <c r="A458" s="5" t="s">
        <v>1744</v>
      </c>
      <c r="B458" s="5" t="s">
        <v>1824</v>
      </c>
      <c r="C458" s="5" t="s">
        <v>1222</v>
      </c>
      <c r="D458" s="5" t="s">
        <v>1223</v>
      </c>
      <c r="E458" s="5" t="s">
        <v>1224</v>
      </c>
      <c r="F458" s="5" t="s">
        <v>1225</v>
      </c>
      <c r="G458" s="5" t="s">
        <v>67</v>
      </c>
      <c r="H458" s="5">
        <v>2015</v>
      </c>
      <c r="I458" s="5" t="s">
        <v>1226</v>
      </c>
      <c r="J458" s="5" t="s">
        <v>167</v>
      </c>
      <c r="K458" s="5" t="s">
        <v>168</v>
      </c>
      <c r="L458" s="5" t="s">
        <v>71</v>
      </c>
      <c r="M458" s="5" t="s">
        <v>1227</v>
      </c>
      <c r="N458" s="5" t="s">
        <v>73</v>
      </c>
      <c r="O458" s="5" t="s">
        <v>74</v>
      </c>
      <c r="P458" s="5" t="s">
        <v>75</v>
      </c>
      <c r="Q458" s="5" t="s">
        <v>72</v>
      </c>
      <c r="R458" s="5" t="s">
        <v>75</v>
      </c>
      <c r="S458" s="5" t="s">
        <v>220</v>
      </c>
      <c r="T458" s="5" t="s">
        <v>76</v>
      </c>
      <c r="U458" s="5" t="s">
        <v>220</v>
      </c>
      <c r="V458" s="5" t="s">
        <v>77</v>
      </c>
      <c r="W458" s="5" t="s">
        <v>114</v>
      </c>
      <c r="X458" s="5" t="s">
        <v>115</v>
      </c>
      <c r="Y458" s="5" t="s">
        <v>1228</v>
      </c>
      <c r="Z458" s="5" t="s">
        <v>404</v>
      </c>
      <c r="AA458" s="5" t="s">
        <v>152</v>
      </c>
      <c r="AB458" s="5" t="s">
        <v>2183</v>
      </c>
      <c r="AC458" s="5" t="s">
        <v>152</v>
      </c>
      <c r="AD458" s="5" t="s">
        <v>83</v>
      </c>
      <c r="AE458" s="5" t="s">
        <v>1230</v>
      </c>
      <c r="AF458" s="5" t="s">
        <v>85</v>
      </c>
      <c r="AG458" s="5" t="s">
        <v>86</v>
      </c>
      <c r="AH458" s="5" t="s">
        <v>76</v>
      </c>
      <c r="AI458" s="5">
        <v>3</v>
      </c>
      <c r="AJ458" s="5" t="s">
        <v>87</v>
      </c>
      <c r="AK458" s="5" t="s">
        <v>124</v>
      </c>
      <c r="AL458" s="5" t="s">
        <v>457</v>
      </c>
      <c r="AM458" s="5" t="s">
        <v>126</v>
      </c>
      <c r="AN458" s="5">
        <v>9</v>
      </c>
      <c r="AO458" s="5">
        <v>0</v>
      </c>
      <c r="AP458" s="5">
        <v>9</v>
      </c>
      <c r="AQ458" s="5">
        <v>0</v>
      </c>
      <c r="AR458" s="5" t="s">
        <v>127</v>
      </c>
      <c r="AS458" s="5" t="s">
        <v>1746</v>
      </c>
      <c r="AT458" s="5" t="s">
        <v>300</v>
      </c>
      <c r="AU458" s="6" t="s">
        <v>1269</v>
      </c>
      <c r="AV458" s="58"/>
      <c r="AW458" s="58"/>
      <c r="AX458" s="52">
        <v>9</v>
      </c>
      <c r="AY458" s="58"/>
      <c r="AZ458" s="58"/>
      <c r="BA458" s="58"/>
      <c r="BB458" s="52">
        <v>9</v>
      </c>
      <c r="BC458" s="65"/>
      <c r="BD458" s="5" t="s">
        <v>93</v>
      </c>
      <c r="BE458" s="5" t="s">
        <v>1991</v>
      </c>
      <c r="BG458" s="5" t="s">
        <v>1732</v>
      </c>
      <c r="BH458" s="5" t="s">
        <v>1736</v>
      </c>
    </row>
    <row r="459" spans="1:60">
      <c r="A459" t="s">
        <v>1936</v>
      </c>
      <c r="B459" t="s">
        <v>1916</v>
      </c>
      <c r="C459" t="s">
        <v>1934</v>
      </c>
      <c r="D459" t="s">
        <v>1935</v>
      </c>
      <c r="E459" t="s">
        <v>1937</v>
      </c>
      <c r="F459" t="s">
        <v>108</v>
      </c>
      <c r="G459" t="s">
        <v>67</v>
      </c>
      <c r="H459">
        <v>2018</v>
      </c>
      <c r="I459" t="s">
        <v>1876</v>
      </c>
      <c r="J459" t="s">
        <v>1938</v>
      </c>
      <c r="K459" t="s">
        <v>1939</v>
      </c>
      <c r="L459" t="s">
        <v>245</v>
      </c>
      <c r="M459" s="7" t="s">
        <v>1941</v>
      </c>
      <c r="N459" t="s">
        <v>73</v>
      </c>
      <c r="O459" s="7" t="s">
        <v>74</v>
      </c>
      <c r="P459" s="7" t="s">
        <v>75</v>
      </c>
      <c r="Q459" s="7" t="s">
        <v>72</v>
      </c>
      <c r="R459" s="7" t="s">
        <v>75</v>
      </c>
      <c r="S459" t="s">
        <v>76</v>
      </c>
      <c r="T459" t="s">
        <v>76</v>
      </c>
      <c r="U459" t="s">
        <v>76</v>
      </c>
      <c r="V459" t="s">
        <v>170</v>
      </c>
      <c r="W459" t="s">
        <v>246</v>
      </c>
      <c r="X459" t="s">
        <v>247</v>
      </c>
      <c r="Y459" t="s">
        <v>1940</v>
      </c>
      <c r="Z459" s="7" t="s">
        <v>1005</v>
      </c>
      <c r="AA459" s="7" t="s">
        <v>1006</v>
      </c>
      <c r="AB459" s="7" t="s">
        <v>1942</v>
      </c>
      <c r="AC459" s="7" t="s">
        <v>1008</v>
      </c>
      <c r="AD459" s="7" t="s">
        <v>83</v>
      </c>
      <c r="AE459" s="7" t="s">
        <v>1988</v>
      </c>
      <c r="AF459" s="7" t="s">
        <v>85</v>
      </c>
      <c r="AG459" t="s">
        <v>154</v>
      </c>
      <c r="AH459" s="7" t="s">
        <v>76</v>
      </c>
      <c r="AI459" s="7">
        <v>1</v>
      </c>
      <c r="AJ459" s="7">
        <v>1</v>
      </c>
      <c r="AK459" s="7" t="s">
        <v>124</v>
      </c>
      <c r="AL459" s="7" t="s">
        <v>534</v>
      </c>
      <c r="AM459" s="7" t="s">
        <v>88</v>
      </c>
      <c r="AN459" s="7"/>
      <c r="AO459" s="7"/>
      <c r="AP459" s="7"/>
      <c r="AQ459" s="7"/>
      <c r="AR459" s="7" t="s">
        <v>89</v>
      </c>
      <c r="AS459" s="7" t="s">
        <v>255</v>
      </c>
      <c r="AT459" s="7" t="s">
        <v>91</v>
      </c>
      <c r="AU459" s="8" t="s">
        <v>1854</v>
      </c>
      <c r="AV459" s="56">
        <v>0.68220000000000003</v>
      </c>
      <c r="AW459" s="56">
        <f>AY459/SQRT(AX459)</f>
        <v>5.8808587808244467E-2</v>
      </c>
      <c r="AX459" s="50">
        <v>5</v>
      </c>
      <c r="AY459" s="63">
        <v>0.13150000000000001</v>
      </c>
      <c r="AZ459" s="56">
        <v>0.41520000000000001</v>
      </c>
      <c r="BA459" s="56">
        <f>BC459/SQRT(BB459)</f>
        <v>7.392440733614304E-3</v>
      </c>
      <c r="BB459" s="50">
        <v>5</v>
      </c>
      <c r="BC459" s="63">
        <v>1.653E-2</v>
      </c>
      <c r="BD459" t="s">
        <v>93</v>
      </c>
      <c r="BE459" t="s">
        <v>2014</v>
      </c>
      <c r="BF459" t="s">
        <v>1944</v>
      </c>
    </row>
    <row r="460" spans="1:60">
      <c r="A460" t="s">
        <v>1945</v>
      </c>
      <c r="B460" t="s">
        <v>1916</v>
      </c>
      <c r="C460" t="s">
        <v>1934</v>
      </c>
      <c r="D460" t="s">
        <v>1935</v>
      </c>
      <c r="E460" t="s">
        <v>1937</v>
      </c>
      <c r="F460" t="s">
        <v>108</v>
      </c>
      <c r="G460" t="s">
        <v>67</v>
      </c>
      <c r="H460">
        <v>2018</v>
      </c>
      <c r="I460" t="s">
        <v>1876</v>
      </c>
      <c r="J460" t="s">
        <v>1938</v>
      </c>
      <c r="K460" t="s">
        <v>1939</v>
      </c>
      <c r="L460" t="s">
        <v>245</v>
      </c>
      <c r="M460" s="7" t="s">
        <v>1941</v>
      </c>
      <c r="N460" t="s">
        <v>73</v>
      </c>
      <c r="O460" s="7" t="s">
        <v>74</v>
      </c>
      <c r="P460" s="7" t="s">
        <v>75</v>
      </c>
      <c r="Q460" s="7" t="s">
        <v>72</v>
      </c>
      <c r="R460" s="7" t="s">
        <v>75</v>
      </c>
      <c r="S460" t="s">
        <v>76</v>
      </c>
      <c r="T460" t="s">
        <v>76</v>
      </c>
      <c r="U460" t="s">
        <v>76</v>
      </c>
      <c r="V460" t="s">
        <v>170</v>
      </c>
      <c r="W460" t="s">
        <v>246</v>
      </c>
      <c r="X460" t="s">
        <v>247</v>
      </c>
      <c r="Y460" t="s">
        <v>1940</v>
      </c>
      <c r="Z460" s="7" t="s">
        <v>1005</v>
      </c>
      <c r="AA460" s="7" t="s">
        <v>1006</v>
      </c>
      <c r="AB460" s="7" t="s">
        <v>1942</v>
      </c>
      <c r="AC460" s="7" t="s">
        <v>1008</v>
      </c>
      <c r="AD460" s="7" t="s">
        <v>83</v>
      </c>
      <c r="AE460" s="7" t="s">
        <v>1988</v>
      </c>
      <c r="AF460" s="7" t="s">
        <v>85</v>
      </c>
      <c r="AG460" t="s">
        <v>154</v>
      </c>
      <c r="AH460" s="7" t="s">
        <v>76</v>
      </c>
      <c r="AI460" s="7">
        <v>1</v>
      </c>
      <c r="AJ460" s="7">
        <v>1</v>
      </c>
      <c r="AK460" s="7" t="s">
        <v>124</v>
      </c>
      <c r="AL460" s="7" t="s">
        <v>534</v>
      </c>
      <c r="AM460" s="7" t="s">
        <v>88</v>
      </c>
      <c r="AN460" s="7"/>
      <c r="AO460" s="7"/>
      <c r="AP460" s="7"/>
      <c r="AQ460" s="7"/>
      <c r="AR460" s="7" t="s">
        <v>89</v>
      </c>
      <c r="AS460" s="7" t="s">
        <v>255</v>
      </c>
      <c r="AT460" s="7" t="s">
        <v>91</v>
      </c>
      <c r="AU460" s="8" t="s">
        <v>1270</v>
      </c>
      <c r="AV460" s="56">
        <v>0.19009999999999999</v>
      </c>
      <c r="AW460" s="56">
        <f t="shared" ref="AW460:AW461" si="9">AY460/SQRT(AX460)</f>
        <v>2.253956521319788E-2</v>
      </c>
      <c r="AX460" s="50">
        <v>5</v>
      </c>
      <c r="AY460" s="63">
        <v>5.04E-2</v>
      </c>
      <c r="AZ460" s="56">
        <v>0.45619999999999999</v>
      </c>
      <c r="BA460" s="56">
        <f t="shared" ref="BA460" si="10">BC460/SQRT(BB460)</f>
        <v>4.771769063984551E-2</v>
      </c>
      <c r="BB460" s="50">
        <v>5</v>
      </c>
      <c r="BC460" s="63">
        <v>0.1067</v>
      </c>
      <c r="BD460" t="s">
        <v>93</v>
      </c>
      <c r="BE460" t="s">
        <v>2014</v>
      </c>
      <c r="BF460" t="s">
        <v>1944</v>
      </c>
    </row>
    <row r="461" spans="1:60">
      <c r="A461" t="s">
        <v>1946</v>
      </c>
      <c r="B461" t="s">
        <v>1916</v>
      </c>
      <c r="C461" t="s">
        <v>1934</v>
      </c>
      <c r="D461" t="s">
        <v>1935</v>
      </c>
      <c r="E461" t="s">
        <v>1937</v>
      </c>
      <c r="F461" t="s">
        <v>108</v>
      </c>
      <c r="G461" t="s">
        <v>67</v>
      </c>
      <c r="H461">
        <v>2018</v>
      </c>
      <c r="I461" t="s">
        <v>1876</v>
      </c>
      <c r="J461" t="s">
        <v>1938</v>
      </c>
      <c r="K461" t="s">
        <v>1939</v>
      </c>
      <c r="L461" t="s">
        <v>245</v>
      </c>
      <c r="M461" s="7" t="s">
        <v>1941</v>
      </c>
      <c r="N461" t="s">
        <v>73</v>
      </c>
      <c r="O461" s="7" t="s">
        <v>74</v>
      </c>
      <c r="P461" s="7" t="s">
        <v>75</v>
      </c>
      <c r="Q461" s="7" t="s">
        <v>72</v>
      </c>
      <c r="R461" s="7" t="s">
        <v>75</v>
      </c>
      <c r="S461" t="s">
        <v>76</v>
      </c>
      <c r="T461" t="s">
        <v>76</v>
      </c>
      <c r="U461" t="s">
        <v>76</v>
      </c>
      <c r="V461" t="s">
        <v>170</v>
      </c>
      <c r="W461" t="s">
        <v>246</v>
      </c>
      <c r="X461" t="s">
        <v>247</v>
      </c>
      <c r="Y461" t="s">
        <v>1940</v>
      </c>
      <c r="Z461" s="7" t="s">
        <v>1005</v>
      </c>
      <c r="AA461" s="7" t="s">
        <v>1006</v>
      </c>
      <c r="AB461" s="7" t="s">
        <v>1942</v>
      </c>
      <c r="AC461" s="7" t="s">
        <v>1008</v>
      </c>
      <c r="AD461" s="7" t="s">
        <v>83</v>
      </c>
      <c r="AE461" s="7" t="s">
        <v>1988</v>
      </c>
      <c r="AF461" s="7" t="s">
        <v>85</v>
      </c>
      <c r="AG461" t="s">
        <v>154</v>
      </c>
      <c r="AH461" s="7" t="s">
        <v>76</v>
      </c>
      <c r="AI461" s="7">
        <v>1</v>
      </c>
      <c r="AJ461" s="7">
        <v>1</v>
      </c>
      <c r="AK461" s="7" t="s">
        <v>124</v>
      </c>
      <c r="AL461" s="7" t="s">
        <v>534</v>
      </c>
      <c r="AM461" s="7" t="s">
        <v>88</v>
      </c>
      <c r="AN461" s="7"/>
      <c r="AO461" s="7"/>
      <c r="AP461" s="7"/>
      <c r="AQ461" s="7"/>
      <c r="AR461" s="7" t="s">
        <v>89</v>
      </c>
      <c r="AS461" s="7" t="s">
        <v>255</v>
      </c>
      <c r="AT461" s="7" t="s">
        <v>91</v>
      </c>
      <c r="AU461" s="8" t="s">
        <v>1269</v>
      </c>
      <c r="AV461" s="56">
        <v>0.64590000000000003</v>
      </c>
      <c r="AW461" s="56">
        <f t="shared" si="9"/>
        <v>7.7233787942842733E-2</v>
      </c>
      <c r="AX461" s="50">
        <v>5</v>
      </c>
      <c r="AY461" s="63">
        <v>0.17269999999999999</v>
      </c>
      <c r="AZ461" s="56">
        <v>0.48909999999999998</v>
      </c>
      <c r="BA461" s="56">
        <f>BC461/SQRT(BB461)</f>
        <v>3.4927381808546716E-2</v>
      </c>
      <c r="BB461" s="50">
        <v>5</v>
      </c>
      <c r="BC461" s="63">
        <v>7.8100000000000003E-2</v>
      </c>
      <c r="BD461" t="s">
        <v>93</v>
      </c>
      <c r="BE461" t="s">
        <v>2014</v>
      </c>
      <c r="BF461" t="s">
        <v>1944</v>
      </c>
    </row>
    <row r="462" spans="1:60" s="12" customFormat="1">
      <c r="A462" s="13" t="s">
        <v>1947</v>
      </c>
      <c r="B462" s="13" t="s">
        <v>1913</v>
      </c>
      <c r="C462" s="13" t="s">
        <v>1948</v>
      </c>
      <c r="D462" s="13" t="s">
        <v>1950</v>
      </c>
      <c r="E462" s="13" t="s">
        <v>1953</v>
      </c>
      <c r="F462" s="13" t="s">
        <v>66</v>
      </c>
      <c r="G462" s="12" t="s">
        <v>67</v>
      </c>
      <c r="H462" s="12">
        <v>2019</v>
      </c>
      <c r="I462" s="13" t="s">
        <v>1884</v>
      </c>
      <c r="J462" s="13" t="s">
        <v>478</v>
      </c>
      <c r="K462" s="10" t="s">
        <v>479</v>
      </c>
      <c r="L462" s="13" t="s">
        <v>71</v>
      </c>
      <c r="M462" s="1" t="s">
        <v>884</v>
      </c>
      <c r="N462" s="1" t="s">
        <v>73</v>
      </c>
      <c r="O462" s="1" t="s">
        <v>74</v>
      </c>
      <c r="P462" s="1" t="s">
        <v>219</v>
      </c>
      <c r="Q462" s="1" t="s">
        <v>76</v>
      </c>
      <c r="R462" s="13" t="s">
        <v>417</v>
      </c>
      <c r="S462" s="1" t="s">
        <v>220</v>
      </c>
      <c r="T462" s="1" t="s">
        <v>76</v>
      </c>
      <c r="U462" s="1" t="s">
        <v>76</v>
      </c>
      <c r="V462" s="1" t="s">
        <v>77</v>
      </c>
      <c r="W462" s="1" t="s">
        <v>114</v>
      </c>
      <c r="X462" s="1" t="s">
        <v>115</v>
      </c>
      <c r="Y462" s="1" t="s">
        <v>947</v>
      </c>
      <c r="Z462" s="1" t="s">
        <v>404</v>
      </c>
      <c r="AA462" s="1" t="s">
        <v>152</v>
      </c>
      <c r="AB462" s="1" t="s">
        <v>152</v>
      </c>
      <c r="AC462" s="1" t="s">
        <v>152</v>
      </c>
      <c r="AD462" s="1" t="s">
        <v>121</v>
      </c>
      <c r="AE462" s="1" t="s">
        <v>1956</v>
      </c>
      <c r="AF462" s="1" t="s">
        <v>123</v>
      </c>
      <c r="AG462" s="1" t="s">
        <v>86</v>
      </c>
      <c r="AH462" s="1" t="s">
        <v>76</v>
      </c>
      <c r="AI462" s="1">
        <v>1</v>
      </c>
      <c r="AJ462" s="1">
        <v>1</v>
      </c>
      <c r="AK462" s="1" t="s">
        <v>124</v>
      </c>
      <c r="AL462" s="1" t="s">
        <v>1957</v>
      </c>
      <c r="AM462" s="1" t="s">
        <v>126</v>
      </c>
      <c r="AN462" s="1">
        <v>5</v>
      </c>
      <c r="AO462" s="1">
        <v>5</v>
      </c>
      <c r="AP462" s="1">
        <v>5</v>
      </c>
      <c r="AQ462" s="1">
        <v>5</v>
      </c>
      <c r="AR462" s="1" t="s">
        <v>89</v>
      </c>
      <c r="AS462" s="1" t="s">
        <v>1958</v>
      </c>
      <c r="AT462" s="1" t="s">
        <v>91</v>
      </c>
      <c r="AU462" s="29" t="s">
        <v>1854</v>
      </c>
      <c r="AV462" s="60">
        <v>3.395</v>
      </c>
      <c r="AW462" s="60">
        <v>0.47399999999999998</v>
      </c>
      <c r="AX462" s="55">
        <v>10</v>
      </c>
      <c r="AY462" s="68">
        <v>1.4988999999999999</v>
      </c>
      <c r="AZ462" s="60">
        <v>4.7409999999999997</v>
      </c>
      <c r="BA462" s="60">
        <v>0.81699999999999995</v>
      </c>
      <c r="BB462" s="55">
        <v>10</v>
      </c>
      <c r="BC462" s="68">
        <v>2.5834999999999999</v>
      </c>
      <c r="BD462" s="13" t="s">
        <v>93</v>
      </c>
      <c r="BE462" s="13" t="s">
        <v>1999</v>
      </c>
      <c r="BF462" s="13" t="s">
        <v>1960</v>
      </c>
    </row>
    <row r="463" spans="1:60">
      <c r="A463" t="s">
        <v>1959</v>
      </c>
      <c r="B463" t="s">
        <v>1918</v>
      </c>
      <c r="C463" t="s">
        <v>1951</v>
      </c>
      <c r="D463" t="s">
        <v>1961</v>
      </c>
      <c r="E463" t="s">
        <v>1963</v>
      </c>
      <c r="F463" s="14" t="s">
        <v>415</v>
      </c>
      <c r="G463" t="s">
        <v>67</v>
      </c>
      <c r="H463">
        <v>2019</v>
      </c>
      <c r="I463" t="s">
        <v>1888</v>
      </c>
      <c r="J463" s="7" t="s">
        <v>215</v>
      </c>
      <c r="K463" s="7" t="s">
        <v>216</v>
      </c>
      <c r="L463" s="7" t="s">
        <v>217</v>
      </c>
      <c r="M463" s="7" t="s">
        <v>72</v>
      </c>
      <c r="N463" s="7" t="s">
        <v>73</v>
      </c>
      <c r="O463" s="7" t="s">
        <v>74</v>
      </c>
      <c r="P463" t="s">
        <v>75</v>
      </c>
      <c r="Q463" s="7" t="s">
        <v>76</v>
      </c>
      <c r="R463" t="s">
        <v>75</v>
      </c>
      <c r="S463" t="s">
        <v>220</v>
      </c>
      <c r="T463" t="s">
        <v>76</v>
      </c>
      <c r="U463" t="s">
        <v>76</v>
      </c>
      <c r="V463" t="s">
        <v>77</v>
      </c>
      <c r="W463" t="s">
        <v>222</v>
      </c>
      <c r="X463" t="s">
        <v>78</v>
      </c>
      <c r="Y463" t="s">
        <v>223</v>
      </c>
      <c r="Z463" t="s">
        <v>224</v>
      </c>
      <c r="AA463" t="s">
        <v>225</v>
      </c>
      <c r="AB463" t="s">
        <v>268</v>
      </c>
      <c r="AC463" t="s">
        <v>268</v>
      </c>
      <c r="AD463" t="s">
        <v>121</v>
      </c>
      <c r="AE463" t="s">
        <v>1987</v>
      </c>
      <c r="AF463" t="s">
        <v>85</v>
      </c>
      <c r="AG463" t="s">
        <v>86</v>
      </c>
      <c r="AH463" t="s">
        <v>76</v>
      </c>
      <c r="AI463">
        <v>3</v>
      </c>
      <c r="AJ463" t="s">
        <v>1964</v>
      </c>
      <c r="AK463" t="s">
        <v>272</v>
      </c>
      <c r="AL463" t="s">
        <v>273</v>
      </c>
      <c r="AM463" t="s">
        <v>126</v>
      </c>
      <c r="AN463">
        <v>4</v>
      </c>
      <c r="AO463">
        <v>4</v>
      </c>
      <c r="AP463">
        <v>4</v>
      </c>
      <c r="AQ463">
        <v>4</v>
      </c>
      <c r="AR463" t="s">
        <v>89</v>
      </c>
      <c r="AS463" t="s">
        <v>1978</v>
      </c>
      <c r="AT463" t="s">
        <v>91</v>
      </c>
      <c r="AU463" s="3" t="s">
        <v>1270</v>
      </c>
      <c r="AV463" s="56">
        <v>41.26</v>
      </c>
      <c r="AW463" s="56">
        <v>1.8969999999999985</v>
      </c>
      <c r="AX463" s="50">
        <v>8</v>
      </c>
      <c r="AY463" s="63">
        <v>5.3655262556435188</v>
      </c>
      <c r="AZ463" s="56">
        <v>52.963000000000001</v>
      </c>
      <c r="BA463" s="56">
        <v>1.4499999999999957</v>
      </c>
      <c r="BB463" s="50">
        <v>8</v>
      </c>
      <c r="BC463" s="63">
        <v>4.101219330881964</v>
      </c>
      <c r="BD463" t="s">
        <v>93</v>
      </c>
      <c r="BE463" t="s">
        <v>2006</v>
      </c>
    </row>
    <row r="464" spans="1:60">
      <c r="A464" t="s">
        <v>1965</v>
      </c>
      <c r="B464" t="s">
        <v>1918</v>
      </c>
      <c r="C464" t="s">
        <v>1951</v>
      </c>
      <c r="D464" t="s">
        <v>1961</v>
      </c>
      <c r="E464" t="s">
        <v>1963</v>
      </c>
      <c r="F464" s="14" t="s">
        <v>415</v>
      </c>
      <c r="G464" t="s">
        <v>67</v>
      </c>
      <c r="H464">
        <v>2019</v>
      </c>
      <c r="I464" t="s">
        <v>1888</v>
      </c>
      <c r="J464" s="7" t="s">
        <v>215</v>
      </c>
      <c r="K464" s="7" t="s">
        <v>216</v>
      </c>
      <c r="L464" s="7" t="s">
        <v>217</v>
      </c>
      <c r="M464" s="7" t="s">
        <v>72</v>
      </c>
      <c r="N464" s="7" t="s">
        <v>73</v>
      </c>
      <c r="O464" s="7" t="s">
        <v>74</v>
      </c>
      <c r="P464" t="s">
        <v>75</v>
      </c>
      <c r="Q464" s="7" t="s">
        <v>76</v>
      </c>
      <c r="R464" t="s">
        <v>75</v>
      </c>
      <c r="S464" t="s">
        <v>220</v>
      </c>
      <c r="T464" t="s">
        <v>76</v>
      </c>
      <c r="U464" t="s">
        <v>76</v>
      </c>
      <c r="V464" t="s">
        <v>77</v>
      </c>
      <c r="W464" t="s">
        <v>222</v>
      </c>
      <c r="X464" t="s">
        <v>78</v>
      </c>
      <c r="Y464" t="s">
        <v>223</v>
      </c>
      <c r="Z464" t="s">
        <v>224</v>
      </c>
      <c r="AA464" t="s">
        <v>225</v>
      </c>
      <c r="AB464" t="s">
        <v>268</v>
      </c>
      <c r="AC464" t="s">
        <v>268</v>
      </c>
      <c r="AD464" t="s">
        <v>121</v>
      </c>
      <c r="AE464" t="s">
        <v>1987</v>
      </c>
      <c r="AF464" t="s">
        <v>85</v>
      </c>
      <c r="AG464" t="s">
        <v>86</v>
      </c>
      <c r="AH464" t="s">
        <v>76</v>
      </c>
      <c r="AI464">
        <v>3</v>
      </c>
      <c r="AJ464" t="s">
        <v>1964</v>
      </c>
      <c r="AK464" t="s">
        <v>272</v>
      </c>
      <c r="AL464" t="s">
        <v>273</v>
      </c>
      <c r="AM464" t="s">
        <v>126</v>
      </c>
      <c r="AN464">
        <v>4</v>
      </c>
      <c r="AO464">
        <v>4</v>
      </c>
      <c r="AP464">
        <v>4</v>
      </c>
      <c r="AQ464">
        <v>4</v>
      </c>
      <c r="AR464" t="s">
        <v>89</v>
      </c>
      <c r="AS464" t="s">
        <v>1978</v>
      </c>
      <c r="AT464" t="s">
        <v>91</v>
      </c>
      <c r="AU464" s="3" t="s">
        <v>1855</v>
      </c>
      <c r="AV464" s="56">
        <v>30.175999999999998</v>
      </c>
      <c r="AW464" s="56">
        <v>3.5640000000000036</v>
      </c>
      <c r="AX464" s="50">
        <v>8</v>
      </c>
      <c r="AY464" s="63">
        <v>10.080514272595432</v>
      </c>
      <c r="AZ464" s="56">
        <v>42.530999999999999</v>
      </c>
      <c r="BA464" s="56">
        <v>3.1400000000000006</v>
      </c>
      <c r="BB464" s="50">
        <v>8</v>
      </c>
      <c r="BC464" s="63">
        <v>8.8812611717030396</v>
      </c>
      <c r="BD464" t="s">
        <v>93</v>
      </c>
      <c r="BE464" t="s">
        <v>2006</v>
      </c>
    </row>
    <row r="465" spans="1:58">
      <c r="A465" t="s">
        <v>1966</v>
      </c>
      <c r="B465" t="s">
        <v>1918</v>
      </c>
      <c r="C465" t="s">
        <v>1951</v>
      </c>
      <c r="D465" t="s">
        <v>1961</v>
      </c>
      <c r="E465" t="s">
        <v>1963</v>
      </c>
      <c r="F465" s="14" t="s">
        <v>415</v>
      </c>
      <c r="G465" t="s">
        <v>67</v>
      </c>
      <c r="H465">
        <v>2019</v>
      </c>
      <c r="I465" t="s">
        <v>1888</v>
      </c>
      <c r="J465" s="7" t="s">
        <v>215</v>
      </c>
      <c r="K465" s="7" t="s">
        <v>216</v>
      </c>
      <c r="L465" s="7" t="s">
        <v>217</v>
      </c>
      <c r="M465" s="7" t="s">
        <v>72</v>
      </c>
      <c r="N465" s="7" t="s">
        <v>73</v>
      </c>
      <c r="O465" s="7" t="s">
        <v>74</v>
      </c>
      <c r="P465" t="s">
        <v>75</v>
      </c>
      <c r="Q465" s="7" t="s">
        <v>76</v>
      </c>
      <c r="R465" t="s">
        <v>75</v>
      </c>
      <c r="S465" t="s">
        <v>220</v>
      </c>
      <c r="T465" t="s">
        <v>76</v>
      </c>
      <c r="U465" t="s">
        <v>76</v>
      </c>
      <c r="V465" t="s">
        <v>77</v>
      </c>
      <c r="W465" t="s">
        <v>222</v>
      </c>
      <c r="X465" t="s">
        <v>78</v>
      </c>
      <c r="Y465" t="s">
        <v>223</v>
      </c>
      <c r="Z465" t="s">
        <v>224</v>
      </c>
      <c r="AA465" t="s">
        <v>225</v>
      </c>
      <c r="AB465" t="s">
        <v>268</v>
      </c>
      <c r="AC465" t="s">
        <v>268</v>
      </c>
      <c r="AD465" t="s">
        <v>121</v>
      </c>
      <c r="AE465" t="s">
        <v>1987</v>
      </c>
      <c r="AF465" t="s">
        <v>85</v>
      </c>
      <c r="AG465" t="s">
        <v>86</v>
      </c>
      <c r="AH465" t="s">
        <v>76</v>
      </c>
      <c r="AI465">
        <v>3</v>
      </c>
      <c r="AJ465" t="s">
        <v>1964</v>
      </c>
      <c r="AK465" t="s">
        <v>272</v>
      </c>
      <c r="AL465" t="s">
        <v>273</v>
      </c>
      <c r="AM465" t="s">
        <v>126</v>
      </c>
      <c r="AN465">
        <v>4</v>
      </c>
      <c r="AO465">
        <v>4</v>
      </c>
      <c r="AP465">
        <v>4</v>
      </c>
      <c r="AQ465">
        <v>4</v>
      </c>
      <c r="AR465" t="s">
        <v>89</v>
      </c>
      <c r="AS465" t="s">
        <v>1978</v>
      </c>
      <c r="AT465" t="s">
        <v>91</v>
      </c>
      <c r="AU465" s="3" t="s">
        <v>1854</v>
      </c>
      <c r="AV465" s="56">
        <v>20.710999999999999</v>
      </c>
      <c r="AW465" s="56">
        <v>3.4740000000000002</v>
      </c>
      <c r="AX465" s="50">
        <v>8</v>
      </c>
      <c r="AY465" s="63">
        <v>9.8259558313682653</v>
      </c>
      <c r="AZ465" s="56">
        <v>26.169</v>
      </c>
      <c r="BA465" s="56">
        <v>3.3610000000000007</v>
      </c>
      <c r="BB465" s="50">
        <v>8</v>
      </c>
      <c r="BC465" s="63">
        <v>9.5063435662719478</v>
      </c>
      <c r="BD465" t="s">
        <v>93</v>
      </c>
      <c r="BE465" t="s">
        <v>2006</v>
      </c>
    </row>
    <row r="466" spans="1:58">
      <c r="A466" t="s">
        <v>1967</v>
      </c>
      <c r="B466" t="s">
        <v>1918</v>
      </c>
      <c r="C466" t="s">
        <v>1951</v>
      </c>
      <c r="D466" t="s">
        <v>1961</v>
      </c>
      <c r="E466" t="s">
        <v>1963</v>
      </c>
      <c r="F466" s="14" t="s">
        <v>415</v>
      </c>
      <c r="G466" t="s">
        <v>67</v>
      </c>
      <c r="H466">
        <v>2019</v>
      </c>
      <c r="I466" t="s">
        <v>1888</v>
      </c>
      <c r="J466" s="7" t="s">
        <v>215</v>
      </c>
      <c r="K466" s="7" t="s">
        <v>216</v>
      </c>
      <c r="L466" s="7" t="s">
        <v>217</v>
      </c>
      <c r="M466" s="7" t="s">
        <v>72</v>
      </c>
      <c r="N466" s="7" t="s">
        <v>73</v>
      </c>
      <c r="O466" s="7" t="s">
        <v>74</v>
      </c>
      <c r="P466" t="s">
        <v>75</v>
      </c>
      <c r="Q466" s="7" t="s">
        <v>76</v>
      </c>
      <c r="R466" t="s">
        <v>75</v>
      </c>
      <c r="S466" t="s">
        <v>220</v>
      </c>
      <c r="T466" t="s">
        <v>76</v>
      </c>
      <c r="U466" t="s">
        <v>76</v>
      </c>
      <c r="V466" t="s">
        <v>77</v>
      </c>
      <c r="W466" t="s">
        <v>222</v>
      </c>
      <c r="X466" t="s">
        <v>78</v>
      </c>
      <c r="Y466" t="s">
        <v>223</v>
      </c>
      <c r="Z466" t="s">
        <v>224</v>
      </c>
      <c r="AA466" t="s">
        <v>225</v>
      </c>
      <c r="AB466" t="s">
        <v>268</v>
      </c>
      <c r="AC466" t="s">
        <v>268</v>
      </c>
      <c r="AD466" t="s">
        <v>121</v>
      </c>
      <c r="AE466" t="s">
        <v>1987</v>
      </c>
      <c r="AF466" t="s">
        <v>85</v>
      </c>
      <c r="AG466" t="s">
        <v>86</v>
      </c>
      <c r="AH466" t="s">
        <v>76</v>
      </c>
      <c r="AI466">
        <v>3</v>
      </c>
      <c r="AJ466" t="s">
        <v>1964</v>
      </c>
      <c r="AK466" t="s">
        <v>272</v>
      </c>
      <c r="AL466" t="s">
        <v>273</v>
      </c>
      <c r="AM466" t="s">
        <v>126</v>
      </c>
      <c r="AN466">
        <v>4</v>
      </c>
      <c r="AO466">
        <v>4</v>
      </c>
      <c r="AP466">
        <v>4</v>
      </c>
      <c r="AQ466">
        <v>4</v>
      </c>
      <c r="AR466" t="s">
        <v>89</v>
      </c>
      <c r="AS466" t="s">
        <v>1978</v>
      </c>
      <c r="AT466" t="s">
        <v>91</v>
      </c>
      <c r="AU466" s="3" t="s">
        <v>131</v>
      </c>
      <c r="AV466" s="56">
        <v>11.901999999999999</v>
      </c>
      <c r="AW466" s="56">
        <v>2.8280000000000012</v>
      </c>
      <c r="AX466" s="50">
        <v>8</v>
      </c>
      <c r="AY466" s="63">
        <v>7.9987919087822297</v>
      </c>
      <c r="AZ466" s="56">
        <v>15.576000000000001</v>
      </c>
      <c r="BA466" s="56">
        <v>2.7639999999999993</v>
      </c>
      <c r="BB466" s="50">
        <v>8</v>
      </c>
      <c r="BC466" s="63">
        <v>7.8177725727984679</v>
      </c>
      <c r="BD466" t="s">
        <v>93</v>
      </c>
      <c r="BE466" t="s">
        <v>2006</v>
      </c>
    </row>
    <row r="467" spans="1:58">
      <c r="A467" t="s">
        <v>1968</v>
      </c>
      <c r="B467" t="s">
        <v>1918</v>
      </c>
      <c r="C467" t="s">
        <v>1951</v>
      </c>
      <c r="D467" t="s">
        <v>1961</v>
      </c>
      <c r="E467" t="s">
        <v>1963</v>
      </c>
      <c r="F467" s="14" t="s">
        <v>415</v>
      </c>
      <c r="G467" t="s">
        <v>67</v>
      </c>
      <c r="H467">
        <v>2019</v>
      </c>
      <c r="I467" t="s">
        <v>1888</v>
      </c>
      <c r="J467" s="7" t="s">
        <v>215</v>
      </c>
      <c r="K467" s="7" t="s">
        <v>216</v>
      </c>
      <c r="L467" s="7" t="s">
        <v>217</v>
      </c>
      <c r="M467" s="7" t="s">
        <v>72</v>
      </c>
      <c r="N467" s="7" t="s">
        <v>73</v>
      </c>
      <c r="O467" s="7" t="s">
        <v>74</v>
      </c>
      <c r="P467" t="s">
        <v>75</v>
      </c>
      <c r="Q467" s="7" t="s">
        <v>76</v>
      </c>
      <c r="R467" t="s">
        <v>75</v>
      </c>
      <c r="S467" t="s">
        <v>220</v>
      </c>
      <c r="T467" t="s">
        <v>76</v>
      </c>
      <c r="U467" t="s">
        <v>76</v>
      </c>
      <c r="V467" t="s">
        <v>77</v>
      </c>
      <c r="W467" t="s">
        <v>222</v>
      </c>
      <c r="X467" t="s">
        <v>78</v>
      </c>
      <c r="Y467" t="s">
        <v>223</v>
      </c>
      <c r="Z467" t="s">
        <v>224</v>
      </c>
      <c r="AA467" t="s">
        <v>225</v>
      </c>
      <c r="AB467" t="s">
        <v>268</v>
      </c>
      <c r="AC467" t="s">
        <v>268</v>
      </c>
      <c r="AD467" t="s">
        <v>121</v>
      </c>
      <c r="AE467" t="s">
        <v>1987</v>
      </c>
      <c r="AF467" t="s">
        <v>85</v>
      </c>
      <c r="AG467" t="s">
        <v>86</v>
      </c>
      <c r="AH467" t="s">
        <v>76</v>
      </c>
      <c r="AI467">
        <v>3</v>
      </c>
      <c r="AJ467" t="s">
        <v>1964</v>
      </c>
      <c r="AK467" t="s">
        <v>272</v>
      </c>
      <c r="AL467" t="s">
        <v>273</v>
      </c>
      <c r="AM467" t="s">
        <v>126</v>
      </c>
      <c r="AN467">
        <v>4</v>
      </c>
      <c r="AO467">
        <v>4</v>
      </c>
      <c r="AP467">
        <v>4</v>
      </c>
      <c r="AQ467">
        <v>4</v>
      </c>
      <c r="AR467" t="s">
        <v>89</v>
      </c>
      <c r="AS467" t="s">
        <v>1978</v>
      </c>
      <c r="AT467" t="s">
        <v>91</v>
      </c>
      <c r="AU467" s="3" t="s">
        <v>1269</v>
      </c>
      <c r="AV467" s="56">
        <v>3.7930000000000001</v>
      </c>
      <c r="AW467" s="56">
        <v>0.69799999999999951</v>
      </c>
      <c r="AX467" s="50">
        <v>8</v>
      </c>
      <c r="AY467" s="63">
        <v>1.9742421330728395</v>
      </c>
      <c r="AZ467" s="56">
        <v>8.1969999999999992</v>
      </c>
      <c r="BA467" s="56">
        <v>1.0400000000000009</v>
      </c>
      <c r="BB467" s="50">
        <v>8</v>
      </c>
      <c r="BC467" s="63">
        <v>2.9415642097360406</v>
      </c>
      <c r="BD467" t="s">
        <v>93</v>
      </c>
      <c r="BE467" t="s">
        <v>2006</v>
      </c>
    </row>
    <row r="468" spans="1:58">
      <c r="A468" t="s">
        <v>1959</v>
      </c>
      <c r="B468" t="s">
        <v>1918</v>
      </c>
      <c r="C468" t="s">
        <v>1974</v>
      </c>
      <c r="D468" t="s">
        <v>1969</v>
      </c>
      <c r="E468" t="s">
        <v>1963</v>
      </c>
      <c r="F468" s="14" t="s">
        <v>415</v>
      </c>
      <c r="G468" t="s">
        <v>67</v>
      </c>
      <c r="H468">
        <v>2019</v>
      </c>
      <c r="I468" t="s">
        <v>1888</v>
      </c>
      <c r="J468" s="7" t="s">
        <v>215</v>
      </c>
      <c r="K468" s="7" t="s">
        <v>216</v>
      </c>
      <c r="L468" s="7" t="s">
        <v>217</v>
      </c>
      <c r="M468" s="7" t="s">
        <v>72</v>
      </c>
      <c r="N468" s="7" t="s">
        <v>73</v>
      </c>
      <c r="O468" s="7" t="s">
        <v>74</v>
      </c>
      <c r="P468" t="s">
        <v>75</v>
      </c>
      <c r="Q468" s="7" t="s">
        <v>76</v>
      </c>
      <c r="R468" t="s">
        <v>75</v>
      </c>
      <c r="S468" t="s">
        <v>220</v>
      </c>
      <c r="T468" t="s">
        <v>76</v>
      </c>
      <c r="U468" t="s">
        <v>76</v>
      </c>
      <c r="V468" t="s">
        <v>77</v>
      </c>
      <c r="W468" t="s">
        <v>222</v>
      </c>
      <c r="X468" t="s">
        <v>78</v>
      </c>
      <c r="Y468" t="s">
        <v>223</v>
      </c>
      <c r="Z468" t="s">
        <v>224</v>
      </c>
      <c r="AA468" t="s">
        <v>225</v>
      </c>
      <c r="AB468" t="s">
        <v>268</v>
      </c>
      <c r="AC468" t="s">
        <v>268</v>
      </c>
      <c r="AD468" t="s">
        <v>121</v>
      </c>
      <c r="AE468" t="s">
        <v>1987</v>
      </c>
      <c r="AF468" t="s">
        <v>85</v>
      </c>
      <c r="AG468" t="s">
        <v>86</v>
      </c>
      <c r="AH468" t="s">
        <v>76</v>
      </c>
      <c r="AI468">
        <v>3</v>
      </c>
      <c r="AJ468" t="s">
        <v>1964</v>
      </c>
      <c r="AK468" t="s">
        <v>272</v>
      </c>
      <c r="AL468" t="s">
        <v>273</v>
      </c>
      <c r="AM468" t="s">
        <v>126</v>
      </c>
      <c r="AN468">
        <v>4</v>
      </c>
      <c r="AO468">
        <v>4</v>
      </c>
      <c r="AP468">
        <v>4</v>
      </c>
      <c r="AQ468">
        <v>4</v>
      </c>
      <c r="AR468" t="s">
        <v>89</v>
      </c>
      <c r="AS468" t="s">
        <v>1979</v>
      </c>
      <c r="AT468" t="s">
        <v>91</v>
      </c>
      <c r="AU468" s="3" t="s">
        <v>1270</v>
      </c>
      <c r="AV468" s="56">
        <v>47.93</v>
      </c>
      <c r="AW468" s="56">
        <v>1.8729999999999976</v>
      </c>
      <c r="AX468" s="50">
        <v>8</v>
      </c>
      <c r="AY468" s="63">
        <v>5.2976440046496078</v>
      </c>
      <c r="AZ468" s="56">
        <v>52.088000000000001</v>
      </c>
      <c r="BA468" s="56">
        <v>1.3509999999999991</v>
      </c>
      <c r="BB468" s="50">
        <v>8</v>
      </c>
      <c r="BC468" s="63">
        <v>3.8212050455321007</v>
      </c>
      <c r="BD468" t="s">
        <v>93</v>
      </c>
      <c r="BE468" t="s">
        <v>2006</v>
      </c>
    </row>
    <row r="469" spans="1:58">
      <c r="A469" t="s">
        <v>1965</v>
      </c>
      <c r="B469" t="s">
        <v>1918</v>
      </c>
      <c r="C469" t="s">
        <v>1974</v>
      </c>
      <c r="D469" t="s">
        <v>1969</v>
      </c>
      <c r="E469" t="s">
        <v>1963</v>
      </c>
      <c r="F469" s="14" t="s">
        <v>415</v>
      </c>
      <c r="G469" t="s">
        <v>67</v>
      </c>
      <c r="H469">
        <v>2019</v>
      </c>
      <c r="I469" t="s">
        <v>1888</v>
      </c>
      <c r="J469" s="7" t="s">
        <v>215</v>
      </c>
      <c r="K469" s="7" t="s">
        <v>216</v>
      </c>
      <c r="L469" s="7" t="s">
        <v>217</v>
      </c>
      <c r="M469" s="7" t="s">
        <v>72</v>
      </c>
      <c r="N469" s="7" t="s">
        <v>73</v>
      </c>
      <c r="O469" s="7" t="s">
        <v>74</v>
      </c>
      <c r="P469" t="s">
        <v>75</v>
      </c>
      <c r="Q469" s="7" t="s">
        <v>76</v>
      </c>
      <c r="R469" t="s">
        <v>75</v>
      </c>
      <c r="S469" t="s">
        <v>220</v>
      </c>
      <c r="T469" t="s">
        <v>76</v>
      </c>
      <c r="U469" t="s">
        <v>76</v>
      </c>
      <c r="V469" t="s">
        <v>77</v>
      </c>
      <c r="W469" t="s">
        <v>222</v>
      </c>
      <c r="X469" t="s">
        <v>78</v>
      </c>
      <c r="Y469" t="s">
        <v>223</v>
      </c>
      <c r="Z469" t="s">
        <v>224</v>
      </c>
      <c r="AA469" t="s">
        <v>225</v>
      </c>
      <c r="AB469" t="s">
        <v>268</v>
      </c>
      <c r="AC469" t="s">
        <v>268</v>
      </c>
      <c r="AD469" t="s">
        <v>121</v>
      </c>
      <c r="AE469" t="s">
        <v>1987</v>
      </c>
      <c r="AF469" t="s">
        <v>85</v>
      </c>
      <c r="AG469" t="s">
        <v>86</v>
      </c>
      <c r="AH469" t="s">
        <v>76</v>
      </c>
      <c r="AI469">
        <v>3</v>
      </c>
      <c r="AJ469" t="s">
        <v>1964</v>
      </c>
      <c r="AK469" t="s">
        <v>272</v>
      </c>
      <c r="AL469" t="s">
        <v>273</v>
      </c>
      <c r="AM469" t="s">
        <v>126</v>
      </c>
      <c r="AN469">
        <v>4</v>
      </c>
      <c r="AO469">
        <v>4</v>
      </c>
      <c r="AP469">
        <v>4</v>
      </c>
      <c r="AQ469">
        <v>4</v>
      </c>
      <c r="AR469" t="s">
        <v>89</v>
      </c>
      <c r="AS469" t="s">
        <v>1979</v>
      </c>
      <c r="AT469" t="s">
        <v>91</v>
      </c>
      <c r="AU469" s="3" t="s">
        <v>1855</v>
      </c>
      <c r="AV469" s="56">
        <v>41.783999999999999</v>
      </c>
      <c r="AW469" s="56">
        <v>3.8890000000000029</v>
      </c>
      <c r="AX469" s="50">
        <v>8</v>
      </c>
      <c r="AY469" s="63">
        <v>10.999753088137942</v>
      </c>
      <c r="AZ469" s="56">
        <v>44.085000000000001</v>
      </c>
      <c r="BA469" s="56">
        <v>3.5349999999999966</v>
      </c>
      <c r="BB469" s="50">
        <v>8</v>
      </c>
      <c r="BC469" s="63">
        <v>9.9984898859777722</v>
      </c>
      <c r="BD469" t="s">
        <v>93</v>
      </c>
      <c r="BE469" t="s">
        <v>2006</v>
      </c>
    </row>
    <row r="470" spans="1:58">
      <c r="A470" t="s">
        <v>1966</v>
      </c>
      <c r="B470" t="s">
        <v>1918</v>
      </c>
      <c r="C470" t="s">
        <v>1974</v>
      </c>
      <c r="D470" t="s">
        <v>1969</v>
      </c>
      <c r="E470" t="s">
        <v>1963</v>
      </c>
      <c r="F470" s="14" t="s">
        <v>415</v>
      </c>
      <c r="G470" t="s">
        <v>67</v>
      </c>
      <c r="H470">
        <v>2019</v>
      </c>
      <c r="I470" t="s">
        <v>1888</v>
      </c>
      <c r="J470" s="7" t="s">
        <v>215</v>
      </c>
      <c r="K470" s="7" t="s">
        <v>216</v>
      </c>
      <c r="L470" s="7" t="s">
        <v>217</v>
      </c>
      <c r="M470" s="7" t="s">
        <v>72</v>
      </c>
      <c r="N470" s="7" t="s">
        <v>73</v>
      </c>
      <c r="O470" s="7" t="s">
        <v>74</v>
      </c>
      <c r="P470" t="s">
        <v>75</v>
      </c>
      <c r="Q470" s="7" t="s">
        <v>76</v>
      </c>
      <c r="R470" t="s">
        <v>75</v>
      </c>
      <c r="S470" t="s">
        <v>220</v>
      </c>
      <c r="T470" t="s">
        <v>76</v>
      </c>
      <c r="U470" t="s">
        <v>76</v>
      </c>
      <c r="V470" t="s">
        <v>77</v>
      </c>
      <c r="W470" t="s">
        <v>222</v>
      </c>
      <c r="X470" t="s">
        <v>78</v>
      </c>
      <c r="Y470" t="s">
        <v>223</v>
      </c>
      <c r="Z470" t="s">
        <v>224</v>
      </c>
      <c r="AA470" t="s">
        <v>225</v>
      </c>
      <c r="AB470" t="s">
        <v>268</v>
      </c>
      <c r="AC470" t="s">
        <v>268</v>
      </c>
      <c r="AD470" t="s">
        <v>121</v>
      </c>
      <c r="AE470" t="s">
        <v>1987</v>
      </c>
      <c r="AF470" t="s">
        <v>85</v>
      </c>
      <c r="AG470" t="s">
        <v>86</v>
      </c>
      <c r="AH470" t="s">
        <v>76</v>
      </c>
      <c r="AI470">
        <v>3</v>
      </c>
      <c r="AJ470" t="s">
        <v>1964</v>
      </c>
      <c r="AK470" t="s">
        <v>272</v>
      </c>
      <c r="AL470" t="s">
        <v>273</v>
      </c>
      <c r="AM470" t="s">
        <v>126</v>
      </c>
      <c r="AN470">
        <v>4</v>
      </c>
      <c r="AO470">
        <v>4</v>
      </c>
      <c r="AP470">
        <v>4</v>
      </c>
      <c r="AQ470">
        <v>4</v>
      </c>
      <c r="AR470" t="s">
        <v>89</v>
      </c>
      <c r="AS470" t="s">
        <v>1979</v>
      </c>
      <c r="AT470" t="s">
        <v>91</v>
      </c>
      <c r="AU470" s="3" t="s">
        <v>1854</v>
      </c>
      <c r="AV470" s="56">
        <v>23.24</v>
      </c>
      <c r="AW470" s="56">
        <v>3.8719999999999999</v>
      </c>
      <c r="AX470" s="50">
        <v>8</v>
      </c>
      <c r="AY470" s="63">
        <v>10.951669827017248</v>
      </c>
      <c r="AZ470" s="56">
        <v>21.59</v>
      </c>
      <c r="BA470" s="56">
        <v>3.2590000000000003</v>
      </c>
      <c r="BB470" s="50">
        <v>8</v>
      </c>
      <c r="BC470" s="63">
        <v>9.217843999547835</v>
      </c>
      <c r="BD470" t="s">
        <v>93</v>
      </c>
      <c r="BE470" t="s">
        <v>2006</v>
      </c>
    </row>
    <row r="471" spans="1:58">
      <c r="A471" t="s">
        <v>1967</v>
      </c>
      <c r="B471" t="s">
        <v>1918</v>
      </c>
      <c r="C471" t="s">
        <v>1974</v>
      </c>
      <c r="D471" t="s">
        <v>1969</v>
      </c>
      <c r="E471" t="s">
        <v>1963</v>
      </c>
      <c r="F471" s="14" t="s">
        <v>415</v>
      </c>
      <c r="G471" t="s">
        <v>67</v>
      </c>
      <c r="H471">
        <v>2019</v>
      </c>
      <c r="I471" t="s">
        <v>1888</v>
      </c>
      <c r="J471" s="7" t="s">
        <v>215</v>
      </c>
      <c r="K471" s="7" t="s">
        <v>216</v>
      </c>
      <c r="L471" s="7" t="s">
        <v>217</v>
      </c>
      <c r="M471" s="7" t="s">
        <v>72</v>
      </c>
      <c r="N471" s="7" t="s">
        <v>73</v>
      </c>
      <c r="O471" s="7" t="s">
        <v>74</v>
      </c>
      <c r="P471" t="s">
        <v>75</v>
      </c>
      <c r="Q471" s="7" t="s">
        <v>76</v>
      </c>
      <c r="R471" t="s">
        <v>75</v>
      </c>
      <c r="S471" t="s">
        <v>220</v>
      </c>
      <c r="T471" t="s">
        <v>76</v>
      </c>
      <c r="U471" t="s">
        <v>76</v>
      </c>
      <c r="V471" t="s">
        <v>77</v>
      </c>
      <c r="W471" t="s">
        <v>222</v>
      </c>
      <c r="X471" t="s">
        <v>78</v>
      </c>
      <c r="Y471" t="s">
        <v>223</v>
      </c>
      <c r="Z471" t="s">
        <v>224</v>
      </c>
      <c r="AA471" t="s">
        <v>225</v>
      </c>
      <c r="AB471" t="s">
        <v>268</v>
      </c>
      <c r="AC471" t="s">
        <v>268</v>
      </c>
      <c r="AD471" t="s">
        <v>121</v>
      </c>
      <c r="AE471" t="s">
        <v>1987</v>
      </c>
      <c r="AF471" t="s">
        <v>85</v>
      </c>
      <c r="AG471" t="s">
        <v>86</v>
      </c>
      <c r="AH471" t="s">
        <v>76</v>
      </c>
      <c r="AI471">
        <v>3</v>
      </c>
      <c r="AJ471" t="s">
        <v>1964</v>
      </c>
      <c r="AK471" t="s">
        <v>272</v>
      </c>
      <c r="AL471" t="s">
        <v>273</v>
      </c>
      <c r="AM471" t="s">
        <v>126</v>
      </c>
      <c r="AN471">
        <v>4</v>
      </c>
      <c r="AO471">
        <v>4</v>
      </c>
      <c r="AP471">
        <v>4</v>
      </c>
      <c r="AQ471">
        <v>4</v>
      </c>
      <c r="AR471" t="s">
        <v>89</v>
      </c>
      <c r="AS471" t="s">
        <v>1979</v>
      </c>
      <c r="AT471" t="s">
        <v>91</v>
      </c>
      <c r="AU471" s="3" t="s">
        <v>131</v>
      </c>
      <c r="AV471" s="56">
        <v>18.515000000000001</v>
      </c>
      <c r="AW471" s="56">
        <v>3.6840000000000011</v>
      </c>
      <c r="AX471" s="50">
        <v>8</v>
      </c>
      <c r="AY471" s="63">
        <v>10.419925527564969</v>
      </c>
      <c r="AZ471" s="56">
        <v>16.483000000000001</v>
      </c>
      <c r="BA471" s="56">
        <v>3.1099999999999994</v>
      </c>
      <c r="BB471" s="50">
        <v>8</v>
      </c>
      <c r="BC471" s="63">
        <v>8.7964083579606509</v>
      </c>
      <c r="BD471" t="s">
        <v>93</v>
      </c>
      <c r="BE471" t="s">
        <v>2006</v>
      </c>
    </row>
    <row r="472" spans="1:58">
      <c r="A472" t="s">
        <v>1968</v>
      </c>
      <c r="B472" t="s">
        <v>1918</v>
      </c>
      <c r="C472" t="s">
        <v>1974</v>
      </c>
      <c r="D472" t="s">
        <v>1969</v>
      </c>
      <c r="E472" t="s">
        <v>1963</v>
      </c>
      <c r="F472" s="14" t="s">
        <v>415</v>
      </c>
      <c r="G472" t="s">
        <v>67</v>
      </c>
      <c r="H472">
        <v>2019</v>
      </c>
      <c r="I472" t="s">
        <v>1888</v>
      </c>
      <c r="J472" s="7" t="s">
        <v>215</v>
      </c>
      <c r="K472" s="7" t="s">
        <v>216</v>
      </c>
      <c r="L472" s="7" t="s">
        <v>217</v>
      </c>
      <c r="M472" s="7" t="s">
        <v>72</v>
      </c>
      <c r="N472" s="7" t="s">
        <v>73</v>
      </c>
      <c r="O472" s="7" t="s">
        <v>74</v>
      </c>
      <c r="P472" t="s">
        <v>75</v>
      </c>
      <c r="Q472" s="7" t="s">
        <v>76</v>
      </c>
      <c r="R472" t="s">
        <v>75</v>
      </c>
      <c r="S472" t="s">
        <v>220</v>
      </c>
      <c r="T472" t="s">
        <v>76</v>
      </c>
      <c r="U472" t="s">
        <v>76</v>
      </c>
      <c r="V472" t="s">
        <v>77</v>
      </c>
      <c r="W472" t="s">
        <v>222</v>
      </c>
      <c r="X472" t="s">
        <v>78</v>
      </c>
      <c r="Y472" t="s">
        <v>223</v>
      </c>
      <c r="Z472" t="s">
        <v>224</v>
      </c>
      <c r="AA472" t="s">
        <v>225</v>
      </c>
      <c r="AB472" t="s">
        <v>268</v>
      </c>
      <c r="AC472" t="s">
        <v>268</v>
      </c>
      <c r="AD472" t="s">
        <v>121</v>
      </c>
      <c r="AE472" t="s">
        <v>1987</v>
      </c>
      <c r="AF472" t="s">
        <v>85</v>
      </c>
      <c r="AG472" t="s">
        <v>86</v>
      </c>
      <c r="AH472" t="s">
        <v>76</v>
      </c>
      <c r="AI472">
        <v>3</v>
      </c>
      <c r="AJ472" t="s">
        <v>1964</v>
      </c>
      <c r="AK472" t="s">
        <v>272</v>
      </c>
      <c r="AL472" t="s">
        <v>273</v>
      </c>
      <c r="AM472" t="s">
        <v>126</v>
      </c>
      <c r="AN472">
        <v>4</v>
      </c>
      <c r="AO472">
        <v>4</v>
      </c>
      <c r="AP472">
        <v>4</v>
      </c>
      <c r="AQ472">
        <v>4</v>
      </c>
      <c r="AR472" t="s">
        <v>89</v>
      </c>
      <c r="AS472" t="s">
        <v>1979</v>
      </c>
      <c r="AT472" t="s">
        <v>91</v>
      </c>
      <c r="AU472" s="3" t="s">
        <v>1269</v>
      </c>
      <c r="AV472" s="56">
        <v>5.4249999999999998</v>
      </c>
      <c r="AW472" s="56">
        <v>0.96999999999999975</v>
      </c>
      <c r="AX472" s="50">
        <v>8</v>
      </c>
      <c r="AY472" s="63">
        <v>2.7435743110038038</v>
      </c>
      <c r="AZ472" s="56">
        <v>2.98</v>
      </c>
      <c r="BA472" s="56">
        <v>0.60400000000000009</v>
      </c>
      <c r="BB472" s="50">
        <v>8</v>
      </c>
      <c r="BC472" s="63">
        <v>1.7083699833466992</v>
      </c>
      <c r="BD472" t="s">
        <v>93</v>
      </c>
      <c r="BE472" t="s">
        <v>2006</v>
      </c>
    </row>
    <row r="473" spans="1:58" s="12" customFormat="1">
      <c r="A473" s="13" t="s">
        <v>1982</v>
      </c>
      <c r="B473" s="13" t="s">
        <v>1919</v>
      </c>
      <c r="C473" s="13" t="s">
        <v>1975</v>
      </c>
      <c r="D473" s="13" t="s">
        <v>1970</v>
      </c>
      <c r="E473" s="13" t="s">
        <v>1981</v>
      </c>
      <c r="F473" s="13" t="s">
        <v>1924</v>
      </c>
      <c r="G473" s="12" t="s">
        <v>67</v>
      </c>
      <c r="H473" s="12">
        <v>2018</v>
      </c>
      <c r="I473" s="13" t="s">
        <v>1891</v>
      </c>
      <c r="J473" s="13" t="s">
        <v>167</v>
      </c>
      <c r="K473" s="10" t="s">
        <v>168</v>
      </c>
      <c r="L473" s="13" t="s">
        <v>71</v>
      </c>
      <c r="M473" s="1" t="s">
        <v>446</v>
      </c>
      <c r="N473" s="1" t="s">
        <v>73</v>
      </c>
      <c r="O473" s="1" t="s">
        <v>74</v>
      </c>
      <c r="P473" s="1" t="s">
        <v>219</v>
      </c>
      <c r="Q473" s="1" t="s">
        <v>76</v>
      </c>
      <c r="R473" s="13" t="s">
        <v>221</v>
      </c>
      <c r="S473" s="1" t="s">
        <v>220</v>
      </c>
      <c r="T473" s="1" t="s">
        <v>220</v>
      </c>
      <c r="U473" s="1" t="s">
        <v>76</v>
      </c>
      <c r="V473" s="1" t="s">
        <v>77</v>
      </c>
      <c r="W473" s="1" t="s">
        <v>356</v>
      </c>
      <c r="X473" s="1" t="s">
        <v>356</v>
      </c>
      <c r="Y473" s="1" t="s">
        <v>1985</v>
      </c>
      <c r="Z473" s="1" t="s">
        <v>404</v>
      </c>
      <c r="AA473" s="1" t="s">
        <v>152</v>
      </c>
      <c r="AB473" s="1" t="s">
        <v>1984</v>
      </c>
      <c r="AC473" s="21" t="s">
        <v>1983</v>
      </c>
      <c r="AD473" s="1" t="s">
        <v>83</v>
      </c>
      <c r="AE473" s="1" t="s">
        <v>1989</v>
      </c>
      <c r="AF473" s="1" t="s">
        <v>123</v>
      </c>
      <c r="AG473" s="1" t="s">
        <v>154</v>
      </c>
      <c r="AH473" s="1" t="s">
        <v>76</v>
      </c>
      <c r="AI473" s="1">
        <v>1</v>
      </c>
      <c r="AJ473" s="1">
        <v>6</v>
      </c>
      <c r="AK473" s="1">
        <v>1</v>
      </c>
      <c r="AL473" s="1" t="s">
        <v>2016</v>
      </c>
      <c r="AM473" s="1" t="s">
        <v>88</v>
      </c>
      <c r="AN473" s="1">
        <v>31</v>
      </c>
      <c r="AO473" s="1">
        <v>0</v>
      </c>
      <c r="AP473" s="1">
        <v>31</v>
      </c>
      <c r="AQ473" s="1">
        <v>0</v>
      </c>
      <c r="AR473" s="1" t="s">
        <v>127</v>
      </c>
      <c r="AS473" s="1" t="s">
        <v>2015</v>
      </c>
      <c r="AT473" s="1" t="s">
        <v>300</v>
      </c>
      <c r="AU473" s="29" t="s">
        <v>1269</v>
      </c>
      <c r="AV473" s="60">
        <v>0.90300000000000002</v>
      </c>
      <c r="AW473" s="60">
        <v>1.7000000000000015E-2</v>
      </c>
      <c r="AX473" s="55">
        <v>31</v>
      </c>
      <c r="AY473" s="68">
        <v>9.4651994168110445E-2</v>
      </c>
      <c r="AZ473" s="60">
        <v>0.88200000000000001</v>
      </c>
      <c r="BA473" s="60">
        <v>2.0000000000000018E-2</v>
      </c>
      <c r="BB473" s="55">
        <v>31</v>
      </c>
      <c r="BC473" s="68">
        <v>0.11135528725660053</v>
      </c>
      <c r="BD473" s="13" t="s">
        <v>93</v>
      </c>
      <c r="BE473" s="13" t="s">
        <v>2001</v>
      </c>
      <c r="BF473" s="13" t="s">
        <v>2019</v>
      </c>
    </row>
    <row r="474" spans="1:58" s="12" customFormat="1">
      <c r="A474" s="13" t="s">
        <v>2017</v>
      </c>
      <c r="B474" s="13" t="s">
        <v>1919</v>
      </c>
      <c r="C474" s="13" t="s">
        <v>1975</v>
      </c>
      <c r="D474" s="13" t="s">
        <v>1970</v>
      </c>
      <c r="E474" s="13" t="s">
        <v>1981</v>
      </c>
      <c r="F474" s="13" t="s">
        <v>1924</v>
      </c>
      <c r="G474" s="12" t="s">
        <v>67</v>
      </c>
      <c r="H474" s="12">
        <v>2018</v>
      </c>
      <c r="I474" s="13" t="s">
        <v>1891</v>
      </c>
      <c r="J474" s="13" t="s">
        <v>167</v>
      </c>
      <c r="K474" s="10" t="s">
        <v>168</v>
      </c>
      <c r="L474" s="13" t="s">
        <v>71</v>
      </c>
      <c r="M474" s="1" t="s">
        <v>446</v>
      </c>
      <c r="N474" s="1" t="s">
        <v>73</v>
      </c>
      <c r="O474" s="1" t="s">
        <v>74</v>
      </c>
      <c r="P474" s="1" t="s">
        <v>219</v>
      </c>
      <c r="Q474" s="1" t="s">
        <v>76</v>
      </c>
      <c r="R474" s="13" t="s">
        <v>221</v>
      </c>
      <c r="S474" s="1" t="s">
        <v>220</v>
      </c>
      <c r="T474" s="1" t="s">
        <v>220</v>
      </c>
      <c r="U474" s="1" t="s">
        <v>76</v>
      </c>
      <c r="V474" s="1" t="s">
        <v>77</v>
      </c>
      <c r="W474" s="1" t="s">
        <v>356</v>
      </c>
      <c r="X474" s="1" t="s">
        <v>356</v>
      </c>
      <c r="Y474" s="1" t="s">
        <v>1985</v>
      </c>
      <c r="Z474" s="1" t="s">
        <v>404</v>
      </c>
      <c r="AA474" s="1" t="s">
        <v>152</v>
      </c>
      <c r="AB474" s="1" t="s">
        <v>1984</v>
      </c>
      <c r="AC474" s="21" t="s">
        <v>1983</v>
      </c>
      <c r="AD474" s="1" t="s">
        <v>83</v>
      </c>
      <c r="AE474" s="1" t="s">
        <v>1989</v>
      </c>
      <c r="AF474" s="1" t="s">
        <v>123</v>
      </c>
      <c r="AG474" s="1" t="s">
        <v>154</v>
      </c>
      <c r="AH474" s="1" t="s">
        <v>76</v>
      </c>
      <c r="AI474" s="1">
        <v>1</v>
      </c>
      <c r="AJ474" s="1">
        <v>6</v>
      </c>
      <c r="AK474" s="1">
        <v>1</v>
      </c>
      <c r="AL474" s="1" t="s">
        <v>2016</v>
      </c>
      <c r="AM474" s="1" t="s">
        <v>88</v>
      </c>
      <c r="AN474" s="1">
        <v>31</v>
      </c>
      <c r="AO474" s="1">
        <v>0</v>
      </c>
      <c r="AP474" s="1">
        <v>31</v>
      </c>
      <c r="AQ474" s="1">
        <v>0</v>
      </c>
      <c r="AR474" s="1" t="s">
        <v>127</v>
      </c>
      <c r="AS474" s="1" t="s">
        <v>2015</v>
      </c>
      <c r="AT474" s="1" t="s">
        <v>300</v>
      </c>
      <c r="AU474" s="29" t="s">
        <v>1854</v>
      </c>
      <c r="AV474" s="60">
        <v>0.45500000000000002</v>
      </c>
      <c r="AW474" s="60">
        <v>5.5999999999999994E-2</v>
      </c>
      <c r="AX474" s="55">
        <v>31</v>
      </c>
      <c r="AY474" s="68">
        <v>0.31179480431848117</v>
      </c>
      <c r="AZ474" s="60">
        <v>0.42899999999999999</v>
      </c>
      <c r="BA474" s="60">
        <v>4.8999999999999988E-2</v>
      </c>
      <c r="BB474" s="55">
        <v>31</v>
      </c>
      <c r="BC474" s="68">
        <v>0.27282045377867098</v>
      </c>
      <c r="BD474" s="13" t="s">
        <v>93</v>
      </c>
      <c r="BE474" s="13" t="s">
        <v>2001</v>
      </c>
      <c r="BF474" s="13" t="s">
        <v>2019</v>
      </c>
    </row>
    <row r="475" spans="1:58" s="12" customFormat="1">
      <c r="A475" s="13" t="s">
        <v>2018</v>
      </c>
      <c r="B475" s="13" t="s">
        <v>1919</v>
      </c>
      <c r="C475" s="13" t="s">
        <v>1975</v>
      </c>
      <c r="D475" s="13" t="s">
        <v>1970</v>
      </c>
      <c r="E475" s="13" t="s">
        <v>1981</v>
      </c>
      <c r="F475" s="13" t="s">
        <v>1924</v>
      </c>
      <c r="G475" s="12" t="s">
        <v>67</v>
      </c>
      <c r="H475" s="12">
        <v>2018</v>
      </c>
      <c r="I475" s="13" t="s">
        <v>1891</v>
      </c>
      <c r="J475" s="13" t="s">
        <v>167</v>
      </c>
      <c r="K475" s="10" t="s">
        <v>168</v>
      </c>
      <c r="L475" s="13" t="s">
        <v>71</v>
      </c>
      <c r="M475" s="1" t="s">
        <v>446</v>
      </c>
      <c r="N475" s="1" t="s">
        <v>73</v>
      </c>
      <c r="O475" s="1" t="s">
        <v>74</v>
      </c>
      <c r="P475" s="1" t="s">
        <v>219</v>
      </c>
      <c r="Q475" s="1" t="s">
        <v>76</v>
      </c>
      <c r="R475" s="13" t="s">
        <v>221</v>
      </c>
      <c r="S475" s="1" t="s">
        <v>220</v>
      </c>
      <c r="T475" s="1" t="s">
        <v>220</v>
      </c>
      <c r="U475" s="1" t="s">
        <v>76</v>
      </c>
      <c r="V475" s="1" t="s">
        <v>77</v>
      </c>
      <c r="W475" s="1" t="s">
        <v>356</v>
      </c>
      <c r="X475" s="1" t="s">
        <v>356</v>
      </c>
      <c r="Y475" s="1" t="s">
        <v>1985</v>
      </c>
      <c r="Z475" s="1" t="s">
        <v>404</v>
      </c>
      <c r="AA475" s="1" t="s">
        <v>152</v>
      </c>
      <c r="AB475" s="1" t="s">
        <v>1984</v>
      </c>
      <c r="AC475" s="21" t="s">
        <v>1983</v>
      </c>
      <c r="AD475" s="1" t="s">
        <v>83</v>
      </c>
      <c r="AE475" s="1" t="s">
        <v>1989</v>
      </c>
      <c r="AF475" s="1" t="s">
        <v>123</v>
      </c>
      <c r="AG475" s="1" t="s">
        <v>154</v>
      </c>
      <c r="AH475" s="1" t="s">
        <v>76</v>
      </c>
      <c r="AI475" s="1">
        <v>1</v>
      </c>
      <c r="AJ475" s="1">
        <v>6</v>
      </c>
      <c r="AK475" s="1">
        <v>1</v>
      </c>
      <c r="AL475" s="1" t="s">
        <v>2016</v>
      </c>
      <c r="AM475" s="1" t="s">
        <v>88</v>
      </c>
      <c r="AN475" s="1">
        <v>31</v>
      </c>
      <c r="AO475" s="1">
        <v>0</v>
      </c>
      <c r="AP475" s="1">
        <v>31</v>
      </c>
      <c r="AQ475" s="1">
        <v>0</v>
      </c>
      <c r="AR475" s="1" t="s">
        <v>127</v>
      </c>
      <c r="AS475" s="1" t="s">
        <v>2015</v>
      </c>
      <c r="AT475" s="1" t="s">
        <v>300</v>
      </c>
      <c r="AU475" s="29" t="s">
        <v>1270</v>
      </c>
      <c r="AV475" s="60">
        <v>9.1999999999999998E-2</v>
      </c>
      <c r="AW475" s="60">
        <v>9.999999999999995E-3</v>
      </c>
      <c r="AX475" s="55">
        <v>31</v>
      </c>
      <c r="AY475" s="68">
        <v>5.5677643628300189E-2</v>
      </c>
      <c r="AZ475" s="60">
        <v>7.6999999999999999E-2</v>
      </c>
      <c r="BA475" s="60">
        <v>9.999999999999995E-3</v>
      </c>
      <c r="BB475" s="55">
        <v>31</v>
      </c>
      <c r="BC475" s="68">
        <v>5.5677643628300189E-2</v>
      </c>
      <c r="BD475" s="13" t="s">
        <v>93</v>
      </c>
      <c r="BE475" s="13" t="s">
        <v>2001</v>
      </c>
      <c r="BF475" s="13" t="s">
        <v>2019</v>
      </c>
    </row>
    <row r="476" spans="1:58">
      <c r="A476" t="s">
        <v>2021</v>
      </c>
      <c r="B476" t="s">
        <v>1919</v>
      </c>
      <c r="C476" t="s">
        <v>1949</v>
      </c>
      <c r="D476" t="s">
        <v>1971</v>
      </c>
      <c r="E476" t="s">
        <v>1981</v>
      </c>
      <c r="F476" s="14" t="s">
        <v>1924</v>
      </c>
      <c r="G476" t="s">
        <v>67</v>
      </c>
      <c r="H476">
        <v>2018</v>
      </c>
      <c r="I476" t="s">
        <v>1891</v>
      </c>
      <c r="J476" s="7" t="s">
        <v>167</v>
      </c>
      <c r="K476" s="7" t="s">
        <v>168</v>
      </c>
      <c r="L476" s="7" t="s">
        <v>71</v>
      </c>
      <c r="M476" s="7" t="s">
        <v>446</v>
      </c>
      <c r="N476" s="7" t="s">
        <v>73</v>
      </c>
      <c r="O476" s="7" t="s">
        <v>74</v>
      </c>
      <c r="P476" t="s">
        <v>219</v>
      </c>
      <c r="Q476" s="7" t="s">
        <v>76</v>
      </c>
      <c r="R476" t="s">
        <v>75</v>
      </c>
      <c r="S476" t="s">
        <v>220</v>
      </c>
      <c r="T476" t="s">
        <v>220</v>
      </c>
      <c r="U476" t="s">
        <v>76</v>
      </c>
      <c r="V476" t="s">
        <v>77</v>
      </c>
      <c r="W476" t="s">
        <v>356</v>
      </c>
      <c r="X476" t="s">
        <v>356</v>
      </c>
      <c r="Y476" t="s">
        <v>1985</v>
      </c>
      <c r="Z476" t="s">
        <v>404</v>
      </c>
      <c r="AA476" t="s">
        <v>152</v>
      </c>
      <c r="AB476" t="s">
        <v>1984</v>
      </c>
      <c r="AC476" t="s">
        <v>1983</v>
      </c>
      <c r="AD476" t="s">
        <v>83</v>
      </c>
      <c r="AE476" t="s">
        <v>1989</v>
      </c>
      <c r="AF476" t="s">
        <v>123</v>
      </c>
      <c r="AG476" t="s">
        <v>154</v>
      </c>
      <c r="AH476" t="s">
        <v>76</v>
      </c>
      <c r="AI476">
        <v>1</v>
      </c>
      <c r="AJ476">
        <v>6</v>
      </c>
      <c r="AK476">
        <v>1</v>
      </c>
      <c r="AL476" t="s">
        <v>2016</v>
      </c>
      <c r="AM476" t="s">
        <v>88</v>
      </c>
      <c r="AN476">
        <v>6</v>
      </c>
      <c r="AO476">
        <v>0</v>
      </c>
      <c r="AP476">
        <v>6</v>
      </c>
      <c r="AQ476">
        <v>0</v>
      </c>
      <c r="AR476" t="s">
        <v>127</v>
      </c>
      <c r="AS476" t="s">
        <v>2027</v>
      </c>
      <c r="AT476" t="s">
        <v>300</v>
      </c>
      <c r="AU476" s="3" t="s">
        <v>1269</v>
      </c>
      <c r="AV476" s="56">
        <v>0.81399999999999995</v>
      </c>
      <c r="AW476" s="56">
        <v>8.1000000000000072E-2</v>
      </c>
      <c r="AX476" s="50">
        <v>6</v>
      </c>
      <c r="AY476" s="63">
        <v>0.19840866916543759</v>
      </c>
      <c r="AZ476" s="56">
        <v>0.74399999999999999</v>
      </c>
      <c r="BA476" s="56">
        <v>7.7999999999999958E-2</v>
      </c>
      <c r="BB476" s="50">
        <v>6</v>
      </c>
      <c r="BC476" s="63">
        <v>0.19106019993708778</v>
      </c>
      <c r="BD476" t="s">
        <v>93</v>
      </c>
      <c r="BE476" t="s">
        <v>2026</v>
      </c>
      <c r="BF476" t="s">
        <v>2020</v>
      </c>
    </row>
    <row r="477" spans="1:58">
      <c r="A477" t="s">
        <v>2022</v>
      </c>
      <c r="B477" t="s">
        <v>1919</v>
      </c>
      <c r="C477" t="s">
        <v>1949</v>
      </c>
      <c r="D477" t="s">
        <v>1971</v>
      </c>
      <c r="E477" t="s">
        <v>1981</v>
      </c>
      <c r="F477" s="14" t="s">
        <v>1924</v>
      </c>
      <c r="G477" t="s">
        <v>67</v>
      </c>
      <c r="H477">
        <v>2018</v>
      </c>
      <c r="I477" t="s">
        <v>1891</v>
      </c>
      <c r="J477" s="7" t="s">
        <v>167</v>
      </c>
      <c r="K477" s="7" t="s">
        <v>168</v>
      </c>
      <c r="L477" s="7" t="s">
        <v>71</v>
      </c>
      <c r="M477" s="7" t="s">
        <v>446</v>
      </c>
      <c r="N477" s="7" t="s">
        <v>73</v>
      </c>
      <c r="O477" s="7" t="s">
        <v>74</v>
      </c>
      <c r="P477" t="s">
        <v>219</v>
      </c>
      <c r="Q477" s="7" t="s">
        <v>76</v>
      </c>
      <c r="R477" t="s">
        <v>75</v>
      </c>
      <c r="S477" t="s">
        <v>220</v>
      </c>
      <c r="T477" t="s">
        <v>220</v>
      </c>
      <c r="U477" t="s">
        <v>76</v>
      </c>
      <c r="V477" t="s">
        <v>77</v>
      </c>
      <c r="W477" t="s">
        <v>356</v>
      </c>
      <c r="X477" t="s">
        <v>356</v>
      </c>
      <c r="Y477" t="s">
        <v>1985</v>
      </c>
      <c r="Z477" t="s">
        <v>404</v>
      </c>
      <c r="AA477" t="s">
        <v>152</v>
      </c>
      <c r="AB477" t="s">
        <v>1984</v>
      </c>
      <c r="AC477" t="s">
        <v>1983</v>
      </c>
      <c r="AD477" t="s">
        <v>83</v>
      </c>
      <c r="AE477" t="s">
        <v>1989</v>
      </c>
      <c r="AF477" t="s">
        <v>123</v>
      </c>
      <c r="AG477" t="s">
        <v>154</v>
      </c>
      <c r="AH477" t="s">
        <v>76</v>
      </c>
      <c r="AI477">
        <v>1</v>
      </c>
      <c r="AJ477">
        <v>6</v>
      </c>
      <c r="AK477">
        <v>1</v>
      </c>
      <c r="AL477" t="s">
        <v>2016</v>
      </c>
      <c r="AM477" t="s">
        <v>88</v>
      </c>
      <c r="AN477">
        <v>6</v>
      </c>
      <c r="AO477">
        <v>0</v>
      </c>
      <c r="AP477">
        <v>6</v>
      </c>
      <c r="AQ477">
        <v>0</v>
      </c>
      <c r="AR477" t="s">
        <v>127</v>
      </c>
      <c r="AS477" t="s">
        <v>2027</v>
      </c>
      <c r="AT477" t="s">
        <v>300</v>
      </c>
      <c r="AU477" s="3" t="s">
        <v>131</v>
      </c>
      <c r="AV477" s="56">
        <v>0.76800000000000002</v>
      </c>
      <c r="AW477" s="56">
        <v>0.11399999999999999</v>
      </c>
      <c r="AX477" s="50">
        <v>6</v>
      </c>
      <c r="AY477" s="63">
        <v>0.27924183067728225</v>
      </c>
      <c r="AZ477" s="56">
        <v>0.53300000000000003</v>
      </c>
      <c r="BA477" s="56">
        <v>8.3999999999999964E-2</v>
      </c>
      <c r="BB477" s="50">
        <v>6</v>
      </c>
      <c r="BC477" s="63">
        <v>0.20575713839378684</v>
      </c>
      <c r="BD477" t="s">
        <v>93</v>
      </c>
      <c r="BE477" t="s">
        <v>2026</v>
      </c>
      <c r="BF477" t="s">
        <v>2020</v>
      </c>
    </row>
    <row r="478" spans="1:58">
      <c r="A478" t="s">
        <v>2023</v>
      </c>
      <c r="B478" t="s">
        <v>1919</v>
      </c>
      <c r="C478" t="s">
        <v>1949</v>
      </c>
      <c r="D478" t="s">
        <v>1971</v>
      </c>
      <c r="E478" t="s">
        <v>1981</v>
      </c>
      <c r="F478" s="14" t="s">
        <v>1924</v>
      </c>
      <c r="G478" t="s">
        <v>67</v>
      </c>
      <c r="H478">
        <v>2018</v>
      </c>
      <c r="I478" t="s">
        <v>1891</v>
      </c>
      <c r="J478" s="7" t="s">
        <v>167</v>
      </c>
      <c r="K478" s="7" t="s">
        <v>168</v>
      </c>
      <c r="L478" s="7" t="s">
        <v>71</v>
      </c>
      <c r="M478" s="7" t="s">
        <v>446</v>
      </c>
      <c r="N478" s="7" t="s">
        <v>73</v>
      </c>
      <c r="O478" s="7" t="s">
        <v>74</v>
      </c>
      <c r="P478" t="s">
        <v>219</v>
      </c>
      <c r="Q478" s="7" t="s">
        <v>76</v>
      </c>
      <c r="R478" t="s">
        <v>75</v>
      </c>
      <c r="S478" t="s">
        <v>220</v>
      </c>
      <c r="T478" t="s">
        <v>220</v>
      </c>
      <c r="U478" t="s">
        <v>76</v>
      </c>
      <c r="V478" t="s">
        <v>77</v>
      </c>
      <c r="W478" t="s">
        <v>356</v>
      </c>
      <c r="X478" t="s">
        <v>356</v>
      </c>
      <c r="Y478" t="s">
        <v>1985</v>
      </c>
      <c r="Z478" t="s">
        <v>404</v>
      </c>
      <c r="AA478" t="s">
        <v>152</v>
      </c>
      <c r="AB478" t="s">
        <v>1984</v>
      </c>
      <c r="AC478" t="s">
        <v>1983</v>
      </c>
      <c r="AD478" t="s">
        <v>83</v>
      </c>
      <c r="AE478" t="s">
        <v>1989</v>
      </c>
      <c r="AF478" t="s">
        <v>123</v>
      </c>
      <c r="AG478" t="s">
        <v>154</v>
      </c>
      <c r="AH478" t="s">
        <v>76</v>
      </c>
      <c r="AI478">
        <v>1</v>
      </c>
      <c r="AJ478">
        <v>6</v>
      </c>
      <c r="AK478">
        <v>1</v>
      </c>
      <c r="AL478" t="s">
        <v>2016</v>
      </c>
      <c r="AM478" t="s">
        <v>88</v>
      </c>
      <c r="AN478">
        <v>6</v>
      </c>
      <c r="AO478">
        <v>0</v>
      </c>
      <c r="AP478">
        <v>6</v>
      </c>
      <c r="AQ478">
        <v>0</v>
      </c>
      <c r="AR478" t="s">
        <v>127</v>
      </c>
      <c r="AS478" t="s">
        <v>2027</v>
      </c>
      <c r="AT478" t="s">
        <v>300</v>
      </c>
      <c r="AU478" s="3" t="s">
        <v>1854</v>
      </c>
      <c r="AV478" s="56">
        <v>0.60199999999999998</v>
      </c>
      <c r="AW478" s="56">
        <v>0.13600000000000001</v>
      </c>
      <c r="AX478" s="50">
        <v>6</v>
      </c>
      <c r="AY478" s="63">
        <v>0.33313060501851222</v>
      </c>
      <c r="AZ478" s="56">
        <v>0.502</v>
      </c>
      <c r="BA478" s="56">
        <v>5.2000000000000046E-2</v>
      </c>
      <c r="BB478" s="50">
        <v>6</v>
      </c>
      <c r="BC478" s="63">
        <v>0.12737346662472537</v>
      </c>
      <c r="BD478" t="s">
        <v>93</v>
      </c>
      <c r="BE478" t="s">
        <v>2026</v>
      </c>
      <c r="BF478" t="s">
        <v>2020</v>
      </c>
    </row>
    <row r="479" spans="1:58">
      <c r="A479" t="s">
        <v>2024</v>
      </c>
      <c r="B479" t="s">
        <v>1919</v>
      </c>
      <c r="C479" t="s">
        <v>1949</v>
      </c>
      <c r="D479" t="s">
        <v>1971</v>
      </c>
      <c r="E479" t="s">
        <v>1981</v>
      </c>
      <c r="F479" s="14" t="s">
        <v>1924</v>
      </c>
      <c r="G479" t="s">
        <v>67</v>
      </c>
      <c r="H479">
        <v>2018</v>
      </c>
      <c r="I479" t="s">
        <v>1891</v>
      </c>
      <c r="J479" s="7" t="s">
        <v>167</v>
      </c>
      <c r="K479" s="7" t="s">
        <v>168</v>
      </c>
      <c r="L479" s="7" t="s">
        <v>71</v>
      </c>
      <c r="M479" s="7" t="s">
        <v>446</v>
      </c>
      <c r="N479" s="7" t="s">
        <v>73</v>
      </c>
      <c r="O479" s="7" t="s">
        <v>74</v>
      </c>
      <c r="P479" t="s">
        <v>219</v>
      </c>
      <c r="Q479" s="7" t="s">
        <v>76</v>
      </c>
      <c r="R479" t="s">
        <v>75</v>
      </c>
      <c r="S479" t="s">
        <v>220</v>
      </c>
      <c r="T479" t="s">
        <v>220</v>
      </c>
      <c r="U479" t="s">
        <v>76</v>
      </c>
      <c r="V479" t="s">
        <v>77</v>
      </c>
      <c r="W479" t="s">
        <v>356</v>
      </c>
      <c r="X479" t="s">
        <v>356</v>
      </c>
      <c r="Y479" t="s">
        <v>1985</v>
      </c>
      <c r="Z479" t="s">
        <v>404</v>
      </c>
      <c r="AA479" t="s">
        <v>152</v>
      </c>
      <c r="AB479" t="s">
        <v>1984</v>
      </c>
      <c r="AC479" t="s">
        <v>1983</v>
      </c>
      <c r="AD479" t="s">
        <v>83</v>
      </c>
      <c r="AE479" t="s">
        <v>1989</v>
      </c>
      <c r="AF479" t="s">
        <v>123</v>
      </c>
      <c r="AG479" t="s">
        <v>154</v>
      </c>
      <c r="AH479" t="s">
        <v>76</v>
      </c>
      <c r="AI479">
        <v>1</v>
      </c>
      <c r="AJ479">
        <v>6</v>
      </c>
      <c r="AK479">
        <v>1</v>
      </c>
      <c r="AL479" t="s">
        <v>2016</v>
      </c>
      <c r="AM479" t="s">
        <v>88</v>
      </c>
      <c r="AN479">
        <v>6</v>
      </c>
      <c r="AO479">
        <v>0</v>
      </c>
      <c r="AP479">
        <v>6</v>
      </c>
      <c r="AQ479">
        <v>0</v>
      </c>
      <c r="AR479" t="s">
        <v>127</v>
      </c>
      <c r="AS479" t="s">
        <v>2027</v>
      </c>
      <c r="AT479" t="s">
        <v>300</v>
      </c>
      <c r="AU479" s="3" t="s">
        <v>1855</v>
      </c>
      <c r="AV479" s="56">
        <v>0.433</v>
      </c>
      <c r="AW479" s="56">
        <v>0.21000000000000002</v>
      </c>
      <c r="AX479" s="50">
        <v>6</v>
      </c>
      <c r="AY479" s="63">
        <v>0.51439284598446744</v>
      </c>
      <c r="AZ479" s="56">
        <v>0.26800000000000002</v>
      </c>
      <c r="BA479" s="56">
        <v>0.11199999999999999</v>
      </c>
      <c r="BB479" s="50">
        <v>6</v>
      </c>
      <c r="BC479" s="63">
        <v>0.27434285119171592</v>
      </c>
      <c r="BD479" t="s">
        <v>93</v>
      </c>
      <c r="BE479" t="s">
        <v>2026</v>
      </c>
      <c r="BF479" t="s">
        <v>2020</v>
      </c>
    </row>
    <row r="480" spans="1:58">
      <c r="A480" t="s">
        <v>2025</v>
      </c>
      <c r="B480" t="s">
        <v>1919</v>
      </c>
      <c r="C480" t="s">
        <v>1949</v>
      </c>
      <c r="D480" t="s">
        <v>1971</v>
      </c>
      <c r="E480" t="s">
        <v>1981</v>
      </c>
      <c r="F480" s="14" t="s">
        <v>1924</v>
      </c>
      <c r="G480" t="s">
        <v>67</v>
      </c>
      <c r="H480">
        <v>2018</v>
      </c>
      <c r="I480" t="s">
        <v>1891</v>
      </c>
      <c r="J480" s="7" t="s">
        <v>167</v>
      </c>
      <c r="K480" s="7" t="s">
        <v>168</v>
      </c>
      <c r="L480" s="7" t="s">
        <v>71</v>
      </c>
      <c r="M480" s="7" t="s">
        <v>446</v>
      </c>
      <c r="N480" s="7" t="s">
        <v>73</v>
      </c>
      <c r="O480" s="7" t="s">
        <v>74</v>
      </c>
      <c r="P480" t="s">
        <v>219</v>
      </c>
      <c r="Q480" s="7" t="s">
        <v>76</v>
      </c>
      <c r="R480" t="s">
        <v>75</v>
      </c>
      <c r="S480" t="s">
        <v>220</v>
      </c>
      <c r="T480" t="s">
        <v>220</v>
      </c>
      <c r="U480" t="s">
        <v>76</v>
      </c>
      <c r="V480" t="s">
        <v>77</v>
      </c>
      <c r="W480" t="s">
        <v>356</v>
      </c>
      <c r="X480" t="s">
        <v>356</v>
      </c>
      <c r="Y480" t="s">
        <v>1985</v>
      </c>
      <c r="Z480" t="s">
        <v>404</v>
      </c>
      <c r="AA480" t="s">
        <v>152</v>
      </c>
      <c r="AB480" t="s">
        <v>1984</v>
      </c>
      <c r="AC480" t="s">
        <v>1983</v>
      </c>
      <c r="AD480" t="s">
        <v>83</v>
      </c>
      <c r="AE480" t="s">
        <v>1989</v>
      </c>
      <c r="AF480" t="s">
        <v>123</v>
      </c>
      <c r="AG480" t="s">
        <v>154</v>
      </c>
      <c r="AH480" t="s">
        <v>76</v>
      </c>
      <c r="AI480">
        <v>1</v>
      </c>
      <c r="AJ480">
        <v>6</v>
      </c>
      <c r="AK480">
        <v>1</v>
      </c>
      <c r="AL480" t="s">
        <v>2016</v>
      </c>
      <c r="AM480" t="s">
        <v>88</v>
      </c>
      <c r="AN480">
        <v>6</v>
      </c>
      <c r="AO480">
        <v>0</v>
      </c>
      <c r="AP480">
        <v>6</v>
      </c>
      <c r="AQ480">
        <v>0</v>
      </c>
      <c r="AR480" t="s">
        <v>127</v>
      </c>
      <c r="AS480" t="s">
        <v>2027</v>
      </c>
      <c r="AT480" t="s">
        <v>300</v>
      </c>
      <c r="AU480" s="3" t="s">
        <v>1270</v>
      </c>
      <c r="AV480" s="56">
        <v>5.2999999999999999E-2</v>
      </c>
      <c r="AW480" s="56">
        <v>3.2999999999999995E-2</v>
      </c>
      <c r="AX480" s="50">
        <v>6</v>
      </c>
      <c r="AY480" s="63">
        <v>8.0833161511844859E-2</v>
      </c>
      <c r="AZ480" s="56">
        <v>6.4000000000000001E-2</v>
      </c>
      <c r="BA480" s="56">
        <v>4.9000000000000002E-2</v>
      </c>
      <c r="BB480" s="50">
        <v>6</v>
      </c>
      <c r="BC480" s="63">
        <v>0.12002499739637572</v>
      </c>
      <c r="BD480" t="s">
        <v>93</v>
      </c>
      <c r="BE480" t="s">
        <v>2026</v>
      </c>
      <c r="BF480" t="s">
        <v>2020</v>
      </c>
    </row>
    <row r="481" spans="1:58" s="12" customFormat="1">
      <c r="A481" s="13" t="s">
        <v>2029</v>
      </c>
      <c r="B481" s="13" t="s">
        <v>1914</v>
      </c>
      <c r="C481" s="13" t="s">
        <v>1976</v>
      </c>
      <c r="D481" s="13" t="s">
        <v>1972</v>
      </c>
      <c r="E481" s="13" t="s">
        <v>2031</v>
      </c>
      <c r="F481" s="13" t="s">
        <v>1903</v>
      </c>
      <c r="G481" s="12" t="s">
        <v>67</v>
      </c>
      <c r="H481" s="12">
        <v>2018</v>
      </c>
      <c r="I481" s="13" t="s">
        <v>1902</v>
      </c>
      <c r="J481" s="13" t="s">
        <v>478</v>
      </c>
      <c r="K481" s="10" t="s">
        <v>479</v>
      </c>
      <c r="L481" s="13" t="s">
        <v>71</v>
      </c>
      <c r="M481" s="1" t="s">
        <v>884</v>
      </c>
      <c r="N481" s="1" t="s">
        <v>73</v>
      </c>
      <c r="O481" s="1" t="s">
        <v>74</v>
      </c>
      <c r="P481" s="1" t="s">
        <v>219</v>
      </c>
      <c r="Q481" s="1" t="s">
        <v>76</v>
      </c>
      <c r="R481" s="13" t="s">
        <v>417</v>
      </c>
      <c r="S481" s="1" t="s">
        <v>220</v>
      </c>
      <c r="T481" s="1" t="s">
        <v>76</v>
      </c>
      <c r="U481" s="1" t="s">
        <v>76</v>
      </c>
      <c r="V481" s="1" t="s">
        <v>77</v>
      </c>
      <c r="W481" s="1" t="s">
        <v>114</v>
      </c>
      <c r="X481" s="1" t="s">
        <v>115</v>
      </c>
      <c r="Y481" s="1" t="s">
        <v>947</v>
      </c>
      <c r="Z481" s="1" t="s">
        <v>404</v>
      </c>
      <c r="AA481" s="1" t="s">
        <v>152</v>
      </c>
      <c r="AB481" s="1" t="s">
        <v>152</v>
      </c>
      <c r="AC481" s="1" t="s">
        <v>152</v>
      </c>
      <c r="AD481" s="1" t="s">
        <v>121</v>
      </c>
      <c r="AE481" s="1" t="s">
        <v>2032</v>
      </c>
      <c r="AF481" s="1" t="s">
        <v>123</v>
      </c>
      <c r="AG481" s="1" t="s">
        <v>154</v>
      </c>
      <c r="AH481" s="1" t="s">
        <v>76</v>
      </c>
      <c r="AI481" s="1">
        <v>1</v>
      </c>
      <c r="AJ481" s="1">
        <v>1</v>
      </c>
      <c r="AK481" s="1">
        <v>2</v>
      </c>
      <c r="AL481" s="1" t="s">
        <v>2033</v>
      </c>
      <c r="AM481" s="1" t="s">
        <v>126</v>
      </c>
      <c r="AN481" s="1"/>
      <c r="AO481" s="1"/>
      <c r="AP481" s="1"/>
      <c r="AQ481" s="1"/>
      <c r="AR481" s="1" t="s">
        <v>89</v>
      </c>
      <c r="AS481" s="1" t="s">
        <v>2034</v>
      </c>
      <c r="AT481" s="1" t="s">
        <v>129</v>
      </c>
      <c r="AU481" s="29" t="s">
        <v>1854</v>
      </c>
      <c r="AV481" s="60">
        <v>13.46</v>
      </c>
      <c r="AW481" s="60">
        <v>3.57</v>
      </c>
      <c r="AX481" s="55">
        <v>10</v>
      </c>
      <c r="AY481" s="68">
        <v>11.28</v>
      </c>
      <c r="AZ481" s="60">
        <v>23.83</v>
      </c>
      <c r="BA481" s="60">
        <v>3.1</v>
      </c>
      <c r="BB481" s="55">
        <v>10</v>
      </c>
      <c r="BC481" s="68">
        <v>9.8000000000000007</v>
      </c>
      <c r="BD481" s="13" t="s">
        <v>93</v>
      </c>
      <c r="BE481" s="13" t="s">
        <v>2035</v>
      </c>
      <c r="BF481" s="13" t="s">
        <v>2036</v>
      </c>
    </row>
    <row r="482" spans="1:58">
      <c r="A482" t="s">
        <v>2030</v>
      </c>
      <c r="B482" t="s">
        <v>1922</v>
      </c>
      <c r="C482" t="s">
        <v>1977</v>
      </c>
      <c r="D482" t="s">
        <v>1973</v>
      </c>
      <c r="E482" t="s">
        <v>2038</v>
      </c>
      <c r="F482" s="14" t="s">
        <v>187</v>
      </c>
      <c r="G482" t="s">
        <v>67</v>
      </c>
      <c r="H482">
        <v>2019</v>
      </c>
      <c r="I482" t="s">
        <v>1906</v>
      </c>
      <c r="J482" t="s">
        <v>525</v>
      </c>
      <c r="K482" t="s">
        <v>526</v>
      </c>
      <c r="L482" t="s">
        <v>71</v>
      </c>
      <c r="M482" t="s">
        <v>650</v>
      </c>
      <c r="N482" t="s">
        <v>73</v>
      </c>
      <c r="O482" t="s">
        <v>74</v>
      </c>
      <c r="P482" t="s">
        <v>75</v>
      </c>
      <c r="Q482" t="s">
        <v>72</v>
      </c>
      <c r="R482" t="s">
        <v>75</v>
      </c>
      <c r="S482" t="s">
        <v>76</v>
      </c>
      <c r="T482" t="s">
        <v>76</v>
      </c>
      <c r="U482" t="s">
        <v>220</v>
      </c>
      <c r="V482" t="s">
        <v>77</v>
      </c>
      <c r="W482" t="s">
        <v>222</v>
      </c>
      <c r="X482" t="s">
        <v>78</v>
      </c>
      <c r="Y482" t="s">
        <v>293</v>
      </c>
      <c r="Z482" t="s">
        <v>404</v>
      </c>
      <c r="AA482" t="s">
        <v>152</v>
      </c>
      <c r="AB482" t="s">
        <v>651</v>
      </c>
      <c r="AC482" t="s">
        <v>478</v>
      </c>
      <c r="AD482" t="s">
        <v>83</v>
      </c>
      <c r="AE482" t="s">
        <v>1185</v>
      </c>
      <c r="AF482" t="s">
        <v>85</v>
      </c>
      <c r="AG482" t="s">
        <v>154</v>
      </c>
      <c r="AH482" t="s">
        <v>76</v>
      </c>
      <c r="AI482">
        <v>3</v>
      </c>
      <c r="AJ482">
        <v>1</v>
      </c>
      <c r="AK482" t="s">
        <v>124</v>
      </c>
      <c r="AL482" t="s">
        <v>534</v>
      </c>
      <c r="AM482" t="s">
        <v>88</v>
      </c>
      <c r="AN482">
        <v>0</v>
      </c>
      <c r="AO482">
        <v>15</v>
      </c>
      <c r="AP482">
        <v>0</v>
      </c>
      <c r="AQ482">
        <v>15</v>
      </c>
      <c r="AR482" t="s">
        <v>138</v>
      </c>
      <c r="AS482" t="s">
        <v>1186</v>
      </c>
      <c r="AT482" t="s">
        <v>91</v>
      </c>
      <c r="AU482" s="3" t="s">
        <v>1269</v>
      </c>
      <c r="AV482" s="56">
        <v>0.876</v>
      </c>
      <c r="AW482" s="56">
        <v>3.949999999999998E-2</v>
      </c>
      <c r="AX482" s="50">
        <v>10</v>
      </c>
      <c r="AY482" s="63">
        <v>0.12490996757665093</v>
      </c>
      <c r="AZ482" s="56">
        <v>0.93600000000000005</v>
      </c>
      <c r="BA482" s="56">
        <v>2.0499999999999963E-2</v>
      </c>
      <c r="BB482" s="50">
        <v>10</v>
      </c>
      <c r="BC482" s="63">
        <v>6.4826692033451663E-2</v>
      </c>
      <c r="BD482" t="s">
        <v>93</v>
      </c>
      <c r="BE482" t="s">
        <v>2040</v>
      </c>
      <c r="BF482" t="s">
        <v>2045</v>
      </c>
    </row>
    <row r="483" spans="1:58">
      <c r="A483" t="s">
        <v>2041</v>
      </c>
      <c r="B483" t="s">
        <v>1922</v>
      </c>
      <c r="C483" t="s">
        <v>1977</v>
      </c>
      <c r="D483" t="s">
        <v>1973</v>
      </c>
      <c r="E483" t="s">
        <v>2038</v>
      </c>
      <c r="F483" s="14" t="s">
        <v>187</v>
      </c>
      <c r="G483" t="s">
        <v>67</v>
      </c>
      <c r="H483">
        <v>2019</v>
      </c>
      <c r="I483" t="s">
        <v>1906</v>
      </c>
      <c r="J483" t="s">
        <v>525</v>
      </c>
      <c r="K483" t="s">
        <v>526</v>
      </c>
      <c r="L483" t="s">
        <v>71</v>
      </c>
      <c r="M483" t="s">
        <v>650</v>
      </c>
      <c r="N483" t="s">
        <v>73</v>
      </c>
      <c r="O483" t="s">
        <v>74</v>
      </c>
      <c r="P483" t="s">
        <v>75</v>
      </c>
      <c r="Q483" t="s">
        <v>72</v>
      </c>
      <c r="R483" t="s">
        <v>75</v>
      </c>
      <c r="S483" t="s">
        <v>76</v>
      </c>
      <c r="T483" t="s">
        <v>76</v>
      </c>
      <c r="U483" t="s">
        <v>220</v>
      </c>
      <c r="V483" t="s">
        <v>77</v>
      </c>
      <c r="W483" t="s">
        <v>222</v>
      </c>
      <c r="X483" t="s">
        <v>78</v>
      </c>
      <c r="Y483" t="s">
        <v>293</v>
      </c>
      <c r="Z483" t="s">
        <v>404</v>
      </c>
      <c r="AA483" t="s">
        <v>152</v>
      </c>
      <c r="AB483" t="s">
        <v>651</v>
      </c>
      <c r="AC483" t="s">
        <v>478</v>
      </c>
      <c r="AD483" t="s">
        <v>83</v>
      </c>
      <c r="AE483" t="s">
        <v>1185</v>
      </c>
      <c r="AF483" t="s">
        <v>85</v>
      </c>
      <c r="AG483" t="s">
        <v>154</v>
      </c>
      <c r="AH483" t="s">
        <v>76</v>
      </c>
      <c r="AI483">
        <v>3</v>
      </c>
      <c r="AJ483">
        <v>1</v>
      </c>
      <c r="AK483" t="s">
        <v>124</v>
      </c>
      <c r="AL483" t="s">
        <v>534</v>
      </c>
      <c r="AM483" t="s">
        <v>88</v>
      </c>
      <c r="AN483">
        <v>0</v>
      </c>
      <c r="AO483">
        <v>15</v>
      </c>
      <c r="AP483">
        <v>0</v>
      </c>
      <c r="AQ483">
        <v>15</v>
      </c>
      <c r="AR483" t="s">
        <v>138</v>
      </c>
      <c r="AS483" t="s">
        <v>1186</v>
      </c>
      <c r="AT483" t="s">
        <v>91</v>
      </c>
      <c r="AU483" s="3" t="s">
        <v>131</v>
      </c>
      <c r="AV483" s="56">
        <v>0.70399999999999996</v>
      </c>
      <c r="AW483" s="56">
        <v>7.5500000000000012E-2</v>
      </c>
      <c r="AX483" s="50">
        <v>10</v>
      </c>
      <c r="AY483" s="63">
        <v>0.2387519633427127</v>
      </c>
      <c r="AZ483" s="56">
        <v>0.83199999999999996</v>
      </c>
      <c r="BA483" s="56">
        <v>4.7000000000000042E-2</v>
      </c>
      <c r="BB483" s="50">
        <v>10</v>
      </c>
      <c r="BC483" s="63">
        <v>0.14862705002791396</v>
      </c>
      <c r="BD483" t="s">
        <v>93</v>
      </c>
      <c r="BE483" t="s">
        <v>2040</v>
      </c>
      <c r="BF483" t="s">
        <v>2045</v>
      </c>
    </row>
    <row r="484" spans="1:58">
      <c r="A484" t="s">
        <v>2042</v>
      </c>
      <c r="B484" t="s">
        <v>1922</v>
      </c>
      <c r="C484" t="s">
        <v>1977</v>
      </c>
      <c r="D484" t="s">
        <v>1973</v>
      </c>
      <c r="E484" t="s">
        <v>2038</v>
      </c>
      <c r="F484" s="14" t="s">
        <v>187</v>
      </c>
      <c r="G484" t="s">
        <v>67</v>
      </c>
      <c r="H484">
        <v>2019</v>
      </c>
      <c r="I484" t="s">
        <v>1906</v>
      </c>
      <c r="J484" t="s">
        <v>525</v>
      </c>
      <c r="K484" t="s">
        <v>526</v>
      </c>
      <c r="L484" t="s">
        <v>71</v>
      </c>
      <c r="M484" t="s">
        <v>650</v>
      </c>
      <c r="N484" t="s">
        <v>73</v>
      </c>
      <c r="O484" t="s">
        <v>74</v>
      </c>
      <c r="P484" t="s">
        <v>75</v>
      </c>
      <c r="Q484" t="s">
        <v>72</v>
      </c>
      <c r="R484" t="s">
        <v>75</v>
      </c>
      <c r="S484" t="s">
        <v>76</v>
      </c>
      <c r="T484" t="s">
        <v>76</v>
      </c>
      <c r="U484" t="s">
        <v>220</v>
      </c>
      <c r="V484" t="s">
        <v>77</v>
      </c>
      <c r="W484" t="s">
        <v>222</v>
      </c>
      <c r="X484" t="s">
        <v>78</v>
      </c>
      <c r="Y484" t="s">
        <v>293</v>
      </c>
      <c r="Z484" t="s">
        <v>404</v>
      </c>
      <c r="AA484" t="s">
        <v>152</v>
      </c>
      <c r="AB484" t="s">
        <v>651</v>
      </c>
      <c r="AC484" t="s">
        <v>478</v>
      </c>
      <c r="AD484" t="s">
        <v>83</v>
      </c>
      <c r="AE484" t="s">
        <v>1185</v>
      </c>
      <c r="AF484" t="s">
        <v>85</v>
      </c>
      <c r="AG484" t="s">
        <v>154</v>
      </c>
      <c r="AH484" t="s">
        <v>76</v>
      </c>
      <c r="AI484">
        <v>3</v>
      </c>
      <c r="AJ484">
        <v>1</v>
      </c>
      <c r="AK484" t="s">
        <v>124</v>
      </c>
      <c r="AL484" t="s">
        <v>534</v>
      </c>
      <c r="AM484" t="s">
        <v>88</v>
      </c>
      <c r="AN484">
        <v>0</v>
      </c>
      <c r="AO484">
        <v>15</v>
      </c>
      <c r="AP484">
        <v>0</v>
      </c>
      <c r="AQ484">
        <v>15</v>
      </c>
      <c r="AR484" t="s">
        <v>138</v>
      </c>
      <c r="AS484" t="s">
        <v>1186</v>
      </c>
      <c r="AT484" t="s">
        <v>91</v>
      </c>
      <c r="AU484" s="3" t="s">
        <v>1854</v>
      </c>
      <c r="AV484" s="56">
        <v>0.443</v>
      </c>
      <c r="AW484" s="56">
        <v>0.10400000000000001</v>
      </c>
      <c r="AX484" s="50">
        <v>10</v>
      </c>
      <c r="AY484" s="63">
        <v>0.32887687665751147</v>
      </c>
      <c r="AZ484" s="56">
        <v>0.623</v>
      </c>
      <c r="BA484" s="56">
        <v>8.450000000000002E-2</v>
      </c>
      <c r="BB484" s="50">
        <v>10</v>
      </c>
      <c r="BC484" s="63">
        <v>0.26721246228422812</v>
      </c>
      <c r="BD484" t="s">
        <v>93</v>
      </c>
      <c r="BE484" t="s">
        <v>2040</v>
      </c>
      <c r="BF484" t="s">
        <v>2045</v>
      </c>
    </row>
    <row r="485" spans="1:58">
      <c r="A485" t="s">
        <v>2043</v>
      </c>
      <c r="B485" t="s">
        <v>1922</v>
      </c>
      <c r="C485" t="s">
        <v>1977</v>
      </c>
      <c r="D485" t="s">
        <v>1973</v>
      </c>
      <c r="E485" t="s">
        <v>2038</v>
      </c>
      <c r="F485" s="14" t="s">
        <v>187</v>
      </c>
      <c r="G485" t="s">
        <v>67</v>
      </c>
      <c r="H485">
        <v>2019</v>
      </c>
      <c r="I485" t="s">
        <v>1906</v>
      </c>
      <c r="J485" t="s">
        <v>525</v>
      </c>
      <c r="K485" t="s">
        <v>526</v>
      </c>
      <c r="L485" t="s">
        <v>71</v>
      </c>
      <c r="M485" t="s">
        <v>650</v>
      </c>
      <c r="N485" t="s">
        <v>73</v>
      </c>
      <c r="O485" t="s">
        <v>74</v>
      </c>
      <c r="P485" t="s">
        <v>75</v>
      </c>
      <c r="Q485" t="s">
        <v>72</v>
      </c>
      <c r="R485" t="s">
        <v>75</v>
      </c>
      <c r="S485" t="s">
        <v>76</v>
      </c>
      <c r="T485" t="s">
        <v>76</v>
      </c>
      <c r="U485" t="s">
        <v>220</v>
      </c>
      <c r="V485" t="s">
        <v>77</v>
      </c>
      <c r="W485" t="s">
        <v>222</v>
      </c>
      <c r="X485" t="s">
        <v>78</v>
      </c>
      <c r="Y485" t="s">
        <v>293</v>
      </c>
      <c r="Z485" t="s">
        <v>404</v>
      </c>
      <c r="AA485" t="s">
        <v>152</v>
      </c>
      <c r="AB485" t="s">
        <v>651</v>
      </c>
      <c r="AC485" t="s">
        <v>478</v>
      </c>
      <c r="AD485" t="s">
        <v>83</v>
      </c>
      <c r="AE485" t="s">
        <v>1185</v>
      </c>
      <c r="AF485" t="s">
        <v>85</v>
      </c>
      <c r="AG485" t="s">
        <v>154</v>
      </c>
      <c r="AH485" t="s">
        <v>76</v>
      </c>
      <c r="AI485">
        <v>3</v>
      </c>
      <c r="AJ485">
        <v>1</v>
      </c>
      <c r="AK485" t="s">
        <v>124</v>
      </c>
      <c r="AL485" t="s">
        <v>534</v>
      </c>
      <c r="AM485" t="s">
        <v>88</v>
      </c>
      <c r="AN485">
        <v>0</v>
      </c>
      <c r="AO485">
        <v>15</v>
      </c>
      <c r="AP485">
        <v>0</v>
      </c>
      <c r="AQ485">
        <v>15</v>
      </c>
      <c r="AR485" t="s">
        <v>138</v>
      </c>
      <c r="AS485" t="s">
        <v>1186</v>
      </c>
      <c r="AT485" t="s">
        <v>91</v>
      </c>
      <c r="AU485" s="3" t="s">
        <v>1855</v>
      </c>
      <c r="AV485" s="56">
        <v>0.21299999999999999</v>
      </c>
      <c r="AW485" s="56">
        <v>9.6000000000000016E-2</v>
      </c>
      <c r="AX485" s="50">
        <v>10</v>
      </c>
      <c r="AY485" s="63">
        <v>0.30357865537616446</v>
      </c>
      <c r="AZ485" s="56">
        <v>0.35699999999999998</v>
      </c>
      <c r="BA485" s="56">
        <v>0.10899999999999999</v>
      </c>
      <c r="BB485" s="50">
        <v>10</v>
      </c>
      <c r="BC485" s="63">
        <v>0.34468826495835331</v>
      </c>
      <c r="BD485" t="s">
        <v>93</v>
      </c>
      <c r="BE485" t="s">
        <v>2040</v>
      </c>
      <c r="BF485" t="s">
        <v>2045</v>
      </c>
    </row>
    <row r="486" spans="1:58">
      <c r="A486" t="s">
        <v>2044</v>
      </c>
      <c r="B486" t="s">
        <v>1922</v>
      </c>
      <c r="C486" t="s">
        <v>1977</v>
      </c>
      <c r="D486" t="s">
        <v>1973</v>
      </c>
      <c r="E486" t="s">
        <v>2038</v>
      </c>
      <c r="F486" s="14" t="s">
        <v>187</v>
      </c>
      <c r="G486" t="s">
        <v>67</v>
      </c>
      <c r="H486">
        <v>2019</v>
      </c>
      <c r="I486" t="s">
        <v>1906</v>
      </c>
      <c r="J486" t="s">
        <v>525</v>
      </c>
      <c r="K486" t="s">
        <v>526</v>
      </c>
      <c r="L486" t="s">
        <v>71</v>
      </c>
      <c r="M486" t="s">
        <v>650</v>
      </c>
      <c r="N486" t="s">
        <v>73</v>
      </c>
      <c r="O486" t="s">
        <v>74</v>
      </c>
      <c r="P486" t="s">
        <v>75</v>
      </c>
      <c r="Q486" t="s">
        <v>72</v>
      </c>
      <c r="R486" t="s">
        <v>75</v>
      </c>
      <c r="S486" t="s">
        <v>76</v>
      </c>
      <c r="T486" t="s">
        <v>76</v>
      </c>
      <c r="U486" t="s">
        <v>220</v>
      </c>
      <c r="V486" t="s">
        <v>77</v>
      </c>
      <c r="W486" t="s">
        <v>222</v>
      </c>
      <c r="X486" t="s">
        <v>78</v>
      </c>
      <c r="Y486" t="s">
        <v>293</v>
      </c>
      <c r="Z486" t="s">
        <v>404</v>
      </c>
      <c r="AA486" t="s">
        <v>152</v>
      </c>
      <c r="AB486" t="s">
        <v>651</v>
      </c>
      <c r="AC486" t="s">
        <v>478</v>
      </c>
      <c r="AD486" t="s">
        <v>83</v>
      </c>
      <c r="AE486" t="s">
        <v>1185</v>
      </c>
      <c r="AF486" t="s">
        <v>85</v>
      </c>
      <c r="AG486" t="s">
        <v>154</v>
      </c>
      <c r="AH486" t="s">
        <v>76</v>
      </c>
      <c r="AI486">
        <v>3</v>
      </c>
      <c r="AJ486">
        <v>1</v>
      </c>
      <c r="AK486" t="s">
        <v>124</v>
      </c>
      <c r="AL486" t="s">
        <v>534</v>
      </c>
      <c r="AM486" t="s">
        <v>88</v>
      </c>
      <c r="AN486">
        <v>0</v>
      </c>
      <c r="AO486">
        <v>15</v>
      </c>
      <c r="AP486">
        <v>0</v>
      </c>
      <c r="AQ486">
        <v>15</v>
      </c>
      <c r="AR486" t="s">
        <v>138</v>
      </c>
      <c r="AS486" t="s">
        <v>1186</v>
      </c>
      <c r="AT486" t="s">
        <v>91</v>
      </c>
      <c r="AU486" s="3" t="s">
        <v>1270</v>
      </c>
      <c r="AV486" s="56">
        <v>8.6999999999999994E-2</v>
      </c>
      <c r="AW486" s="56">
        <v>6.4000000000000001E-2</v>
      </c>
      <c r="AX486" s="50">
        <v>10</v>
      </c>
      <c r="AY486" s="63">
        <v>0.20238577025077628</v>
      </c>
      <c r="AZ486" s="56">
        <v>0.158</v>
      </c>
      <c r="BA486" s="56">
        <v>9.3999999999999986E-2</v>
      </c>
      <c r="BB486" s="50">
        <v>10</v>
      </c>
      <c r="BC486" s="63">
        <v>0.29725410005582764</v>
      </c>
      <c r="BD486" t="s">
        <v>93</v>
      </c>
      <c r="BE486" t="s">
        <v>2040</v>
      </c>
      <c r="BF486" t="s">
        <v>2045</v>
      </c>
    </row>
    <row r="487" spans="1:58" s="12" customFormat="1">
      <c r="A487" s="13" t="s">
        <v>2056</v>
      </c>
      <c r="B487" s="13" t="s">
        <v>1920</v>
      </c>
      <c r="C487" s="13" t="s">
        <v>2057</v>
      </c>
      <c r="D487" s="13" t="s">
        <v>2058</v>
      </c>
      <c r="E487" s="13" t="s">
        <v>2062</v>
      </c>
      <c r="F487" s="13" t="s">
        <v>2059</v>
      </c>
      <c r="G487" s="12" t="s">
        <v>67</v>
      </c>
      <c r="H487" s="12">
        <v>2018</v>
      </c>
      <c r="I487" s="13" t="s">
        <v>2055</v>
      </c>
      <c r="J487" s="13" t="s">
        <v>401</v>
      </c>
      <c r="K487" s="10" t="s">
        <v>402</v>
      </c>
      <c r="L487" s="13" t="s">
        <v>71</v>
      </c>
      <c r="M487" s="1" t="s">
        <v>884</v>
      </c>
      <c r="N487" s="1" t="s">
        <v>73</v>
      </c>
      <c r="O487" s="1" t="s">
        <v>74</v>
      </c>
      <c r="P487" s="1" t="s">
        <v>75</v>
      </c>
      <c r="Q487" s="1" t="s">
        <v>72</v>
      </c>
      <c r="R487" s="13" t="s">
        <v>75</v>
      </c>
      <c r="S487" s="1" t="s">
        <v>220</v>
      </c>
      <c r="T487" s="1" t="s">
        <v>76</v>
      </c>
      <c r="U487" s="1" t="s">
        <v>76</v>
      </c>
      <c r="V487" s="1" t="s">
        <v>77</v>
      </c>
      <c r="W487" s="1" t="s">
        <v>114</v>
      </c>
      <c r="X487" s="1" t="s">
        <v>115</v>
      </c>
      <c r="Y487" s="1" t="s">
        <v>947</v>
      </c>
      <c r="Z487" s="1" t="s">
        <v>404</v>
      </c>
      <c r="AA487" s="1" t="s">
        <v>152</v>
      </c>
      <c r="AB487" s="1" t="s">
        <v>152</v>
      </c>
      <c r="AC487" s="1" t="s">
        <v>152</v>
      </c>
      <c r="AD487" s="1" t="s">
        <v>121</v>
      </c>
      <c r="AE487" s="1" t="s">
        <v>2063</v>
      </c>
      <c r="AF487" s="1" t="s">
        <v>85</v>
      </c>
      <c r="AG487" s="1" t="s">
        <v>86</v>
      </c>
      <c r="AH487" s="1" t="s">
        <v>76</v>
      </c>
      <c r="AI487" s="1">
        <v>3</v>
      </c>
      <c r="AJ487" s="1">
        <v>2</v>
      </c>
      <c r="AK487" s="1" t="s">
        <v>124</v>
      </c>
      <c r="AL487" s="1" t="s">
        <v>155</v>
      </c>
      <c r="AM487" s="1" t="s">
        <v>126</v>
      </c>
      <c r="AN487" s="1"/>
      <c r="AO487" s="1"/>
      <c r="AP487" s="1"/>
      <c r="AQ487" s="1"/>
      <c r="AR487" s="1" t="s">
        <v>89</v>
      </c>
      <c r="AS487" s="1" t="s">
        <v>2064</v>
      </c>
      <c r="AT487" s="1" t="s">
        <v>91</v>
      </c>
      <c r="AU487" s="29" t="s">
        <v>1270</v>
      </c>
      <c r="AV487" s="60">
        <v>11.34</v>
      </c>
      <c r="AW487" s="60">
        <v>0.65761000000000003</v>
      </c>
      <c r="AX487" s="55">
        <v>3</v>
      </c>
      <c r="AY487" s="68">
        <v>1.3152200000000001</v>
      </c>
      <c r="AZ487" s="60">
        <v>26.5489</v>
      </c>
      <c r="BA487" s="60">
        <v>7.3446300000000004</v>
      </c>
      <c r="BB487" s="55">
        <v>5</v>
      </c>
      <c r="BC487" s="68">
        <v>22.03388</v>
      </c>
      <c r="BD487" s="13" t="s">
        <v>93</v>
      </c>
      <c r="BE487" s="13" t="s">
        <v>157</v>
      </c>
      <c r="BF487" s="13" t="s">
        <v>2068</v>
      </c>
    </row>
    <row r="488" spans="1:58" s="12" customFormat="1">
      <c r="A488" s="13" t="s">
        <v>2065</v>
      </c>
      <c r="B488" s="13" t="s">
        <v>1920</v>
      </c>
      <c r="C488" s="13" t="s">
        <v>2057</v>
      </c>
      <c r="D488" s="13" t="s">
        <v>2058</v>
      </c>
      <c r="E488" s="13" t="s">
        <v>2062</v>
      </c>
      <c r="F488" s="13" t="s">
        <v>2059</v>
      </c>
      <c r="G488" s="12" t="s">
        <v>67</v>
      </c>
      <c r="H488" s="12">
        <v>2018</v>
      </c>
      <c r="I488" s="13" t="s">
        <v>2055</v>
      </c>
      <c r="J488" s="13" t="s">
        <v>401</v>
      </c>
      <c r="K488" s="10" t="s">
        <v>402</v>
      </c>
      <c r="L488" s="13" t="s">
        <v>71</v>
      </c>
      <c r="M488" s="1" t="s">
        <v>884</v>
      </c>
      <c r="N488" s="1" t="s">
        <v>73</v>
      </c>
      <c r="O488" s="1" t="s">
        <v>74</v>
      </c>
      <c r="P488" s="1" t="s">
        <v>75</v>
      </c>
      <c r="Q488" s="1" t="s">
        <v>72</v>
      </c>
      <c r="R488" s="13" t="s">
        <v>75</v>
      </c>
      <c r="S488" s="1" t="s">
        <v>220</v>
      </c>
      <c r="T488" s="1" t="s">
        <v>76</v>
      </c>
      <c r="U488" s="1" t="s">
        <v>76</v>
      </c>
      <c r="V488" s="1" t="s">
        <v>77</v>
      </c>
      <c r="W488" s="1" t="s">
        <v>114</v>
      </c>
      <c r="X488" s="1" t="s">
        <v>115</v>
      </c>
      <c r="Y488" s="1" t="s">
        <v>947</v>
      </c>
      <c r="Z488" s="1" t="s">
        <v>404</v>
      </c>
      <c r="AA488" s="1" t="s">
        <v>152</v>
      </c>
      <c r="AB488" s="1" t="s">
        <v>152</v>
      </c>
      <c r="AC488" s="1" t="s">
        <v>152</v>
      </c>
      <c r="AD488" s="1" t="s">
        <v>121</v>
      </c>
      <c r="AE488" s="1" t="s">
        <v>2063</v>
      </c>
      <c r="AF488" s="1" t="s">
        <v>85</v>
      </c>
      <c r="AG488" s="1" t="s">
        <v>86</v>
      </c>
      <c r="AH488" s="1" t="s">
        <v>76</v>
      </c>
      <c r="AI488" s="1">
        <v>3</v>
      </c>
      <c r="AJ488" s="1">
        <v>2</v>
      </c>
      <c r="AK488" s="1" t="s">
        <v>124</v>
      </c>
      <c r="AL488" s="1" t="s">
        <v>155</v>
      </c>
      <c r="AM488" s="1" t="s">
        <v>126</v>
      </c>
      <c r="AN488" s="1"/>
      <c r="AO488" s="1"/>
      <c r="AP488" s="1"/>
      <c r="AQ488" s="1"/>
      <c r="AR488" s="1" t="s">
        <v>89</v>
      </c>
      <c r="AS488" s="1" t="s">
        <v>2064</v>
      </c>
      <c r="AT488" s="1" t="s">
        <v>91</v>
      </c>
      <c r="AU488" s="29" t="s">
        <v>1269</v>
      </c>
      <c r="AV488" s="60">
        <v>9.3316999999999997</v>
      </c>
      <c r="AW488" s="60">
        <v>0.40545999999999999</v>
      </c>
      <c r="AX488" s="55">
        <v>3</v>
      </c>
      <c r="AY488" s="68">
        <v>1.40455</v>
      </c>
      <c r="AZ488" s="60">
        <v>8.6281999999999996</v>
      </c>
      <c r="BA488" s="60">
        <v>0.45945000000000003</v>
      </c>
      <c r="BB488" s="55">
        <v>5</v>
      </c>
      <c r="BC488" s="68">
        <v>1.89435</v>
      </c>
      <c r="BD488" s="13" t="s">
        <v>93</v>
      </c>
      <c r="BE488" s="13" t="s">
        <v>157</v>
      </c>
      <c r="BF488" s="13" t="s">
        <v>2068</v>
      </c>
    </row>
    <row r="489" spans="1:58" s="12" customFormat="1">
      <c r="A489" s="13" t="s">
        <v>2066</v>
      </c>
      <c r="B489" s="13" t="s">
        <v>1920</v>
      </c>
      <c r="C489" s="13" t="s">
        <v>2057</v>
      </c>
      <c r="D489" s="13" t="s">
        <v>2058</v>
      </c>
      <c r="E489" s="13" t="s">
        <v>2062</v>
      </c>
      <c r="F489" s="13" t="s">
        <v>2059</v>
      </c>
      <c r="G489" s="12" t="s">
        <v>67</v>
      </c>
      <c r="H489" s="12">
        <v>2018</v>
      </c>
      <c r="I489" s="13" t="s">
        <v>2055</v>
      </c>
      <c r="J489" s="13" t="s">
        <v>401</v>
      </c>
      <c r="K489" s="10" t="s">
        <v>402</v>
      </c>
      <c r="L489" s="13" t="s">
        <v>71</v>
      </c>
      <c r="M489" s="1" t="s">
        <v>884</v>
      </c>
      <c r="N489" s="1" t="s">
        <v>73</v>
      </c>
      <c r="O489" s="1" t="s">
        <v>74</v>
      </c>
      <c r="P489" s="1" t="s">
        <v>75</v>
      </c>
      <c r="Q489" s="1" t="s">
        <v>72</v>
      </c>
      <c r="R489" s="13" t="s">
        <v>75</v>
      </c>
      <c r="S489" s="1" t="s">
        <v>220</v>
      </c>
      <c r="T489" s="1" t="s">
        <v>76</v>
      </c>
      <c r="U489" s="1" t="s">
        <v>76</v>
      </c>
      <c r="V489" s="1" t="s">
        <v>77</v>
      </c>
      <c r="W489" s="1" t="s">
        <v>114</v>
      </c>
      <c r="X489" s="1" t="s">
        <v>115</v>
      </c>
      <c r="Y489" s="1" t="s">
        <v>947</v>
      </c>
      <c r="Z489" s="1" t="s">
        <v>404</v>
      </c>
      <c r="AA489" s="1" t="s">
        <v>152</v>
      </c>
      <c r="AB489" s="1" t="s">
        <v>152</v>
      </c>
      <c r="AC489" s="1" t="s">
        <v>152</v>
      </c>
      <c r="AD489" s="1" t="s">
        <v>121</v>
      </c>
      <c r="AE489" s="1" t="s">
        <v>2063</v>
      </c>
      <c r="AF489" s="1" t="s">
        <v>85</v>
      </c>
      <c r="AG489" s="1" t="s">
        <v>86</v>
      </c>
      <c r="AH489" s="1" t="s">
        <v>76</v>
      </c>
      <c r="AI489" s="1">
        <v>3</v>
      </c>
      <c r="AJ489" s="1">
        <v>2</v>
      </c>
      <c r="AK489" s="1" t="s">
        <v>124</v>
      </c>
      <c r="AL489" s="1" t="s">
        <v>155</v>
      </c>
      <c r="AM489" s="1" t="s">
        <v>126</v>
      </c>
      <c r="AN489" s="1"/>
      <c r="AO489" s="1"/>
      <c r="AP489" s="1"/>
      <c r="AQ489" s="1"/>
      <c r="AR489" s="1" t="s">
        <v>89</v>
      </c>
      <c r="AS489" s="1" t="s">
        <v>2064</v>
      </c>
      <c r="AT489" s="1" t="s">
        <v>91</v>
      </c>
      <c r="AU489" s="29" t="s">
        <v>1854</v>
      </c>
      <c r="AV489" s="60">
        <v>11.826000000000001</v>
      </c>
      <c r="AW489" s="60">
        <v>0.69571000000000005</v>
      </c>
      <c r="AX489" s="55">
        <v>3</v>
      </c>
      <c r="AY489" s="68">
        <v>1.5556399999999999</v>
      </c>
      <c r="AZ489" s="60">
        <v>9.0738000000000003</v>
      </c>
      <c r="BA489" s="60">
        <v>0.73694000000000004</v>
      </c>
      <c r="BB489" s="55">
        <v>5</v>
      </c>
      <c r="BC489" s="68">
        <v>2.0843799999999999</v>
      </c>
      <c r="BD489" s="13" t="s">
        <v>93</v>
      </c>
      <c r="BE489" s="13" t="s">
        <v>157</v>
      </c>
      <c r="BF489" s="13" t="s">
        <v>2068</v>
      </c>
    </row>
    <row r="490" spans="1:58" s="12" customFormat="1">
      <c r="A490" s="13" t="s">
        <v>2067</v>
      </c>
      <c r="B490" s="13" t="s">
        <v>1920</v>
      </c>
      <c r="C490" s="13" t="s">
        <v>2057</v>
      </c>
      <c r="D490" s="13" t="s">
        <v>2058</v>
      </c>
      <c r="E490" s="13" t="s">
        <v>2062</v>
      </c>
      <c r="F490" s="13" t="s">
        <v>2059</v>
      </c>
      <c r="G490" s="12" t="s">
        <v>67</v>
      </c>
      <c r="H490" s="12">
        <v>2018</v>
      </c>
      <c r="I490" s="13" t="s">
        <v>2055</v>
      </c>
      <c r="J490" s="13" t="s">
        <v>401</v>
      </c>
      <c r="K490" s="10" t="s">
        <v>402</v>
      </c>
      <c r="L490" s="13" t="s">
        <v>71</v>
      </c>
      <c r="M490" s="1" t="s">
        <v>884</v>
      </c>
      <c r="N490" s="1" t="s">
        <v>73</v>
      </c>
      <c r="O490" s="1" t="s">
        <v>74</v>
      </c>
      <c r="P490" s="1" t="s">
        <v>75</v>
      </c>
      <c r="Q490" s="1" t="s">
        <v>72</v>
      </c>
      <c r="R490" s="13" t="s">
        <v>75</v>
      </c>
      <c r="S490" s="1" t="s">
        <v>220</v>
      </c>
      <c r="T490" s="1" t="s">
        <v>76</v>
      </c>
      <c r="U490" s="1" t="s">
        <v>76</v>
      </c>
      <c r="V490" s="1" t="s">
        <v>77</v>
      </c>
      <c r="W490" s="1" t="s">
        <v>114</v>
      </c>
      <c r="X490" s="1" t="s">
        <v>115</v>
      </c>
      <c r="Y490" s="1" t="s">
        <v>947</v>
      </c>
      <c r="Z490" s="1" t="s">
        <v>404</v>
      </c>
      <c r="AA490" s="1" t="s">
        <v>152</v>
      </c>
      <c r="AB490" s="1" t="s">
        <v>152</v>
      </c>
      <c r="AC490" s="1" t="s">
        <v>152</v>
      </c>
      <c r="AD490" s="1" t="s">
        <v>121</v>
      </c>
      <c r="AE490" s="1" t="s">
        <v>2063</v>
      </c>
      <c r="AF490" s="1" t="s">
        <v>85</v>
      </c>
      <c r="AG490" s="1" t="s">
        <v>86</v>
      </c>
      <c r="AH490" s="1" t="s">
        <v>76</v>
      </c>
      <c r="AI490" s="1">
        <v>3</v>
      </c>
      <c r="AJ490" s="1">
        <v>2</v>
      </c>
      <c r="AK490" s="1" t="s">
        <v>124</v>
      </c>
      <c r="AL490" s="1" t="s">
        <v>155</v>
      </c>
      <c r="AM490" s="1" t="s">
        <v>126</v>
      </c>
      <c r="AN490" s="1"/>
      <c r="AO490" s="1"/>
      <c r="AP490" s="1"/>
      <c r="AQ490" s="1"/>
      <c r="AR490" s="1" t="s">
        <v>89</v>
      </c>
      <c r="AS490" s="1" t="s">
        <v>2064</v>
      </c>
      <c r="AT490" s="1" t="s">
        <v>91</v>
      </c>
      <c r="AU490" s="29" t="s">
        <v>131</v>
      </c>
      <c r="AV490" s="60">
        <v>10.786</v>
      </c>
      <c r="AW490" s="60">
        <v>0.55201999999999996</v>
      </c>
      <c r="AX490" s="55">
        <v>3</v>
      </c>
      <c r="AY490" s="68">
        <v>1.2343500000000001</v>
      </c>
      <c r="AZ490" s="60">
        <v>12.642200000000001</v>
      </c>
      <c r="BA490" s="60">
        <v>4.33141</v>
      </c>
      <c r="BB490" s="55">
        <v>5</v>
      </c>
      <c r="BC490" s="68">
        <v>12.99423</v>
      </c>
      <c r="BD490" s="13" t="s">
        <v>93</v>
      </c>
      <c r="BE490" s="13" t="s">
        <v>157</v>
      </c>
      <c r="BF490" s="13" t="s">
        <v>2068</v>
      </c>
    </row>
    <row r="491" spans="1:58">
      <c r="A491" t="s">
        <v>2141</v>
      </c>
      <c r="B491" t="s">
        <v>1915</v>
      </c>
      <c r="C491" t="s">
        <v>2142</v>
      </c>
      <c r="D491" t="s">
        <v>2143</v>
      </c>
      <c r="E491" t="s">
        <v>2144</v>
      </c>
      <c r="F491" s="14" t="s">
        <v>2146</v>
      </c>
      <c r="G491" t="s">
        <v>67</v>
      </c>
      <c r="H491">
        <v>2018</v>
      </c>
      <c r="I491" t="s">
        <v>2145</v>
      </c>
      <c r="J491" t="s">
        <v>336</v>
      </c>
      <c r="K491" t="s">
        <v>337</v>
      </c>
      <c r="L491" t="s">
        <v>71</v>
      </c>
      <c r="M491" t="s">
        <v>338</v>
      </c>
      <c r="N491" t="s">
        <v>73</v>
      </c>
      <c r="O491" t="s">
        <v>74</v>
      </c>
      <c r="P491" t="s">
        <v>75</v>
      </c>
      <c r="Q491" t="s">
        <v>72</v>
      </c>
      <c r="R491" t="s">
        <v>75</v>
      </c>
      <c r="S491" t="s">
        <v>76</v>
      </c>
      <c r="T491" t="s">
        <v>76</v>
      </c>
      <c r="U491" t="s">
        <v>76</v>
      </c>
      <c r="V491" t="s">
        <v>77</v>
      </c>
      <c r="W491" t="s">
        <v>114</v>
      </c>
      <c r="X491" t="s">
        <v>78</v>
      </c>
      <c r="Y491" t="s">
        <v>293</v>
      </c>
      <c r="Z491" t="s">
        <v>404</v>
      </c>
      <c r="AA491" t="s">
        <v>152</v>
      </c>
      <c r="AB491" t="s">
        <v>152</v>
      </c>
      <c r="AC491" t="s">
        <v>152</v>
      </c>
      <c r="AD491" t="s">
        <v>121</v>
      </c>
      <c r="AE491" t="s">
        <v>2147</v>
      </c>
      <c r="AF491" t="s">
        <v>123</v>
      </c>
      <c r="AG491" t="s">
        <v>86</v>
      </c>
      <c r="AH491" t="s">
        <v>220</v>
      </c>
      <c r="AI491">
        <v>3</v>
      </c>
      <c r="AJ491">
        <v>1</v>
      </c>
      <c r="AK491" t="s">
        <v>124</v>
      </c>
      <c r="AL491" t="s">
        <v>2150</v>
      </c>
      <c r="AM491" t="s">
        <v>88</v>
      </c>
      <c r="AN491">
        <v>0</v>
      </c>
      <c r="AO491">
        <v>6</v>
      </c>
      <c r="AP491">
        <v>0</v>
      </c>
      <c r="AQ491">
        <v>6</v>
      </c>
      <c r="AR491" t="s">
        <v>138</v>
      </c>
      <c r="AS491" s="1" t="s">
        <v>2149</v>
      </c>
      <c r="AT491" s="7" t="s">
        <v>129</v>
      </c>
      <c r="AU491" s="3" t="s">
        <v>1270</v>
      </c>
      <c r="AV491" s="56">
        <v>8.0555555555555602E-2</v>
      </c>
      <c r="AW491" s="56">
        <v>1.782978503986803E-2</v>
      </c>
      <c r="AX491" s="50">
        <v>6</v>
      </c>
      <c r="AY491" s="63">
        <v>4.3673875571185697E-2</v>
      </c>
      <c r="AZ491" s="56">
        <v>0.1125</v>
      </c>
      <c r="BA491" s="56">
        <v>2.3048861143232232E-2</v>
      </c>
      <c r="BB491" s="50">
        <v>6</v>
      </c>
      <c r="BC491" s="63">
        <v>5.6457948953181097E-2</v>
      </c>
      <c r="BD491" t="s">
        <v>93</v>
      </c>
      <c r="BE491" t="s">
        <v>2148</v>
      </c>
    </row>
    <row r="492" spans="1:58">
      <c r="A492" t="s">
        <v>2151</v>
      </c>
      <c r="B492" t="s">
        <v>1915</v>
      </c>
      <c r="C492" t="s">
        <v>2142</v>
      </c>
      <c r="D492" t="s">
        <v>2143</v>
      </c>
      <c r="E492" t="s">
        <v>2144</v>
      </c>
      <c r="F492" s="14" t="s">
        <v>2146</v>
      </c>
      <c r="G492" t="s">
        <v>67</v>
      </c>
      <c r="H492">
        <v>2018</v>
      </c>
      <c r="I492" t="s">
        <v>2145</v>
      </c>
      <c r="J492" t="s">
        <v>336</v>
      </c>
      <c r="K492" t="s">
        <v>337</v>
      </c>
      <c r="L492" t="s">
        <v>71</v>
      </c>
      <c r="M492" t="s">
        <v>338</v>
      </c>
      <c r="N492" t="s">
        <v>73</v>
      </c>
      <c r="O492" t="s">
        <v>74</v>
      </c>
      <c r="P492" t="s">
        <v>75</v>
      </c>
      <c r="Q492" t="s">
        <v>72</v>
      </c>
      <c r="R492" t="s">
        <v>75</v>
      </c>
      <c r="S492" t="s">
        <v>76</v>
      </c>
      <c r="T492" t="s">
        <v>76</v>
      </c>
      <c r="U492" t="s">
        <v>76</v>
      </c>
      <c r="V492" t="s">
        <v>77</v>
      </c>
      <c r="W492" t="s">
        <v>114</v>
      </c>
      <c r="X492" t="s">
        <v>78</v>
      </c>
      <c r="Y492" t="s">
        <v>293</v>
      </c>
      <c r="Z492" t="s">
        <v>404</v>
      </c>
      <c r="AA492" t="s">
        <v>152</v>
      </c>
      <c r="AB492" t="s">
        <v>152</v>
      </c>
      <c r="AC492" t="s">
        <v>152</v>
      </c>
      <c r="AD492" t="s">
        <v>121</v>
      </c>
      <c r="AE492" t="s">
        <v>2147</v>
      </c>
      <c r="AF492" t="s">
        <v>123</v>
      </c>
      <c r="AG492" t="s">
        <v>86</v>
      </c>
      <c r="AH492" t="s">
        <v>220</v>
      </c>
      <c r="AI492">
        <v>3</v>
      </c>
      <c r="AJ492">
        <v>1</v>
      </c>
      <c r="AK492" t="s">
        <v>124</v>
      </c>
      <c r="AL492" t="s">
        <v>2150</v>
      </c>
      <c r="AM492" t="s">
        <v>88</v>
      </c>
      <c r="AN492">
        <v>0</v>
      </c>
      <c r="AO492">
        <v>6</v>
      </c>
      <c r="AP492">
        <v>0</v>
      </c>
      <c r="AQ492">
        <v>6</v>
      </c>
      <c r="AR492" t="s">
        <v>138</v>
      </c>
      <c r="AS492" s="1" t="s">
        <v>2149</v>
      </c>
      <c r="AT492" s="7" t="s">
        <v>129</v>
      </c>
      <c r="AU492" s="3" t="s">
        <v>1855</v>
      </c>
      <c r="AV492" s="56">
        <v>0.41666666666666602</v>
      </c>
      <c r="AW492" s="56">
        <v>0.14751020052613034</v>
      </c>
      <c r="AX492" s="50">
        <v>7</v>
      </c>
      <c r="AY492" s="63">
        <v>0.36132472314464598</v>
      </c>
      <c r="AZ492" s="56">
        <v>0.13888888888888801</v>
      </c>
      <c r="BA492" s="56">
        <v>6.6897747659956985E-2</v>
      </c>
      <c r="BB492" s="50">
        <v>7</v>
      </c>
      <c r="BC492" s="63">
        <v>0.16386534670836198</v>
      </c>
      <c r="BD492" t="s">
        <v>93</v>
      </c>
      <c r="BE492" t="s">
        <v>2148</v>
      </c>
    </row>
    <row r="493" spans="1:58">
      <c r="A493" t="s">
        <v>2152</v>
      </c>
      <c r="B493" t="s">
        <v>1915</v>
      </c>
      <c r="C493" t="s">
        <v>2142</v>
      </c>
      <c r="D493" t="s">
        <v>2143</v>
      </c>
      <c r="E493" t="s">
        <v>2144</v>
      </c>
      <c r="F493" s="14" t="s">
        <v>2146</v>
      </c>
      <c r="G493" t="s">
        <v>67</v>
      </c>
      <c r="H493">
        <v>2018</v>
      </c>
      <c r="I493" t="s">
        <v>2145</v>
      </c>
      <c r="J493" t="s">
        <v>336</v>
      </c>
      <c r="K493" t="s">
        <v>337</v>
      </c>
      <c r="L493" t="s">
        <v>71</v>
      </c>
      <c r="M493" t="s">
        <v>338</v>
      </c>
      <c r="N493" t="s">
        <v>73</v>
      </c>
      <c r="O493" t="s">
        <v>74</v>
      </c>
      <c r="P493" t="s">
        <v>75</v>
      </c>
      <c r="Q493" t="s">
        <v>72</v>
      </c>
      <c r="R493" t="s">
        <v>75</v>
      </c>
      <c r="S493" t="s">
        <v>76</v>
      </c>
      <c r="T493" t="s">
        <v>76</v>
      </c>
      <c r="U493" t="s">
        <v>76</v>
      </c>
      <c r="V493" t="s">
        <v>77</v>
      </c>
      <c r="W493" t="s">
        <v>114</v>
      </c>
      <c r="X493" t="s">
        <v>78</v>
      </c>
      <c r="Y493" t="s">
        <v>293</v>
      </c>
      <c r="Z493" t="s">
        <v>404</v>
      </c>
      <c r="AA493" t="s">
        <v>152</v>
      </c>
      <c r="AB493" t="s">
        <v>152</v>
      </c>
      <c r="AC493" t="s">
        <v>152</v>
      </c>
      <c r="AD493" t="s">
        <v>121</v>
      </c>
      <c r="AE493" t="s">
        <v>2147</v>
      </c>
      <c r="AF493" t="s">
        <v>123</v>
      </c>
      <c r="AG493" t="s">
        <v>86</v>
      </c>
      <c r="AH493" t="s">
        <v>220</v>
      </c>
      <c r="AI493">
        <v>3</v>
      </c>
      <c r="AJ493">
        <v>1</v>
      </c>
      <c r="AK493" t="s">
        <v>124</v>
      </c>
      <c r="AL493" t="s">
        <v>2150</v>
      </c>
      <c r="AM493" t="s">
        <v>88</v>
      </c>
      <c r="AN493">
        <v>0</v>
      </c>
      <c r="AO493">
        <v>6</v>
      </c>
      <c r="AP493">
        <v>0</v>
      </c>
      <c r="AQ493">
        <v>6</v>
      </c>
      <c r="AR493" t="s">
        <v>138</v>
      </c>
      <c r="AS493" s="1" t="s">
        <v>2149</v>
      </c>
      <c r="AT493" s="7" t="s">
        <v>129</v>
      </c>
      <c r="AU493" s="3" t="s">
        <v>1854</v>
      </c>
      <c r="AV493" s="56">
        <v>0.72222222222222199</v>
      </c>
      <c r="AW493" s="56">
        <v>0.12668615834434843</v>
      </c>
      <c r="AX493" s="50">
        <v>8</v>
      </c>
      <c r="AY493" s="63">
        <v>0.31031644541708703</v>
      </c>
      <c r="AZ493" s="56">
        <v>0.77777777777777701</v>
      </c>
      <c r="BA493" s="56">
        <v>7.0272836892630627E-2</v>
      </c>
      <c r="BB493" s="50">
        <v>8</v>
      </c>
      <c r="BC493" s="63">
        <v>0.17213259316477403</v>
      </c>
      <c r="BD493" t="s">
        <v>93</v>
      </c>
      <c r="BE493" t="s">
        <v>2148</v>
      </c>
    </row>
    <row r="494" spans="1:58">
      <c r="A494" t="s">
        <v>2153</v>
      </c>
      <c r="B494" t="s">
        <v>1915</v>
      </c>
      <c r="C494" t="s">
        <v>2142</v>
      </c>
      <c r="D494" t="s">
        <v>2143</v>
      </c>
      <c r="E494" t="s">
        <v>2144</v>
      </c>
      <c r="F494" s="14" t="s">
        <v>2146</v>
      </c>
      <c r="G494" t="s">
        <v>67</v>
      </c>
      <c r="H494">
        <v>2018</v>
      </c>
      <c r="I494" t="s">
        <v>2145</v>
      </c>
      <c r="J494" t="s">
        <v>336</v>
      </c>
      <c r="K494" t="s">
        <v>337</v>
      </c>
      <c r="L494" t="s">
        <v>71</v>
      </c>
      <c r="M494" t="s">
        <v>338</v>
      </c>
      <c r="N494" t="s">
        <v>73</v>
      </c>
      <c r="O494" t="s">
        <v>74</v>
      </c>
      <c r="P494" t="s">
        <v>75</v>
      </c>
      <c r="Q494" t="s">
        <v>72</v>
      </c>
      <c r="R494" t="s">
        <v>75</v>
      </c>
      <c r="S494" t="s">
        <v>76</v>
      </c>
      <c r="T494" t="s">
        <v>76</v>
      </c>
      <c r="U494" t="s">
        <v>76</v>
      </c>
      <c r="V494" t="s">
        <v>77</v>
      </c>
      <c r="W494" t="s">
        <v>114</v>
      </c>
      <c r="X494" t="s">
        <v>78</v>
      </c>
      <c r="Y494" t="s">
        <v>293</v>
      </c>
      <c r="Z494" t="s">
        <v>404</v>
      </c>
      <c r="AA494" t="s">
        <v>152</v>
      </c>
      <c r="AB494" t="s">
        <v>152</v>
      </c>
      <c r="AC494" t="s">
        <v>152</v>
      </c>
      <c r="AD494" t="s">
        <v>121</v>
      </c>
      <c r="AE494" t="s">
        <v>2147</v>
      </c>
      <c r="AF494" t="s">
        <v>123</v>
      </c>
      <c r="AG494" t="s">
        <v>86</v>
      </c>
      <c r="AH494" t="s">
        <v>220</v>
      </c>
      <c r="AI494">
        <v>3</v>
      </c>
      <c r="AJ494">
        <v>1</v>
      </c>
      <c r="AK494" t="s">
        <v>124</v>
      </c>
      <c r="AL494" t="s">
        <v>2150</v>
      </c>
      <c r="AM494" t="s">
        <v>88</v>
      </c>
      <c r="AN494">
        <v>0</v>
      </c>
      <c r="AO494">
        <v>6</v>
      </c>
      <c r="AP494">
        <v>0</v>
      </c>
      <c r="AQ494">
        <v>6</v>
      </c>
      <c r="AR494" t="s">
        <v>138</v>
      </c>
      <c r="AS494" s="1" t="s">
        <v>2149</v>
      </c>
      <c r="AT494" s="7" t="s">
        <v>129</v>
      </c>
      <c r="AU494" s="3" t="s">
        <v>131</v>
      </c>
      <c r="AV494" s="56">
        <v>0.97222222222222199</v>
      </c>
      <c r="AW494" s="56">
        <v>2.7777777777777794E-2</v>
      </c>
      <c r="AX494" s="50">
        <v>9</v>
      </c>
      <c r="AY494" s="63">
        <v>6.8041381743977197E-2</v>
      </c>
      <c r="AZ494" s="56">
        <v>0.91666666666666596</v>
      </c>
      <c r="BA494" s="56">
        <v>5.6927504255331003E-2</v>
      </c>
      <c r="BB494" s="50">
        <v>9</v>
      </c>
      <c r="BC494" s="63">
        <v>0.13944333775567899</v>
      </c>
      <c r="BD494" t="s">
        <v>93</v>
      </c>
      <c r="BE494" t="s">
        <v>2148</v>
      </c>
    </row>
    <row r="495" spans="1:58">
      <c r="A495" t="s">
        <v>2154</v>
      </c>
      <c r="B495" t="s">
        <v>1915</v>
      </c>
      <c r="C495" t="s">
        <v>2142</v>
      </c>
      <c r="D495" t="s">
        <v>2143</v>
      </c>
      <c r="E495" t="s">
        <v>2144</v>
      </c>
      <c r="F495" s="14" t="s">
        <v>2146</v>
      </c>
      <c r="G495" t="s">
        <v>67</v>
      </c>
      <c r="H495">
        <v>2018</v>
      </c>
      <c r="I495" t="s">
        <v>2145</v>
      </c>
      <c r="J495" t="s">
        <v>336</v>
      </c>
      <c r="K495" t="s">
        <v>337</v>
      </c>
      <c r="L495" t="s">
        <v>71</v>
      </c>
      <c r="M495" t="s">
        <v>338</v>
      </c>
      <c r="N495" t="s">
        <v>73</v>
      </c>
      <c r="O495" t="s">
        <v>74</v>
      </c>
      <c r="P495" t="s">
        <v>75</v>
      </c>
      <c r="Q495" t="s">
        <v>72</v>
      </c>
      <c r="R495" t="s">
        <v>75</v>
      </c>
      <c r="S495" t="s">
        <v>76</v>
      </c>
      <c r="T495" t="s">
        <v>76</v>
      </c>
      <c r="U495" t="s">
        <v>76</v>
      </c>
      <c r="V495" t="s">
        <v>77</v>
      </c>
      <c r="W495" t="s">
        <v>114</v>
      </c>
      <c r="X495" t="s">
        <v>78</v>
      </c>
      <c r="Y495" t="s">
        <v>293</v>
      </c>
      <c r="Z495" t="s">
        <v>404</v>
      </c>
      <c r="AA495" t="s">
        <v>152</v>
      </c>
      <c r="AB495" t="s">
        <v>152</v>
      </c>
      <c r="AC495" t="s">
        <v>152</v>
      </c>
      <c r="AD495" t="s">
        <v>121</v>
      </c>
      <c r="AE495" t="s">
        <v>2147</v>
      </c>
      <c r="AF495" t="s">
        <v>123</v>
      </c>
      <c r="AG495" t="s">
        <v>86</v>
      </c>
      <c r="AH495" t="s">
        <v>220</v>
      </c>
      <c r="AI495">
        <v>3</v>
      </c>
      <c r="AJ495">
        <v>1</v>
      </c>
      <c r="AK495" t="s">
        <v>124</v>
      </c>
      <c r="AL495" t="s">
        <v>2150</v>
      </c>
      <c r="AM495" t="s">
        <v>88</v>
      </c>
      <c r="AN495">
        <v>0</v>
      </c>
      <c r="AO495">
        <v>6</v>
      </c>
      <c r="AP495">
        <v>0</v>
      </c>
      <c r="AQ495">
        <v>6</v>
      </c>
      <c r="AR495" t="s">
        <v>138</v>
      </c>
      <c r="AS495" s="1" t="s">
        <v>2149</v>
      </c>
      <c r="AT495" s="7" t="s">
        <v>129</v>
      </c>
      <c r="AU495" s="3" t="s">
        <v>1269</v>
      </c>
      <c r="AV495" s="56">
        <v>0.98333333333333295</v>
      </c>
      <c r="AW495" s="56">
        <v>6.804138174397731E-3</v>
      </c>
      <c r="AX495" s="50">
        <v>10</v>
      </c>
      <c r="AY495" s="63">
        <v>1.6666666666666701E-2</v>
      </c>
      <c r="AZ495" s="56">
        <v>0.99166666666666603</v>
      </c>
      <c r="BA495" s="56">
        <v>3.7267799624996628E-3</v>
      </c>
      <c r="BB495" s="50">
        <v>10</v>
      </c>
      <c r="BC495" s="63">
        <v>9.1287092917527995E-3</v>
      </c>
      <c r="BD495" t="s">
        <v>93</v>
      </c>
      <c r="BE495" t="s">
        <v>2148</v>
      </c>
    </row>
    <row r="496" spans="1:58">
      <c r="A496" t="s">
        <v>2155</v>
      </c>
      <c r="B496" t="s">
        <v>1915</v>
      </c>
      <c r="C496" t="s">
        <v>2142</v>
      </c>
      <c r="D496" t="s">
        <v>2143</v>
      </c>
      <c r="E496" t="s">
        <v>2144</v>
      </c>
      <c r="F496" s="14" t="s">
        <v>2146</v>
      </c>
      <c r="G496" t="s">
        <v>67</v>
      </c>
      <c r="H496">
        <v>2018</v>
      </c>
      <c r="I496" t="s">
        <v>2145</v>
      </c>
      <c r="J496" t="s">
        <v>336</v>
      </c>
      <c r="K496" t="s">
        <v>337</v>
      </c>
      <c r="L496" t="s">
        <v>71</v>
      </c>
      <c r="M496" t="s">
        <v>338</v>
      </c>
      <c r="N496" t="s">
        <v>73</v>
      </c>
      <c r="O496" t="s">
        <v>74</v>
      </c>
      <c r="P496" t="s">
        <v>75</v>
      </c>
      <c r="Q496" t="s">
        <v>72</v>
      </c>
      <c r="R496" t="s">
        <v>75</v>
      </c>
      <c r="S496" t="s">
        <v>76</v>
      </c>
      <c r="T496" t="s">
        <v>76</v>
      </c>
      <c r="U496" t="s">
        <v>76</v>
      </c>
      <c r="V496" t="s">
        <v>77</v>
      </c>
      <c r="W496" t="s">
        <v>114</v>
      </c>
      <c r="X496" t="s">
        <v>78</v>
      </c>
      <c r="Y496" t="s">
        <v>293</v>
      </c>
      <c r="Z496" t="s">
        <v>404</v>
      </c>
      <c r="AA496" t="s">
        <v>152</v>
      </c>
      <c r="AB496" t="s">
        <v>152</v>
      </c>
      <c r="AC496" t="s">
        <v>152</v>
      </c>
      <c r="AD496" t="s">
        <v>121</v>
      </c>
      <c r="AE496" t="s">
        <v>2147</v>
      </c>
      <c r="AF496" t="s">
        <v>123</v>
      </c>
      <c r="AG496" t="s">
        <v>86</v>
      </c>
      <c r="AH496" t="s">
        <v>220</v>
      </c>
      <c r="AI496">
        <v>3</v>
      </c>
      <c r="AJ496">
        <v>1</v>
      </c>
      <c r="AK496" t="s">
        <v>124</v>
      </c>
      <c r="AL496" t="s">
        <v>2150</v>
      </c>
      <c r="AM496" t="s">
        <v>88</v>
      </c>
      <c r="AN496">
        <v>0</v>
      </c>
      <c r="AO496">
        <v>6</v>
      </c>
      <c r="AP496">
        <v>0</v>
      </c>
      <c r="AQ496">
        <v>6</v>
      </c>
      <c r="AR496" t="s">
        <v>138</v>
      </c>
      <c r="AS496" s="1" t="s">
        <v>2180</v>
      </c>
      <c r="AT496" s="7" t="s">
        <v>129</v>
      </c>
      <c r="AU496" s="3" t="s">
        <v>1270</v>
      </c>
      <c r="AV496" s="56">
        <v>0.13555555555555501</v>
      </c>
      <c r="AW496" s="56">
        <v>2.0868488856658849E-2</v>
      </c>
      <c r="AX496" s="50">
        <v>11</v>
      </c>
      <c r="AY496" s="63">
        <v>5.1117149401770902E-2</v>
      </c>
      <c r="AZ496" s="56">
        <v>0.1125</v>
      </c>
      <c r="BA496" s="56">
        <v>2.3048861143232232E-2</v>
      </c>
      <c r="BB496" s="50">
        <v>11</v>
      </c>
      <c r="BC496" s="63">
        <v>5.6457948953181097E-2</v>
      </c>
      <c r="BD496" t="s">
        <v>93</v>
      </c>
      <c r="BE496" t="s">
        <v>2148</v>
      </c>
    </row>
    <row r="497" spans="1:57">
      <c r="A497" t="s">
        <v>2156</v>
      </c>
      <c r="B497" t="s">
        <v>1915</v>
      </c>
      <c r="C497" t="s">
        <v>2142</v>
      </c>
      <c r="D497" t="s">
        <v>2143</v>
      </c>
      <c r="E497" t="s">
        <v>2144</v>
      </c>
      <c r="F497" s="14" t="s">
        <v>2146</v>
      </c>
      <c r="G497" t="s">
        <v>67</v>
      </c>
      <c r="H497">
        <v>2018</v>
      </c>
      <c r="I497" t="s">
        <v>2145</v>
      </c>
      <c r="J497" t="s">
        <v>336</v>
      </c>
      <c r="K497" t="s">
        <v>337</v>
      </c>
      <c r="L497" t="s">
        <v>71</v>
      </c>
      <c r="M497" t="s">
        <v>338</v>
      </c>
      <c r="N497" t="s">
        <v>73</v>
      </c>
      <c r="O497" t="s">
        <v>74</v>
      </c>
      <c r="P497" t="s">
        <v>75</v>
      </c>
      <c r="Q497" t="s">
        <v>72</v>
      </c>
      <c r="R497" t="s">
        <v>75</v>
      </c>
      <c r="S497" t="s">
        <v>76</v>
      </c>
      <c r="T497" t="s">
        <v>76</v>
      </c>
      <c r="U497" t="s">
        <v>76</v>
      </c>
      <c r="V497" t="s">
        <v>77</v>
      </c>
      <c r="W497" t="s">
        <v>114</v>
      </c>
      <c r="X497" t="s">
        <v>78</v>
      </c>
      <c r="Y497" t="s">
        <v>293</v>
      </c>
      <c r="Z497" t="s">
        <v>404</v>
      </c>
      <c r="AA497" t="s">
        <v>152</v>
      </c>
      <c r="AB497" t="s">
        <v>152</v>
      </c>
      <c r="AC497" t="s">
        <v>152</v>
      </c>
      <c r="AD497" t="s">
        <v>121</v>
      </c>
      <c r="AE497" t="s">
        <v>2147</v>
      </c>
      <c r="AF497" t="s">
        <v>123</v>
      </c>
      <c r="AG497" t="s">
        <v>86</v>
      </c>
      <c r="AH497" t="s">
        <v>220</v>
      </c>
      <c r="AI497">
        <v>3</v>
      </c>
      <c r="AJ497">
        <v>1</v>
      </c>
      <c r="AK497" t="s">
        <v>124</v>
      </c>
      <c r="AL497" t="s">
        <v>2150</v>
      </c>
      <c r="AM497" t="s">
        <v>88</v>
      </c>
      <c r="AN497">
        <v>0</v>
      </c>
      <c r="AO497">
        <v>6</v>
      </c>
      <c r="AP497">
        <v>0</v>
      </c>
      <c r="AQ497">
        <v>6</v>
      </c>
      <c r="AR497" t="s">
        <v>138</v>
      </c>
      <c r="AS497" s="1" t="s">
        <v>2180</v>
      </c>
      <c r="AT497" s="7" t="s">
        <v>129</v>
      </c>
      <c r="AU497" s="3" t="s">
        <v>1855</v>
      </c>
      <c r="AV497" s="56">
        <v>0.44444444444444398</v>
      </c>
      <c r="AW497" s="56">
        <v>5.5555555555555421E-2</v>
      </c>
      <c r="AX497" s="50">
        <v>12</v>
      </c>
      <c r="AY497" s="63">
        <v>0.13608276348795401</v>
      </c>
      <c r="AZ497" s="56">
        <v>0.13888888888888801</v>
      </c>
      <c r="BA497" s="56">
        <v>6.6897747659956985E-2</v>
      </c>
      <c r="BB497" s="50">
        <v>12</v>
      </c>
      <c r="BC497" s="63">
        <v>0.16386534670836198</v>
      </c>
      <c r="BD497" t="s">
        <v>93</v>
      </c>
      <c r="BE497" t="s">
        <v>2148</v>
      </c>
    </row>
    <row r="498" spans="1:57">
      <c r="A498" t="s">
        <v>2157</v>
      </c>
      <c r="B498" t="s">
        <v>1915</v>
      </c>
      <c r="C498" t="s">
        <v>2142</v>
      </c>
      <c r="D498" t="s">
        <v>2143</v>
      </c>
      <c r="E498" t="s">
        <v>2144</v>
      </c>
      <c r="F498" s="14" t="s">
        <v>2146</v>
      </c>
      <c r="G498" t="s">
        <v>67</v>
      </c>
      <c r="H498">
        <v>2018</v>
      </c>
      <c r="I498" t="s">
        <v>2145</v>
      </c>
      <c r="J498" t="s">
        <v>336</v>
      </c>
      <c r="K498" t="s">
        <v>337</v>
      </c>
      <c r="L498" t="s">
        <v>71</v>
      </c>
      <c r="M498" t="s">
        <v>338</v>
      </c>
      <c r="N498" t="s">
        <v>73</v>
      </c>
      <c r="O498" t="s">
        <v>74</v>
      </c>
      <c r="P498" t="s">
        <v>75</v>
      </c>
      <c r="Q498" t="s">
        <v>72</v>
      </c>
      <c r="R498" t="s">
        <v>75</v>
      </c>
      <c r="S498" t="s">
        <v>76</v>
      </c>
      <c r="T498" t="s">
        <v>76</v>
      </c>
      <c r="U498" t="s">
        <v>76</v>
      </c>
      <c r="V498" t="s">
        <v>77</v>
      </c>
      <c r="W498" t="s">
        <v>114</v>
      </c>
      <c r="X498" t="s">
        <v>78</v>
      </c>
      <c r="Y498" t="s">
        <v>293</v>
      </c>
      <c r="Z498" t="s">
        <v>404</v>
      </c>
      <c r="AA498" t="s">
        <v>152</v>
      </c>
      <c r="AB498" t="s">
        <v>152</v>
      </c>
      <c r="AC498" t="s">
        <v>152</v>
      </c>
      <c r="AD498" t="s">
        <v>121</v>
      </c>
      <c r="AE498" t="s">
        <v>2147</v>
      </c>
      <c r="AF498" t="s">
        <v>123</v>
      </c>
      <c r="AG498" t="s">
        <v>86</v>
      </c>
      <c r="AH498" t="s">
        <v>220</v>
      </c>
      <c r="AI498">
        <v>3</v>
      </c>
      <c r="AJ498">
        <v>1</v>
      </c>
      <c r="AK498" t="s">
        <v>124</v>
      </c>
      <c r="AL498" t="s">
        <v>2150</v>
      </c>
      <c r="AM498" t="s">
        <v>88</v>
      </c>
      <c r="AN498">
        <v>0</v>
      </c>
      <c r="AO498">
        <v>6</v>
      </c>
      <c r="AP498">
        <v>0</v>
      </c>
      <c r="AQ498">
        <v>6</v>
      </c>
      <c r="AR498" t="s">
        <v>138</v>
      </c>
      <c r="AS498" s="1" t="s">
        <v>2180</v>
      </c>
      <c r="AT498" s="7" t="s">
        <v>129</v>
      </c>
      <c r="AU498" s="3" t="s">
        <v>1854</v>
      </c>
      <c r="AV498" s="56">
        <v>0.83333333333333304</v>
      </c>
      <c r="AW498" s="56">
        <v>0.10540925533894593</v>
      </c>
      <c r="AX498" s="50">
        <v>13</v>
      </c>
      <c r="AY498" s="63">
        <v>0.25819888974716099</v>
      </c>
      <c r="AZ498" s="56">
        <v>0.77777777777777701</v>
      </c>
      <c r="BA498" s="56">
        <v>7.0272836892630627E-2</v>
      </c>
      <c r="BB498" s="50">
        <v>13</v>
      </c>
      <c r="BC498" s="63">
        <v>0.17213259316477403</v>
      </c>
      <c r="BD498" t="s">
        <v>93</v>
      </c>
      <c r="BE498" t="s">
        <v>2148</v>
      </c>
    </row>
    <row r="499" spans="1:57">
      <c r="A499" t="s">
        <v>2158</v>
      </c>
      <c r="B499" t="s">
        <v>1915</v>
      </c>
      <c r="C499" t="s">
        <v>2142</v>
      </c>
      <c r="D499" t="s">
        <v>2143</v>
      </c>
      <c r="E499" t="s">
        <v>2144</v>
      </c>
      <c r="F499" s="14" t="s">
        <v>2146</v>
      </c>
      <c r="G499" t="s">
        <v>67</v>
      </c>
      <c r="H499">
        <v>2018</v>
      </c>
      <c r="I499" t="s">
        <v>2145</v>
      </c>
      <c r="J499" t="s">
        <v>336</v>
      </c>
      <c r="K499" t="s">
        <v>337</v>
      </c>
      <c r="L499" t="s">
        <v>71</v>
      </c>
      <c r="M499" t="s">
        <v>338</v>
      </c>
      <c r="N499" t="s">
        <v>73</v>
      </c>
      <c r="O499" t="s">
        <v>74</v>
      </c>
      <c r="P499" t="s">
        <v>75</v>
      </c>
      <c r="Q499" t="s">
        <v>72</v>
      </c>
      <c r="R499" t="s">
        <v>75</v>
      </c>
      <c r="S499" t="s">
        <v>76</v>
      </c>
      <c r="T499" t="s">
        <v>76</v>
      </c>
      <c r="U499" t="s">
        <v>76</v>
      </c>
      <c r="V499" t="s">
        <v>77</v>
      </c>
      <c r="W499" t="s">
        <v>114</v>
      </c>
      <c r="X499" t="s">
        <v>78</v>
      </c>
      <c r="Y499" t="s">
        <v>293</v>
      </c>
      <c r="Z499" t="s">
        <v>404</v>
      </c>
      <c r="AA499" t="s">
        <v>152</v>
      </c>
      <c r="AB499" t="s">
        <v>152</v>
      </c>
      <c r="AC499" t="s">
        <v>152</v>
      </c>
      <c r="AD499" t="s">
        <v>121</v>
      </c>
      <c r="AE499" t="s">
        <v>2147</v>
      </c>
      <c r="AF499" t="s">
        <v>123</v>
      </c>
      <c r="AG499" t="s">
        <v>86</v>
      </c>
      <c r="AH499" t="s">
        <v>220</v>
      </c>
      <c r="AI499">
        <v>3</v>
      </c>
      <c r="AJ499">
        <v>1</v>
      </c>
      <c r="AK499" t="s">
        <v>124</v>
      </c>
      <c r="AL499" t="s">
        <v>2150</v>
      </c>
      <c r="AM499" t="s">
        <v>88</v>
      </c>
      <c r="AN499">
        <v>0</v>
      </c>
      <c r="AO499">
        <v>6</v>
      </c>
      <c r="AP499">
        <v>0</v>
      </c>
      <c r="AQ499">
        <v>6</v>
      </c>
      <c r="AR499" t="s">
        <v>138</v>
      </c>
      <c r="AS499" s="1" t="s">
        <v>2180</v>
      </c>
      <c r="AT499" s="7" t="s">
        <v>129</v>
      </c>
      <c r="AU499" s="3" t="s">
        <v>131</v>
      </c>
      <c r="AV499" s="56">
        <v>1</v>
      </c>
      <c r="AW499" s="56">
        <v>0</v>
      </c>
      <c r="AX499" s="50">
        <v>14</v>
      </c>
      <c r="AY499" s="63">
        <v>0</v>
      </c>
      <c r="AZ499" s="56">
        <v>0.91666666666666596</v>
      </c>
      <c r="BA499" s="56">
        <v>5.6927504255331003E-2</v>
      </c>
      <c r="BB499" s="50">
        <v>14</v>
      </c>
      <c r="BC499" s="63">
        <v>0.13944333775567899</v>
      </c>
      <c r="BD499" t="s">
        <v>93</v>
      </c>
      <c r="BE499" t="s">
        <v>2148</v>
      </c>
    </row>
    <row r="500" spans="1:57">
      <c r="A500" t="s">
        <v>2159</v>
      </c>
      <c r="B500" t="s">
        <v>1915</v>
      </c>
      <c r="C500" t="s">
        <v>2142</v>
      </c>
      <c r="D500" t="s">
        <v>2143</v>
      </c>
      <c r="E500" t="s">
        <v>2144</v>
      </c>
      <c r="F500" s="14" t="s">
        <v>2146</v>
      </c>
      <c r="G500" t="s">
        <v>67</v>
      </c>
      <c r="H500">
        <v>2018</v>
      </c>
      <c r="I500" t="s">
        <v>2145</v>
      </c>
      <c r="J500" t="s">
        <v>336</v>
      </c>
      <c r="K500" t="s">
        <v>337</v>
      </c>
      <c r="L500" t="s">
        <v>71</v>
      </c>
      <c r="M500" t="s">
        <v>338</v>
      </c>
      <c r="N500" t="s">
        <v>73</v>
      </c>
      <c r="O500" t="s">
        <v>74</v>
      </c>
      <c r="P500" t="s">
        <v>75</v>
      </c>
      <c r="Q500" t="s">
        <v>72</v>
      </c>
      <c r="R500" t="s">
        <v>75</v>
      </c>
      <c r="S500" t="s">
        <v>76</v>
      </c>
      <c r="T500" t="s">
        <v>76</v>
      </c>
      <c r="U500" t="s">
        <v>76</v>
      </c>
      <c r="V500" t="s">
        <v>77</v>
      </c>
      <c r="W500" t="s">
        <v>114</v>
      </c>
      <c r="X500" t="s">
        <v>78</v>
      </c>
      <c r="Y500" t="s">
        <v>293</v>
      </c>
      <c r="Z500" t="s">
        <v>404</v>
      </c>
      <c r="AA500" t="s">
        <v>152</v>
      </c>
      <c r="AB500" t="s">
        <v>152</v>
      </c>
      <c r="AC500" t="s">
        <v>152</v>
      </c>
      <c r="AD500" t="s">
        <v>121</v>
      </c>
      <c r="AE500" t="s">
        <v>2147</v>
      </c>
      <c r="AF500" t="s">
        <v>123</v>
      </c>
      <c r="AG500" t="s">
        <v>86</v>
      </c>
      <c r="AH500" t="s">
        <v>220</v>
      </c>
      <c r="AI500">
        <v>3</v>
      </c>
      <c r="AJ500">
        <v>1</v>
      </c>
      <c r="AK500" t="s">
        <v>124</v>
      </c>
      <c r="AL500" t="s">
        <v>2150</v>
      </c>
      <c r="AM500" t="s">
        <v>88</v>
      </c>
      <c r="AN500">
        <v>0</v>
      </c>
      <c r="AO500">
        <v>6</v>
      </c>
      <c r="AP500">
        <v>0</v>
      </c>
      <c r="AQ500">
        <v>6</v>
      </c>
      <c r="AR500" t="s">
        <v>138</v>
      </c>
      <c r="AS500" s="1" t="s">
        <v>2180</v>
      </c>
      <c r="AT500" s="7" t="s">
        <v>129</v>
      </c>
      <c r="AU500" s="3" t="s">
        <v>1269</v>
      </c>
      <c r="AV500" s="56">
        <v>0.97055555555555495</v>
      </c>
      <c r="AW500" s="56">
        <v>8.7312409141676178E-3</v>
      </c>
      <c r="AX500" s="50">
        <v>15</v>
      </c>
      <c r="AY500" s="63">
        <v>2.1387085061022399E-2</v>
      </c>
      <c r="AZ500" s="56">
        <v>0.99166666666666603</v>
      </c>
      <c r="BA500" s="56">
        <v>3.7267799624996628E-3</v>
      </c>
      <c r="BB500" s="50">
        <v>15</v>
      </c>
      <c r="BC500" s="63">
        <v>9.1287092917527995E-3</v>
      </c>
      <c r="BD500" t="s">
        <v>93</v>
      </c>
      <c r="BE500" t="s">
        <v>2148</v>
      </c>
    </row>
    <row r="501" spans="1:57">
      <c r="A501" t="s">
        <v>2160</v>
      </c>
      <c r="B501" t="s">
        <v>1915</v>
      </c>
      <c r="C501" t="s">
        <v>2142</v>
      </c>
      <c r="D501" t="s">
        <v>2143</v>
      </c>
      <c r="E501" t="s">
        <v>2144</v>
      </c>
      <c r="F501" s="14" t="s">
        <v>2146</v>
      </c>
      <c r="G501" t="s">
        <v>67</v>
      </c>
      <c r="H501">
        <v>2018</v>
      </c>
      <c r="I501" t="s">
        <v>2145</v>
      </c>
      <c r="J501" t="s">
        <v>336</v>
      </c>
      <c r="K501" t="s">
        <v>337</v>
      </c>
      <c r="L501" t="s">
        <v>71</v>
      </c>
      <c r="M501" t="s">
        <v>338</v>
      </c>
      <c r="N501" t="s">
        <v>73</v>
      </c>
      <c r="O501" t="s">
        <v>74</v>
      </c>
      <c r="P501" t="s">
        <v>75</v>
      </c>
      <c r="Q501" t="s">
        <v>72</v>
      </c>
      <c r="R501" t="s">
        <v>75</v>
      </c>
      <c r="S501" t="s">
        <v>76</v>
      </c>
      <c r="T501" t="s">
        <v>76</v>
      </c>
      <c r="U501" t="s">
        <v>76</v>
      </c>
      <c r="V501" t="s">
        <v>77</v>
      </c>
      <c r="W501" t="s">
        <v>114</v>
      </c>
      <c r="X501" t="s">
        <v>78</v>
      </c>
      <c r="Y501" t="s">
        <v>293</v>
      </c>
      <c r="Z501" t="s">
        <v>404</v>
      </c>
      <c r="AA501" t="s">
        <v>152</v>
      </c>
      <c r="AB501" t="s">
        <v>152</v>
      </c>
      <c r="AC501" t="s">
        <v>152</v>
      </c>
      <c r="AD501" t="s">
        <v>121</v>
      </c>
      <c r="AE501" t="s">
        <v>2147</v>
      </c>
      <c r="AF501" t="s">
        <v>123</v>
      </c>
      <c r="AG501" t="s">
        <v>86</v>
      </c>
      <c r="AH501" t="s">
        <v>220</v>
      </c>
      <c r="AI501">
        <v>3</v>
      </c>
      <c r="AJ501">
        <v>1</v>
      </c>
      <c r="AK501" t="s">
        <v>124</v>
      </c>
      <c r="AL501" t="s">
        <v>2150</v>
      </c>
      <c r="AM501" t="s">
        <v>88</v>
      </c>
      <c r="AN501">
        <v>0</v>
      </c>
      <c r="AO501">
        <v>6</v>
      </c>
      <c r="AP501">
        <v>0</v>
      </c>
      <c r="AQ501">
        <v>6</v>
      </c>
      <c r="AR501" t="s">
        <v>138</v>
      </c>
      <c r="AS501" s="1" t="s">
        <v>2181</v>
      </c>
      <c r="AT501" s="7" t="s">
        <v>129</v>
      </c>
      <c r="AU501" s="3" t="s">
        <v>1270</v>
      </c>
      <c r="AV501" s="56">
        <v>0.12361111111111101</v>
      </c>
      <c r="AW501" s="56">
        <v>2.8659613688780297E-2</v>
      </c>
      <c r="AX501" s="50">
        <v>16</v>
      </c>
      <c r="AY501" s="63">
        <v>7.0201429762795697E-2</v>
      </c>
      <c r="AZ501" s="56">
        <v>0.1125</v>
      </c>
      <c r="BA501" s="56">
        <v>2.3048861143232232E-2</v>
      </c>
      <c r="BB501" s="50">
        <v>16</v>
      </c>
      <c r="BC501" s="63">
        <v>5.6457948953181097E-2</v>
      </c>
      <c r="BD501" t="s">
        <v>93</v>
      </c>
      <c r="BE501" t="s">
        <v>2148</v>
      </c>
    </row>
    <row r="502" spans="1:57">
      <c r="A502" t="s">
        <v>2161</v>
      </c>
      <c r="B502" t="s">
        <v>1915</v>
      </c>
      <c r="C502" t="s">
        <v>2142</v>
      </c>
      <c r="D502" t="s">
        <v>2143</v>
      </c>
      <c r="E502" t="s">
        <v>2144</v>
      </c>
      <c r="F502" s="14" t="s">
        <v>2146</v>
      </c>
      <c r="G502" t="s">
        <v>67</v>
      </c>
      <c r="H502">
        <v>2018</v>
      </c>
      <c r="I502" t="s">
        <v>2145</v>
      </c>
      <c r="J502" t="s">
        <v>336</v>
      </c>
      <c r="K502" t="s">
        <v>337</v>
      </c>
      <c r="L502" t="s">
        <v>71</v>
      </c>
      <c r="M502" t="s">
        <v>338</v>
      </c>
      <c r="N502" t="s">
        <v>73</v>
      </c>
      <c r="O502" t="s">
        <v>74</v>
      </c>
      <c r="P502" t="s">
        <v>75</v>
      </c>
      <c r="Q502" t="s">
        <v>72</v>
      </c>
      <c r="R502" t="s">
        <v>75</v>
      </c>
      <c r="S502" t="s">
        <v>76</v>
      </c>
      <c r="T502" t="s">
        <v>76</v>
      </c>
      <c r="U502" t="s">
        <v>76</v>
      </c>
      <c r="V502" t="s">
        <v>77</v>
      </c>
      <c r="W502" t="s">
        <v>114</v>
      </c>
      <c r="X502" t="s">
        <v>78</v>
      </c>
      <c r="Y502" t="s">
        <v>293</v>
      </c>
      <c r="Z502" t="s">
        <v>404</v>
      </c>
      <c r="AA502" t="s">
        <v>152</v>
      </c>
      <c r="AB502" t="s">
        <v>152</v>
      </c>
      <c r="AC502" t="s">
        <v>152</v>
      </c>
      <c r="AD502" t="s">
        <v>121</v>
      </c>
      <c r="AE502" t="s">
        <v>2147</v>
      </c>
      <c r="AF502" t="s">
        <v>123</v>
      </c>
      <c r="AG502" t="s">
        <v>86</v>
      </c>
      <c r="AH502" t="s">
        <v>220</v>
      </c>
      <c r="AI502">
        <v>3</v>
      </c>
      <c r="AJ502">
        <v>1</v>
      </c>
      <c r="AK502" t="s">
        <v>124</v>
      </c>
      <c r="AL502" t="s">
        <v>2150</v>
      </c>
      <c r="AM502" t="s">
        <v>88</v>
      </c>
      <c r="AN502">
        <v>0</v>
      </c>
      <c r="AO502">
        <v>6</v>
      </c>
      <c r="AP502">
        <v>0</v>
      </c>
      <c r="AQ502">
        <v>6</v>
      </c>
      <c r="AR502" t="s">
        <v>138</v>
      </c>
      <c r="AS502" s="1" t="s">
        <v>2181</v>
      </c>
      <c r="AT502" s="7" t="s">
        <v>129</v>
      </c>
      <c r="AU502" s="3" t="s">
        <v>1855</v>
      </c>
      <c r="AV502" s="56">
        <v>0.38888888888888801</v>
      </c>
      <c r="AW502" s="56">
        <v>0.13379549531991441</v>
      </c>
      <c r="AX502" s="50">
        <v>17</v>
      </c>
      <c r="AY502" s="63">
        <v>0.32773069341672501</v>
      </c>
      <c r="AZ502" s="56">
        <v>0.13888888888888801</v>
      </c>
      <c r="BA502" s="56">
        <v>6.6897747659956985E-2</v>
      </c>
      <c r="BB502" s="50">
        <v>17</v>
      </c>
      <c r="BC502" s="63">
        <v>0.16386534670836198</v>
      </c>
      <c r="BD502" t="s">
        <v>93</v>
      </c>
      <c r="BE502" t="s">
        <v>2148</v>
      </c>
    </row>
    <row r="503" spans="1:57">
      <c r="A503" t="s">
        <v>2162</v>
      </c>
      <c r="B503" t="s">
        <v>1915</v>
      </c>
      <c r="C503" t="s">
        <v>2142</v>
      </c>
      <c r="D503" t="s">
        <v>2143</v>
      </c>
      <c r="E503" t="s">
        <v>2144</v>
      </c>
      <c r="F503" s="14" t="s">
        <v>2146</v>
      </c>
      <c r="G503" t="s">
        <v>67</v>
      </c>
      <c r="H503">
        <v>2018</v>
      </c>
      <c r="I503" t="s">
        <v>2145</v>
      </c>
      <c r="J503" t="s">
        <v>336</v>
      </c>
      <c r="K503" t="s">
        <v>337</v>
      </c>
      <c r="L503" t="s">
        <v>71</v>
      </c>
      <c r="M503" t="s">
        <v>338</v>
      </c>
      <c r="N503" t="s">
        <v>73</v>
      </c>
      <c r="O503" t="s">
        <v>74</v>
      </c>
      <c r="P503" t="s">
        <v>75</v>
      </c>
      <c r="Q503" t="s">
        <v>72</v>
      </c>
      <c r="R503" t="s">
        <v>75</v>
      </c>
      <c r="S503" t="s">
        <v>76</v>
      </c>
      <c r="T503" t="s">
        <v>76</v>
      </c>
      <c r="U503" t="s">
        <v>76</v>
      </c>
      <c r="V503" t="s">
        <v>77</v>
      </c>
      <c r="W503" t="s">
        <v>114</v>
      </c>
      <c r="X503" t="s">
        <v>78</v>
      </c>
      <c r="Y503" t="s">
        <v>293</v>
      </c>
      <c r="Z503" t="s">
        <v>404</v>
      </c>
      <c r="AA503" t="s">
        <v>152</v>
      </c>
      <c r="AB503" t="s">
        <v>152</v>
      </c>
      <c r="AC503" t="s">
        <v>152</v>
      </c>
      <c r="AD503" t="s">
        <v>121</v>
      </c>
      <c r="AE503" t="s">
        <v>2147</v>
      </c>
      <c r="AF503" t="s">
        <v>123</v>
      </c>
      <c r="AG503" t="s">
        <v>86</v>
      </c>
      <c r="AH503" t="s">
        <v>220</v>
      </c>
      <c r="AI503">
        <v>3</v>
      </c>
      <c r="AJ503">
        <v>1</v>
      </c>
      <c r="AK503" t="s">
        <v>124</v>
      </c>
      <c r="AL503" t="s">
        <v>2150</v>
      </c>
      <c r="AM503" t="s">
        <v>88</v>
      </c>
      <c r="AN503">
        <v>0</v>
      </c>
      <c r="AO503">
        <v>6</v>
      </c>
      <c r="AP503">
        <v>0</v>
      </c>
      <c r="AQ503">
        <v>6</v>
      </c>
      <c r="AR503" t="s">
        <v>138</v>
      </c>
      <c r="AS503" s="1" t="s">
        <v>2181</v>
      </c>
      <c r="AT503" s="7" t="s">
        <v>129</v>
      </c>
      <c r="AU503" s="3" t="s">
        <v>1854</v>
      </c>
      <c r="AV503" s="56">
        <v>0.63888888888888795</v>
      </c>
      <c r="AW503" s="56">
        <v>6.6897747659956985E-2</v>
      </c>
      <c r="AX503" s="50">
        <v>18</v>
      </c>
      <c r="AY503" s="63">
        <v>0.16386534670836198</v>
      </c>
      <c r="AZ503" s="56">
        <v>0.77777777777777701</v>
      </c>
      <c r="BA503" s="56">
        <v>7.0272836892630627E-2</v>
      </c>
      <c r="BB503" s="50">
        <v>18</v>
      </c>
      <c r="BC503" s="63">
        <v>0.17213259316477403</v>
      </c>
      <c r="BD503" t="s">
        <v>93</v>
      </c>
      <c r="BE503" t="s">
        <v>2148</v>
      </c>
    </row>
    <row r="504" spans="1:57">
      <c r="A504" t="s">
        <v>2163</v>
      </c>
      <c r="B504" t="s">
        <v>1915</v>
      </c>
      <c r="C504" t="s">
        <v>2142</v>
      </c>
      <c r="D504" t="s">
        <v>2143</v>
      </c>
      <c r="E504" t="s">
        <v>2144</v>
      </c>
      <c r="F504" s="14" t="s">
        <v>2146</v>
      </c>
      <c r="G504" t="s">
        <v>67</v>
      </c>
      <c r="H504">
        <v>2018</v>
      </c>
      <c r="I504" t="s">
        <v>2145</v>
      </c>
      <c r="J504" t="s">
        <v>336</v>
      </c>
      <c r="K504" t="s">
        <v>337</v>
      </c>
      <c r="L504" t="s">
        <v>71</v>
      </c>
      <c r="M504" t="s">
        <v>338</v>
      </c>
      <c r="N504" t="s">
        <v>73</v>
      </c>
      <c r="O504" t="s">
        <v>74</v>
      </c>
      <c r="P504" t="s">
        <v>75</v>
      </c>
      <c r="Q504" t="s">
        <v>72</v>
      </c>
      <c r="R504" t="s">
        <v>75</v>
      </c>
      <c r="S504" t="s">
        <v>76</v>
      </c>
      <c r="T504" t="s">
        <v>76</v>
      </c>
      <c r="U504" t="s">
        <v>76</v>
      </c>
      <c r="V504" t="s">
        <v>77</v>
      </c>
      <c r="W504" t="s">
        <v>114</v>
      </c>
      <c r="X504" t="s">
        <v>78</v>
      </c>
      <c r="Y504" t="s">
        <v>293</v>
      </c>
      <c r="Z504" t="s">
        <v>404</v>
      </c>
      <c r="AA504" t="s">
        <v>152</v>
      </c>
      <c r="AB504" t="s">
        <v>152</v>
      </c>
      <c r="AC504" t="s">
        <v>152</v>
      </c>
      <c r="AD504" t="s">
        <v>121</v>
      </c>
      <c r="AE504" t="s">
        <v>2147</v>
      </c>
      <c r="AF504" t="s">
        <v>123</v>
      </c>
      <c r="AG504" t="s">
        <v>86</v>
      </c>
      <c r="AH504" t="s">
        <v>220</v>
      </c>
      <c r="AI504">
        <v>3</v>
      </c>
      <c r="AJ504">
        <v>1</v>
      </c>
      <c r="AK504" t="s">
        <v>124</v>
      </c>
      <c r="AL504" t="s">
        <v>2150</v>
      </c>
      <c r="AM504" t="s">
        <v>88</v>
      </c>
      <c r="AN504">
        <v>0</v>
      </c>
      <c r="AO504">
        <v>6</v>
      </c>
      <c r="AP504">
        <v>0</v>
      </c>
      <c r="AQ504">
        <v>6</v>
      </c>
      <c r="AR504" t="s">
        <v>138</v>
      </c>
      <c r="AS504" s="1" t="s">
        <v>2181</v>
      </c>
      <c r="AT504" s="7" t="s">
        <v>129</v>
      </c>
      <c r="AU504" s="3" t="s">
        <v>131</v>
      </c>
      <c r="AV504" s="56">
        <v>0.97222222222222199</v>
      </c>
      <c r="AW504" s="56">
        <v>2.7777777777777748E-2</v>
      </c>
      <c r="AX504" s="50">
        <v>19</v>
      </c>
      <c r="AY504" s="63">
        <v>6.80413817439771E-2</v>
      </c>
      <c r="AZ504" s="56">
        <v>0.91666666666666596</v>
      </c>
      <c r="BA504" s="56">
        <v>5.6927504255331003E-2</v>
      </c>
      <c r="BB504" s="50">
        <v>19</v>
      </c>
      <c r="BC504" s="63">
        <v>0.13944333775567899</v>
      </c>
      <c r="BD504" t="s">
        <v>93</v>
      </c>
      <c r="BE504" t="s">
        <v>2148</v>
      </c>
    </row>
    <row r="505" spans="1:57">
      <c r="A505" t="s">
        <v>2164</v>
      </c>
      <c r="B505" t="s">
        <v>1915</v>
      </c>
      <c r="C505" t="s">
        <v>2142</v>
      </c>
      <c r="D505" t="s">
        <v>2143</v>
      </c>
      <c r="E505" t="s">
        <v>2144</v>
      </c>
      <c r="F505" s="14" t="s">
        <v>2146</v>
      </c>
      <c r="G505" t="s">
        <v>67</v>
      </c>
      <c r="H505">
        <v>2018</v>
      </c>
      <c r="I505" t="s">
        <v>2145</v>
      </c>
      <c r="J505" t="s">
        <v>336</v>
      </c>
      <c r="K505" t="s">
        <v>337</v>
      </c>
      <c r="L505" t="s">
        <v>71</v>
      </c>
      <c r="M505" t="s">
        <v>338</v>
      </c>
      <c r="N505" t="s">
        <v>73</v>
      </c>
      <c r="O505" t="s">
        <v>74</v>
      </c>
      <c r="P505" t="s">
        <v>75</v>
      </c>
      <c r="Q505" t="s">
        <v>72</v>
      </c>
      <c r="R505" t="s">
        <v>75</v>
      </c>
      <c r="S505" t="s">
        <v>76</v>
      </c>
      <c r="T505" t="s">
        <v>76</v>
      </c>
      <c r="U505" t="s">
        <v>76</v>
      </c>
      <c r="V505" t="s">
        <v>77</v>
      </c>
      <c r="W505" t="s">
        <v>114</v>
      </c>
      <c r="X505" t="s">
        <v>78</v>
      </c>
      <c r="Y505" t="s">
        <v>293</v>
      </c>
      <c r="Z505" t="s">
        <v>404</v>
      </c>
      <c r="AA505" t="s">
        <v>152</v>
      </c>
      <c r="AB505" t="s">
        <v>152</v>
      </c>
      <c r="AC505" t="s">
        <v>152</v>
      </c>
      <c r="AD505" t="s">
        <v>121</v>
      </c>
      <c r="AE505" t="s">
        <v>2147</v>
      </c>
      <c r="AF505" t="s">
        <v>123</v>
      </c>
      <c r="AG505" t="s">
        <v>86</v>
      </c>
      <c r="AH505" t="s">
        <v>220</v>
      </c>
      <c r="AI505">
        <v>3</v>
      </c>
      <c r="AJ505">
        <v>1</v>
      </c>
      <c r="AK505" t="s">
        <v>124</v>
      </c>
      <c r="AL505" t="s">
        <v>2150</v>
      </c>
      <c r="AM505" t="s">
        <v>88</v>
      </c>
      <c r="AN505">
        <v>0</v>
      </c>
      <c r="AO505">
        <v>6</v>
      </c>
      <c r="AP505">
        <v>0</v>
      </c>
      <c r="AQ505">
        <v>6</v>
      </c>
      <c r="AR505" t="s">
        <v>138</v>
      </c>
      <c r="AS505" s="1" t="s">
        <v>2181</v>
      </c>
      <c r="AT505" s="7" t="s">
        <v>129</v>
      </c>
      <c r="AU505" s="3" t="s">
        <v>1269</v>
      </c>
      <c r="AV505" s="56">
        <v>0.97152777777777699</v>
      </c>
      <c r="AW505" s="56">
        <v>8.49950071155239E-3</v>
      </c>
      <c r="AX505" s="50">
        <v>20</v>
      </c>
      <c r="AY505" s="63">
        <v>2.08194398117259E-2</v>
      </c>
      <c r="AZ505" s="56">
        <v>0.99166666666666603</v>
      </c>
      <c r="BA505" s="56">
        <v>3.7267799624996628E-3</v>
      </c>
      <c r="BB505" s="50">
        <v>20</v>
      </c>
      <c r="BC505" s="63">
        <v>9.1287092917527995E-3</v>
      </c>
      <c r="BD505" t="s">
        <v>93</v>
      </c>
      <c r="BE505" t="s">
        <v>2148</v>
      </c>
    </row>
    <row r="506" spans="1:57">
      <c r="A506" t="s">
        <v>2165</v>
      </c>
      <c r="B506" t="s">
        <v>1915</v>
      </c>
      <c r="C506" t="s">
        <v>2142</v>
      </c>
      <c r="D506" t="s">
        <v>2143</v>
      </c>
      <c r="E506" t="s">
        <v>2144</v>
      </c>
      <c r="F506" s="14" t="s">
        <v>2146</v>
      </c>
      <c r="G506" t="s">
        <v>67</v>
      </c>
      <c r="H506">
        <v>2018</v>
      </c>
      <c r="I506" t="s">
        <v>2145</v>
      </c>
      <c r="J506" t="s">
        <v>336</v>
      </c>
      <c r="K506" t="s">
        <v>337</v>
      </c>
      <c r="L506" t="s">
        <v>71</v>
      </c>
      <c r="M506" t="s">
        <v>2182</v>
      </c>
      <c r="N506" t="s">
        <v>73</v>
      </c>
      <c r="O506" t="s">
        <v>74</v>
      </c>
      <c r="P506" t="s">
        <v>75</v>
      </c>
      <c r="Q506" t="s">
        <v>72</v>
      </c>
      <c r="R506" t="s">
        <v>75</v>
      </c>
      <c r="S506" t="s">
        <v>76</v>
      </c>
      <c r="T506" t="s">
        <v>76</v>
      </c>
      <c r="U506" t="s">
        <v>76</v>
      </c>
      <c r="V506" t="s">
        <v>77</v>
      </c>
      <c r="W506" t="s">
        <v>114</v>
      </c>
      <c r="X506" t="s">
        <v>78</v>
      </c>
      <c r="Y506" t="s">
        <v>293</v>
      </c>
      <c r="Z506" t="s">
        <v>404</v>
      </c>
      <c r="AA506" t="s">
        <v>152</v>
      </c>
      <c r="AB506" t="s">
        <v>152</v>
      </c>
      <c r="AC506" t="s">
        <v>152</v>
      </c>
      <c r="AD506" t="s">
        <v>121</v>
      </c>
      <c r="AE506" t="s">
        <v>2147</v>
      </c>
      <c r="AF506" t="s">
        <v>123</v>
      </c>
      <c r="AG506" t="s">
        <v>86</v>
      </c>
      <c r="AH506" t="s">
        <v>220</v>
      </c>
      <c r="AI506">
        <v>3</v>
      </c>
      <c r="AJ506">
        <v>1</v>
      </c>
      <c r="AK506" t="s">
        <v>124</v>
      </c>
      <c r="AL506" t="s">
        <v>2150</v>
      </c>
      <c r="AM506" t="s">
        <v>88</v>
      </c>
      <c r="AN506">
        <v>0</v>
      </c>
      <c r="AO506">
        <v>6</v>
      </c>
      <c r="AP506">
        <v>0</v>
      </c>
      <c r="AQ506">
        <v>6</v>
      </c>
      <c r="AR506" t="s">
        <v>138</v>
      </c>
      <c r="AS506" s="1" t="s">
        <v>2149</v>
      </c>
      <c r="AT506" s="7" t="s">
        <v>129</v>
      </c>
      <c r="AU506" s="3" t="s">
        <v>1270</v>
      </c>
      <c r="AV506" s="56">
        <v>0.101666666666666</v>
      </c>
      <c r="AW506" s="56">
        <v>1.607275126832157E-2</v>
      </c>
      <c r="AX506" s="50">
        <v>21</v>
      </c>
      <c r="AY506" s="63">
        <v>3.9370039370059E-2</v>
      </c>
      <c r="AZ506" s="56">
        <v>7.3333333333333306E-2</v>
      </c>
      <c r="BA506" s="56">
        <v>4.4357553951864699E-3</v>
      </c>
      <c r="BB506" s="50">
        <v>21</v>
      </c>
      <c r="BC506" s="63">
        <v>1.08653373420044E-2</v>
      </c>
      <c r="BD506" t="s">
        <v>93</v>
      </c>
      <c r="BE506" t="s">
        <v>2148</v>
      </c>
    </row>
    <row r="507" spans="1:57">
      <c r="A507" t="s">
        <v>2166</v>
      </c>
      <c r="B507" t="s">
        <v>1915</v>
      </c>
      <c r="C507" t="s">
        <v>2142</v>
      </c>
      <c r="D507" t="s">
        <v>2143</v>
      </c>
      <c r="E507" t="s">
        <v>2144</v>
      </c>
      <c r="F507" s="14" t="s">
        <v>2146</v>
      </c>
      <c r="G507" t="s">
        <v>67</v>
      </c>
      <c r="H507">
        <v>2018</v>
      </c>
      <c r="I507" t="s">
        <v>2145</v>
      </c>
      <c r="J507" t="s">
        <v>336</v>
      </c>
      <c r="K507" t="s">
        <v>337</v>
      </c>
      <c r="L507" t="s">
        <v>71</v>
      </c>
      <c r="M507" t="s">
        <v>2182</v>
      </c>
      <c r="N507" t="s">
        <v>73</v>
      </c>
      <c r="O507" t="s">
        <v>74</v>
      </c>
      <c r="P507" t="s">
        <v>75</v>
      </c>
      <c r="Q507" t="s">
        <v>72</v>
      </c>
      <c r="R507" t="s">
        <v>75</v>
      </c>
      <c r="S507" t="s">
        <v>76</v>
      </c>
      <c r="T507" t="s">
        <v>76</v>
      </c>
      <c r="U507" t="s">
        <v>76</v>
      </c>
      <c r="V507" t="s">
        <v>77</v>
      </c>
      <c r="W507" t="s">
        <v>114</v>
      </c>
      <c r="X507" t="s">
        <v>78</v>
      </c>
      <c r="Y507" t="s">
        <v>293</v>
      </c>
      <c r="Z507" t="s">
        <v>404</v>
      </c>
      <c r="AA507" t="s">
        <v>152</v>
      </c>
      <c r="AB507" t="s">
        <v>152</v>
      </c>
      <c r="AC507" t="s">
        <v>152</v>
      </c>
      <c r="AD507" t="s">
        <v>121</v>
      </c>
      <c r="AE507" t="s">
        <v>2147</v>
      </c>
      <c r="AF507" t="s">
        <v>123</v>
      </c>
      <c r="AG507" t="s">
        <v>86</v>
      </c>
      <c r="AH507" t="s">
        <v>220</v>
      </c>
      <c r="AI507">
        <v>3</v>
      </c>
      <c r="AJ507">
        <v>1</v>
      </c>
      <c r="AK507" t="s">
        <v>124</v>
      </c>
      <c r="AL507" t="s">
        <v>2150</v>
      </c>
      <c r="AM507" t="s">
        <v>88</v>
      </c>
      <c r="AN507">
        <v>0</v>
      </c>
      <c r="AO507">
        <v>6</v>
      </c>
      <c r="AP507">
        <v>0</v>
      </c>
      <c r="AQ507">
        <v>6</v>
      </c>
      <c r="AR507" t="s">
        <v>138</v>
      </c>
      <c r="AS507" s="1" t="s">
        <v>2149</v>
      </c>
      <c r="AT507" s="7" t="s">
        <v>129</v>
      </c>
      <c r="AU507" s="3" t="s">
        <v>1855</v>
      </c>
      <c r="AV507" s="56">
        <v>0.47222222222222199</v>
      </c>
      <c r="AW507" s="56">
        <v>9.4051470016930969E-2</v>
      </c>
      <c r="AX507" s="50">
        <v>22</v>
      </c>
      <c r="AY507" s="63">
        <v>0.23037811110015199</v>
      </c>
      <c r="AZ507" s="56">
        <v>0.53333333333333299</v>
      </c>
      <c r="BA507" s="56">
        <v>5.6927504255331003E-2</v>
      </c>
      <c r="BB507" s="50">
        <v>22</v>
      </c>
      <c r="BC507" s="63">
        <v>0.13944333775567899</v>
      </c>
      <c r="BD507" t="s">
        <v>93</v>
      </c>
      <c r="BE507" t="s">
        <v>2148</v>
      </c>
    </row>
    <row r="508" spans="1:57">
      <c r="A508" t="s">
        <v>2167</v>
      </c>
      <c r="B508" t="s">
        <v>1915</v>
      </c>
      <c r="C508" t="s">
        <v>2142</v>
      </c>
      <c r="D508" t="s">
        <v>2143</v>
      </c>
      <c r="E508" t="s">
        <v>2144</v>
      </c>
      <c r="F508" s="14" t="s">
        <v>2146</v>
      </c>
      <c r="G508" t="s">
        <v>67</v>
      </c>
      <c r="H508">
        <v>2018</v>
      </c>
      <c r="I508" t="s">
        <v>2145</v>
      </c>
      <c r="J508" t="s">
        <v>336</v>
      </c>
      <c r="K508" t="s">
        <v>337</v>
      </c>
      <c r="L508" t="s">
        <v>71</v>
      </c>
      <c r="M508" t="s">
        <v>2182</v>
      </c>
      <c r="N508" t="s">
        <v>73</v>
      </c>
      <c r="O508" t="s">
        <v>74</v>
      </c>
      <c r="P508" t="s">
        <v>75</v>
      </c>
      <c r="Q508" t="s">
        <v>72</v>
      </c>
      <c r="R508" t="s">
        <v>75</v>
      </c>
      <c r="S508" t="s">
        <v>76</v>
      </c>
      <c r="T508" t="s">
        <v>76</v>
      </c>
      <c r="U508" t="s">
        <v>76</v>
      </c>
      <c r="V508" t="s">
        <v>77</v>
      </c>
      <c r="W508" t="s">
        <v>114</v>
      </c>
      <c r="X508" t="s">
        <v>78</v>
      </c>
      <c r="Y508" t="s">
        <v>293</v>
      </c>
      <c r="Z508" t="s">
        <v>404</v>
      </c>
      <c r="AA508" t="s">
        <v>152</v>
      </c>
      <c r="AB508" t="s">
        <v>152</v>
      </c>
      <c r="AC508" t="s">
        <v>152</v>
      </c>
      <c r="AD508" t="s">
        <v>121</v>
      </c>
      <c r="AE508" t="s">
        <v>2147</v>
      </c>
      <c r="AF508" t="s">
        <v>123</v>
      </c>
      <c r="AG508" t="s">
        <v>86</v>
      </c>
      <c r="AH508" t="s">
        <v>220</v>
      </c>
      <c r="AI508">
        <v>3</v>
      </c>
      <c r="AJ508">
        <v>1</v>
      </c>
      <c r="AK508" t="s">
        <v>124</v>
      </c>
      <c r="AL508" t="s">
        <v>2150</v>
      </c>
      <c r="AM508" t="s">
        <v>88</v>
      </c>
      <c r="AN508">
        <v>0</v>
      </c>
      <c r="AO508">
        <v>6</v>
      </c>
      <c r="AP508">
        <v>0</v>
      </c>
      <c r="AQ508">
        <v>6</v>
      </c>
      <c r="AR508" t="s">
        <v>138</v>
      </c>
      <c r="AS508" s="1" t="s">
        <v>2149</v>
      </c>
      <c r="AT508" s="7" t="s">
        <v>129</v>
      </c>
      <c r="AU508" s="3" t="s">
        <v>1854</v>
      </c>
      <c r="AV508" s="56">
        <v>0.56666666666666599</v>
      </c>
      <c r="AW508" s="56">
        <v>0.123228183404549</v>
      </c>
      <c r="AX508" s="50">
        <v>23</v>
      </c>
      <c r="AY508" s="63">
        <v>0.30184617127124702</v>
      </c>
      <c r="AZ508" s="56">
        <v>0.66</v>
      </c>
      <c r="BA508" s="56">
        <v>6.483597538175602E-2</v>
      </c>
      <c r="BB508" s="50">
        <v>23</v>
      </c>
      <c r="BC508" s="63">
        <v>0.158815056660954</v>
      </c>
      <c r="BD508" t="s">
        <v>93</v>
      </c>
      <c r="BE508" t="s">
        <v>2148</v>
      </c>
    </row>
    <row r="509" spans="1:57">
      <c r="A509" t="s">
        <v>2168</v>
      </c>
      <c r="B509" t="s">
        <v>1915</v>
      </c>
      <c r="C509" t="s">
        <v>2142</v>
      </c>
      <c r="D509" t="s">
        <v>2143</v>
      </c>
      <c r="E509" t="s">
        <v>2144</v>
      </c>
      <c r="F509" s="14" t="s">
        <v>2146</v>
      </c>
      <c r="G509" t="s">
        <v>67</v>
      </c>
      <c r="H509">
        <v>2018</v>
      </c>
      <c r="I509" t="s">
        <v>2145</v>
      </c>
      <c r="J509" t="s">
        <v>336</v>
      </c>
      <c r="K509" t="s">
        <v>337</v>
      </c>
      <c r="L509" t="s">
        <v>71</v>
      </c>
      <c r="M509" t="s">
        <v>2182</v>
      </c>
      <c r="N509" t="s">
        <v>73</v>
      </c>
      <c r="O509" t="s">
        <v>74</v>
      </c>
      <c r="P509" t="s">
        <v>75</v>
      </c>
      <c r="Q509" t="s">
        <v>72</v>
      </c>
      <c r="R509" t="s">
        <v>75</v>
      </c>
      <c r="S509" t="s">
        <v>76</v>
      </c>
      <c r="T509" t="s">
        <v>76</v>
      </c>
      <c r="U509" t="s">
        <v>76</v>
      </c>
      <c r="V509" t="s">
        <v>77</v>
      </c>
      <c r="W509" t="s">
        <v>114</v>
      </c>
      <c r="X509" t="s">
        <v>78</v>
      </c>
      <c r="Y509" t="s">
        <v>293</v>
      </c>
      <c r="Z509" t="s">
        <v>404</v>
      </c>
      <c r="AA509" t="s">
        <v>152</v>
      </c>
      <c r="AB509" t="s">
        <v>152</v>
      </c>
      <c r="AC509" t="s">
        <v>152</v>
      </c>
      <c r="AD509" t="s">
        <v>121</v>
      </c>
      <c r="AE509" t="s">
        <v>2147</v>
      </c>
      <c r="AF509" t="s">
        <v>123</v>
      </c>
      <c r="AG509" t="s">
        <v>86</v>
      </c>
      <c r="AH509" t="s">
        <v>220</v>
      </c>
      <c r="AI509">
        <v>3</v>
      </c>
      <c r="AJ509">
        <v>1</v>
      </c>
      <c r="AK509" t="s">
        <v>124</v>
      </c>
      <c r="AL509" t="s">
        <v>2150</v>
      </c>
      <c r="AM509" t="s">
        <v>88</v>
      </c>
      <c r="AN509">
        <v>0</v>
      </c>
      <c r="AO509">
        <v>6</v>
      </c>
      <c r="AP509">
        <v>0</v>
      </c>
      <c r="AQ509">
        <v>6</v>
      </c>
      <c r="AR509" t="s">
        <v>138</v>
      </c>
      <c r="AS509" s="1" t="s">
        <v>2149</v>
      </c>
      <c r="AT509" s="7" t="s">
        <v>129</v>
      </c>
      <c r="AU509" s="3" t="s">
        <v>131</v>
      </c>
      <c r="AV509" s="56">
        <v>0.91111111111111098</v>
      </c>
      <c r="AW509" s="56">
        <v>4.006168083848876E-2</v>
      </c>
      <c r="AX509" s="50">
        <v>24</v>
      </c>
      <c r="AY509" s="63">
        <v>9.8130676292531596E-2</v>
      </c>
      <c r="AZ509" s="56">
        <v>0.89333333333333298</v>
      </c>
      <c r="BA509" s="56">
        <v>4.0138648595974324E-2</v>
      </c>
      <c r="BB509" s="50">
        <v>24</v>
      </c>
      <c r="BC509" s="63">
        <v>9.8319208025017507E-2</v>
      </c>
      <c r="BD509" t="s">
        <v>93</v>
      </c>
      <c r="BE509" t="s">
        <v>2148</v>
      </c>
    </row>
    <row r="510" spans="1:57">
      <c r="A510" t="s">
        <v>2169</v>
      </c>
      <c r="B510" t="s">
        <v>1915</v>
      </c>
      <c r="C510" t="s">
        <v>2142</v>
      </c>
      <c r="D510" t="s">
        <v>2143</v>
      </c>
      <c r="E510" t="s">
        <v>2144</v>
      </c>
      <c r="F510" s="14" t="s">
        <v>2146</v>
      </c>
      <c r="G510" t="s">
        <v>67</v>
      </c>
      <c r="H510">
        <v>2018</v>
      </c>
      <c r="I510" t="s">
        <v>2145</v>
      </c>
      <c r="J510" t="s">
        <v>336</v>
      </c>
      <c r="K510" t="s">
        <v>337</v>
      </c>
      <c r="L510" t="s">
        <v>71</v>
      </c>
      <c r="M510" t="s">
        <v>2182</v>
      </c>
      <c r="N510" t="s">
        <v>73</v>
      </c>
      <c r="O510" t="s">
        <v>74</v>
      </c>
      <c r="P510" t="s">
        <v>75</v>
      </c>
      <c r="Q510" t="s">
        <v>72</v>
      </c>
      <c r="R510" t="s">
        <v>75</v>
      </c>
      <c r="S510" t="s">
        <v>76</v>
      </c>
      <c r="T510" t="s">
        <v>76</v>
      </c>
      <c r="U510" t="s">
        <v>76</v>
      </c>
      <c r="V510" t="s">
        <v>77</v>
      </c>
      <c r="W510" t="s">
        <v>114</v>
      </c>
      <c r="X510" t="s">
        <v>78</v>
      </c>
      <c r="Y510" t="s">
        <v>293</v>
      </c>
      <c r="Z510" t="s">
        <v>404</v>
      </c>
      <c r="AA510" t="s">
        <v>152</v>
      </c>
      <c r="AB510" t="s">
        <v>152</v>
      </c>
      <c r="AC510" t="s">
        <v>152</v>
      </c>
      <c r="AD510" t="s">
        <v>121</v>
      </c>
      <c r="AE510" t="s">
        <v>2147</v>
      </c>
      <c r="AF510" t="s">
        <v>123</v>
      </c>
      <c r="AG510" t="s">
        <v>86</v>
      </c>
      <c r="AH510" t="s">
        <v>220</v>
      </c>
      <c r="AI510">
        <v>3</v>
      </c>
      <c r="AJ510">
        <v>1</v>
      </c>
      <c r="AK510" t="s">
        <v>124</v>
      </c>
      <c r="AL510" t="s">
        <v>2150</v>
      </c>
      <c r="AM510" t="s">
        <v>88</v>
      </c>
      <c r="AN510">
        <v>0</v>
      </c>
      <c r="AO510">
        <v>6</v>
      </c>
      <c r="AP510">
        <v>0</v>
      </c>
      <c r="AQ510">
        <v>6</v>
      </c>
      <c r="AR510" t="s">
        <v>138</v>
      </c>
      <c r="AS510" s="1" t="s">
        <v>2149</v>
      </c>
      <c r="AT510" s="7" t="s">
        <v>129</v>
      </c>
      <c r="AU510" s="3" t="s">
        <v>1269</v>
      </c>
      <c r="AV510" s="56">
        <v>0.97833333333333306</v>
      </c>
      <c r="AW510" s="56">
        <v>7.2008229982309414E-3</v>
      </c>
      <c r="AX510" s="50">
        <v>25</v>
      </c>
      <c r="AY510" s="63">
        <v>1.7638342073763899E-2</v>
      </c>
      <c r="AZ510" s="56">
        <v>0.98499999999999999</v>
      </c>
      <c r="BA510" s="56">
        <v>6.9721668877839515E-3</v>
      </c>
      <c r="BB510" s="50">
        <v>25</v>
      </c>
      <c r="BC510" s="63">
        <v>1.7078251276599302E-2</v>
      </c>
      <c r="BD510" t="s">
        <v>93</v>
      </c>
      <c r="BE510" t="s">
        <v>2148</v>
      </c>
    </row>
    <row r="511" spans="1:57">
      <c r="A511" t="s">
        <v>2170</v>
      </c>
      <c r="B511" t="s">
        <v>1915</v>
      </c>
      <c r="C511" t="s">
        <v>2142</v>
      </c>
      <c r="D511" t="s">
        <v>2143</v>
      </c>
      <c r="E511" t="s">
        <v>2144</v>
      </c>
      <c r="F511" s="14" t="s">
        <v>2146</v>
      </c>
      <c r="G511" t="s">
        <v>67</v>
      </c>
      <c r="H511">
        <v>2018</v>
      </c>
      <c r="I511" t="s">
        <v>2145</v>
      </c>
      <c r="J511" t="s">
        <v>336</v>
      </c>
      <c r="K511" t="s">
        <v>337</v>
      </c>
      <c r="L511" t="s">
        <v>71</v>
      </c>
      <c r="M511" t="s">
        <v>2182</v>
      </c>
      <c r="N511" t="s">
        <v>73</v>
      </c>
      <c r="O511" t="s">
        <v>74</v>
      </c>
      <c r="P511" t="s">
        <v>75</v>
      </c>
      <c r="Q511" t="s">
        <v>72</v>
      </c>
      <c r="R511" t="s">
        <v>75</v>
      </c>
      <c r="S511" t="s">
        <v>76</v>
      </c>
      <c r="T511" t="s">
        <v>76</v>
      </c>
      <c r="U511" t="s">
        <v>76</v>
      </c>
      <c r="V511" t="s">
        <v>77</v>
      </c>
      <c r="W511" t="s">
        <v>114</v>
      </c>
      <c r="X511" t="s">
        <v>78</v>
      </c>
      <c r="Y511" t="s">
        <v>293</v>
      </c>
      <c r="Z511" t="s">
        <v>404</v>
      </c>
      <c r="AA511" t="s">
        <v>152</v>
      </c>
      <c r="AB511" t="s">
        <v>152</v>
      </c>
      <c r="AC511" t="s">
        <v>152</v>
      </c>
      <c r="AD511" t="s">
        <v>121</v>
      </c>
      <c r="AE511" t="s">
        <v>2147</v>
      </c>
      <c r="AF511" t="s">
        <v>123</v>
      </c>
      <c r="AG511" t="s">
        <v>86</v>
      </c>
      <c r="AH511" t="s">
        <v>220</v>
      </c>
      <c r="AI511">
        <v>3</v>
      </c>
      <c r="AJ511">
        <v>1</v>
      </c>
      <c r="AK511" t="s">
        <v>124</v>
      </c>
      <c r="AL511" t="s">
        <v>2150</v>
      </c>
      <c r="AM511" t="s">
        <v>88</v>
      </c>
      <c r="AN511">
        <v>0</v>
      </c>
      <c r="AO511">
        <v>6</v>
      </c>
      <c r="AP511">
        <v>0</v>
      </c>
      <c r="AQ511">
        <v>6</v>
      </c>
      <c r="AR511" t="s">
        <v>138</v>
      </c>
      <c r="AS511" s="1" t="s">
        <v>2180</v>
      </c>
      <c r="AT511" s="7" t="s">
        <v>129</v>
      </c>
      <c r="AU511" s="3" t="s">
        <v>1270</v>
      </c>
      <c r="AV511" s="56">
        <v>0.14402777777777701</v>
      </c>
      <c r="AW511" s="56">
        <v>2.5395407016444237E-2</v>
      </c>
      <c r="AX511" s="50">
        <v>26</v>
      </c>
      <c r="AY511" s="63">
        <v>6.22057890005841E-2</v>
      </c>
      <c r="AZ511" s="56">
        <v>7.3333333333333306E-2</v>
      </c>
      <c r="BA511" s="56">
        <v>4.4357553951864699E-3</v>
      </c>
      <c r="BB511" s="50">
        <v>26</v>
      </c>
      <c r="BC511" s="63">
        <v>1.08653373420044E-2</v>
      </c>
      <c r="BD511" t="s">
        <v>93</v>
      </c>
      <c r="BE511" t="s">
        <v>2148</v>
      </c>
    </row>
    <row r="512" spans="1:57">
      <c r="A512" t="s">
        <v>2171</v>
      </c>
      <c r="B512" t="s">
        <v>1915</v>
      </c>
      <c r="C512" t="s">
        <v>2142</v>
      </c>
      <c r="D512" t="s">
        <v>2143</v>
      </c>
      <c r="E512" t="s">
        <v>2144</v>
      </c>
      <c r="F512" s="14" t="s">
        <v>2146</v>
      </c>
      <c r="G512" t="s">
        <v>67</v>
      </c>
      <c r="H512">
        <v>2018</v>
      </c>
      <c r="I512" t="s">
        <v>2145</v>
      </c>
      <c r="J512" t="s">
        <v>336</v>
      </c>
      <c r="K512" t="s">
        <v>337</v>
      </c>
      <c r="L512" t="s">
        <v>71</v>
      </c>
      <c r="M512" t="s">
        <v>2182</v>
      </c>
      <c r="N512" t="s">
        <v>73</v>
      </c>
      <c r="O512" t="s">
        <v>74</v>
      </c>
      <c r="P512" t="s">
        <v>75</v>
      </c>
      <c r="Q512" t="s">
        <v>72</v>
      </c>
      <c r="R512" t="s">
        <v>75</v>
      </c>
      <c r="S512" t="s">
        <v>76</v>
      </c>
      <c r="T512" t="s">
        <v>76</v>
      </c>
      <c r="U512" t="s">
        <v>76</v>
      </c>
      <c r="V512" t="s">
        <v>77</v>
      </c>
      <c r="W512" t="s">
        <v>114</v>
      </c>
      <c r="X512" t="s">
        <v>78</v>
      </c>
      <c r="Y512" t="s">
        <v>293</v>
      </c>
      <c r="Z512" t="s">
        <v>404</v>
      </c>
      <c r="AA512" t="s">
        <v>152</v>
      </c>
      <c r="AB512" t="s">
        <v>152</v>
      </c>
      <c r="AC512" t="s">
        <v>152</v>
      </c>
      <c r="AD512" t="s">
        <v>121</v>
      </c>
      <c r="AE512" t="s">
        <v>2147</v>
      </c>
      <c r="AF512" t="s">
        <v>123</v>
      </c>
      <c r="AG512" t="s">
        <v>86</v>
      </c>
      <c r="AH512" t="s">
        <v>220</v>
      </c>
      <c r="AI512">
        <v>3</v>
      </c>
      <c r="AJ512">
        <v>1</v>
      </c>
      <c r="AK512" t="s">
        <v>124</v>
      </c>
      <c r="AL512" t="s">
        <v>2150</v>
      </c>
      <c r="AM512" t="s">
        <v>88</v>
      </c>
      <c r="AN512">
        <v>0</v>
      </c>
      <c r="AO512">
        <v>6</v>
      </c>
      <c r="AP512">
        <v>0</v>
      </c>
      <c r="AQ512">
        <v>6</v>
      </c>
      <c r="AR512" t="s">
        <v>138</v>
      </c>
      <c r="AS512" s="1" t="s">
        <v>2180</v>
      </c>
      <c r="AT512" s="7" t="s">
        <v>129</v>
      </c>
      <c r="AU512" s="3" t="s">
        <v>1855</v>
      </c>
      <c r="AV512" s="56">
        <v>0.56944444444444398</v>
      </c>
      <c r="AW512" s="56">
        <v>9.7222222222222196E-2</v>
      </c>
      <c r="AX512" s="50">
        <v>27</v>
      </c>
      <c r="AY512" s="63">
        <v>0.23814483610391998</v>
      </c>
      <c r="AZ512" s="56">
        <v>0.53333333333333299</v>
      </c>
      <c r="BA512" s="56">
        <v>5.6927504255331003E-2</v>
      </c>
      <c r="BB512" s="50">
        <v>27</v>
      </c>
      <c r="BC512" s="63">
        <v>0.13944333775567899</v>
      </c>
      <c r="BD512" t="s">
        <v>93</v>
      </c>
      <c r="BE512" t="s">
        <v>2148</v>
      </c>
    </row>
    <row r="513" spans="1:57">
      <c r="A513" t="s">
        <v>2172</v>
      </c>
      <c r="B513" t="s">
        <v>1915</v>
      </c>
      <c r="C513" t="s">
        <v>2142</v>
      </c>
      <c r="D513" t="s">
        <v>2143</v>
      </c>
      <c r="E513" t="s">
        <v>2144</v>
      </c>
      <c r="F513" s="14" t="s">
        <v>2146</v>
      </c>
      <c r="G513" t="s">
        <v>67</v>
      </c>
      <c r="H513">
        <v>2018</v>
      </c>
      <c r="I513" t="s">
        <v>2145</v>
      </c>
      <c r="J513" t="s">
        <v>336</v>
      </c>
      <c r="K513" t="s">
        <v>337</v>
      </c>
      <c r="L513" t="s">
        <v>71</v>
      </c>
      <c r="M513" t="s">
        <v>2182</v>
      </c>
      <c r="N513" t="s">
        <v>73</v>
      </c>
      <c r="O513" t="s">
        <v>74</v>
      </c>
      <c r="P513" t="s">
        <v>75</v>
      </c>
      <c r="Q513" t="s">
        <v>72</v>
      </c>
      <c r="R513" t="s">
        <v>75</v>
      </c>
      <c r="S513" t="s">
        <v>76</v>
      </c>
      <c r="T513" t="s">
        <v>76</v>
      </c>
      <c r="U513" t="s">
        <v>76</v>
      </c>
      <c r="V513" t="s">
        <v>77</v>
      </c>
      <c r="W513" t="s">
        <v>114</v>
      </c>
      <c r="X513" t="s">
        <v>78</v>
      </c>
      <c r="Y513" t="s">
        <v>293</v>
      </c>
      <c r="Z513" t="s">
        <v>404</v>
      </c>
      <c r="AA513" t="s">
        <v>152</v>
      </c>
      <c r="AB513" t="s">
        <v>152</v>
      </c>
      <c r="AC513" t="s">
        <v>152</v>
      </c>
      <c r="AD513" t="s">
        <v>121</v>
      </c>
      <c r="AE513" t="s">
        <v>2147</v>
      </c>
      <c r="AF513" t="s">
        <v>123</v>
      </c>
      <c r="AG513" t="s">
        <v>86</v>
      </c>
      <c r="AH513" t="s">
        <v>220</v>
      </c>
      <c r="AI513">
        <v>3</v>
      </c>
      <c r="AJ513">
        <v>1</v>
      </c>
      <c r="AK513" t="s">
        <v>124</v>
      </c>
      <c r="AL513" t="s">
        <v>2150</v>
      </c>
      <c r="AM513" t="s">
        <v>88</v>
      </c>
      <c r="AN513">
        <v>0</v>
      </c>
      <c r="AO513">
        <v>6</v>
      </c>
      <c r="AP513">
        <v>0</v>
      </c>
      <c r="AQ513">
        <v>6</v>
      </c>
      <c r="AR513" t="s">
        <v>138</v>
      </c>
      <c r="AS513" s="1" t="s">
        <v>2180</v>
      </c>
      <c r="AT513" s="7" t="s">
        <v>129</v>
      </c>
      <c r="AU513" s="3" t="s">
        <v>1854</v>
      </c>
      <c r="AV513" s="56">
        <v>0.66666666666666596</v>
      </c>
      <c r="AW513" s="56">
        <v>0.11385500851066201</v>
      </c>
      <c r="AX513" s="50">
        <v>28</v>
      </c>
      <c r="AY513" s="63">
        <v>0.27888667551135798</v>
      </c>
      <c r="AZ513" s="56">
        <v>0.66</v>
      </c>
      <c r="BA513" s="56">
        <v>6.483597538175602E-2</v>
      </c>
      <c r="BB513" s="50">
        <v>28</v>
      </c>
      <c r="BC513" s="63">
        <v>0.158815056660954</v>
      </c>
      <c r="BD513" t="s">
        <v>93</v>
      </c>
      <c r="BE513" t="s">
        <v>2148</v>
      </c>
    </row>
    <row r="514" spans="1:57">
      <c r="A514" t="s">
        <v>2173</v>
      </c>
      <c r="B514" t="s">
        <v>1915</v>
      </c>
      <c r="C514" t="s">
        <v>2142</v>
      </c>
      <c r="D514" t="s">
        <v>2143</v>
      </c>
      <c r="E514" t="s">
        <v>2144</v>
      </c>
      <c r="F514" s="14" t="s">
        <v>2146</v>
      </c>
      <c r="G514" t="s">
        <v>67</v>
      </c>
      <c r="H514">
        <v>2018</v>
      </c>
      <c r="I514" t="s">
        <v>2145</v>
      </c>
      <c r="J514" t="s">
        <v>336</v>
      </c>
      <c r="K514" t="s">
        <v>337</v>
      </c>
      <c r="L514" t="s">
        <v>71</v>
      </c>
      <c r="M514" t="s">
        <v>2182</v>
      </c>
      <c r="N514" t="s">
        <v>73</v>
      </c>
      <c r="O514" t="s">
        <v>74</v>
      </c>
      <c r="P514" t="s">
        <v>75</v>
      </c>
      <c r="Q514" t="s">
        <v>72</v>
      </c>
      <c r="R514" t="s">
        <v>75</v>
      </c>
      <c r="S514" t="s">
        <v>76</v>
      </c>
      <c r="T514" t="s">
        <v>76</v>
      </c>
      <c r="U514" t="s">
        <v>76</v>
      </c>
      <c r="V514" t="s">
        <v>77</v>
      </c>
      <c r="W514" t="s">
        <v>114</v>
      </c>
      <c r="X514" t="s">
        <v>78</v>
      </c>
      <c r="Y514" t="s">
        <v>293</v>
      </c>
      <c r="Z514" t="s">
        <v>404</v>
      </c>
      <c r="AA514" t="s">
        <v>152</v>
      </c>
      <c r="AB514" t="s">
        <v>152</v>
      </c>
      <c r="AC514" t="s">
        <v>152</v>
      </c>
      <c r="AD514" t="s">
        <v>121</v>
      </c>
      <c r="AE514" t="s">
        <v>2147</v>
      </c>
      <c r="AF514" t="s">
        <v>123</v>
      </c>
      <c r="AG514" t="s">
        <v>86</v>
      </c>
      <c r="AH514" t="s">
        <v>220</v>
      </c>
      <c r="AI514">
        <v>3</v>
      </c>
      <c r="AJ514">
        <v>1</v>
      </c>
      <c r="AK514" t="s">
        <v>124</v>
      </c>
      <c r="AL514" t="s">
        <v>2150</v>
      </c>
      <c r="AM514" t="s">
        <v>88</v>
      </c>
      <c r="AN514">
        <v>0</v>
      </c>
      <c r="AO514">
        <v>6</v>
      </c>
      <c r="AP514">
        <v>0</v>
      </c>
      <c r="AQ514">
        <v>6</v>
      </c>
      <c r="AR514" t="s">
        <v>138</v>
      </c>
      <c r="AS514" s="1" t="s">
        <v>2180</v>
      </c>
      <c r="AT514" s="7" t="s">
        <v>129</v>
      </c>
      <c r="AU514" s="3" t="s">
        <v>131</v>
      </c>
      <c r="AV514" s="56">
        <v>0.77499999999999902</v>
      </c>
      <c r="AW514" s="56">
        <v>9.2671262875623397E-2</v>
      </c>
      <c r="AX514" s="50">
        <v>29</v>
      </c>
      <c r="AY514" s="63">
        <v>0.22699730786460301</v>
      </c>
      <c r="AZ514" s="56">
        <v>0.89333333333333298</v>
      </c>
      <c r="BA514" s="56">
        <v>4.0138648595974324E-2</v>
      </c>
      <c r="BB514" s="50">
        <v>29</v>
      </c>
      <c r="BC514" s="63">
        <v>9.8319208025017507E-2</v>
      </c>
      <c r="BD514" t="s">
        <v>93</v>
      </c>
      <c r="BE514" t="s">
        <v>2148</v>
      </c>
    </row>
    <row r="515" spans="1:57">
      <c r="A515" t="s">
        <v>2174</v>
      </c>
      <c r="B515" t="s">
        <v>1915</v>
      </c>
      <c r="C515" t="s">
        <v>2142</v>
      </c>
      <c r="D515" t="s">
        <v>2143</v>
      </c>
      <c r="E515" t="s">
        <v>2144</v>
      </c>
      <c r="F515" s="14" t="s">
        <v>2146</v>
      </c>
      <c r="G515" t="s">
        <v>67</v>
      </c>
      <c r="H515">
        <v>2018</v>
      </c>
      <c r="I515" t="s">
        <v>2145</v>
      </c>
      <c r="J515" t="s">
        <v>336</v>
      </c>
      <c r="K515" t="s">
        <v>337</v>
      </c>
      <c r="L515" t="s">
        <v>71</v>
      </c>
      <c r="M515" t="s">
        <v>2182</v>
      </c>
      <c r="N515" t="s">
        <v>73</v>
      </c>
      <c r="O515" t="s">
        <v>74</v>
      </c>
      <c r="P515" t="s">
        <v>75</v>
      </c>
      <c r="Q515" t="s">
        <v>72</v>
      </c>
      <c r="R515" t="s">
        <v>75</v>
      </c>
      <c r="S515" t="s">
        <v>76</v>
      </c>
      <c r="T515" t="s">
        <v>76</v>
      </c>
      <c r="U515" t="s">
        <v>76</v>
      </c>
      <c r="V515" t="s">
        <v>77</v>
      </c>
      <c r="W515" t="s">
        <v>114</v>
      </c>
      <c r="X515" t="s">
        <v>78</v>
      </c>
      <c r="Y515" t="s">
        <v>293</v>
      </c>
      <c r="Z515" t="s">
        <v>404</v>
      </c>
      <c r="AA515" t="s">
        <v>152</v>
      </c>
      <c r="AB515" t="s">
        <v>152</v>
      </c>
      <c r="AC515" t="s">
        <v>152</v>
      </c>
      <c r="AD515" t="s">
        <v>121</v>
      </c>
      <c r="AE515" t="s">
        <v>2147</v>
      </c>
      <c r="AF515" t="s">
        <v>123</v>
      </c>
      <c r="AG515" t="s">
        <v>86</v>
      </c>
      <c r="AH515" t="s">
        <v>220</v>
      </c>
      <c r="AI515">
        <v>3</v>
      </c>
      <c r="AJ515">
        <v>1</v>
      </c>
      <c r="AK515" t="s">
        <v>124</v>
      </c>
      <c r="AL515" t="s">
        <v>2150</v>
      </c>
      <c r="AM515" t="s">
        <v>88</v>
      </c>
      <c r="AN515">
        <v>0</v>
      </c>
      <c r="AO515">
        <v>6</v>
      </c>
      <c r="AP515">
        <v>0</v>
      </c>
      <c r="AQ515">
        <v>6</v>
      </c>
      <c r="AR515" t="s">
        <v>138</v>
      </c>
      <c r="AS515" s="1" t="s">
        <v>2180</v>
      </c>
      <c r="AT515" s="7" t="s">
        <v>129</v>
      </c>
      <c r="AU515" s="3" t="s">
        <v>1269</v>
      </c>
      <c r="AV515" s="56">
        <v>0.98236111111111102</v>
      </c>
      <c r="AW515" s="56">
        <v>5.0019286403802784E-3</v>
      </c>
      <c r="AX515" s="50">
        <v>30</v>
      </c>
      <c r="AY515" s="63">
        <v>1.22521728987449E-2</v>
      </c>
      <c r="AZ515" s="56">
        <v>0.98499999999999999</v>
      </c>
      <c r="BA515" s="56">
        <v>6.9721668877839515E-3</v>
      </c>
      <c r="BB515" s="50">
        <v>30</v>
      </c>
      <c r="BC515" s="63">
        <v>1.7078251276599302E-2</v>
      </c>
      <c r="BD515" t="s">
        <v>93</v>
      </c>
      <c r="BE515" t="s">
        <v>2148</v>
      </c>
    </row>
    <row r="516" spans="1:57">
      <c r="A516" t="s">
        <v>2175</v>
      </c>
      <c r="B516" t="s">
        <v>1915</v>
      </c>
      <c r="C516" t="s">
        <v>2142</v>
      </c>
      <c r="D516" t="s">
        <v>2143</v>
      </c>
      <c r="E516" t="s">
        <v>2144</v>
      </c>
      <c r="F516" s="14" t="s">
        <v>2146</v>
      </c>
      <c r="G516" t="s">
        <v>67</v>
      </c>
      <c r="H516">
        <v>2018</v>
      </c>
      <c r="I516" t="s">
        <v>2145</v>
      </c>
      <c r="J516" t="s">
        <v>336</v>
      </c>
      <c r="K516" t="s">
        <v>337</v>
      </c>
      <c r="L516" t="s">
        <v>71</v>
      </c>
      <c r="M516" t="s">
        <v>2182</v>
      </c>
      <c r="N516" t="s">
        <v>73</v>
      </c>
      <c r="O516" t="s">
        <v>74</v>
      </c>
      <c r="P516" t="s">
        <v>75</v>
      </c>
      <c r="Q516" t="s">
        <v>72</v>
      </c>
      <c r="R516" t="s">
        <v>75</v>
      </c>
      <c r="S516" t="s">
        <v>76</v>
      </c>
      <c r="T516" t="s">
        <v>76</v>
      </c>
      <c r="U516" t="s">
        <v>76</v>
      </c>
      <c r="V516" t="s">
        <v>77</v>
      </c>
      <c r="W516" t="s">
        <v>114</v>
      </c>
      <c r="X516" t="s">
        <v>78</v>
      </c>
      <c r="Y516" t="s">
        <v>293</v>
      </c>
      <c r="Z516" t="s">
        <v>404</v>
      </c>
      <c r="AA516" t="s">
        <v>152</v>
      </c>
      <c r="AB516" t="s">
        <v>152</v>
      </c>
      <c r="AC516" t="s">
        <v>152</v>
      </c>
      <c r="AD516" t="s">
        <v>121</v>
      </c>
      <c r="AE516" t="s">
        <v>2147</v>
      </c>
      <c r="AF516" t="s">
        <v>123</v>
      </c>
      <c r="AG516" t="s">
        <v>86</v>
      </c>
      <c r="AH516" t="s">
        <v>220</v>
      </c>
      <c r="AI516">
        <v>3</v>
      </c>
      <c r="AJ516">
        <v>1</v>
      </c>
      <c r="AK516" t="s">
        <v>124</v>
      </c>
      <c r="AL516" t="s">
        <v>2150</v>
      </c>
      <c r="AM516" t="s">
        <v>88</v>
      </c>
      <c r="AN516">
        <v>0</v>
      </c>
      <c r="AO516">
        <v>6</v>
      </c>
      <c r="AP516">
        <v>0</v>
      </c>
      <c r="AQ516">
        <v>6</v>
      </c>
      <c r="AR516" t="s">
        <v>138</v>
      </c>
      <c r="AS516" s="1" t="s">
        <v>2181</v>
      </c>
      <c r="AT516" s="7" t="s">
        <v>129</v>
      </c>
      <c r="AU516" s="3" t="s">
        <v>1270</v>
      </c>
      <c r="AV516" s="56">
        <v>0.111666666666666</v>
      </c>
      <c r="AW516" s="56">
        <v>2.5184504348095878E-2</v>
      </c>
      <c r="AX516" s="50">
        <v>31</v>
      </c>
      <c r="AY516" s="63">
        <v>6.1689185077739205E-2</v>
      </c>
      <c r="AZ516" s="56">
        <v>7.3333333333333306E-2</v>
      </c>
      <c r="BA516" s="56">
        <v>4.4357553951864699E-3</v>
      </c>
      <c r="BB516" s="50">
        <v>31</v>
      </c>
      <c r="BC516" s="63">
        <v>1.08653373420044E-2</v>
      </c>
      <c r="BD516" t="s">
        <v>93</v>
      </c>
      <c r="BE516" t="s">
        <v>2148</v>
      </c>
    </row>
    <row r="517" spans="1:57">
      <c r="A517" t="s">
        <v>2176</v>
      </c>
      <c r="B517" t="s">
        <v>1915</v>
      </c>
      <c r="C517" t="s">
        <v>2142</v>
      </c>
      <c r="D517" t="s">
        <v>2143</v>
      </c>
      <c r="E517" t="s">
        <v>2144</v>
      </c>
      <c r="F517" s="14" t="s">
        <v>2146</v>
      </c>
      <c r="G517" t="s">
        <v>67</v>
      </c>
      <c r="H517">
        <v>2018</v>
      </c>
      <c r="I517" t="s">
        <v>2145</v>
      </c>
      <c r="J517" t="s">
        <v>336</v>
      </c>
      <c r="K517" t="s">
        <v>337</v>
      </c>
      <c r="L517" t="s">
        <v>71</v>
      </c>
      <c r="M517" t="s">
        <v>2182</v>
      </c>
      <c r="N517" t="s">
        <v>73</v>
      </c>
      <c r="O517" t="s">
        <v>74</v>
      </c>
      <c r="P517" t="s">
        <v>75</v>
      </c>
      <c r="Q517" t="s">
        <v>72</v>
      </c>
      <c r="R517" t="s">
        <v>75</v>
      </c>
      <c r="S517" t="s">
        <v>76</v>
      </c>
      <c r="T517" t="s">
        <v>76</v>
      </c>
      <c r="U517" t="s">
        <v>76</v>
      </c>
      <c r="V517" t="s">
        <v>77</v>
      </c>
      <c r="W517" t="s">
        <v>114</v>
      </c>
      <c r="X517" t="s">
        <v>78</v>
      </c>
      <c r="Y517" t="s">
        <v>293</v>
      </c>
      <c r="Z517" t="s">
        <v>404</v>
      </c>
      <c r="AA517" t="s">
        <v>152</v>
      </c>
      <c r="AB517" t="s">
        <v>152</v>
      </c>
      <c r="AC517" t="s">
        <v>152</v>
      </c>
      <c r="AD517" t="s">
        <v>121</v>
      </c>
      <c r="AE517" t="s">
        <v>2147</v>
      </c>
      <c r="AF517" t="s">
        <v>123</v>
      </c>
      <c r="AG517" t="s">
        <v>86</v>
      </c>
      <c r="AH517" t="s">
        <v>220</v>
      </c>
      <c r="AI517">
        <v>3</v>
      </c>
      <c r="AJ517">
        <v>1</v>
      </c>
      <c r="AK517" t="s">
        <v>124</v>
      </c>
      <c r="AL517" t="s">
        <v>2150</v>
      </c>
      <c r="AM517" t="s">
        <v>88</v>
      </c>
      <c r="AN517">
        <v>0</v>
      </c>
      <c r="AO517">
        <v>6</v>
      </c>
      <c r="AP517">
        <v>0</v>
      </c>
      <c r="AQ517">
        <v>6</v>
      </c>
      <c r="AR517" t="s">
        <v>138</v>
      </c>
      <c r="AS517" s="1" t="s">
        <v>2181</v>
      </c>
      <c r="AT517" s="7" t="s">
        <v>129</v>
      </c>
      <c r="AU517" s="3" t="s">
        <v>1855</v>
      </c>
      <c r="AV517" s="56">
        <v>0.3</v>
      </c>
      <c r="AW517" s="56">
        <v>0.12171612389003654</v>
      </c>
      <c r="AX517" s="50">
        <v>32</v>
      </c>
      <c r="AY517" s="63">
        <v>0.29814239699997097</v>
      </c>
      <c r="AZ517" s="56">
        <v>0.53333333333333299</v>
      </c>
      <c r="BA517" s="56">
        <v>5.6927504255331003E-2</v>
      </c>
      <c r="BB517" s="50">
        <v>32</v>
      </c>
      <c r="BC517" s="63">
        <v>0.13944333775567899</v>
      </c>
      <c r="BD517" t="s">
        <v>93</v>
      </c>
      <c r="BE517" t="s">
        <v>2148</v>
      </c>
    </row>
    <row r="518" spans="1:57">
      <c r="A518" t="s">
        <v>2177</v>
      </c>
      <c r="B518" t="s">
        <v>1915</v>
      </c>
      <c r="C518" t="s">
        <v>2142</v>
      </c>
      <c r="D518" t="s">
        <v>2143</v>
      </c>
      <c r="E518" t="s">
        <v>2144</v>
      </c>
      <c r="F518" s="14" t="s">
        <v>2146</v>
      </c>
      <c r="G518" t="s">
        <v>67</v>
      </c>
      <c r="H518">
        <v>2018</v>
      </c>
      <c r="I518" t="s">
        <v>2145</v>
      </c>
      <c r="J518" t="s">
        <v>336</v>
      </c>
      <c r="K518" t="s">
        <v>337</v>
      </c>
      <c r="L518" t="s">
        <v>71</v>
      </c>
      <c r="M518" t="s">
        <v>2182</v>
      </c>
      <c r="N518" t="s">
        <v>73</v>
      </c>
      <c r="O518" t="s">
        <v>74</v>
      </c>
      <c r="P518" t="s">
        <v>75</v>
      </c>
      <c r="Q518" t="s">
        <v>72</v>
      </c>
      <c r="R518" t="s">
        <v>75</v>
      </c>
      <c r="S518" t="s">
        <v>76</v>
      </c>
      <c r="T518" t="s">
        <v>76</v>
      </c>
      <c r="U518" t="s">
        <v>76</v>
      </c>
      <c r="V518" t="s">
        <v>77</v>
      </c>
      <c r="W518" t="s">
        <v>114</v>
      </c>
      <c r="X518" t="s">
        <v>78</v>
      </c>
      <c r="Y518" t="s">
        <v>293</v>
      </c>
      <c r="Z518" t="s">
        <v>404</v>
      </c>
      <c r="AA518" t="s">
        <v>152</v>
      </c>
      <c r="AB518" t="s">
        <v>152</v>
      </c>
      <c r="AC518" t="s">
        <v>152</v>
      </c>
      <c r="AD518" t="s">
        <v>121</v>
      </c>
      <c r="AE518" t="s">
        <v>2147</v>
      </c>
      <c r="AF518" t="s">
        <v>123</v>
      </c>
      <c r="AG518" t="s">
        <v>86</v>
      </c>
      <c r="AH518" t="s">
        <v>220</v>
      </c>
      <c r="AI518">
        <v>3</v>
      </c>
      <c r="AJ518">
        <v>1</v>
      </c>
      <c r="AK518" t="s">
        <v>124</v>
      </c>
      <c r="AL518" t="s">
        <v>2150</v>
      </c>
      <c r="AM518" t="s">
        <v>88</v>
      </c>
      <c r="AN518">
        <v>0</v>
      </c>
      <c r="AO518">
        <v>6</v>
      </c>
      <c r="AP518">
        <v>0</v>
      </c>
      <c r="AQ518">
        <v>6</v>
      </c>
      <c r="AR518" t="s">
        <v>138</v>
      </c>
      <c r="AS518" s="1" t="s">
        <v>2181</v>
      </c>
      <c r="AT518" s="7" t="s">
        <v>129</v>
      </c>
      <c r="AU518" s="3" t="s">
        <v>1854</v>
      </c>
      <c r="AV518" s="56">
        <v>0.59999999999999898</v>
      </c>
      <c r="AW518" s="56">
        <v>0.12360330811826099</v>
      </c>
      <c r="AX518" s="50">
        <v>33</v>
      </c>
      <c r="AY518" s="63">
        <v>0.30276503540974903</v>
      </c>
      <c r="AZ518" s="56">
        <v>0.66</v>
      </c>
      <c r="BA518" s="56">
        <v>6.483597538175602E-2</v>
      </c>
      <c r="BB518" s="50">
        <v>33</v>
      </c>
      <c r="BC518" s="63">
        <v>0.158815056660954</v>
      </c>
      <c r="BD518" t="s">
        <v>93</v>
      </c>
      <c r="BE518" t="s">
        <v>2148</v>
      </c>
    </row>
    <row r="519" spans="1:57">
      <c r="A519" t="s">
        <v>2178</v>
      </c>
      <c r="B519" t="s">
        <v>1915</v>
      </c>
      <c r="C519" t="s">
        <v>2142</v>
      </c>
      <c r="D519" t="s">
        <v>2143</v>
      </c>
      <c r="E519" t="s">
        <v>2144</v>
      </c>
      <c r="F519" s="14" t="s">
        <v>2146</v>
      </c>
      <c r="G519" t="s">
        <v>67</v>
      </c>
      <c r="H519">
        <v>2018</v>
      </c>
      <c r="I519" t="s">
        <v>2145</v>
      </c>
      <c r="J519" t="s">
        <v>336</v>
      </c>
      <c r="K519" t="s">
        <v>337</v>
      </c>
      <c r="L519" t="s">
        <v>71</v>
      </c>
      <c r="M519" t="s">
        <v>2182</v>
      </c>
      <c r="N519" t="s">
        <v>73</v>
      </c>
      <c r="O519" t="s">
        <v>74</v>
      </c>
      <c r="P519" t="s">
        <v>75</v>
      </c>
      <c r="Q519" t="s">
        <v>72</v>
      </c>
      <c r="R519" t="s">
        <v>75</v>
      </c>
      <c r="S519" t="s">
        <v>76</v>
      </c>
      <c r="T519" t="s">
        <v>76</v>
      </c>
      <c r="U519" t="s">
        <v>76</v>
      </c>
      <c r="V519" t="s">
        <v>77</v>
      </c>
      <c r="W519" t="s">
        <v>114</v>
      </c>
      <c r="X519" t="s">
        <v>78</v>
      </c>
      <c r="Y519" t="s">
        <v>293</v>
      </c>
      <c r="Z519" t="s">
        <v>404</v>
      </c>
      <c r="AA519" t="s">
        <v>152</v>
      </c>
      <c r="AB519" t="s">
        <v>152</v>
      </c>
      <c r="AC519" t="s">
        <v>152</v>
      </c>
      <c r="AD519" t="s">
        <v>121</v>
      </c>
      <c r="AE519" t="s">
        <v>2147</v>
      </c>
      <c r="AF519" t="s">
        <v>123</v>
      </c>
      <c r="AG519" t="s">
        <v>86</v>
      </c>
      <c r="AH519" t="s">
        <v>220</v>
      </c>
      <c r="AI519">
        <v>3</v>
      </c>
      <c r="AJ519">
        <v>1</v>
      </c>
      <c r="AK519" t="s">
        <v>124</v>
      </c>
      <c r="AL519" t="s">
        <v>2150</v>
      </c>
      <c r="AM519" t="s">
        <v>88</v>
      </c>
      <c r="AN519">
        <v>0</v>
      </c>
      <c r="AO519">
        <v>6</v>
      </c>
      <c r="AP519">
        <v>0</v>
      </c>
      <c r="AQ519">
        <v>6</v>
      </c>
      <c r="AR519" t="s">
        <v>138</v>
      </c>
      <c r="AS519" s="1" t="s">
        <v>2181</v>
      </c>
      <c r="AT519" s="7" t="s">
        <v>129</v>
      </c>
      <c r="AU519" s="3" t="s">
        <v>131</v>
      </c>
      <c r="AV519" s="56">
        <v>0.8</v>
      </c>
      <c r="AW519" s="56">
        <v>5.6927504255331003E-2</v>
      </c>
      <c r="AX519" s="50">
        <v>34</v>
      </c>
      <c r="AY519" s="63">
        <v>0.13944333775567899</v>
      </c>
      <c r="AZ519" s="56">
        <v>0.89333333333333298</v>
      </c>
      <c r="BA519" s="56">
        <v>4.0138648595974324E-2</v>
      </c>
      <c r="BB519" s="50">
        <v>34</v>
      </c>
      <c r="BC519" s="63">
        <v>9.8319208025017507E-2</v>
      </c>
      <c r="BD519" t="s">
        <v>93</v>
      </c>
      <c r="BE519" t="s">
        <v>2148</v>
      </c>
    </row>
    <row r="520" spans="1:57">
      <c r="A520" t="s">
        <v>2179</v>
      </c>
      <c r="B520" t="s">
        <v>1915</v>
      </c>
      <c r="C520" t="s">
        <v>2142</v>
      </c>
      <c r="D520" t="s">
        <v>2143</v>
      </c>
      <c r="E520" t="s">
        <v>2144</v>
      </c>
      <c r="F520" s="14" t="s">
        <v>2146</v>
      </c>
      <c r="G520" t="s">
        <v>67</v>
      </c>
      <c r="H520">
        <v>2018</v>
      </c>
      <c r="I520" t="s">
        <v>2145</v>
      </c>
      <c r="J520" t="s">
        <v>336</v>
      </c>
      <c r="K520" t="s">
        <v>337</v>
      </c>
      <c r="L520" t="s">
        <v>71</v>
      </c>
      <c r="M520" t="s">
        <v>2182</v>
      </c>
      <c r="N520" t="s">
        <v>73</v>
      </c>
      <c r="O520" t="s">
        <v>74</v>
      </c>
      <c r="P520" t="s">
        <v>75</v>
      </c>
      <c r="Q520" t="s">
        <v>72</v>
      </c>
      <c r="R520" t="s">
        <v>75</v>
      </c>
      <c r="S520" t="s">
        <v>76</v>
      </c>
      <c r="T520" t="s">
        <v>76</v>
      </c>
      <c r="U520" t="s">
        <v>76</v>
      </c>
      <c r="V520" t="s">
        <v>77</v>
      </c>
      <c r="W520" t="s">
        <v>114</v>
      </c>
      <c r="X520" t="s">
        <v>78</v>
      </c>
      <c r="Y520" t="s">
        <v>293</v>
      </c>
      <c r="Z520" t="s">
        <v>404</v>
      </c>
      <c r="AA520" t="s">
        <v>152</v>
      </c>
      <c r="AB520" t="s">
        <v>152</v>
      </c>
      <c r="AC520" t="s">
        <v>152</v>
      </c>
      <c r="AD520" t="s">
        <v>121</v>
      </c>
      <c r="AE520" t="s">
        <v>2147</v>
      </c>
      <c r="AF520" t="s">
        <v>123</v>
      </c>
      <c r="AG520" t="s">
        <v>86</v>
      </c>
      <c r="AH520" t="s">
        <v>220</v>
      </c>
      <c r="AI520">
        <v>3</v>
      </c>
      <c r="AJ520">
        <v>1</v>
      </c>
      <c r="AK520" t="s">
        <v>124</v>
      </c>
      <c r="AL520" t="s">
        <v>2150</v>
      </c>
      <c r="AM520" t="s">
        <v>88</v>
      </c>
      <c r="AN520">
        <v>0</v>
      </c>
      <c r="AO520">
        <v>6</v>
      </c>
      <c r="AP520">
        <v>0</v>
      </c>
      <c r="AQ520">
        <v>6</v>
      </c>
      <c r="AR520" t="s">
        <v>138</v>
      </c>
      <c r="AS520" s="1" t="s">
        <v>2181</v>
      </c>
      <c r="AT520" s="7" t="s">
        <v>129</v>
      </c>
      <c r="AU520" s="3" t="s">
        <v>1269</v>
      </c>
      <c r="AV520" s="56">
        <v>0.93833333333333302</v>
      </c>
      <c r="AW520" s="56">
        <v>1.1436216027910482E-2</v>
      </c>
      <c r="AX520" s="50">
        <v>35</v>
      </c>
      <c r="AY520" s="63">
        <v>2.80128938566193E-2</v>
      </c>
      <c r="AZ520" s="56">
        <v>0.98499999999999999</v>
      </c>
      <c r="BA520" s="56">
        <v>6.9721668877839515E-3</v>
      </c>
      <c r="BB520" s="50">
        <v>35</v>
      </c>
      <c r="BC520" s="63">
        <v>1.7078251276599302E-2</v>
      </c>
      <c r="BD520" t="s">
        <v>93</v>
      </c>
      <c r="BE520" t="s">
        <v>2148</v>
      </c>
    </row>
  </sheetData>
  <autoFilter ref="A1:BF458"/>
  <sortState ref="A3:BP471">
    <sortCondition ref="B2:B471"/>
    <sortCondition ref="C2:C471"/>
    <sortCondition ref="D2:D471"/>
    <sortCondition ref="AM2:AM471"/>
    <sortCondition ref="AT2:AT471"/>
    <sortCondition ref="AR2:AR471"/>
  </sortState>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D83"/>
  <sheetViews>
    <sheetView workbookViewId="0">
      <selection activeCell="E3" sqref="E3"/>
    </sheetView>
  </sheetViews>
  <sheetFormatPr baseColWidth="10" defaultRowHeight="15" x14ac:dyDescent="0"/>
  <cols>
    <col min="1" max="1" width="20.83203125" customWidth="1"/>
    <col min="2" max="2" width="15.83203125" customWidth="1"/>
    <col min="3" max="3" width="6.83203125" customWidth="1"/>
    <col min="4" max="4" width="10.83203125" customWidth="1"/>
    <col min="5" max="5" width="10.6640625" customWidth="1"/>
    <col min="6" max="7" width="11.6640625" bestFit="1" customWidth="1"/>
    <col min="8" max="9" width="11.83203125" bestFit="1" customWidth="1"/>
    <col min="10" max="10" width="13" bestFit="1" customWidth="1"/>
    <col min="11" max="11" width="18.83203125" bestFit="1" customWidth="1"/>
    <col min="12" max="12" width="11" bestFit="1" customWidth="1"/>
    <col min="13" max="13" width="9.83203125" customWidth="1"/>
    <col min="14" max="14" width="10.6640625" customWidth="1"/>
    <col min="16" max="16" width="19.1640625" bestFit="1" customWidth="1"/>
    <col min="17" max="17" width="9.6640625" customWidth="1"/>
    <col min="18" max="19" width="11.83203125" bestFit="1" customWidth="1"/>
    <col min="20" max="22" width="11.6640625" bestFit="1" customWidth="1"/>
    <col min="23" max="23" width="12.1640625" bestFit="1" customWidth="1"/>
    <col min="24" max="24" width="13.1640625" bestFit="1" customWidth="1"/>
    <col min="25" max="25" width="12.1640625" bestFit="1" customWidth="1"/>
    <col min="26" max="26" width="11" bestFit="1" customWidth="1"/>
    <col min="27" max="27" width="10" customWidth="1"/>
    <col min="30" max="32" width="11.5" bestFit="1" customWidth="1"/>
    <col min="33" max="33" width="11.83203125" bestFit="1" customWidth="1"/>
    <col min="35" max="35" width="11" bestFit="1" customWidth="1"/>
    <col min="36" max="36" width="11.1640625" bestFit="1" customWidth="1"/>
    <col min="37" max="37" width="13" bestFit="1" customWidth="1"/>
    <col min="38" max="38" width="9" customWidth="1"/>
    <col min="39" max="39" width="14.1640625" bestFit="1" customWidth="1"/>
    <col min="40" max="40" width="9.6640625" customWidth="1"/>
    <col min="41" max="41" width="11.6640625" bestFit="1" customWidth="1"/>
    <col min="42" max="42" width="14.1640625" bestFit="1" customWidth="1"/>
    <col min="43" max="43" width="11.83203125" bestFit="1" customWidth="1"/>
    <col min="44" max="44" width="9.83203125" customWidth="1"/>
    <col min="45" max="45" width="12.6640625" bestFit="1" customWidth="1"/>
    <col min="46" max="47" width="9.33203125" customWidth="1"/>
    <col min="48" max="48" width="12.6640625" bestFit="1" customWidth="1"/>
    <col min="49" max="49" width="13.5" bestFit="1" customWidth="1"/>
    <col min="50" max="50" width="12.33203125" bestFit="1" customWidth="1"/>
    <col min="51" max="51" width="11.6640625" bestFit="1" customWidth="1"/>
    <col min="52" max="52" width="11.83203125" bestFit="1" customWidth="1"/>
    <col min="53" max="53" width="10.5" customWidth="1"/>
    <col min="54" max="54" width="20.83203125" bestFit="1" customWidth="1"/>
    <col min="55" max="55" width="10.33203125" customWidth="1"/>
    <col min="56" max="57" width="11.5" bestFit="1" customWidth="1"/>
    <col min="58" max="58" width="10.5" customWidth="1"/>
    <col min="59" max="59" width="9.6640625" customWidth="1"/>
    <col min="60" max="60" width="11.1640625" bestFit="1" customWidth="1"/>
    <col min="61" max="62" width="10.6640625" customWidth="1"/>
    <col min="64" max="64" width="11.5" bestFit="1" customWidth="1"/>
    <col min="65" max="65" width="10.1640625" customWidth="1"/>
    <col min="66" max="66" width="12.1640625" bestFit="1" customWidth="1"/>
    <col min="67" max="67" width="13.5" bestFit="1" customWidth="1"/>
    <col min="68" max="68" width="13" bestFit="1" customWidth="1"/>
    <col min="69" max="69" width="12" bestFit="1" customWidth="1"/>
    <col min="70" max="70" width="11.33203125" bestFit="1" customWidth="1"/>
    <col min="71" max="71" width="11.1640625" bestFit="1" customWidth="1"/>
    <col min="72" max="73" width="12.1640625" bestFit="1" customWidth="1"/>
    <col min="74" max="74" width="13" bestFit="1" customWidth="1"/>
    <col min="75" max="75" width="9.33203125" customWidth="1"/>
    <col min="76" max="76" width="6.83203125" customWidth="1"/>
  </cols>
  <sheetData>
    <row r="4" spans="1:4">
      <c r="A4" s="32" t="s">
        <v>2073</v>
      </c>
      <c r="B4" s="32" t="s">
        <v>2072</v>
      </c>
    </row>
    <row r="5" spans="1:4">
      <c r="A5" s="32" t="s">
        <v>2069</v>
      </c>
      <c r="B5" t="s">
        <v>1732</v>
      </c>
      <c r="C5" t="s">
        <v>2070</v>
      </c>
      <c r="D5" t="s">
        <v>2071</v>
      </c>
    </row>
    <row r="6" spans="1:4">
      <c r="A6" s="33" t="s">
        <v>1749</v>
      </c>
      <c r="B6" s="34"/>
      <c r="C6" s="34">
        <v>3</v>
      </c>
      <c r="D6" s="34">
        <v>3</v>
      </c>
    </row>
    <row r="7" spans="1:4">
      <c r="A7" s="33" t="s">
        <v>104</v>
      </c>
      <c r="B7" s="34"/>
      <c r="C7" s="34">
        <v>6</v>
      </c>
      <c r="D7" s="34">
        <v>6</v>
      </c>
    </row>
    <row r="8" spans="1:4">
      <c r="A8" s="33" t="s">
        <v>142</v>
      </c>
      <c r="B8" s="34"/>
      <c r="C8" s="34">
        <v>5</v>
      </c>
      <c r="D8" s="34">
        <v>5</v>
      </c>
    </row>
    <row r="9" spans="1:4">
      <c r="A9" s="33" t="s">
        <v>162</v>
      </c>
      <c r="B9" s="34">
        <v>2</v>
      </c>
      <c r="C9" s="34"/>
      <c r="D9" s="34">
        <v>2</v>
      </c>
    </row>
    <row r="10" spans="1:4">
      <c r="A10" s="33" t="s">
        <v>183</v>
      </c>
      <c r="B10" s="34"/>
      <c r="C10" s="34">
        <v>2</v>
      </c>
      <c r="D10" s="34">
        <v>2</v>
      </c>
    </row>
    <row r="11" spans="1:4">
      <c r="A11" s="33" t="s">
        <v>199</v>
      </c>
      <c r="B11" s="34"/>
      <c r="C11" s="34">
        <v>2</v>
      </c>
      <c r="D11" s="34">
        <v>2</v>
      </c>
    </row>
    <row r="12" spans="1:4">
      <c r="A12" s="33" t="s">
        <v>209</v>
      </c>
      <c r="B12" s="34"/>
      <c r="C12" s="34">
        <v>5</v>
      </c>
      <c r="D12" s="34">
        <v>5</v>
      </c>
    </row>
    <row r="13" spans="1:4">
      <c r="A13" s="33" t="s">
        <v>237</v>
      </c>
      <c r="B13" s="34"/>
      <c r="C13" s="34">
        <v>5</v>
      </c>
      <c r="D13" s="34">
        <v>5</v>
      </c>
    </row>
    <row r="14" spans="1:4">
      <c r="A14" s="33" t="s">
        <v>262</v>
      </c>
      <c r="B14" s="34"/>
      <c r="C14" s="34">
        <v>10</v>
      </c>
      <c r="D14" s="34">
        <v>10</v>
      </c>
    </row>
    <row r="15" spans="1:4">
      <c r="A15" s="33" t="s">
        <v>285</v>
      </c>
      <c r="B15" s="34"/>
      <c r="C15" s="34">
        <v>5</v>
      </c>
      <c r="D15" s="34">
        <v>5</v>
      </c>
    </row>
    <row r="16" spans="1:4">
      <c r="A16" s="33" t="s">
        <v>305</v>
      </c>
      <c r="B16" s="34"/>
      <c r="C16" s="34">
        <v>10</v>
      </c>
      <c r="D16" s="34">
        <v>10</v>
      </c>
    </row>
    <row r="17" spans="1:4">
      <c r="A17" s="33" t="s">
        <v>330</v>
      </c>
      <c r="B17" s="34"/>
      <c r="C17" s="34">
        <v>3</v>
      </c>
      <c r="D17" s="34">
        <v>3</v>
      </c>
    </row>
    <row r="18" spans="1:4">
      <c r="A18" s="33" t="s">
        <v>350</v>
      </c>
      <c r="B18" s="34"/>
      <c r="C18" s="34">
        <v>15</v>
      </c>
      <c r="D18" s="34">
        <v>15</v>
      </c>
    </row>
    <row r="19" spans="1:4">
      <c r="A19" s="33" t="s">
        <v>379</v>
      </c>
      <c r="B19" s="34"/>
      <c r="C19" s="34">
        <v>10</v>
      </c>
      <c r="D19" s="34">
        <v>10</v>
      </c>
    </row>
    <row r="20" spans="1:4">
      <c r="A20" s="33" t="s">
        <v>396</v>
      </c>
      <c r="B20" s="34"/>
      <c r="C20" s="34">
        <v>5</v>
      </c>
      <c r="D20" s="34">
        <v>5</v>
      </c>
    </row>
    <row r="21" spans="1:4">
      <c r="A21" s="33" t="s">
        <v>411</v>
      </c>
      <c r="B21" s="34">
        <v>5</v>
      </c>
      <c r="C21" s="34">
        <v>5</v>
      </c>
      <c r="D21" s="34">
        <v>10</v>
      </c>
    </row>
    <row r="22" spans="1:4">
      <c r="A22" s="33" t="s">
        <v>430</v>
      </c>
      <c r="B22" s="34"/>
      <c r="C22" s="34">
        <v>3</v>
      </c>
      <c r="D22" s="34">
        <v>3</v>
      </c>
    </row>
    <row r="23" spans="1:4">
      <c r="A23" s="33" t="s">
        <v>441</v>
      </c>
      <c r="B23" s="34"/>
      <c r="C23" s="34">
        <v>3</v>
      </c>
      <c r="D23" s="34">
        <v>3</v>
      </c>
    </row>
    <row r="24" spans="1:4">
      <c r="A24" s="33" t="s">
        <v>450</v>
      </c>
      <c r="B24" s="34"/>
      <c r="C24" s="34">
        <v>5</v>
      </c>
      <c r="D24" s="34">
        <v>5</v>
      </c>
    </row>
    <row r="25" spans="1:4">
      <c r="A25" s="33" t="s">
        <v>461</v>
      </c>
      <c r="B25" s="34"/>
      <c r="C25" s="34">
        <v>5</v>
      </c>
      <c r="D25" s="34">
        <v>5</v>
      </c>
    </row>
    <row r="26" spans="1:4">
      <c r="A26" s="33" t="s">
        <v>473</v>
      </c>
      <c r="B26" s="34"/>
      <c r="C26" s="34">
        <v>5</v>
      </c>
      <c r="D26" s="34">
        <v>5</v>
      </c>
    </row>
    <row r="27" spans="1:4">
      <c r="A27" s="33" t="s">
        <v>488</v>
      </c>
      <c r="B27" s="34">
        <v>6</v>
      </c>
      <c r="C27" s="34"/>
      <c r="D27" s="34">
        <v>6</v>
      </c>
    </row>
    <row r="28" spans="1:4">
      <c r="A28" s="33" t="s">
        <v>501</v>
      </c>
      <c r="B28" s="34"/>
      <c r="C28" s="34">
        <v>3</v>
      </c>
      <c r="D28" s="34">
        <v>3</v>
      </c>
    </row>
    <row r="29" spans="1:4">
      <c r="A29" s="33" t="s">
        <v>509</v>
      </c>
      <c r="B29" s="34"/>
      <c r="C29" s="34">
        <v>3</v>
      </c>
      <c r="D29" s="34">
        <v>3</v>
      </c>
    </row>
    <row r="30" spans="1:4">
      <c r="A30" s="33" t="s">
        <v>519</v>
      </c>
      <c r="B30" s="34"/>
      <c r="C30" s="34">
        <v>5</v>
      </c>
      <c r="D30" s="34">
        <v>5</v>
      </c>
    </row>
    <row r="31" spans="1:4">
      <c r="A31" s="33" t="s">
        <v>539</v>
      </c>
      <c r="B31" s="34"/>
      <c r="C31" s="34">
        <v>10</v>
      </c>
      <c r="D31" s="34">
        <v>10</v>
      </c>
    </row>
    <row r="32" spans="1:4">
      <c r="A32" s="33" t="s">
        <v>566</v>
      </c>
      <c r="B32" s="34"/>
      <c r="C32" s="34">
        <v>6</v>
      </c>
      <c r="D32" s="34">
        <v>6</v>
      </c>
    </row>
    <row r="33" spans="1:4">
      <c r="A33" s="33" t="s">
        <v>1916</v>
      </c>
      <c r="B33" s="34"/>
      <c r="C33" s="34">
        <v>3</v>
      </c>
      <c r="D33" s="34">
        <v>3</v>
      </c>
    </row>
    <row r="34" spans="1:4">
      <c r="A34" s="33" t="s">
        <v>587</v>
      </c>
      <c r="B34" s="34"/>
      <c r="C34" s="34">
        <v>5</v>
      </c>
      <c r="D34" s="34">
        <v>5</v>
      </c>
    </row>
    <row r="35" spans="1:4">
      <c r="A35" s="33" t="s">
        <v>601</v>
      </c>
      <c r="B35" s="34"/>
      <c r="C35" s="34">
        <v>5</v>
      </c>
      <c r="D35" s="34">
        <v>5</v>
      </c>
    </row>
    <row r="36" spans="1:4">
      <c r="A36" s="33" t="s">
        <v>612</v>
      </c>
      <c r="B36" s="34"/>
      <c r="C36" s="34">
        <v>5</v>
      </c>
      <c r="D36" s="34">
        <v>5</v>
      </c>
    </row>
    <row r="37" spans="1:4">
      <c r="A37" s="33" t="s">
        <v>625</v>
      </c>
      <c r="B37" s="34"/>
      <c r="C37" s="34">
        <v>6</v>
      </c>
      <c r="D37" s="34">
        <v>6</v>
      </c>
    </row>
    <row r="38" spans="1:4">
      <c r="A38" s="33" t="s">
        <v>645</v>
      </c>
      <c r="B38" s="34"/>
      <c r="C38" s="34">
        <v>5</v>
      </c>
      <c r="D38" s="34">
        <v>5</v>
      </c>
    </row>
    <row r="39" spans="1:4">
      <c r="A39" s="33" t="s">
        <v>658</v>
      </c>
      <c r="B39" s="34"/>
      <c r="C39" s="34">
        <v>5</v>
      </c>
      <c r="D39" s="34">
        <v>5</v>
      </c>
    </row>
    <row r="40" spans="1:4">
      <c r="A40" s="33" t="s">
        <v>673</v>
      </c>
      <c r="B40" s="34"/>
      <c r="C40" s="34">
        <v>5</v>
      </c>
      <c r="D40" s="34">
        <v>5</v>
      </c>
    </row>
    <row r="41" spans="1:4">
      <c r="A41" s="33" t="s">
        <v>1913</v>
      </c>
      <c r="B41" s="34"/>
      <c r="C41" s="34">
        <v>1</v>
      </c>
      <c r="D41" s="34">
        <v>1</v>
      </c>
    </row>
    <row r="42" spans="1:4">
      <c r="A42" s="33" t="s">
        <v>1918</v>
      </c>
      <c r="B42" s="34"/>
      <c r="C42" s="34">
        <v>10</v>
      </c>
      <c r="D42" s="34">
        <v>10</v>
      </c>
    </row>
    <row r="43" spans="1:4">
      <c r="A43" s="33" t="s">
        <v>690</v>
      </c>
      <c r="B43" s="34"/>
      <c r="C43" s="34">
        <v>10</v>
      </c>
      <c r="D43" s="34">
        <v>10</v>
      </c>
    </row>
    <row r="44" spans="1:4">
      <c r="A44" s="33" t="s">
        <v>711</v>
      </c>
      <c r="B44" s="34">
        <v>6</v>
      </c>
      <c r="C44" s="34">
        <v>3</v>
      </c>
      <c r="D44" s="34">
        <v>9</v>
      </c>
    </row>
    <row r="45" spans="1:4">
      <c r="A45" s="33" t="s">
        <v>730</v>
      </c>
      <c r="B45" s="34"/>
      <c r="C45" s="34">
        <v>10</v>
      </c>
      <c r="D45" s="34">
        <v>10</v>
      </c>
    </row>
    <row r="46" spans="1:4">
      <c r="A46" s="33" t="s">
        <v>752</v>
      </c>
      <c r="B46" s="34">
        <v>5</v>
      </c>
      <c r="C46" s="34"/>
      <c r="D46" s="34">
        <v>5</v>
      </c>
    </row>
    <row r="47" spans="1:4">
      <c r="A47" s="33" t="s">
        <v>766</v>
      </c>
      <c r="B47" s="34"/>
      <c r="C47" s="34">
        <v>20</v>
      </c>
      <c r="D47" s="34">
        <v>20</v>
      </c>
    </row>
    <row r="48" spans="1:4">
      <c r="A48" s="33" t="s">
        <v>1919</v>
      </c>
      <c r="B48" s="34"/>
      <c r="C48" s="34">
        <v>8</v>
      </c>
      <c r="D48" s="34">
        <v>8</v>
      </c>
    </row>
    <row r="49" spans="1:4">
      <c r="A49" s="33" t="s">
        <v>799</v>
      </c>
      <c r="B49" s="34"/>
      <c r="C49" s="34">
        <v>5</v>
      </c>
      <c r="D49" s="34">
        <v>5</v>
      </c>
    </row>
    <row r="50" spans="1:4">
      <c r="A50" s="33" t="s">
        <v>1827</v>
      </c>
      <c r="B50" s="34"/>
      <c r="C50" s="34">
        <v>5</v>
      </c>
      <c r="D50" s="34">
        <v>5</v>
      </c>
    </row>
    <row r="51" spans="1:4">
      <c r="A51" s="33" t="s">
        <v>832</v>
      </c>
      <c r="B51" s="34"/>
      <c r="C51" s="34">
        <v>5</v>
      </c>
      <c r="D51" s="34">
        <v>5</v>
      </c>
    </row>
    <row r="52" spans="1:4">
      <c r="A52" s="33" t="s">
        <v>1825</v>
      </c>
      <c r="B52" s="34"/>
      <c r="C52" s="34">
        <v>5</v>
      </c>
      <c r="D52" s="34">
        <v>5</v>
      </c>
    </row>
    <row r="53" spans="1:4">
      <c r="A53" s="33" t="s">
        <v>857</v>
      </c>
      <c r="B53" s="34"/>
      <c r="C53" s="34">
        <v>10</v>
      </c>
      <c r="D53" s="34">
        <v>10</v>
      </c>
    </row>
    <row r="54" spans="1:4">
      <c r="A54" s="33" t="s">
        <v>1920</v>
      </c>
      <c r="B54" s="34"/>
      <c r="C54" s="34">
        <v>4</v>
      </c>
      <c r="D54" s="34">
        <v>4</v>
      </c>
    </row>
    <row r="55" spans="1:4">
      <c r="A55" s="33" t="s">
        <v>878</v>
      </c>
      <c r="B55" s="34"/>
      <c r="C55" s="34">
        <v>5</v>
      </c>
      <c r="D55" s="34">
        <v>5</v>
      </c>
    </row>
    <row r="56" spans="1:4">
      <c r="A56" s="33" t="s">
        <v>891</v>
      </c>
      <c r="B56" s="34">
        <v>10</v>
      </c>
      <c r="C56" s="34">
        <v>10</v>
      </c>
      <c r="D56" s="34">
        <v>20</v>
      </c>
    </row>
    <row r="57" spans="1:4">
      <c r="A57" s="33" t="s">
        <v>922</v>
      </c>
      <c r="B57" s="34"/>
      <c r="C57" s="34">
        <v>5</v>
      </c>
      <c r="D57" s="34">
        <v>5</v>
      </c>
    </row>
    <row r="58" spans="1:4">
      <c r="A58" s="33" t="s">
        <v>940</v>
      </c>
      <c r="B58" s="34"/>
      <c r="C58" s="34">
        <v>3</v>
      </c>
      <c r="D58" s="34">
        <v>3</v>
      </c>
    </row>
    <row r="59" spans="1:4">
      <c r="A59" s="33" t="s">
        <v>956</v>
      </c>
      <c r="B59" s="34">
        <v>10</v>
      </c>
      <c r="C59" s="34">
        <v>10</v>
      </c>
      <c r="D59" s="34">
        <v>20</v>
      </c>
    </row>
    <row r="60" spans="1:4">
      <c r="A60" s="33" t="s">
        <v>984</v>
      </c>
      <c r="B60" s="34">
        <v>3</v>
      </c>
      <c r="C60" s="34">
        <v>3</v>
      </c>
      <c r="D60" s="34">
        <v>6</v>
      </c>
    </row>
    <row r="61" spans="1:4">
      <c r="A61" s="33" t="s">
        <v>1000</v>
      </c>
      <c r="B61" s="34"/>
      <c r="C61" s="34">
        <v>6</v>
      </c>
      <c r="D61" s="34">
        <v>6</v>
      </c>
    </row>
    <row r="62" spans="1:4">
      <c r="A62" s="33" t="s">
        <v>1018</v>
      </c>
      <c r="B62" s="34"/>
      <c r="C62" s="34">
        <v>5</v>
      </c>
      <c r="D62" s="34">
        <v>5</v>
      </c>
    </row>
    <row r="63" spans="1:4">
      <c r="A63" s="33" t="s">
        <v>1032</v>
      </c>
      <c r="B63" s="34"/>
      <c r="C63" s="34">
        <v>5</v>
      </c>
      <c r="D63" s="34">
        <v>5</v>
      </c>
    </row>
    <row r="64" spans="1:4">
      <c r="A64" s="33" t="s">
        <v>1049</v>
      </c>
      <c r="B64" s="34"/>
      <c r="C64" s="34">
        <v>10</v>
      </c>
      <c r="D64" s="34">
        <v>10</v>
      </c>
    </row>
    <row r="65" spans="1:4">
      <c r="A65" s="33" t="s">
        <v>1070</v>
      </c>
      <c r="B65" s="34"/>
      <c r="C65" s="34">
        <v>6</v>
      </c>
      <c r="D65" s="34">
        <v>6</v>
      </c>
    </row>
    <row r="66" spans="1:4">
      <c r="A66" s="33" t="s">
        <v>1086</v>
      </c>
      <c r="B66" s="34"/>
      <c r="C66" s="34">
        <v>6</v>
      </c>
      <c r="D66" s="34">
        <v>6</v>
      </c>
    </row>
    <row r="67" spans="1:4">
      <c r="A67" s="33" t="s">
        <v>1101</v>
      </c>
      <c r="B67" s="34"/>
      <c r="C67" s="34">
        <v>5</v>
      </c>
      <c r="D67" s="34">
        <v>5</v>
      </c>
    </row>
    <row r="68" spans="1:4">
      <c r="A68" s="33" t="s">
        <v>1933</v>
      </c>
      <c r="B68" s="34">
        <v>3</v>
      </c>
      <c r="C68" s="34">
        <v>10</v>
      </c>
      <c r="D68" s="34">
        <v>13</v>
      </c>
    </row>
    <row r="69" spans="1:4">
      <c r="A69" s="33" t="s">
        <v>1140</v>
      </c>
      <c r="B69" s="34"/>
      <c r="C69" s="34">
        <v>5</v>
      </c>
      <c r="D69" s="34">
        <v>5</v>
      </c>
    </row>
    <row r="70" spans="1:4">
      <c r="A70" s="33" t="s">
        <v>1153</v>
      </c>
      <c r="B70" s="34"/>
      <c r="C70" s="34">
        <v>15</v>
      </c>
      <c r="D70" s="34">
        <v>15</v>
      </c>
    </row>
    <row r="71" spans="1:4">
      <c r="A71" s="33" t="s">
        <v>1914</v>
      </c>
      <c r="B71" s="34"/>
      <c r="C71" s="34">
        <v>1</v>
      </c>
      <c r="D71" s="34">
        <v>1</v>
      </c>
    </row>
    <row r="72" spans="1:4">
      <c r="A72" s="33" t="s">
        <v>1178</v>
      </c>
      <c r="B72" s="34"/>
      <c r="C72" s="34">
        <v>10</v>
      </c>
      <c r="D72" s="34">
        <v>10</v>
      </c>
    </row>
    <row r="73" spans="1:4">
      <c r="A73" s="33" t="s">
        <v>1922</v>
      </c>
      <c r="B73" s="34"/>
      <c r="C73" s="34">
        <v>5</v>
      </c>
      <c r="D73" s="34">
        <v>5</v>
      </c>
    </row>
    <row r="74" spans="1:4">
      <c r="A74" s="33" t="s">
        <v>1197</v>
      </c>
      <c r="B74" s="34"/>
      <c r="C74" s="34">
        <v>5</v>
      </c>
      <c r="D74" s="34">
        <v>5</v>
      </c>
    </row>
    <row r="75" spans="1:4">
      <c r="A75" s="33" t="s">
        <v>1209</v>
      </c>
      <c r="B75" s="34"/>
      <c r="C75" s="34">
        <v>5</v>
      </c>
      <c r="D75" s="34">
        <v>5</v>
      </c>
    </row>
    <row r="76" spans="1:4">
      <c r="A76" s="33" t="s">
        <v>1221</v>
      </c>
      <c r="B76" s="34"/>
      <c r="C76" s="34">
        <v>5</v>
      </c>
      <c r="D76" s="34">
        <v>5</v>
      </c>
    </row>
    <row r="77" spans="1:4">
      <c r="A77" s="33" t="s">
        <v>1824</v>
      </c>
      <c r="B77" s="34"/>
      <c r="C77" s="34">
        <v>5</v>
      </c>
      <c r="D77" s="34">
        <v>5</v>
      </c>
    </row>
    <row r="78" spans="1:4">
      <c r="A78" s="33" t="s">
        <v>1235</v>
      </c>
      <c r="B78" s="34"/>
      <c r="C78" s="34">
        <v>5</v>
      </c>
      <c r="D78" s="34">
        <v>5</v>
      </c>
    </row>
    <row r="79" spans="1:4">
      <c r="A79" s="33" t="s">
        <v>1923</v>
      </c>
      <c r="B79" s="34"/>
      <c r="C79" s="34">
        <v>15</v>
      </c>
      <c r="D79" s="34">
        <v>15</v>
      </c>
    </row>
    <row r="80" spans="1:4">
      <c r="A80" s="33" t="s">
        <v>2070</v>
      </c>
      <c r="B80" s="34"/>
      <c r="C80" s="34"/>
      <c r="D80" s="34"/>
    </row>
    <row r="81" spans="1:4">
      <c r="A81" s="33" t="s">
        <v>2071</v>
      </c>
      <c r="B81" s="34">
        <v>50</v>
      </c>
      <c r="C81" s="34">
        <v>439</v>
      </c>
      <c r="D81" s="34">
        <v>489</v>
      </c>
    </row>
    <row r="83" spans="1:4">
      <c r="A83" t="s">
        <v>2074</v>
      </c>
      <c r="C83" s="35">
        <f>COUNT(C6:C80)</f>
        <v>71</v>
      </c>
      <c r="D83">
        <f>COUNT(D6:D80)</f>
        <v>74</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I265"/>
  <sheetViews>
    <sheetView topLeftCell="A3" workbookViewId="0">
      <selection activeCell="C3" sqref="C3"/>
    </sheetView>
  </sheetViews>
  <sheetFormatPr baseColWidth="10" defaultColWidth="11" defaultRowHeight="15" x14ac:dyDescent="0"/>
  <sheetData>
    <row r="1" spans="1:61">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c r="BI1" t="s">
        <v>60</v>
      </c>
    </row>
    <row r="2" spans="1:61">
      <c r="A2" t="s">
        <v>61</v>
      </c>
      <c r="B2" t="s">
        <v>62</v>
      </c>
      <c r="C2" t="s">
        <v>63</v>
      </c>
      <c r="D2" t="s">
        <v>64</v>
      </c>
      <c r="E2" t="s">
        <v>65</v>
      </c>
      <c r="F2" t="s">
        <v>66</v>
      </c>
      <c r="G2">
        <v>1.6910000000000001</v>
      </c>
      <c r="H2" t="s">
        <v>67</v>
      </c>
      <c r="I2">
        <v>2015</v>
      </c>
      <c r="J2" t="s">
        <v>68</v>
      </c>
      <c r="K2" t="s">
        <v>69</v>
      </c>
      <c r="L2" t="s">
        <v>70</v>
      </c>
      <c r="M2" t="s">
        <v>71</v>
      </c>
      <c r="N2" t="s">
        <v>72</v>
      </c>
      <c r="O2" t="s">
        <v>73</v>
      </c>
      <c r="P2" t="s">
        <v>74</v>
      </c>
      <c r="Q2" t="s">
        <v>75</v>
      </c>
      <c r="R2" t="s">
        <v>72</v>
      </c>
      <c r="S2" t="s">
        <v>75</v>
      </c>
      <c r="T2" t="s">
        <v>76</v>
      </c>
      <c r="U2" t="s">
        <v>76</v>
      </c>
      <c r="V2" t="s">
        <v>76</v>
      </c>
      <c r="W2" t="s">
        <v>77</v>
      </c>
      <c r="X2" t="s">
        <v>78</v>
      </c>
      <c r="Y2" t="s">
        <v>78</v>
      </c>
      <c r="Z2" t="s">
        <v>79</v>
      </c>
      <c r="AA2" t="s">
        <v>80</v>
      </c>
      <c r="AB2" t="s">
        <v>81</v>
      </c>
      <c r="AC2" t="s">
        <v>81</v>
      </c>
      <c r="AD2" t="s">
        <v>82</v>
      </c>
      <c r="AE2" t="s">
        <v>83</v>
      </c>
      <c r="AF2" t="s">
        <v>84</v>
      </c>
      <c r="AG2" t="s">
        <v>85</v>
      </c>
      <c r="AH2" t="s">
        <v>86</v>
      </c>
      <c r="AI2" t="s">
        <v>76</v>
      </c>
      <c r="AJ2">
        <v>3</v>
      </c>
      <c r="AK2" t="s">
        <v>87</v>
      </c>
      <c r="AL2">
        <v>3</v>
      </c>
      <c r="AM2">
        <v>17</v>
      </c>
      <c r="AN2" t="s">
        <v>88</v>
      </c>
      <c r="AO2">
        <v>4</v>
      </c>
      <c r="AP2">
        <v>3</v>
      </c>
      <c r="AQ2">
        <v>5</v>
      </c>
      <c r="AR2">
        <v>3</v>
      </c>
      <c r="AS2" t="s">
        <v>89</v>
      </c>
      <c r="AT2" t="s">
        <v>90</v>
      </c>
      <c r="AU2" t="s">
        <v>91</v>
      </c>
      <c r="AV2" t="s">
        <v>92</v>
      </c>
      <c r="AW2">
        <v>0.24</v>
      </c>
      <c r="AX2">
        <v>0.1</v>
      </c>
      <c r="AY2">
        <v>7</v>
      </c>
      <c r="AZ2">
        <v>0.26</v>
      </c>
      <c r="BA2">
        <v>0.17</v>
      </c>
      <c r="BB2">
        <v>0.08</v>
      </c>
      <c r="BC2">
        <v>8</v>
      </c>
      <c r="BD2">
        <v>0.23</v>
      </c>
      <c r="BE2" t="s">
        <v>93</v>
      </c>
      <c r="BF2" t="s">
        <v>94</v>
      </c>
      <c r="BG2" t="s">
        <v>95</v>
      </c>
      <c r="BH2" t="s">
        <v>96</v>
      </c>
      <c r="BI2">
        <v>1</v>
      </c>
    </row>
    <row r="3" spans="1:61">
      <c r="A3" t="s">
        <v>97</v>
      </c>
      <c r="B3" t="s">
        <v>62</v>
      </c>
      <c r="C3" t="s">
        <v>63</v>
      </c>
      <c r="D3" t="s">
        <v>64</v>
      </c>
      <c r="E3" t="s">
        <v>65</v>
      </c>
      <c r="F3" t="s">
        <v>66</v>
      </c>
      <c r="G3">
        <v>1.6910000000000001</v>
      </c>
      <c r="H3" t="s">
        <v>67</v>
      </c>
      <c r="I3">
        <v>2015</v>
      </c>
      <c r="J3" t="s">
        <v>68</v>
      </c>
      <c r="K3" t="s">
        <v>69</v>
      </c>
      <c r="L3" t="s">
        <v>70</v>
      </c>
      <c r="M3" t="s">
        <v>71</v>
      </c>
      <c r="N3" t="s">
        <v>72</v>
      </c>
      <c r="O3" t="s">
        <v>73</v>
      </c>
      <c r="P3" t="s">
        <v>74</v>
      </c>
      <c r="Q3" t="s">
        <v>75</v>
      </c>
      <c r="R3" t="s">
        <v>72</v>
      </c>
      <c r="S3" t="s">
        <v>75</v>
      </c>
      <c r="T3" t="s">
        <v>76</v>
      </c>
      <c r="U3" t="s">
        <v>76</v>
      </c>
      <c r="V3" t="s">
        <v>76</v>
      </c>
      <c r="W3" t="s">
        <v>77</v>
      </c>
      <c r="X3" t="s">
        <v>78</v>
      </c>
      <c r="Y3" t="s">
        <v>78</v>
      </c>
      <c r="Z3" t="s">
        <v>79</v>
      </c>
      <c r="AA3" t="s">
        <v>80</v>
      </c>
      <c r="AB3" t="s">
        <v>81</v>
      </c>
      <c r="AC3" t="s">
        <v>81</v>
      </c>
      <c r="AD3" t="s">
        <v>82</v>
      </c>
      <c r="AE3" t="s">
        <v>83</v>
      </c>
      <c r="AF3" t="s">
        <v>84</v>
      </c>
      <c r="AG3" t="s">
        <v>85</v>
      </c>
      <c r="AH3" t="s">
        <v>86</v>
      </c>
      <c r="AI3" t="s">
        <v>76</v>
      </c>
      <c r="AJ3">
        <v>3</v>
      </c>
      <c r="AK3" t="s">
        <v>87</v>
      </c>
      <c r="AL3">
        <v>3</v>
      </c>
      <c r="AM3">
        <v>17</v>
      </c>
      <c r="AN3" t="s">
        <v>88</v>
      </c>
      <c r="AO3">
        <v>4</v>
      </c>
      <c r="AP3">
        <v>3</v>
      </c>
      <c r="AQ3">
        <v>5</v>
      </c>
      <c r="AR3">
        <v>3</v>
      </c>
      <c r="AS3" t="s">
        <v>89</v>
      </c>
      <c r="AT3" t="s">
        <v>90</v>
      </c>
      <c r="AU3" t="s">
        <v>91</v>
      </c>
      <c r="AV3" t="s">
        <v>98</v>
      </c>
      <c r="AW3">
        <v>0.52</v>
      </c>
      <c r="AX3">
        <v>0.11</v>
      </c>
      <c r="AY3">
        <v>7</v>
      </c>
      <c r="AZ3">
        <v>0.3</v>
      </c>
      <c r="BA3">
        <v>0.33</v>
      </c>
      <c r="BB3">
        <v>0.1</v>
      </c>
      <c r="BC3">
        <v>8</v>
      </c>
      <c r="BD3">
        <v>0.28000000000000003</v>
      </c>
      <c r="BE3" t="s">
        <v>93</v>
      </c>
      <c r="BF3" t="s">
        <v>94</v>
      </c>
      <c r="BG3" t="s">
        <v>99</v>
      </c>
      <c r="BH3" t="s">
        <v>96</v>
      </c>
      <c r="BI3">
        <v>2</v>
      </c>
    </row>
    <row r="4" spans="1:61">
      <c r="A4" t="s">
        <v>100</v>
      </c>
      <c r="B4" t="s">
        <v>62</v>
      </c>
      <c r="C4" t="s">
        <v>63</v>
      </c>
      <c r="D4" t="s">
        <v>64</v>
      </c>
      <c r="E4" t="s">
        <v>65</v>
      </c>
      <c r="F4" t="s">
        <v>66</v>
      </c>
      <c r="G4">
        <v>1.6910000000000001</v>
      </c>
      <c r="H4" t="s">
        <v>67</v>
      </c>
      <c r="I4">
        <v>2015</v>
      </c>
      <c r="J4" t="s">
        <v>68</v>
      </c>
      <c r="K4" t="s">
        <v>69</v>
      </c>
      <c r="L4" t="s">
        <v>70</v>
      </c>
      <c r="M4" t="s">
        <v>71</v>
      </c>
      <c r="N4" t="s">
        <v>72</v>
      </c>
      <c r="O4" t="s">
        <v>73</v>
      </c>
      <c r="P4" t="s">
        <v>74</v>
      </c>
      <c r="Q4" t="s">
        <v>75</v>
      </c>
      <c r="R4" t="s">
        <v>72</v>
      </c>
      <c r="S4" t="s">
        <v>75</v>
      </c>
      <c r="T4" t="s">
        <v>76</v>
      </c>
      <c r="U4" t="s">
        <v>76</v>
      </c>
      <c r="V4" t="s">
        <v>76</v>
      </c>
      <c r="W4" t="s">
        <v>77</v>
      </c>
      <c r="X4" t="s">
        <v>78</v>
      </c>
      <c r="Y4" t="s">
        <v>78</v>
      </c>
      <c r="Z4" t="s">
        <v>79</v>
      </c>
      <c r="AA4" t="s">
        <v>80</v>
      </c>
      <c r="AB4" t="s">
        <v>81</v>
      </c>
      <c r="AC4" t="s">
        <v>81</v>
      </c>
      <c r="AD4" t="s">
        <v>82</v>
      </c>
      <c r="AE4" t="s">
        <v>83</v>
      </c>
      <c r="AF4" t="s">
        <v>84</v>
      </c>
      <c r="AG4" t="s">
        <v>85</v>
      </c>
      <c r="AH4" t="s">
        <v>86</v>
      </c>
      <c r="AI4" t="s">
        <v>76</v>
      </c>
      <c r="AJ4">
        <v>3</v>
      </c>
      <c r="AK4" t="s">
        <v>87</v>
      </c>
      <c r="AL4">
        <v>3</v>
      </c>
      <c r="AM4">
        <v>17</v>
      </c>
      <c r="AN4" t="s">
        <v>88</v>
      </c>
      <c r="AO4">
        <v>4</v>
      </c>
      <c r="AP4">
        <v>3</v>
      </c>
      <c r="AQ4">
        <v>5</v>
      </c>
      <c r="AR4">
        <v>3</v>
      </c>
      <c r="AS4" t="s">
        <v>89</v>
      </c>
      <c r="AT4" t="s">
        <v>90</v>
      </c>
      <c r="AU4" t="s">
        <v>91</v>
      </c>
      <c r="AV4" t="s">
        <v>101</v>
      </c>
      <c r="AW4">
        <v>0.81</v>
      </c>
      <c r="AX4">
        <v>0.09</v>
      </c>
      <c r="AY4">
        <v>7</v>
      </c>
      <c r="AZ4">
        <v>0.24</v>
      </c>
      <c r="BA4">
        <v>0.75</v>
      </c>
      <c r="BB4">
        <v>0.09</v>
      </c>
      <c r="BC4">
        <v>8</v>
      </c>
      <c r="BD4">
        <v>0.27</v>
      </c>
      <c r="BE4" t="s">
        <v>93</v>
      </c>
      <c r="BF4" t="s">
        <v>94</v>
      </c>
      <c r="BG4" t="s">
        <v>102</v>
      </c>
      <c r="BH4" t="s">
        <v>96</v>
      </c>
      <c r="BI4">
        <v>3</v>
      </c>
    </row>
    <row r="5" spans="1:61">
      <c r="A5" t="s">
        <v>103</v>
      </c>
      <c r="B5" t="s">
        <v>104</v>
      </c>
      <c r="C5" t="s">
        <v>105</v>
      </c>
      <c r="D5" t="s">
        <v>106</v>
      </c>
      <c r="E5" t="s">
        <v>107</v>
      </c>
      <c r="F5" t="s">
        <v>108</v>
      </c>
      <c r="G5">
        <v>2.82</v>
      </c>
      <c r="H5" t="s">
        <v>67</v>
      </c>
      <c r="I5">
        <v>2016</v>
      </c>
      <c r="J5" t="s">
        <v>109</v>
      </c>
      <c r="K5" t="s">
        <v>110</v>
      </c>
      <c r="L5" t="s">
        <v>111</v>
      </c>
      <c r="M5" t="s">
        <v>71</v>
      </c>
      <c r="N5" t="s">
        <v>112</v>
      </c>
      <c r="O5" t="s">
        <v>73</v>
      </c>
      <c r="P5" t="s">
        <v>113</v>
      </c>
      <c r="Q5" t="s">
        <v>75</v>
      </c>
      <c r="R5" t="s">
        <v>72</v>
      </c>
      <c r="S5" t="s">
        <v>75</v>
      </c>
      <c r="T5" t="s">
        <v>76</v>
      </c>
      <c r="U5" t="s">
        <v>76</v>
      </c>
      <c r="V5" t="s">
        <v>76</v>
      </c>
      <c r="W5" t="s">
        <v>77</v>
      </c>
      <c r="X5" t="s">
        <v>114</v>
      </c>
      <c r="Y5" t="s">
        <v>115</v>
      </c>
      <c r="Z5" t="s">
        <v>116</v>
      </c>
      <c r="AA5" t="s">
        <v>117</v>
      </c>
      <c r="AB5" t="s">
        <v>118</v>
      </c>
      <c r="AC5" t="s">
        <v>119</v>
      </c>
      <c r="AD5" t="s">
        <v>120</v>
      </c>
      <c r="AE5" t="s">
        <v>121</v>
      </c>
      <c r="AF5" t="s">
        <v>122</v>
      </c>
      <c r="AG5" t="s">
        <v>123</v>
      </c>
      <c r="AH5" t="s">
        <v>86</v>
      </c>
      <c r="AI5" t="s">
        <v>76</v>
      </c>
      <c r="AJ5">
        <v>3</v>
      </c>
      <c r="AK5" t="s">
        <v>87</v>
      </c>
      <c r="AL5" t="s">
        <v>124</v>
      </c>
      <c r="AM5" t="s">
        <v>125</v>
      </c>
      <c r="AN5" t="s">
        <v>126</v>
      </c>
      <c r="AO5">
        <v>8</v>
      </c>
      <c r="AP5">
        <v>4</v>
      </c>
      <c r="AQ5">
        <v>9</v>
      </c>
      <c r="AR5">
        <v>6</v>
      </c>
      <c r="AS5" t="s">
        <v>127</v>
      </c>
      <c r="AT5" t="s">
        <v>128</v>
      </c>
      <c r="AU5" t="s">
        <v>129</v>
      </c>
      <c r="AV5" t="s">
        <v>92</v>
      </c>
      <c r="AW5">
        <v>13.54</v>
      </c>
      <c r="AX5">
        <v>3.4</v>
      </c>
      <c r="AY5">
        <v>8</v>
      </c>
      <c r="AZ5">
        <v>9.6199999999999992</v>
      </c>
      <c r="BA5">
        <v>16.670000000000002</v>
      </c>
      <c r="BB5">
        <v>3.1</v>
      </c>
      <c r="BC5">
        <v>9</v>
      </c>
      <c r="BD5">
        <v>9.3000000000000007</v>
      </c>
      <c r="BE5" t="s">
        <v>93</v>
      </c>
      <c r="BF5" t="s">
        <v>130</v>
      </c>
      <c r="BG5" t="s">
        <v>131</v>
      </c>
      <c r="BH5" t="s">
        <v>96</v>
      </c>
      <c r="BI5">
        <v>4</v>
      </c>
    </row>
    <row r="6" spans="1:61">
      <c r="A6" t="s">
        <v>132</v>
      </c>
      <c r="B6" t="s">
        <v>104</v>
      </c>
      <c r="C6" t="s">
        <v>105</v>
      </c>
      <c r="D6" t="s">
        <v>106</v>
      </c>
      <c r="E6" t="s">
        <v>107</v>
      </c>
      <c r="F6" t="s">
        <v>108</v>
      </c>
      <c r="G6">
        <v>2.82</v>
      </c>
      <c r="H6" t="s">
        <v>67</v>
      </c>
      <c r="I6">
        <v>2016</v>
      </c>
      <c r="J6" t="s">
        <v>109</v>
      </c>
      <c r="K6" t="s">
        <v>110</v>
      </c>
      <c r="L6" t="s">
        <v>111</v>
      </c>
      <c r="M6" t="s">
        <v>71</v>
      </c>
      <c r="N6" t="s">
        <v>112</v>
      </c>
      <c r="O6" t="s">
        <v>73</v>
      </c>
      <c r="P6" t="s">
        <v>113</v>
      </c>
      <c r="Q6" t="s">
        <v>75</v>
      </c>
      <c r="R6" t="s">
        <v>72</v>
      </c>
      <c r="S6" t="s">
        <v>75</v>
      </c>
      <c r="T6" t="s">
        <v>76</v>
      </c>
      <c r="U6" t="s">
        <v>76</v>
      </c>
      <c r="V6" t="s">
        <v>76</v>
      </c>
      <c r="W6" t="s">
        <v>77</v>
      </c>
      <c r="X6" t="s">
        <v>114</v>
      </c>
      <c r="Y6" t="s">
        <v>115</v>
      </c>
      <c r="Z6" t="s">
        <v>116</v>
      </c>
      <c r="AA6" t="s">
        <v>117</v>
      </c>
      <c r="AB6" t="s">
        <v>118</v>
      </c>
      <c r="AC6" t="s">
        <v>119</v>
      </c>
      <c r="AD6" t="s">
        <v>120</v>
      </c>
      <c r="AE6" t="s">
        <v>121</v>
      </c>
      <c r="AF6" t="s">
        <v>122</v>
      </c>
      <c r="AG6" t="s">
        <v>123</v>
      </c>
      <c r="AH6" t="s">
        <v>86</v>
      </c>
      <c r="AI6" t="s">
        <v>76</v>
      </c>
      <c r="AJ6">
        <v>3</v>
      </c>
      <c r="AK6" t="s">
        <v>87</v>
      </c>
      <c r="AL6" t="s">
        <v>124</v>
      </c>
      <c r="AM6" t="s">
        <v>125</v>
      </c>
      <c r="AN6" t="s">
        <v>126</v>
      </c>
      <c r="AO6">
        <v>8</v>
      </c>
      <c r="AP6">
        <v>4</v>
      </c>
      <c r="AQ6">
        <v>9</v>
      </c>
      <c r="AR6">
        <v>6</v>
      </c>
      <c r="AS6" t="s">
        <v>127</v>
      </c>
      <c r="AT6" t="s">
        <v>128</v>
      </c>
      <c r="AU6" t="s">
        <v>129</v>
      </c>
      <c r="AV6" t="s">
        <v>98</v>
      </c>
      <c r="AW6">
        <v>4.8</v>
      </c>
      <c r="AX6">
        <v>0.99</v>
      </c>
      <c r="AY6">
        <v>8</v>
      </c>
      <c r="AZ6">
        <v>2.8</v>
      </c>
      <c r="BA6">
        <v>5.36</v>
      </c>
      <c r="BB6">
        <v>1.52</v>
      </c>
      <c r="BC6">
        <v>9</v>
      </c>
      <c r="BD6">
        <v>4.5599999999999996</v>
      </c>
      <c r="BE6" t="s">
        <v>93</v>
      </c>
      <c r="BF6" t="s">
        <v>130</v>
      </c>
      <c r="BG6" t="s">
        <v>133</v>
      </c>
      <c r="BH6" t="s">
        <v>96</v>
      </c>
      <c r="BI6">
        <v>5</v>
      </c>
    </row>
    <row r="7" spans="1:61">
      <c r="A7" t="s">
        <v>134</v>
      </c>
      <c r="B7" t="s">
        <v>104</v>
      </c>
      <c r="C7" t="s">
        <v>105</v>
      </c>
      <c r="D7" t="s">
        <v>106</v>
      </c>
      <c r="E7" t="s">
        <v>107</v>
      </c>
      <c r="F7" t="s">
        <v>108</v>
      </c>
      <c r="G7">
        <v>2.82</v>
      </c>
      <c r="H7" t="s">
        <v>67</v>
      </c>
      <c r="I7">
        <v>2016</v>
      </c>
      <c r="J7" t="s">
        <v>109</v>
      </c>
      <c r="K7" t="s">
        <v>110</v>
      </c>
      <c r="L7" t="s">
        <v>111</v>
      </c>
      <c r="M7" t="s">
        <v>71</v>
      </c>
      <c r="N7" t="s">
        <v>112</v>
      </c>
      <c r="O7" t="s">
        <v>73</v>
      </c>
      <c r="P7" t="s">
        <v>113</v>
      </c>
      <c r="Q7" t="s">
        <v>75</v>
      </c>
      <c r="R7" t="s">
        <v>72</v>
      </c>
      <c r="S7" t="s">
        <v>75</v>
      </c>
      <c r="T7" t="s">
        <v>76</v>
      </c>
      <c r="U7" t="s">
        <v>76</v>
      </c>
      <c r="V7" t="s">
        <v>76</v>
      </c>
      <c r="W7" t="s">
        <v>77</v>
      </c>
      <c r="X7" t="s">
        <v>114</v>
      </c>
      <c r="Y7" t="s">
        <v>115</v>
      </c>
      <c r="Z7" t="s">
        <v>116</v>
      </c>
      <c r="AA7" t="s">
        <v>117</v>
      </c>
      <c r="AB7" t="s">
        <v>118</v>
      </c>
      <c r="AC7" t="s">
        <v>119</v>
      </c>
      <c r="AD7" t="s">
        <v>120</v>
      </c>
      <c r="AE7" t="s">
        <v>121</v>
      </c>
      <c r="AF7" t="s">
        <v>122</v>
      </c>
      <c r="AG7" t="s">
        <v>123</v>
      </c>
      <c r="AH7" t="s">
        <v>86</v>
      </c>
      <c r="AI7" t="s">
        <v>76</v>
      </c>
      <c r="AJ7">
        <v>3</v>
      </c>
      <c r="AK7" t="s">
        <v>87</v>
      </c>
      <c r="AL7" t="s">
        <v>124</v>
      </c>
      <c r="AM7" t="s">
        <v>125</v>
      </c>
      <c r="AN7" t="s">
        <v>126</v>
      </c>
      <c r="AO7">
        <v>8</v>
      </c>
      <c r="AP7">
        <v>4</v>
      </c>
      <c r="AQ7">
        <v>9</v>
      </c>
      <c r="AR7">
        <v>6</v>
      </c>
      <c r="AS7" t="s">
        <v>127</v>
      </c>
      <c r="AT7" t="s">
        <v>128</v>
      </c>
      <c r="AU7" t="s">
        <v>129</v>
      </c>
      <c r="AV7" t="s">
        <v>101</v>
      </c>
      <c r="AW7">
        <v>6.06</v>
      </c>
      <c r="AX7">
        <v>0.86</v>
      </c>
      <c r="AY7">
        <v>8</v>
      </c>
      <c r="AZ7">
        <v>2.4300000000000002</v>
      </c>
      <c r="BA7">
        <v>4.8499999999999996</v>
      </c>
      <c r="BB7">
        <v>1.51</v>
      </c>
      <c r="BC7">
        <v>9</v>
      </c>
      <c r="BD7">
        <v>4.53</v>
      </c>
      <c r="BE7" t="s">
        <v>93</v>
      </c>
      <c r="BF7" t="s">
        <v>130</v>
      </c>
      <c r="BG7" t="s">
        <v>135</v>
      </c>
      <c r="BH7" t="s">
        <v>96</v>
      </c>
      <c r="BI7">
        <v>6</v>
      </c>
    </row>
    <row r="8" spans="1:61">
      <c r="A8" t="s">
        <v>136</v>
      </c>
      <c r="B8" t="s">
        <v>104</v>
      </c>
      <c r="C8" t="s">
        <v>105</v>
      </c>
      <c r="D8" t="s">
        <v>137</v>
      </c>
      <c r="E8" t="s">
        <v>107</v>
      </c>
      <c r="F8" t="s">
        <v>108</v>
      </c>
      <c r="G8">
        <v>2.82</v>
      </c>
      <c r="H8" t="s">
        <v>67</v>
      </c>
      <c r="I8">
        <v>2016</v>
      </c>
      <c r="J8" t="s">
        <v>109</v>
      </c>
      <c r="K8" t="s">
        <v>110</v>
      </c>
      <c r="L8" t="s">
        <v>111</v>
      </c>
      <c r="M8" t="s">
        <v>71</v>
      </c>
      <c r="N8" t="s">
        <v>112</v>
      </c>
      <c r="O8" t="s">
        <v>73</v>
      </c>
      <c r="P8" t="s">
        <v>113</v>
      </c>
      <c r="Q8" t="s">
        <v>75</v>
      </c>
      <c r="R8" t="s">
        <v>72</v>
      </c>
      <c r="S8" t="s">
        <v>75</v>
      </c>
      <c r="T8" t="s">
        <v>76</v>
      </c>
      <c r="U8" t="s">
        <v>76</v>
      </c>
      <c r="V8" t="s">
        <v>76</v>
      </c>
      <c r="W8" t="s">
        <v>77</v>
      </c>
      <c r="X8" t="s">
        <v>114</v>
      </c>
      <c r="Y8" t="s">
        <v>115</v>
      </c>
      <c r="Z8" t="s">
        <v>116</v>
      </c>
      <c r="AA8" t="s">
        <v>117</v>
      </c>
      <c r="AB8" t="s">
        <v>118</v>
      </c>
      <c r="AC8" t="s">
        <v>119</v>
      </c>
      <c r="AD8" t="s">
        <v>120</v>
      </c>
      <c r="AE8" t="s">
        <v>121</v>
      </c>
      <c r="AF8" t="s">
        <v>122</v>
      </c>
      <c r="AG8" t="s">
        <v>123</v>
      </c>
      <c r="AH8" t="s">
        <v>86</v>
      </c>
      <c r="AI8" t="s">
        <v>76</v>
      </c>
      <c r="AJ8">
        <v>3</v>
      </c>
      <c r="AK8" t="s">
        <v>87</v>
      </c>
      <c r="AL8" t="s">
        <v>124</v>
      </c>
      <c r="AM8" t="s">
        <v>125</v>
      </c>
      <c r="AN8" t="s">
        <v>126</v>
      </c>
      <c r="AO8">
        <v>8</v>
      </c>
      <c r="AP8">
        <v>4</v>
      </c>
      <c r="AQ8">
        <v>9</v>
      </c>
      <c r="AR8">
        <v>6</v>
      </c>
      <c r="AS8" t="s">
        <v>138</v>
      </c>
      <c r="AT8" t="s">
        <v>128</v>
      </c>
      <c r="AU8" t="s">
        <v>129</v>
      </c>
      <c r="AV8" t="s">
        <v>92</v>
      </c>
      <c r="AW8">
        <v>12.06</v>
      </c>
      <c r="AX8">
        <v>5.51</v>
      </c>
      <c r="AY8">
        <v>4</v>
      </c>
      <c r="AZ8">
        <v>11.02</v>
      </c>
      <c r="BA8">
        <v>11.7</v>
      </c>
      <c r="BB8">
        <v>4.17</v>
      </c>
      <c r="BC8">
        <v>6</v>
      </c>
      <c r="BD8">
        <v>10.210000000000001</v>
      </c>
      <c r="BE8" t="s">
        <v>93</v>
      </c>
      <c r="BF8" t="s">
        <v>130</v>
      </c>
      <c r="BG8" t="s">
        <v>131</v>
      </c>
      <c r="BH8" t="s">
        <v>96</v>
      </c>
      <c r="BI8">
        <v>7</v>
      </c>
    </row>
    <row r="9" spans="1:61">
      <c r="A9" t="s">
        <v>139</v>
      </c>
      <c r="B9" t="s">
        <v>104</v>
      </c>
      <c r="C9" t="s">
        <v>105</v>
      </c>
      <c r="D9" t="s">
        <v>137</v>
      </c>
      <c r="E9" t="s">
        <v>107</v>
      </c>
      <c r="F9" t="s">
        <v>108</v>
      </c>
      <c r="G9">
        <v>2.82</v>
      </c>
      <c r="H9" t="s">
        <v>67</v>
      </c>
      <c r="I9">
        <v>2016</v>
      </c>
      <c r="J9" t="s">
        <v>109</v>
      </c>
      <c r="K9" t="s">
        <v>110</v>
      </c>
      <c r="L9" t="s">
        <v>111</v>
      </c>
      <c r="M9" t="s">
        <v>71</v>
      </c>
      <c r="N9" t="s">
        <v>112</v>
      </c>
      <c r="O9" t="s">
        <v>73</v>
      </c>
      <c r="P9" t="s">
        <v>113</v>
      </c>
      <c r="Q9" t="s">
        <v>75</v>
      </c>
      <c r="R9" t="s">
        <v>72</v>
      </c>
      <c r="S9" t="s">
        <v>75</v>
      </c>
      <c r="T9" t="s">
        <v>76</v>
      </c>
      <c r="U9" t="s">
        <v>76</v>
      </c>
      <c r="V9" t="s">
        <v>76</v>
      </c>
      <c r="W9" t="s">
        <v>77</v>
      </c>
      <c r="X9" t="s">
        <v>114</v>
      </c>
      <c r="Y9" t="s">
        <v>115</v>
      </c>
      <c r="Z9" t="s">
        <v>116</v>
      </c>
      <c r="AA9" t="s">
        <v>117</v>
      </c>
      <c r="AB9" t="s">
        <v>118</v>
      </c>
      <c r="AC9" t="s">
        <v>119</v>
      </c>
      <c r="AD9" t="s">
        <v>120</v>
      </c>
      <c r="AE9" t="s">
        <v>121</v>
      </c>
      <c r="AF9" t="s">
        <v>122</v>
      </c>
      <c r="AG9" t="s">
        <v>123</v>
      </c>
      <c r="AH9" t="s">
        <v>86</v>
      </c>
      <c r="AI9" t="s">
        <v>76</v>
      </c>
      <c r="AJ9">
        <v>3</v>
      </c>
      <c r="AK9" t="s">
        <v>87</v>
      </c>
      <c r="AL9" t="s">
        <v>124</v>
      </c>
      <c r="AM9" t="s">
        <v>125</v>
      </c>
      <c r="AN9" t="s">
        <v>126</v>
      </c>
      <c r="AO9">
        <v>8</v>
      </c>
      <c r="AP9">
        <v>4</v>
      </c>
      <c r="AQ9">
        <v>9</v>
      </c>
      <c r="AR9">
        <v>6</v>
      </c>
      <c r="AS9" t="s">
        <v>138</v>
      </c>
      <c r="AT9" t="s">
        <v>128</v>
      </c>
      <c r="AU9" t="s">
        <v>129</v>
      </c>
      <c r="AV9" t="s">
        <v>98</v>
      </c>
      <c r="AW9">
        <v>3.65</v>
      </c>
      <c r="AX9">
        <v>0.89</v>
      </c>
      <c r="AY9">
        <v>4</v>
      </c>
      <c r="AZ9">
        <v>1.78</v>
      </c>
      <c r="BA9">
        <v>3.43</v>
      </c>
      <c r="BB9">
        <v>1.1599999999999999</v>
      </c>
      <c r="BC9">
        <v>6</v>
      </c>
      <c r="BD9">
        <v>2.84</v>
      </c>
      <c r="BE9" t="s">
        <v>93</v>
      </c>
      <c r="BF9" t="s">
        <v>130</v>
      </c>
      <c r="BG9" t="s">
        <v>133</v>
      </c>
      <c r="BH9" t="s">
        <v>96</v>
      </c>
      <c r="BI9">
        <v>8</v>
      </c>
    </row>
    <row r="10" spans="1:61">
      <c r="A10" t="s">
        <v>140</v>
      </c>
      <c r="B10" t="s">
        <v>104</v>
      </c>
      <c r="C10" t="s">
        <v>105</v>
      </c>
      <c r="D10" t="s">
        <v>137</v>
      </c>
      <c r="E10" t="s">
        <v>107</v>
      </c>
      <c r="F10" t="s">
        <v>108</v>
      </c>
      <c r="G10">
        <v>2.82</v>
      </c>
      <c r="H10" t="s">
        <v>67</v>
      </c>
      <c r="I10">
        <v>2016</v>
      </c>
      <c r="J10" t="s">
        <v>109</v>
      </c>
      <c r="K10" t="s">
        <v>110</v>
      </c>
      <c r="L10" t="s">
        <v>111</v>
      </c>
      <c r="M10" t="s">
        <v>71</v>
      </c>
      <c r="N10" t="s">
        <v>112</v>
      </c>
      <c r="O10" t="s">
        <v>73</v>
      </c>
      <c r="P10" t="s">
        <v>113</v>
      </c>
      <c r="Q10" t="s">
        <v>75</v>
      </c>
      <c r="R10" t="s">
        <v>72</v>
      </c>
      <c r="S10" t="s">
        <v>75</v>
      </c>
      <c r="T10" t="s">
        <v>76</v>
      </c>
      <c r="U10" t="s">
        <v>76</v>
      </c>
      <c r="V10" t="s">
        <v>76</v>
      </c>
      <c r="W10" t="s">
        <v>77</v>
      </c>
      <c r="X10" t="s">
        <v>114</v>
      </c>
      <c r="Y10" t="s">
        <v>115</v>
      </c>
      <c r="Z10" t="s">
        <v>116</v>
      </c>
      <c r="AA10" t="s">
        <v>117</v>
      </c>
      <c r="AB10" t="s">
        <v>118</v>
      </c>
      <c r="AC10" t="s">
        <v>119</v>
      </c>
      <c r="AD10" t="s">
        <v>120</v>
      </c>
      <c r="AE10" t="s">
        <v>121</v>
      </c>
      <c r="AF10" t="s">
        <v>122</v>
      </c>
      <c r="AG10" t="s">
        <v>123</v>
      </c>
      <c r="AH10" t="s">
        <v>86</v>
      </c>
      <c r="AI10" t="s">
        <v>76</v>
      </c>
      <c r="AJ10">
        <v>3</v>
      </c>
      <c r="AK10" t="s">
        <v>87</v>
      </c>
      <c r="AL10" t="s">
        <v>124</v>
      </c>
      <c r="AM10" t="s">
        <v>125</v>
      </c>
      <c r="AN10" t="s">
        <v>126</v>
      </c>
      <c r="AO10">
        <v>8</v>
      </c>
      <c r="AP10">
        <v>4</v>
      </c>
      <c r="AQ10">
        <v>9</v>
      </c>
      <c r="AR10">
        <v>6</v>
      </c>
      <c r="AS10" t="s">
        <v>138</v>
      </c>
      <c r="AT10" t="s">
        <v>128</v>
      </c>
      <c r="AU10" t="s">
        <v>129</v>
      </c>
      <c r="AV10" t="s">
        <v>101</v>
      </c>
      <c r="AW10">
        <v>6.06</v>
      </c>
      <c r="AX10">
        <v>4.01</v>
      </c>
      <c r="AY10">
        <v>4</v>
      </c>
      <c r="AZ10">
        <v>8.02</v>
      </c>
      <c r="BA10">
        <v>4.75</v>
      </c>
      <c r="BB10">
        <v>2.76</v>
      </c>
      <c r="BC10">
        <v>6</v>
      </c>
      <c r="BD10">
        <v>6.76</v>
      </c>
      <c r="BE10" t="s">
        <v>93</v>
      </c>
      <c r="BF10" t="s">
        <v>130</v>
      </c>
      <c r="BG10" t="s">
        <v>135</v>
      </c>
      <c r="BH10" t="s">
        <v>96</v>
      </c>
      <c r="BI10">
        <v>9</v>
      </c>
    </row>
    <row r="11" spans="1:61">
      <c r="A11" t="s">
        <v>141</v>
      </c>
      <c r="B11" t="s">
        <v>142</v>
      </c>
      <c r="C11" t="s">
        <v>143</v>
      </c>
      <c r="D11" t="s">
        <v>144</v>
      </c>
      <c r="E11" t="s">
        <v>145</v>
      </c>
      <c r="F11" t="s">
        <v>146</v>
      </c>
      <c r="G11">
        <v>2.1</v>
      </c>
      <c r="H11" t="s">
        <v>67</v>
      </c>
      <c r="I11">
        <v>2016</v>
      </c>
      <c r="J11" t="s">
        <v>147</v>
      </c>
      <c r="K11" t="s">
        <v>148</v>
      </c>
      <c r="L11" t="s">
        <v>149</v>
      </c>
      <c r="M11" t="s">
        <v>71</v>
      </c>
      <c r="N11" t="s">
        <v>72</v>
      </c>
      <c r="O11" t="s">
        <v>73</v>
      </c>
      <c r="P11" t="s">
        <v>74</v>
      </c>
      <c r="Q11" t="s">
        <v>75</v>
      </c>
      <c r="R11" t="s">
        <v>72</v>
      </c>
      <c r="S11" t="s">
        <v>75</v>
      </c>
      <c r="T11" t="s">
        <v>76</v>
      </c>
      <c r="U11" t="s">
        <v>76</v>
      </c>
      <c r="V11" t="s">
        <v>76</v>
      </c>
      <c r="W11" t="s">
        <v>77</v>
      </c>
      <c r="X11" t="s">
        <v>114</v>
      </c>
      <c r="Y11" t="s">
        <v>115</v>
      </c>
      <c r="Z11" t="s">
        <v>150</v>
      </c>
      <c r="AA11" t="s">
        <v>151</v>
      </c>
      <c r="AB11" t="s">
        <v>152</v>
      </c>
      <c r="AC11" t="s">
        <v>152</v>
      </c>
      <c r="AD11" t="s">
        <v>152</v>
      </c>
      <c r="AE11" t="s">
        <v>121</v>
      </c>
      <c r="AF11" t="s">
        <v>153</v>
      </c>
      <c r="AG11" t="s">
        <v>123</v>
      </c>
      <c r="AH11" t="s">
        <v>154</v>
      </c>
      <c r="AI11" t="s">
        <v>76</v>
      </c>
      <c r="AJ11">
        <v>3</v>
      </c>
      <c r="AK11" t="s">
        <v>87</v>
      </c>
      <c r="AL11">
        <v>3</v>
      </c>
      <c r="AM11" t="s">
        <v>155</v>
      </c>
      <c r="AN11" t="s">
        <v>126</v>
      </c>
      <c r="AO11">
        <v>4</v>
      </c>
      <c r="AP11">
        <v>5</v>
      </c>
      <c r="AQ11">
        <v>5</v>
      </c>
      <c r="AR11">
        <v>5</v>
      </c>
      <c r="AS11" t="s">
        <v>89</v>
      </c>
      <c r="AT11" t="s">
        <v>156</v>
      </c>
      <c r="AU11" t="s">
        <v>129</v>
      </c>
      <c r="AV11" t="s">
        <v>92</v>
      </c>
      <c r="AW11">
        <v>103.26</v>
      </c>
      <c r="AX11">
        <v>22.23</v>
      </c>
      <c r="AY11">
        <v>9</v>
      </c>
      <c r="AZ11">
        <v>66.7</v>
      </c>
      <c r="BA11">
        <v>83.84</v>
      </c>
      <c r="BB11">
        <v>24.64</v>
      </c>
      <c r="BC11">
        <v>10</v>
      </c>
      <c r="BD11">
        <v>77.91</v>
      </c>
      <c r="BE11" t="s">
        <v>93</v>
      </c>
      <c r="BF11" t="s">
        <v>157</v>
      </c>
      <c r="BG11" t="s">
        <v>158</v>
      </c>
      <c r="BH11" t="s">
        <v>96</v>
      </c>
      <c r="BI11">
        <v>10</v>
      </c>
    </row>
    <row r="12" spans="1:61">
      <c r="A12" t="s">
        <v>159</v>
      </c>
      <c r="B12" t="s">
        <v>142</v>
      </c>
      <c r="C12" t="s">
        <v>143</v>
      </c>
      <c r="D12" t="s">
        <v>144</v>
      </c>
      <c r="E12" t="s">
        <v>145</v>
      </c>
      <c r="F12" t="s">
        <v>146</v>
      </c>
      <c r="G12">
        <v>2.1</v>
      </c>
      <c r="H12" t="s">
        <v>67</v>
      </c>
      <c r="I12">
        <v>2016</v>
      </c>
      <c r="J12" t="s">
        <v>147</v>
      </c>
      <c r="K12" t="s">
        <v>148</v>
      </c>
      <c r="L12" t="s">
        <v>149</v>
      </c>
      <c r="M12" t="s">
        <v>71</v>
      </c>
      <c r="N12" t="s">
        <v>72</v>
      </c>
      <c r="O12" t="s">
        <v>73</v>
      </c>
      <c r="P12" t="s">
        <v>74</v>
      </c>
      <c r="Q12" t="s">
        <v>75</v>
      </c>
      <c r="R12" t="s">
        <v>72</v>
      </c>
      <c r="S12" t="s">
        <v>75</v>
      </c>
      <c r="T12" t="s">
        <v>76</v>
      </c>
      <c r="U12" t="s">
        <v>76</v>
      </c>
      <c r="V12" t="s">
        <v>76</v>
      </c>
      <c r="W12" t="s">
        <v>77</v>
      </c>
      <c r="X12" t="s">
        <v>114</v>
      </c>
      <c r="Y12" t="s">
        <v>115</v>
      </c>
      <c r="Z12" t="s">
        <v>150</v>
      </c>
      <c r="AA12" t="s">
        <v>151</v>
      </c>
      <c r="AB12" t="s">
        <v>152</v>
      </c>
      <c r="AC12" t="s">
        <v>152</v>
      </c>
      <c r="AD12" t="s">
        <v>152</v>
      </c>
      <c r="AE12" t="s">
        <v>121</v>
      </c>
      <c r="AF12" t="s">
        <v>153</v>
      </c>
      <c r="AG12" t="s">
        <v>123</v>
      </c>
      <c r="AH12" t="s">
        <v>154</v>
      </c>
      <c r="AI12" t="s">
        <v>76</v>
      </c>
      <c r="AJ12">
        <v>3</v>
      </c>
      <c r="AK12" t="s">
        <v>87</v>
      </c>
      <c r="AL12">
        <v>3</v>
      </c>
      <c r="AM12" t="s">
        <v>155</v>
      </c>
      <c r="AN12" t="s">
        <v>126</v>
      </c>
      <c r="AO12">
        <v>4</v>
      </c>
      <c r="AP12">
        <v>5</v>
      </c>
      <c r="AQ12">
        <v>5</v>
      </c>
      <c r="AR12">
        <v>5</v>
      </c>
      <c r="AS12" t="s">
        <v>89</v>
      </c>
      <c r="AT12" t="s">
        <v>156</v>
      </c>
      <c r="AU12" t="s">
        <v>129</v>
      </c>
      <c r="AV12" t="s">
        <v>98</v>
      </c>
      <c r="AW12">
        <v>34.14</v>
      </c>
      <c r="AX12">
        <v>14.75</v>
      </c>
      <c r="AY12">
        <v>9</v>
      </c>
      <c r="AZ12">
        <v>44.24</v>
      </c>
      <c r="BA12">
        <v>19.55</v>
      </c>
      <c r="BB12">
        <v>9.19</v>
      </c>
      <c r="BC12">
        <v>10</v>
      </c>
      <c r="BD12">
        <v>29.06</v>
      </c>
      <c r="BE12" t="s">
        <v>93</v>
      </c>
      <c r="BF12" t="s">
        <v>157</v>
      </c>
      <c r="BG12" t="s">
        <v>158</v>
      </c>
      <c r="BH12" t="s">
        <v>96</v>
      </c>
      <c r="BI12">
        <v>11</v>
      </c>
    </row>
    <row r="13" spans="1:61">
      <c r="A13" t="s">
        <v>160</v>
      </c>
      <c r="B13" t="s">
        <v>142</v>
      </c>
      <c r="C13" t="s">
        <v>143</v>
      </c>
      <c r="D13" t="s">
        <v>144</v>
      </c>
      <c r="E13" t="s">
        <v>145</v>
      </c>
      <c r="F13" t="s">
        <v>146</v>
      </c>
      <c r="G13">
        <v>2.1</v>
      </c>
      <c r="H13" t="s">
        <v>67</v>
      </c>
      <c r="I13">
        <v>2016</v>
      </c>
      <c r="J13" t="s">
        <v>147</v>
      </c>
      <c r="K13" t="s">
        <v>148</v>
      </c>
      <c r="L13" t="s">
        <v>149</v>
      </c>
      <c r="M13" t="s">
        <v>71</v>
      </c>
      <c r="N13" t="s">
        <v>72</v>
      </c>
      <c r="O13" t="s">
        <v>73</v>
      </c>
      <c r="P13" t="s">
        <v>74</v>
      </c>
      <c r="Q13" t="s">
        <v>75</v>
      </c>
      <c r="R13" t="s">
        <v>72</v>
      </c>
      <c r="S13" t="s">
        <v>75</v>
      </c>
      <c r="T13" t="s">
        <v>76</v>
      </c>
      <c r="U13" t="s">
        <v>76</v>
      </c>
      <c r="V13" t="s">
        <v>76</v>
      </c>
      <c r="W13" t="s">
        <v>77</v>
      </c>
      <c r="X13" t="s">
        <v>114</v>
      </c>
      <c r="Y13" t="s">
        <v>115</v>
      </c>
      <c r="Z13" t="s">
        <v>150</v>
      </c>
      <c r="AA13" t="s">
        <v>151</v>
      </c>
      <c r="AB13" t="s">
        <v>152</v>
      </c>
      <c r="AC13" t="s">
        <v>152</v>
      </c>
      <c r="AD13" t="s">
        <v>152</v>
      </c>
      <c r="AE13" t="s">
        <v>121</v>
      </c>
      <c r="AF13" t="s">
        <v>153</v>
      </c>
      <c r="AG13" t="s">
        <v>123</v>
      </c>
      <c r="AH13" t="s">
        <v>154</v>
      </c>
      <c r="AI13" t="s">
        <v>76</v>
      </c>
      <c r="AJ13">
        <v>3</v>
      </c>
      <c r="AK13" t="s">
        <v>87</v>
      </c>
      <c r="AL13">
        <v>3</v>
      </c>
      <c r="AM13" t="s">
        <v>155</v>
      </c>
      <c r="AN13" t="s">
        <v>126</v>
      </c>
      <c r="AO13">
        <v>4</v>
      </c>
      <c r="AP13">
        <v>5</v>
      </c>
      <c r="AQ13">
        <v>5</v>
      </c>
      <c r="AR13">
        <v>5</v>
      </c>
      <c r="AS13" t="s">
        <v>89</v>
      </c>
      <c r="AT13" t="s">
        <v>156</v>
      </c>
      <c r="AU13" t="s">
        <v>129</v>
      </c>
      <c r="AV13" t="s">
        <v>101</v>
      </c>
      <c r="AW13">
        <v>17.28</v>
      </c>
      <c r="AX13">
        <v>9.6300000000000008</v>
      </c>
      <c r="AY13">
        <v>9</v>
      </c>
      <c r="AZ13">
        <v>28.9</v>
      </c>
      <c r="BA13">
        <v>14.55</v>
      </c>
      <c r="BB13">
        <v>8.6</v>
      </c>
      <c r="BC13">
        <v>10</v>
      </c>
      <c r="BD13">
        <v>27.2</v>
      </c>
      <c r="BE13" t="s">
        <v>93</v>
      </c>
      <c r="BF13" t="s">
        <v>157</v>
      </c>
      <c r="BG13" t="s">
        <v>158</v>
      </c>
      <c r="BH13" t="s">
        <v>96</v>
      </c>
      <c r="BI13">
        <v>12</v>
      </c>
    </row>
    <row r="14" spans="1:61">
      <c r="A14" t="s">
        <v>161</v>
      </c>
      <c r="B14" t="s">
        <v>162</v>
      </c>
      <c r="C14" t="s">
        <v>163</v>
      </c>
      <c r="D14" t="s">
        <v>164</v>
      </c>
      <c r="E14" t="s">
        <v>165</v>
      </c>
      <c r="F14" t="s">
        <v>66</v>
      </c>
      <c r="G14">
        <v>1.6910000000000001</v>
      </c>
      <c r="H14" t="s">
        <v>67</v>
      </c>
      <c r="I14">
        <v>2016</v>
      </c>
      <c r="J14" t="s">
        <v>166</v>
      </c>
      <c r="K14" t="s">
        <v>167</v>
      </c>
      <c r="L14" t="s">
        <v>168</v>
      </c>
      <c r="M14" t="s">
        <v>71</v>
      </c>
      <c r="N14" t="s">
        <v>169</v>
      </c>
      <c r="O14" t="s">
        <v>73</v>
      </c>
      <c r="P14" t="s">
        <v>74</v>
      </c>
      <c r="Q14" t="s">
        <v>75</v>
      </c>
      <c r="R14" t="s">
        <v>72</v>
      </c>
      <c r="S14" t="s">
        <v>75</v>
      </c>
      <c r="T14" t="s">
        <v>76</v>
      </c>
      <c r="U14" t="s">
        <v>76</v>
      </c>
      <c r="V14" t="s">
        <v>76</v>
      </c>
      <c r="W14" t="s">
        <v>170</v>
      </c>
      <c r="X14" t="s">
        <v>171</v>
      </c>
      <c r="Y14" t="s">
        <v>171</v>
      </c>
      <c r="Z14" t="s">
        <v>172</v>
      </c>
      <c r="AA14" t="s">
        <v>173</v>
      </c>
      <c r="AB14" t="s">
        <v>174</v>
      </c>
      <c r="AC14" t="s">
        <v>175</v>
      </c>
      <c r="AD14" t="s">
        <v>174</v>
      </c>
      <c r="AE14" t="s">
        <v>176</v>
      </c>
      <c r="AF14" t="s">
        <v>177</v>
      </c>
      <c r="AG14" t="s">
        <v>85</v>
      </c>
      <c r="AH14" t="s">
        <v>86</v>
      </c>
      <c r="AI14" t="s">
        <v>76</v>
      </c>
      <c r="AJ14">
        <v>1</v>
      </c>
      <c r="AK14" t="s">
        <v>87</v>
      </c>
      <c r="AL14" t="s">
        <v>72</v>
      </c>
      <c r="AM14" t="s">
        <v>72</v>
      </c>
      <c r="AN14" t="s">
        <v>126</v>
      </c>
      <c r="AO14">
        <v>0</v>
      </c>
      <c r="AP14">
        <v>6</v>
      </c>
      <c r="AQ14">
        <v>0</v>
      </c>
      <c r="AR14">
        <v>6</v>
      </c>
      <c r="AS14" t="s">
        <v>138</v>
      </c>
      <c r="AT14" t="s">
        <v>178</v>
      </c>
      <c r="AU14" t="s">
        <v>91</v>
      </c>
      <c r="AV14" t="s">
        <v>98</v>
      </c>
      <c r="AW14">
        <v>52.95</v>
      </c>
      <c r="AX14">
        <v>8.26</v>
      </c>
      <c r="AY14">
        <v>6</v>
      </c>
      <c r="AZ14">
        <v>20.239999999999998</v>
      </c>
      <c r="BA14">
        <v>49.15</v>
      </c>
      <c r="BB14">
        <v>8.57</v>
      </c>
      <c r="BC14">
        <v>6</v>
      </c>
      <c r="BD14">
        <v>20.99</v>
      </c>
      <c r="BE14" t="s">
        <v>93</v>
      </c>
      <c r="BF14" t="s">
        <v>179</v>
      </c>
      <c r="BH14" t="s">
        <v>96</v>
      </c>
      <c r="BI14">
        <v>13</v>
      </c>
    </row>
    <row r="15" spans="1:61">
      <c r="A15" t="s">
        <v>180</v>
      </c>
      <c r="B15" t="s">
        <v>162</v>
      </c>
      <c r="C15" t="s">
        <v>163</v>
      </c>
      <c r="D15" t="s">
        <v>181</v>
      </c>
      <c r="E15" t="s">
        <v>165</v>
      </c>
      <c r="F15" t="s">
        <v>66</v>
      </c>
      <c r="G15">
        <v>1.6910000000000001</v>
      </c>
      <c r="H15" t="s">
        <v>67</v>
      </c>
      <c r="I15">
        <v>2016</v>
      </c>
      <c r="J15" t="s">
        <v>166</v>
      </c>
      <c r="K15" t="s">
        <v>167</v>
      </c>
      <c r="L15" t="s">
        <v>168</v>
      </c>
      <c r="M15" t="s">
        <v>71</v>
      </c>
      <c r="N15" t="s">
        <v>169</v>
      </c>
      <c r="O15" t="s">
        <v>73</v>
      </c>
      <c r="P15" t="s">
        <v>74</v>
      </c>
      <c r="Q15" t="s">
        <v>75</v>
      </c>
      <c r="R15" t="s">
        <v>72</v>
      </c>
      <c r="S15" t="s">
        <v>75</v>
      </c>
      <c r="T15" t="s">
        <v>76</v>
      </c>
      <c r="U15" t="s">
        <v>76</v>
      </c>
      <c r="V15" t="s">
        <v>76</v>
      </c>
      <c r="W15" t="s">
        <v>170</v>
      </c>
      <c r="X15" t="s">
        <v>171</v>
      </c>
      <c r="Y15" t="s">
        <v>171</v>
      </c>
      <c r="Z15" t="s">
        <v>172</v>
      </c>
      <c r="AA15" t="s">
        <v>173</v>
      </c>
      <c r="AB15" t="s">
        <v>174</v>
      </c>
      <c r="AC15" t="s">
        <v>175</v>
      </c>
      <c r="AD15" t="s">
        <v>174</v>
      </c>
      <c r="AE15" t="s">
        <v>176</v>
      </c>
      <c r="AF15" t="s">
        <v>177</v>
      </c>
      <c r="AG15" t="s">
        <v>85</v>
      </c>
      <c r="AH15" t="s">
        <v>86</v>
      </c>
      <c r="AI15" t="s">
        <v>76</v>
      </c>
      <c r="AJ15">
        <v>1</v>
      </c>
      <c r="AK15" t="s">
        <v>87</v>
      </c>
      <c r="AL15" t="s">
        <v>72</v>
      </c>
      <c r="AM15" t="s">
        <v>72</v>
      </c>
      <c r="AN15" t="s">
        <v>126</v>
      </c>
      <c r="AO15">
        <v>6</v>
      </c>
      <c r="AP15">
        <v>0</v>
      </c>
      <c r="AQ15">
        <v>6</v>
      </c>
      <c r="AR15">
        <v>0</v>
      </c>
      <c r="AS15" t="s">
        <v>127</v>
      </c>
      <c r="AT15" t="s">
        <v>178</v>
      </c>
      <c r="AU15" t="s">
        <v>91</v>
      </c>
      <c r="AV15" t="s">
        <v>98</v>
      </c>
      <c r="AW15">
        <v>41.62</v>
      </c>
      <c r="AX15">
        <v>8.06</v>
      </c>
      <c r="AY15">
        <v>6</v>
      </c>
      <c r="AZ15">
        <v>19.75</v>
      </c>
      <c r="BA15">
        <v>88.56</v>
      </c>
      <c r="BB15">
        <v>7.84</v>
      </c>
      <c r="BC15">
        <v>6</v>
      </c>
      <c r="BD15">
        <v>19.21</v>
      </c>
      <c r="BE15" t="s">
        <v>93</v>
      </c>
      <c r="BF15" t="s">
        <v>179</v>
      </c>
      <c r="BH15" t="s">
        <v>96</v>
      </c>
      <c r="BI15">
        <v>14</v>
      </c>
    </row>
    <row r="16" spans="1:61">
      <c r="A16" t="s">
        <v>182</v>
      </c>
      <c r="B16" t="s">
        <v>183</v>
      </c>
      <c r="C16" t="s">
        <v>184</v>
      </c>
      <c r="D16" t="s">
        <v>185</v>
      </c>
      <c r="E16" t="s">
        <v>186</v>
      </c>
      <c r="F16" t="s">
        <v>187</v>
      </c>
      <c r="G16">
        <v>3.234</v>
      </c>
      <c r="H16" t="s">
        <v>67</v>
      </c>
      <c r="I16">
        <v>2017</v>
      </c>
      <c r="J16" t="s">
        <v>188</v>
      </c>
      <c r="K16" t="s">
        <v>167</v>
      </c>
      <c r="L16" t="s">
        <v>168</v>
      </c>
      <c r="M16" t="s">
        <v>71</v>
      </c>
      <c r="N16" t="s">
        <v>169</v>
      </c>
      <c r="O16" t="s">
        <v>73</v>
      </c>
      <c r="P16" t="s">
        <v>74</v>
      </c>
      <c r="Q16" t="s">
        <v>75</v>
      </c>
      <c r="R16" t="s">
        <v>72</v>
      </c>
      <c r="S16" t="s">
        <v>75</v>
      </c>
      <c r="T16" t="s">
        <v>76</v>
      </c>
      <c r="U16" t="s">
        <v>76</v>
      </c>
      <c r="V16" t="s">
        <v>76</v>
      </c>
      <c r="W16" t="s">
        <v>170</v>
      </c>
      <c r="X16" t="s">
        <v>171</v>
      </c>
      <c r="Y16" t="s">
        <v>171</v>
      </c>
      <c r="Z16" t="s">
        <v>172</v>
      </c>
      <c r="AA16" t="s">
        <v>173</v>
      </c>
      <c r="AB16" t="s">
        <v>174</v>
      </c>
      <c r="AC16" t="s">
        <v>175</v>
      </c>
      <c r="AD16" t="s">
        <v>174</v>
      </c>
      <c r="AE16" t="s">
        <v>176</v>
      </c>
      <c r="AF16" t="s">
        <v>189</v>
      </c>
      <c r="AG16" t="s">
        <v>85</v>
      </c>
      <c r="AH16" t="s">
        <v>86</v>
      </c>
      <c r="AI16" t="s">
        <v>76</v>
      </c>
      <c r="AJ16">
        <v>1</v>
      </c>
      <c r="AK16">
        <v>5</v>
      </c>
      <c r="AL16">
        <v>1</v>
      </c>
      <c r="AM16" t="s">
        <v>72</v>
      </c>
      <c r="AN16" t="s">
        <v>88</v>
      </c>
      <c r="AO16">
        <v>0</v>
      </c>
      <c r="AP16">
        <v>16</v>
      </c>
      <c r="AQ16">
        <v>0</v>
      </c>
      <c r="AR16">
        <v>48</v>
      </c>
      <c r="AS16" t="s">
        <v>127</v>
      </c>
      <c r="AT16" t="s">
        <v>190</v>
      </c>
      <c r="AU16" t="s">
        <v>91</v>
      </c>
      <c r="AV16" t="s">
        <v>98</v>
      </c>
      <c r="AW16">
        <v>0.79</v>
      </c>
      <c r="AX16">
        <v>7.0000000000000007E-2</v>
      </c>
      <c r="AY16">
        <v>16</v>
      </c>
      <c r="AZ16">
        <v>0.3</v>
      </c>
      <c r="BA16">
        <v>0.8</v>
      </c>
      <c r="BB16">
        <v>0.03</v>
      </c>
      <c r="BC16">
        <v>48</v>
      </c>
      <c r="BD16">
        <v>0.24</v>
      </c>
      <c r="BE16" t="s">
        <v>93</v>
      </c>
      <c r="BF16" t="s">
        <v>191</v>
      </c>
      <c r="BG16" t="s">
        <v>192</v>
      </c>
      <c r="BI16">
        <v>15</v>
      </c>
    </row>
    <row r="17" spans="1:61">
      <c r="A17" t="s">
        <v>193</v>
      </c>
      <c r="B17" t="s">
        <v>183</v>
      </c>
      <c r="C17" t="s">
        <v>194</v>
      </c>
      <c r="D17" t="s">
        <v>195</v>
      </c>
      <c r="E17" t="s">
        <v>186</v>
      </c>
      <c r="F17" t="s">
        <v>187</v>
      </c>
      <c r="G17">
        <v>3.234</v>
      </c>
      <c r="H17" t="s">
        <v>67</v>
      </c>
      <c r="I17">
        <v>2017</v>
      </c>
      <c r="J17" t="s">
        <v>188</v>
      </c>
      <c r="K17" t="s">
        <v>167</v>
      </c>
      <c r="L17" t="s">
        <v>168</v>
      </c>
      <c r="M17" t="s">
        <v>71</v>
      </c>
      <c r="N17" t="s">
        <v>169</v>
      </c>
      <c r="O17" t="s">
        <v>73</v>
      </c>
      <c r="P17" t="s">
        <v>74</v>
      </c>
      <c r="Q17" t="s">
        <v>75</v>
      </c>
      <c r="R17" t="s">
        <v>72</v>
      </c>
      <c r="S17" t="s">
        <v>75</v>
      </c>
      <c r="T17" t="s">
        <v>76</v>
      </c>
      <c r="U17" t="s">
        <v>76</v>
      </c>
      <c r="V17" t="s">
        <v>76</v>
      </c>
      <c r="W17" t="s">
        <v>170</v>
      </c>
      <c r="X17" t="s">
        <v>171</v>
      </c>
      <c r="Y17" t="s">
        <v>171</v>
      </c>
      <c r="Z17" t="s">
        <v>172</v>
      </c>
      <c r="AA17" t="s">
        <v>173</v>
      </c>
      <c r="AB17" t="s">
        <v>174</v>
      </c>
      <c r="AC17" t="s">
        <v>175</v>
      </c>
      <c r="AD17" t="s">
        <v>174</v>
      </c>
      <c r="AE17" t="s">
        <v>176</v>
      </c>
      <c r="AF17" t="s">
        <v>177</v>
      </c>
      <c r="AG17" t="s">
        <v>85</v>
      </c>
      <c r="AH17" t="s">
        <v>86</v>
      </c>
      <c r="AI17" t="s">
        <v>76</v>
      </c>
      <c r="AJ17">
        <v>1</v>
      </c>
      <c r="AK17">
        <v>5</v>
      </c>
      <c r="AL17">
        <v>1</v>
      </c>
      <c r="AM17" t="s">
        <v>72</v>
      </c>
      <c r="AN17" t="s">
        <v>88</v>
      </c>
      <c r="AO17">
        <v>0</v>
      </c>
      <c r="AP17">
        <v>18</v>
      </c>
      <c r="AQ17">
        <v>0</v>
      </c>
      <c r="AR17">
        <v>20</v>
      </c>
      <c r="AS17" t="s">
        <v>127</v>
      </c>
      <c r="AT17" t="s">
        <v>196</v>
      </c>
      <c r="AU17" t="s">
        <v>91</v>
      </c>
      <c r="AV17" t="s">
        <v>98</v>
      </c>
      <c r="AW17">
        <v>0.82</v>
      </c>
      <c r="AX17">
        <v>0.06</v>
      </c>
      <c r="AY17">
        <v>18</v>
      </c>
      <c r="AZ17">
        <v>0.24</v>
      </c>
      <c r="BA17">
        <v>0.81</v>
      </c>
      <c r="BB17">
        <v>0.06</v>
      </c>
      <c r="BC17">
        <v>20</v>
      </c>
      <c r="BD17">
        <v>0.25</v>
      </c>
      <c r="BE17" t="s">
        <v>93</v>
      </c>
      <c r="BF17" t="s">
        <v>191</v>
      </c>
      <c r="BG17" t="s">
        <v>197</v>
      </c>
      <c r="BI17">
        <v>16</v>
      </c>
    </row>
    <row r="18" spans="1:61">
      <c r="A18" t="s">
        <v>198</v>
      </c>
      <c r="B18" t="s">
        <v>199</v>
      </c>
      <c r="C18" t="s">
        <v>200</v>
      </c>
      <c r="D18" t="s">
        <v>201</v>
      </c>
      <c r="E18" t="s">
        <v>202</v>
      </c>
      <c r="F18" t="s">
        <v>203</v>
      </c>
      <c r="G18">
        <v>2.976</v>
      </c>
      <c r="H18" t="s">
        <v>67</v>
      </c>
      <c r="I18">
        <v>2017</v>
      </c>
      <c r="J18" t="s">
        <v>204</v>
      </c>
      <c r="K18" t="s">
        <v>167</v>
      </c>
      <c r="L18" t="s">
        <v>168</v>
      </c>
      <c r="M18" t="s">
        <v>71</v>
      </c>
      <c r="N18" t="s">
        <v>169</v>
      </c>
      <c r="O18" t="s">
        <v>73</v>
      </c>
      <c r="P18" t="s">
        <v>74</v>
      </c>
      <c r="Q18" t="s">
        <v>75</v>
      </c>
      <c r="R18" t="s">
        <v>72</v>
      </c>
      <c r="S18" t="s">
        <v>75</v>
      </c>
      <c r="T18" t="s">
        <v>76</v>
      </c>
      <c r="U18" t="s">
        <v>76</v>
      </c>
      <c r="V18" t="s">
        <v>76</v>
      </c>
      <c r="W18" t="s">
        <v>170</v>
      </c>
      <c r="X18" t="s">
        <v>171</v>
      </c>
      <c r="Y18" t="s">
        <v>171</v>
      </c>
      <c r="Z18" t="s">
        <v>172</v>
      </c>
      <c r="AA18" t="s">
        <v>173</v>
      </c>
      <c r="AB18" t="s">
        <v>174</v>
      </c>
      <c r="AC18" t="s">
        <v>175</v>
      </c>
      <c r="AD18" t="s">
        <v>174</v>
      </c>
      <c r="AE18" t="s">
        <v>176</v>
      </c>
      <c r="AF18" t="s">
        <v>177</v>
      </c>
      <c r="AG18" t="s">
        <v>85</v>
      </c>
      <c r="AH18" t="s">
        <v>86</v>
      </c>
      <c r="AI18" t="s">
        <v>76</v>
      </c>
      <c r="AJ18">
        <v>1</v>
      </c>
      <c r="AK18">
        <v>5</v>
      </c>
      <c r="AL18">
        <v>1</v>
      </c>
      <c r="AM18" t="s">
        <v>72</v>
      </c>
      <c r="AN18" t="s">
        <v>88</v>
      </c>
      <c r="AO18">
        <v>15</v>
      </c>
      <c r="AP18">
        <v>0</v>
      </c>
      <c r="AQ18">
        <v>15</v>
      </c>
      <c r="AR18">
        <v>0</v>
      </c>
      <c r="AS18" t="s">
        <v>127</v>
      </c>
      <c r="AT18" t="s">
        <v>178</v>
      </c>
      <c r="AU18" t="s">
        <v>91</v>
      </c>
      <c r="AV18" t="s">
        <v>98</v>
      </c>
      <c r="AW18">
        <v>0.99</v>
      </c>
      <c r="AX18">
        <v>0.01</v>
      </c>
      <c r="AY18">
        <v>15</v>
      </c>
      <c r="AZ18">
        <v>0.05</v>
      </c>
      <c r="BA18">
        <v>0.11</v>
      </c>
      <c r="BB18">
        <v>0.05</v>
      </c>
      <c r="BC18">
        <v>15</v>
      </c>
      <c r="BD18">
        <v>0.18</v>
      </c>
      <c r="BE18" t="s">
        <v>93</v>
      </c>
      <c r="BF18" t="s">
        <v>205</v>
      </c>
      <c r="BH18" t="s">
        <v>96</v>
      </c>
      <c r="BI18">
        <v>17</v>
      </c>
    </row>
    <row r="19" spans="1:61">
      <c r="A19" t="s">
        <v>206</v>
      </c>
      <c r="B19" t="s">
        <v>199</v>
      </c>
      <c r="C19" t="s">
        <v>200</v>
      </c>
      <c r="D19" t="s">
        <v>207</v>
      </c>
      <c r="E19" t="s">
        <v>202</v>
      </c>
      <c r="F19" t="s">
        <v>203</v>
      </c>
      <c r="G19">
        <v>2.976</v>
      </c>
      <c r="H19" t="s">
        <v>67</v>
      </c>
      <c r="I19">
        <v>2017</v>
      </c>
      <c r="J19" t="s">
        <v>204</v>
      </c>
      <c r="K19" t="s">
        <v>167</v>
      </c>
      <c r="L19" t="s">
        <v>168</v>
      </c>
      <c r="M19" t="s">
        <v>71</v>
      </c>
      <c r="N19" t="s">
        <v>169</v>
      </c>
      <c r="O19" t="s">
        <v>73</v>
      </c>
      <c r="P19" t="s">
        <v>74</v>
      </c>
      <c r="Q19" t="s">
        <v>75</v>
      </c>
      <c r="R19" t="s">
        <v>72</v>
      </c>
      <c r="S19" t="s">
        <v>75</v>
      </c>
      <c r="T19" t="s">
        <v>76</v>
      </c>
      <c r="U19" t="s">
        <v>76</v>
      </c>
      <c r="V19" t="s">
        <v>76</v>
      </c>
      <c r="W19" t="s">
        <v>170</v>
      </c>
      <c r="X19" t="s">
        <v>171</v>
      </c>
      <c r="Y19" t="s">
        <v>171</v>
      </c>
      <c r="Z19" t="s">
        <v>172</v>
      </c>
      <c r="AA19" t="s">
        <v>173</v>
      </c>
      <c r="AB19" t="s">
        <v>174</v>
      </c>
      <c r="AC19" t="s">
        <v>175</v>
      </c>
      <c r="AD19" t="s">
        <v>174</v>
      </c>
      <c r="AE19" t="s">
        <v>176</v>
      </c>
      <c r="AF19" t="s">
        <v>177</v>
      </c>
      <c r="AG19" t="s">
        <v>85</v>
      </c>
      <c r="AH19" t="s">
        <v>86</v>
      </c>
      <c r="AI19" t="s">
        <v>76</v>
      </c>
      <c r="AJ19">
        <v>1</v>
      </c>
      <c r="AK19">
        <v>5</v>
      </c>
      <c r="AL19">
        <v>1</v>
      </c>
      <c r="AM19" t="s">
        <v>72</v>
      </c>
      <c r="AN19" t="s">
        <v>88</v>
      </c>
      <c r="AO19">
        <v>0</v>
      </c>
      <c r="AP19">
        <v>15</v>
      </c>
      <c r="AQ19">
        <v>0</v>
      </c>
      <c r="AR19">
        <v>15</v>
      </c>
      <c r="AS19" t="s">
        <v>138</v>
      </c>
      <c r="AT19" t="s">
        <v>178</v>
      </c>
      <c r="AU19" t="s">
        <v>91</v>
      </c>
      <c r="AV19" t="s">
        <v>98</v>
      </c>
      <c r="AW19">
        <v>0.85</v>
      </c>
      <c r="AX19">
        <v>0.04</v>
      </c>
      <c r="AY19">
        <v>15</v>
      </c>
      <c r="AZ19">
        <v>0.17</v>
      </c>
      <c r="BA19">
        <v>0.21</v>
      </c>
      <c r="BB19">
        <v>0.06</v>
      </c>
      <c r="BC19">
        <v>15</v>
      </c>
      <c r="BD19">
        <v>0.24</v>
      </c>
      <c r="BE19" t="s">
        <v>93</v>
      </c>
      <c r="BF19" t="s">
        <v>205</v>
      </c>
      <c r="BH19" t="s">
        <v>96</v>
      </c>
      <c r="BI19">
        <v>18</v>
      </c>
    </row>
    <row r="20" spans="1:61">
      <c r="A20" t="s">
        <v>208</v>
      </c>
      <c r="B20" t="s">
        <v>209</v>
      </c>
      <c r="C20" t="s">
        <v>210</v>
      </c>
      <c r="D20" t="s">
        <v>211</v>
      </c>
      <c r="E20" t="s">
        <v>212</v>
      </c>
      <c r="F20" t="s">
        <v>213</v>
      </c>
      <c r="G20">
        <v>1.3140000000000001</v>
      </c>
      <c r="H20" t="s">
        <v>67</v>
      </c>
      <c r="I20">
        <v>2007</v>
      </c>
      <c r="J20" t="s">
        <v>214</v>
      </c>
      <c r="K20" t="s">
        <v>215</v>
      </c>
      <c r="L20" t="s">
        <v>216</v>
      </c>
      <c r="M20" t="s">
        <v>217</v>
      </c>
      <c r="N20" t="s">
        <v>72</v>
      </c>
      <c r="O20" t="s">
        <v>218</v>
      </c>
      <c r="P20" t="s">
        <v>74</v>
      </c>
      <c r="Q20" t="s">
        <v>219</v>
      </c>
      <c r="R20" t="s">
        <v>220</v>
      </c>
      <c r="S20" t="s">
        <v>221</v>
      </c>
      <c r="T20" t="s">
        <v>76</v>
      </c>
      <c r="U20" t="s">
        <v>76</v>
      </c>
      <c r="V20" t="s">
        <v>220</v>
      </c>
      <c r="W20" t="s">
        <v>77</v>
      </c>
      <c r="X20" t="s">
        <v>222</v>
      </c>
      <c r="Y20" t="s">
        <v>78</v>
      </c>
      <c r="Z20" t="s">
        <v>223</v>
      </c>
      <c r="AA20" t="s">
        <v>224</v>
      </c>
      <c r="AB20" t="s">
        <v>225</v>
      </c>
      <c r="AC20" t="s">
        <v>226</v>
      </c>
      <c r="AD20" t="s">
        <v>227</v>
      </c>
      <c r="AE20" t="s">
        <v>83</v>
      </c>
      <c r="AF20" t="s">
        <v>228</v>
      </c>
      <c r="AG20" t="s">
        <v>123</v>
      </c>
      <c r="AH20" t="s">
        <v>86</v>
      </c>
      <c r="AI20" t="s">
        <v>76</v>
      </c>
      <c r="AJ20">
        <v>3</v>
      </c>
      <c r="AK20">
        <v>5</v>
      </c>
      <c r="AL20" t="s">
        <v>229</v>
      </c>
      <c r="AM20" t="s">
        <v>230</v>
      </c>
      <c r="AN20" t="s">
        <v>88</v>
      </c>
      <c r="AO20">
        <v>3</v>
      </c>
      <c r="AP20">
        <v>3</v>
      </c>
      <c r="AQ20">
        <v>3</v>
      </c>
      <c r="AR20">
        <v>3</v>
      </c>
      <c r="AS20" t="s">
        <v>89</v>
      </c>
      <c r="AT20" t="s">
        <v>231</v>
      </c>
      <c r="AU20" t="s">
        <v>129</v>
      </c>
      <c r="AV20" t="s">
        <v>92</v>
      </c>
      <c r="AW20">
        <v>0.1</v>
      </c>
      <c r="AX20">
        <v>0.09</v>
      </c>
      <c r="AY20">
        <v>6</v>
      </c>
      <c r="AZ20">
        <v>0.23</v>
      </c>
      <c r="BA20">
        <v>0.06</v>
      </c>
      <c r="BB20">
        <v>0.05</v>
      </c>
      <c r="BC20">
        <v>6</v>
      </c>
      <c r="BD20">
        <v>0.12</v>
      </c>
      <c r="BE20" t="s">
        <v>93</v>
      </c>
      <c r="BF20" t="s">
        <v>232</v>
      </c>
      <c r="BG20" t="s">
        <v>233</v>
      </c>
      <c r="BH20" t="s">
        <v>96</v>
      </c>
      <c r="BI20">
        <v>19</v>
      </c>
    </row>
    <row r="21" spans="1:61">
      <c r="A21" t="s">
        <v>234</v>
      </c>
      <c r="B21" t="s">
        <v>209</v>
      </c>
      <c r="C21" t="s">
        <v>210</v>
      </c>
      <c r="D21" t="s">
        <v>211</v>
      </c>
      <c r="E21" t="s">
        <v>212</v>
      </c>
      <c r="F21" t="s">
        <v>213</v>
      </c>
      <c r="G21">
        <v>1.3140000000000001</v>
      </c>
      <c r="H21" t="s">
        <v>67</v>
      </c>
      <c r="I21">
        <v>2007</v>
      </c>
      <c r="J21" t="s">
        <v>214</v>
      </c>
      <c r="K21" t="s">
        <v>215</v>
      </c>
      <c r="L21" t="s">
        <v>216</v>
      </c>
      <c r="M21" t="s">
        <v>217</v>
      </c>
      <c r="N21" t="s">
        <v>72</v>
      </c>
      <c r="O21" t="s">
        <v>218</v>
      </c>
      <c r="P21" t="s">
        <v>74</v>
      </c>
      <c r="Q21" t="s">
        <v>219</v>
      </c>
      <c r="R21" t="s">
        <v>220</v>
      </c>
      <c r="S21" t="s">
        <v>221</v>
      </c>
      <c r="T21" t="s">
        <v>76</v>
      </c>
      <c r="U21" t="s">
        <v>76</v>
      </c>
      <c r="V21" t="s">
        <v>220</v>
      </c>
      <c r="W21" t="s">
        <v>77</v>
      </c>
      <c r="X21" t="s">
        <v>222</v>
      </c>
      <c r="Y21" t="s">
        <v>78</v>
      </c>
      <c r="Z21" t="s">
        <v>223</v>
      </c>
      <c r="AA21" t="s">
        <v>224</v>
      </c>
      <c r="AB21" t="s">
        <v>225</v>
      </c>
      <c r="AC21" t="s">
        <v>226</v>
      </c>
      <c r="AD21" t="s">
        <v>227</v>
      </c>
      <c r="AE21" t="s">
        <v>83</v>
      </c>
      <c r="AF21" t="s">
        <v>228</v>
      </c>
      <c r="AG21" t="s">
        <v>123</v>
      </c>
      <c r="AH21" t="s">
        <v>86</v>
      </c>
      <c r="AI21" t="s">
        <v>76</v>
      </c>
      <c r="AJ21">
        <v>3</v>
      </c>
      <c r="AK21">
        <v>5</v>
      </c>
      <c r="AL21" t="s">
        <v>229</v>
      </c>
      <c r="AM21" t="s">
        <v>230</v>
      </c>
      <c r="AN21" t="s">
        <v>88</v>
      </c>
      <c r="AO21">
        <v>3</v>
      </c>
      <c r="AP21">
        <v>3</v>
      </c>
      <c r="AQ21">
        <v>3</v>
      </c>
      <c r="AR21">
        <v>3</v>
      </c>
      <c r="AS21" t="s">
        <v>89</v>
      </c>
      <c r="AT21" t="s">
        <v>231</v>
      </c>
      <c r="AU21" t="s">
        <v>129</v>
      </c>
      <c r="AV21" t="s">
        <v>98</v>
      </c>
      <c r="AW21">
        <v>0.22</v>
      </c>
      <c r="AX21">
        <v>0.1</v>
      </c>
      <c r="AY21">
        <v>6</v>
      </c>
      <c r="AZ21">
        <v>0.25</v>
      </c>
      <c r="BA21">
        <v>0.1</v>
      </c>
      <c r="BB21">
        <v>0.04</v>
      </c>
      <c r="BC21">
        <v>6</v>
      </c>
      <c r="BD21">
        <v>0.09</v>
      </c>
      <c r="BE21" t="s">
        <v>93</v>
      </c>
      <c r="BF21" t="s">
        <v>232</v>
      </c>
      <c r="BG21" t="s">
        <v>233</v>
      </c>
      <c r="BH21" t="s">
        <v>96</v>
      </c>
      <c r="BI21">
        <v>20</v>
      </c>
    </row>
    <row r="22" spans="1:61">
      <c r="A22" t="s">
        <v>235</v>
      </c>
      <c r="B22" t="s">
        <v>209</v>
      </c>
      <c r="C22" t="s">
        <v>210</v>
      </c>
      <c r="D22" t="s">
        <v>211</v>
      </c>
      <c r="E22" t="s">
        <v>212</v>
      </c>
      <c r="F22" t="s">
        <v>213</v>
      </c>
      <c r="G22">
        <v>1.3140000000000001</v>
      </c>
      <c r="H22" t="s">
        <v>67</v>
      </c>
      <c r="I22">
        <v>2007</v>
      </c>
      <c r="J22" t="s">
        <v>214</v>
      </c>
      <c r="K22" t="s">
        <v>215</v>
      </c>
      <c r="L22" t="s">
        <v>216</v>
      </c>
      <c r="M22" t="s">
        <v>217</v>
      </c>
      <c r="N22" t="s">
        <v>72</v>
      </c>
      <c r="O22" t="s">
        <v>218</v>
      </c>
      <c r="P22" t="s">
        <v>74</v>
      </c>
      <c r="Q22" t="s">
        <v>219</v>
      </c>
      <c r="R22" t="s">
        <v>220</v>
      </c>
      <c r="S22" t="s">
        <v>221</v>
      </c>
      <c r="T22" t="s">
        <v>76</v>
      </c>
      <c r="U22" t="s">
        <v>76</v>
      </c>
      <c r="V22" t="s">
        <v>220</v>
      </c>
      <c r="W22" t="s">
        <v>77</v>
      </c>
      <c r="X22" t="s">
        <v>222</v>
      </c>
      <c r="Y22" t="s">
        <v>78</v>
      </c>
      <c r="Z22" t="s">
        <v>223</v>
      </c>
      <c r="AA22" t="s">
        <v>224</v>
      </c>
      <c r="AB22" t="s">
        <v>225</v>
      </c>
      <c r="AC22" t="s">
        <v>226</v>
      </c>
      <c r="AD22" t="s">
        <v>227</v>
      </c>
      <c r="AE22" t="s">
        <v>83</v>
      </c>
      <c r="AF22" t="s">
        <v>228</v>
      </c>
      <c r="AG22" t="s">
        <v>123</v>
      </c>
      <c r="AH22" t="s">
        <v>86</v>
      </c>
      <c r="AI22" t="s">
        <v>76</v>
      </c>
      <c r="AJ22">
        <v>3</v>
      </c>
      <c r="AK22">
        <v>5</v>
      </c>
      <c r="AL22" t="s">
        <v>229</v>
      </c>
      <c r="AM22" t="s">
        <v>230</v>
      </c>
      <c r="AN22" t="s">
        <v>88</v>
      </c>
      <c r="AO22">
        <v>3</v>
      </c>
      <c r="AP22">
        <v>3</v>
      </c>
      <c r="AQ22">
        <v>3</v>
      </c>
      <c r="AR22">
        <v>3</v>
      </c>
      <c r="AS22" t="s">
        <v>89</v>
      </c>
      <c r="AT22" t="s">
        <v>231</v>
      </c>
      <c r="AU22" t="s">
        <v>129</v>
      </c>
      <c r="AV22" t="s">
        <v>101</v>
      </c>
      <c r="AW22">
        <v>0.57999999999999996</v>
      </c>
      <c r="AX22">
        <v>0.12</v>
      </c>
      <c r="AY22">
        <v>6</v>
      </c>
      <c r="AZ22">
        <v>0.28999999999999998</v>
      </c>
      <c r="BA22">
        <v>0.3</v>
      </c>
      <c r="BB22">
        <v>0.1</v>
      </c>
      <c r="BC22">
        <v>6</v>
      </c>
      <c r="BD22">
        <v>0.25</v>
      </c>
      <c r="BE22" t="s">
        <v>93</v>
      </c>
      <c r="BF22" t="s">
        <v>232</v>
      </c>
      <c r="BG22" t="s">
        <v>233</v>
      </c>
      <c r="BH22" t="s">
        <v>96</v>
      </c>
      <c r="BI22">
        <v>21</v>
      </c>
    </row>
    <row r="23" spans="1:61">
      <c r="A23" t="s">
        <v>236</v>
      </c>
      <c r="B23" t="s">
        <v>237</v>
      </c>
      <c r="C23" t="s">
        <v>238</v>
      </c>
      <c r="D23" t="s">
        <v>239</v>
      </c>
      <c r="E23" t="s">
        <v>240</v>
      </c>
      <c r="F23" t="s">
        <v>241</v>
      </c>
      <c r="G23">
        <v>9.5709999999999997</v>
      </c>
      <c r="H23" t="s">
        <v>67</v>
      </c>
      <c r="I23">
        <v>2011</v>
      </c>
      <c r="J23" t="s">
        <v>242</v>
      </c>
      <c r="K23" t="s">
        <v>243</v>
      </c>
      <c r="L23" t="s">
        <v>244</v>
      </c>
      <c r="M23" t="s">
        <v>245</v>
      </c>
      <c r="N23" t="s">
        <v>72</v>
      </c>
      <c r="O23" t="s">
        <v>218</v>
      </c>
      <c r="P23" t="s">
        <v>74</v>
      </c>
      <c r="Q23" t="s">
        <v>75</v>
      </c>
      <c r="R23" t="s">
        <v>72</v>
      </c>
      <c r="S23" t="s">
        <v>75</v>
      </c>
      <c r="T23" t="s">
        <v>76</v>
      </c>
      <c r="U23" t="s">
        <v>76</v>
      </c>
      <c r="V23" t="s">
        <v>220</v>
      </c>
      <c r="W23" t="s">
        <v>77</v>
      </c>
      <c r="X23" t="s">
        <v>246</v>
      </c>
      <c r="Y23" t="s">
        <v>247</v>
      </c>
      <c r="Z23" t="s">
        <v>248</v>
      </c>
      <c r="AA23" t="s">
        <v>249</v>
      </c>
      <c r="AB23" t="s">
        <v>250</v>
      </c>
      <c r="AC23" t="s">
        <v>251</v>
      </c>
      <c r="AD23" t="s">
        <v>252</v>
      </c>
      <c r="AE23" t="s">
        <v>83</v>
      </c>
      <c r="AF23" t="s">
        <v>253</v>
      </c>
      <c r="AG23" t="s">
        <v>85</v>
      </c>
      <c r="AH23" t="s">
        <v>154</v>
      </c>
      <c r="AI23" t="s">
        <v>76</v>
      </c>
      <c r="AJ23">
        <v>3</v>
      </c>
      <c r="AK23">
        <v>1</v>
      </c>
      <c r="AL23" t="s">
        <v>124</v>
      </c>
      <c r="AM23" t="s">
        <v>254</v>
      </c>
      <c r="AN23" t="s">
        <v>88</v>
      </c>
      <c r="AO23">
        <v>0</v>
      </c>
      <c r="AP23">
        <v>69</v>
      </c>
      <c r="AQ23">
        <v>0</v>
      </c>
      <c r="AR23">
        <v>78</v>
      </c>
      <c r="AS23" t="s">
        <v>138</v>
      </c>
      <c r="AT23" t="s">
        <v>255</v>
      </c>
      <c r="AU23" t="s">
        <v>91</v>
      </c>
      <c r="AV23" t="s">
        <v>92</v>
      </c>
      <c r="AW23">
        <v>0.41</v>
      </c>
      <c r="AX23">
        <v>0.06</v>
      </c>
      <c r="AY23">
        <v>69</v>
      </c>
      <c r="AZ23">
        <v>0.49</v>
      </c>
      <c r="BA23">
        <v>0.26</v>
      </c>
      <c r="BB23">
        <v>0.05</v>
      </c>
      <c r="BC23">
        <v>78</v>
      </c>
      <c r="BD23">
        <v>0.44</v>
      </c>
      <c r="BE23" t="s">
        <v>93</v>
      </c>
      <c r="BF23" t="s">
        <v>205</v>
      </c>
      <c r="BG23" t="s">
        <v>256</v>
      </c>
      <c r="BH23" t="s">
        <v>96</v>
      </c>
      <c r="BI23">
        <v>22</v>
      </c>
    </row>
    <row r="24" spans="1:61">
      <c r="A24" t="s">
        <v>257</v>
      </c>
      <c r="B24" t="s">
        <v>237</v>
      </c>
      <c r="C24" t="s">
        <v>238</v>
      </c>
      <c r="D24" t="s">
        <v>239</v>
      </c>
      <c r="E24" t="s">
        <v>240</v>
      </c>
      <c r="F24" t="s">
        <v>241</v>
      </c>
      <c r="G24">
        <v>9.5709999999999997</v>
      </c>
      <c r="H24" t="s">
        <v>67</v>
      </c>
      <c r="I24">
        <v>2011</v>
      </c>
      <c r="J24" t="s">
        <v>242</v>
      </c>
      <c r="K24" t="s">
        <v>243</v>
      </c>
      <c r="L24" t="s">
        <v>244</v>
      </c>
      <c r="M24" t="s">
        <v>245</v>
      </c>
      <c r="N24" t="s">
        <v>72</v>
      </c>
      <c r="O24" t="s">
        <v>218</v>
      </c>
      <c r="P24" t="s">
        <v>74</v>
      </c>
      <c r="Q24" t="s">
        <v>75</v>
      </c>
      <c r="R24" t="s">
        <v>72</v>
      </c>
      <c r="S24" t="s">
        <v>75</v>
      </c>
      <c r="T24" t="s">
        <v>76</v>
      </c>
      <c r="U24" t="s">
        <v>76</v>
      </c>
      <c r="V24" t="s">
        <v>220</v>
      </c>
      <c r="W24" t="s">
        <v>77</v>
      </c>
      <c r="X24" t="s">
        <v>246</v>
      </c>
      <c r="Y24" t="s">
        <v>247</v>
      </c>
      <c r="Z24" t="s">
        <v>248</v>
      </c>
      <c r="AA24" t="s">
        <v>249</v>
      </c>
      <c r="AB24" t="s">
        <v>250</v>
      </c>
      <c r="AC24" t="s">
        <v>251</v>
      </c>
      <c r="AD24" t="s">
        <v>252</v>
      </c>
      <c r="AE24" t="s">
        <v>83</v>
      </c>
      <c r="AF24" t="s">
        <v>253</v>
      </c>
      <c r="AG24" t="s">
        <v>85</v>
      </c>
      <c r="AH24" t="s">
        <v>154</v>
      </c>
      <c r="AI24" t="s">
        <v>76</v>
      </c>
      <c r="AJ24">
        <v>3</v>
      </c>
      <c r="AK24">
        <v>1</v>
      </c>
      <c r="AL24" t="s">
        <v>124</v>
      </c>
      <c r="AM24" t="s">
        <v>254</v>
      </c>
      <c r="AN24" t="s">
        <v>88</v>
      </c>
      <c r="AO24">
        <v>0</v>
      </c>
      <c r="AP24">
        <v>69</v>
      </c>
      <c r="AQ24">
        <v>0</v>
      </c>
      <c r="AR24">
        <v>78</v>
      </c>
      <c r="AS24" t="s">
        <v>138</v>
      </c>
      <c r="AT24" t="s">
        <v>255</v>
      </c>
      <c r="AU24" t="s">
        <v>91</v>
      </c>
      <c r="AV24" t="s">
        <v>98</v>
      </c>
      <c r="AW24">
        <v>0.56999999999999995</v>
      </c>
      <c r="AX24">
        <v>0.06</v>
      </c>
      <c r="AY24">
        <v>69</v>
      </c>
      <c r="AZ24">
        <v>0.49</v>
      </c>
      <c r="BA24">
        <v>0.45</v>
      </c>
      <c r="BB24">
        <v>0.06</v>
      </c>
      <c r="BC24">
        <v>78</v>
      </c>
      <c r="BD24">
        <v>0.49</v>
      </c>
      <c r="BE24" t="s">
        <v>93</v>
      </c>
      <c r="BF24" t="s">
        <v>205</v>
      </c>
      <c r="BG24" t="s">
        <v>258</v>
      </c>
      <c r="BH24" t="s">
        <v>96</v>
      </c>
      <c r="BI24">
        <v>23</v>
      </c>
    </row>
    <row r="25" spans="1:61">
      <c r="A25" t="s">
        <v>259</v>
      </c>
      <c r="B25" t="s">
        <v>237</v>
      </c>
      <c r="C25" t="s">
        <v>238</v>
      </c>
      <c r="D25" t="s">
        <v>239</v>
      </c>
      <c r="E25" t="s">
        <v>240</v>
      </c>
      <c r="F25" t="s">
        <v>241</v>
      </c>
      <c r="G25">
        <v>9.5709999999999997</v>
      </c>
      <c r="H25" t="s">
        <v>67</v>
      </c>
      <c r="I25">
        <v>2011</v>
      </c>
      <c r="J25" t="s">
        <v>242</v>
      </c>
      <c r="K25" t="s">
        <v>243</v>
      </c>
      <c r="L25" t="s">
        <v>244</v>
      </c>
      <c r="M25" t="s">
        <v>245</v>
      </c>
      <c r="N25" t="s">
        <v>72</v>
      </c>
      <c r="O25" t="s">
        <v>218</v>
      </c>
      <c r="P25" t="s">
        <v>74</v>
      </c>
      <c r="Q25" t="s">
        <v>75</v>
      </c>
      <c r="R25" t="s">
        <v>72</v>
      </c>
      <c r="S25" t="s">
        <v>75</v>
      </c>
      <c r="T25" t="s">
        <v>76</v>
      </c>
      <c r="U25" t="s">
        <v>76</v>
      </c>
      <c r="V25" t="s">
        <v>220</v>
      </c>
      <c r="W25" t="s">
        <v>77</v>
      </c>
      <c r="X25" t="s">
        <v>246</v>
      </c>
      <c r="Y25" t="s">
        <v>247</v>
      </c>
      <c r="Z25" t="s">
        <v>248</v>
      </c>
      <c r="AA25" t="s">
        <v>249</v>
      </c>
      <c r="AB25" t="s">
        <v>250</v>
      </c>
      <c r="AC25" t="s">
        <v>251</v>
      </c>
      <c r="AD25" t="s">
        <v>252</v>
      </c>
      <c r="AE25" t="s">
        <v>83</v>
      </c>
      <c r="AF25" t="s">
        <v>253</v>
      </c>
      <c r="AG25" t="s">
        <v>85</v>
      </c>
      <c r="AH25" t="s">
        <v>154</v>
      </c>
      <c r="AI25" t="s">
        <v>76</v>
      </c>
      <c r="AJ25">
        <v>3</v>
      </c>
      <c r="AK25">
        <v>1</v>
      </c>
      <c r="AL25" t="s">
        <v>124</v>
      </c>
      <c r="AM25" t="s">
        <v>254</v>
      </c>
      <c r="AN25" t="s">
        <v>88</v>
      </c>
      <c r="AO25">
        <v>0</v>
      </c>
      <c r="AP25">
        <v>69</v>
      </c>
      <c r="AQ25">
        <v>0</v>
      </c>
      <c r="AR25">
        <v>78</v>
      </c>
      <c r="AS25" t="s">
        <v>138</v>
      </c>
      <c r="AT25" t="s">
        <v>255</v>
      </c>
      <c r="AU25" t="s">
        <v>91</v>
      </c>
      <c r="AV25" t="s">
        <v>101</v>
      </c>
      <c r="AW25">
        <v>0.62</v>
      </c>
      <c r="AX25">
        <v>0.06</v>
      </c>
      <c r="AY25">
        <v>69</v>
      </c>
      <c r="AZ25">
        <v>0.5</v>
      </c>
      <c r="BA25">
        <v>0.55000000000000004</v>
      </c>
      <c r="BB25">
        <v>0.06</v>
      </c>
      <c r="BC25">
        <v>78</v>
      </c>
      <c r="BD25">
        <v>0.5</v>
      </c>
      <c r="BE25" t="s">
        <v>93</v>
      </c>
      <c r="BF25" t="s">
        <v>205</v>
      </c>
      <c r="BG25" t="s">
        <v>260</v>
      </c>
      <c r="BH25" t="s">
        <v>96</v>
      </c>
      <c r="BI25">
        <v>24</v>
      </c>
    </row>
    <row r="26" spans="1:61">
      <c r="A26" t="s">
        <v>261</v>
      </c>
      <c r="B26" t="s">
        <v>262</v>
      </c>
      <c r="C26" t="s">
        <v>263</v>
      </c>
      <c r="D26" t="s">
        <v>264</v>
      </c>
      <c r="E26" t="s">
        <v>265</v>
      </c>
      <c r="F26" t="s">
        <v>187</v>
      </c>
      <c r="G26">
        <v>3.234</v>
      </c>
      <c r="H26" t="s">
        <v>67</v>
      </c>
      <c r="I26">
        <v>2015</v>
      </c>
      <c r="J26" t="s">
        <v>266</v>
      </c>
      <c r="K26" t="s">
        <v>215</v>
      </c>
      <c r="L26" t="s">
        <v>216</v>
      </c>
      <c r="M26" t="s">
        <v>217</v>
      </c>
      <c r="N26" t="s">
        <v>72</v>
      </c>
      <c r="O26" t="s">
        <v>218</v>
      </c>
      <c r="P26" t="s">
        <v>113</v>
      </c>
      <c r="Q26" t="s">
        <v>75</v>
      </c>
      <c r="R26" t="s">
        <v>72</v>
      </c>
      <c r="S26" t="s">
        <v>75</v>
      </c>
      <c r="T26" t="s">
        <v>220</v>
      </c>
      <c r="U26" t="s">
        <v>76</v>
      </c>
      <c r="V26" t="s">
        <v>76</v>
      </c>
      <c r="W26" t="s">
        <v>77</v>
      </c>
      <c r="X26" t="s">
        <v>222</v>
      </c>
      <c r="Y26" t="s">
        <v>78</v>
      </c>
      <c r="Z26" t="s">
        <v>223</v>
      </c>
      <c r="AA26" t="s">
        <v>267</v>
      </c>
      <c r="AB26" t="s">
        <v>225</v>
      </c>
      <c r="AC26" t="s">
        <v>268</v>
      </c>
      <c r="AD26" t="s">
        <v>269</v>
      </c>
      <c r="AE26" t="s">
        <v>83</v>
      </c>
      <c r="AF26" t="s">
        <v>270</v>
      </c>
      <c r="AG26" t="s">
        <v>85</v>
      </c>
      <c r="AH26" t="s">
        <v>86</v>
      </c>
      <c r="AI26" t="s">
        <v>76</v>
      </c>
      <c r="AJ26">
        <v>3</v>
      </c>
      <c r="AK26" t="s">
        <v>271</v>
      </c>
      <c r="AL26" t="s">
        <v>272</v>
      </c>
      <c r="AM26" t="s">
        <v>273</v>
      </c>
      <c r="AN26" t="s">
        <v>126</v>
      </c>
      <c r="AO26">
        <v>7</v>
      </c>
      <c r="AP26">
        <v>8</v>
      </c>
      <c r="AQ26">
        <v>7</v>
      </c>
      <c r="AR26">
        <v>8</v>
      </c>
      <c r="AS26" t="s">
        <v>89</v>
      </c>
      <c r="AT26" t="s">
        <v>274</v>
      </c>
      <c r="AU26" t="s">
        <v>91</v>
      </c>
      <c r="AV26" t="s">
        <v>92</v>
      </c>
      <c r="AW26">
        <v>30.52</v>
      </c>
      <c r="AX26">
        <v>5.19</v>
      </c>
      <c r="AY26">
        <v>15</v>
      </c>
      <c r="AZ26">
        <v>20.079999999999998</v>
      </c>
      <c r="BA26">
        <v>20.87</v>
      </c>
      <c r="BB26">
        <v>5.01</v>
      </c>
      <c r="BC26">
        <v>15</v>
      </c>
      <c r="BD26">
        <v>19.41</v>
      </c>
      <c r="BE26" t="s">
        <v>93</v>
      </c>
      <c r="BF26" t="s">
        <v>275</v>
      </c>
      <c r="BH26" t="s">
        <v>96</v>
      </c>
      <c r="BI26">
        <v>25</v>
      </c>
    </row>
    <row r="27" spans="1:61">
      <c r="A27" t="s">
        <v>276</v>
      </c>
      <c r="B27" t="s">
        <v>262</v>
      </c>
      <c r="C27" t="s">
        <v>263</v>
      </c>
      <c r="D27" t="s">
        <v>264</v>
      </c>
      <c r="E27" t="s">
        <v>265</v>
      </c>
      <c r="F27" t="s">
        <v>187</v>
      </c>
      <c r="G27">
        <v>3.234</v>
      </c>
      <c r="H27" t="s">
        <v>67</v>
      </c>
      <c r="I27">
        <v>2015</v>
      </c>
      <c r="J27" t="s">
        <v>266</v>
      </c>
      <c r="K27" t="s">
        <v>215</v>
      </c>
      <c r="L27" t="s">
        <v>216</v>
      </c>
      <c r="M27" t="s">
        <v>217</v>
      </c>
      <c r="N27" t="s">
        <v>72</v>
      </c>
      <c r="O27" t="s">
        <v>218</v>
      </c>
      <c r="P27" t="s">
        <v>113</v>
      </c>
      <c r="Q27" t="s">
        <v>75</v>
      </c>
      <c r="R27" t="s">
        <v>72</v>
      </c>
      <c r="S27" t="s">
        <v>75</v>
      </c>
      <c r="T27" t="s">
        <v>220</v>
      </c>
      <c r="U27" t="s">
        <v>76</v>
      </c>
      <c r="V27" t="s">
        <v>76</v>
      </c>
      <c r="W27" t="s">
        <v>77</v>
      </c>
      <c r="X27" t="s">
        <v>222</v>
      </c>
      <c r="Y27" t="s">
        <v>78</v>
      </c>
      <c r="Z27" t="s">
        <v>223</v>
      </c>
      <c r="AA27" t="s">
        <v>224</v>
      </c>
      <c r="AB27" t="s">
        <v>225</v>
      </c>
      <c r="AC27" t="s">
        <v>268</v>
      </c>
      <c r="AD27" t="s">
        <v>269</v>
      </c>
      <c r="AE27" t="s">
        <v>83</v>
      </c>
      <c r="AF27" t="s">
        <v>270</v>
      </c>
      <c r="AG27" t="s">
        <v>85</v>
      </c>
      <c r="AH27" t="s">
        <v>86</v>
      </c>
      <c r="AI27" t="s">
        <v>76</v>
      </c>
      <c r="AJ27">
        <v>3</v>
      </c>
      <c r="AK27" t="s">
        <v>271</v>
      </c>
      <c r="AL27" t="s">
        <v>272</v>
      </c>
      <c r="AM27" t="s">
        <v>273</v>
      </c>
      <c r="AN27" t="s">
        <v>126</v>
      </c>
      <c r="AO27">
        <v>7</v>
      </c>
      <c r="AP27">
        <v>8</v>
      </c>
      <c r="AQ27">
        <v>7</v>
      </c>
      <c r="AR27">
        <v>8</v>
      </c>
      <c r="AS27" t="s">
        <v>89</v>
      </c>
      <c r="AT27" t="s">
        <v>274</v>
      </c>
      <c r="AU27" t="s">
        <v>91</v>
      </c>
      <c r="AV27" t="s">
        <v>98</v>
      </c>
      <c r="AW27">
        <v>23.1</v>
      </c>
      <c r="AX27">
        <v>3.92</v>
      </c>
      <c r="AY27">
        <v>15</v>
      </c>
      <c r="AZ27">
        <v>15.17</v>
      </c>
      <c r="BA27">
        <v>16.5</v>
      </c>
      <c r="BB27">
        <v>5.34</v>
      </c>
      <c r="BC27">
        <v>15</v>
      </c>
      <c r="BD27">
        <v>20.67</v>
      </c>
      <c r="BE27" t="s">
        <v>93</v>
      </c>
      <c r="BF27" t="s">
        <v>275</v>
      </c>
      <c r="BH27" t="s">
        <v>96</v>
      </c>
      <c r="BI27">
        <v>26</v>
      </c>
    </row>
    <row r="28" spans="1:61">
      <c r="A28" t="s">
        <v>277</v>
      </c>
      <c r="B28" t="s">
        <v>262</v>
      </c>
      <c r="C28" t="s">
        <v>263</v>
      </c>
      <c r="D28" t="s">
        <v>264</v>
      </c>
      <c r="E28" t="s">
        <v>265</v>
      </c>
      <c r="F28" t="s">
        <v>187</v>
      </c>
      <c r="G28">
        <v>3.234</v>
      </c>
      <c r="H28" t="s">
        <v>67</v>
      </c>
      <c r="I28">
        <v>2015</v>
      </c>
      <c r="J28" t="s">
        <v>266</v>
      </c>
      <c r="K28" t="s">
        <v>215</v>
      </c>
      <c r="L28" t="s">
        <v>216</v>
      </c>
      <c r="M28" t="s">
        <v>217</v>
      </c>
      <c r="N28" t="s">
        <v>72</v>
      </c>
      <c r="O28" t="s">
        <v>218</v>
      </c>
      <c r="P28" t="s">
        <v>113</v>
      </c>
      <c r="Q28" t="s">
        <v>75</v>
      </c>
      <c r="R28" t="s">
        <v>72</v>
      </c>
      <c r="S28" t="s">
        <v>75</v>
      </c>
      <c r="T28" t="s">
        <v>220</v>
      </c>
      <c r="U28" t="s">
        <v>76</v>
      </c>
      <c r="V28" t="s">
        <v>76</v>
      </c>
      <c r="W28" t="s">
        <v>77</v>
      </c>
      <c r="X28" t="s">
        <v>222</v>
      </c>
      <c r="Y28" t="s">
        <v>78</v>
      </c>
      <c r="Z28" t="s">
        <v>223</v>
      </c>
      <c r="AA28" t="s">
        <v>224</v>
      </c>
      <c r="AB28" t="s">
        <v>225</v>
      </c>
      <c r="AC28" t="s">
        <v>268</v>
      </c>
      <c r="AD28" t="s">
        <v>269</v>
      </c>
      <c r="AE28" t="s">
        <v>83</v>
      </c>
      <c r="AF28" t="s">
        <v>270</v>
      </c>
      <c r="AG28" t="s">
        <v>85</v>
      </c>
      <c r="AH28" t="s">
        <v>86</v>
      </c>
      <c r="AI28" t="s">
        <v>76</v>
      </c>
      <c r="AJ28">
        <v>3</v>
      </c>
      <c r="AK28" t="s">
        <v>271</v>
      </c>
      <c r="AL28" t="s">
        <v>272</v>
      </c>
      <c r="AM28" t="s">
        <v>273</v>
      </c>
      <c r="AN28" t="s">
        <v>126</v>
      </c>
      <c r="AO28">
        <v>7</v>
      </c>
      <c r="AP28">
        <v>8</v>
      </c>
      <c r="AQ28">
        <v>7</v>
      </c>
      <c r="AR28">
        <v>8</v>
      </c>
      <c r="AS28" t="s">
        <v>89</v>
      </c>
      <c r="AT28" t="s">
        <v>274</v>
      </c>
      <c r="AU28" t="s">
        <v>91</v>
      </c>
      <c r="AV28" t="s">
        <v>101</v>
      </c>
      <c r="AW28">
        <v>6.65</v>
      </c>
      <c r="AX28">
        <v>1.62</v>
      </c>
      <c r="AY28">
        <v>15</v>
      </c>
      <c r="AZ28">
        <v>6.28</v>
      </c>
      <c r="BA28">
        <v>7.72</v>
      </c>
      <c r="BB28">
        <v>3.13</v>
      </c>
      <c r="BC28">
        <v>15</v>
      </c>
      <c r="BD28">
        <v>12.1</v>
      </c>
      <c r="BE28" t="s">
        <v>93</v>
      </c>
      <c r="BF28" t="s">
        <v>275</v>
      </c>
      <c r="BH28" t="s">
        <v>96</v>
      </c>
      <c r="BI28">
        <v>27</v>
      </c>
    </row>
    <row r="29" spans="1:61">
      <c r="A29" t="s">
        <v>278</v>
      </c>
      <c r="B29" t="s">
        <v>262</v>
      </c>
      <c r="C29" t="s">
        <v>279</v>
      </c>
      <c r="D29" t="s">
        <v>264</v>
      </c>
      <c r="E29" t="s">
        <v>265</v>
      </c>
      <c r="F29" t="s">
        <v>187</v>
      </c>
      <c r="G29">
        <v>3.234</v>
      </c>
      <c r="H29" t="s">
        <v>67</v>
      </c>
      <c r="I29">
        <v>2015</v>
      </c>
      <c r="J29" t="s">
        <v>266</v>
      </c>
      <c r="K29" t="s">
        <v>215</v>
      </c>
      <c r="L29" t="s">
        <v>216</v>
      </c>
      <c r="M29" t="s">
        <v>217</v>
      </c>
      <c r="N29" t="s">
        <v>72</v>
      </c>
      <c r="O29" t="s">
        <v>218</v>
      </c>
      <c r="P29" t="s">
        <v>113</v>
      </c>
      <c r="Q29" t="s">
        <v>75</v>
      </c>
      <c r="R29" t="s">
        <v>72</v>
      </c>
      <c r="S29" t="s">
        <v>75</v>
      </c>
      <c r="T29" t="s">
        <v>220</v>
      </c>
      <c r="U29" t="s">
        <v>76</v>
      </c>
      <c r="V29" t="s">
        <v>76</v>
      </c>
      <c r="W29" t="s">
        <v>77</v>
      </c>
      <c r="X29" t="s">
        <v>222</v>
      </c>
      <c r="Y29" t="s">
        <v>78</v>
      </c>
      <c r="Z29" t="s">
        <v>223</v>
      </c>
      <c r="AA29" t="s">
        <v>267</v>
      </c>
      <c r="AB29" t="s">
        <v>225</v>
      </c>
      <c r="AC29" t="s">
        <v>268</v>
      </c>
      <c r="AD29" t="s">
        <v>269</v>
      </c>
      <c r="AE29" t="s">
        <v>83</v>
      </c>
      <c r="AF29" t="s">
        <v>270</v>
      </c>
      <c r="AG29" t="s">
        <v>85</v>
      </c>
      <c r="AH29" t="s">
        <v>86</v>
      </c>
      <c r="AI29" t="s">
        <v>76</v>
      </c>
      <c r="AJ29">
        <v>3</v>
      </c>
      <c r="AK29" t="s">
        <v>271</v>
      </c>
      <c r="AL29" t="s">
        <v>272</v>
      </c>
      <c r="AM29" t="s">
        <v>273</v>
      </c>
      <c r="AN29" t="s">
        <v>126</v>
      </c>
      <c r="AO29">
        <v>11</v>
      </c>
      <c r="AP29">
        <v>11</v>
      </c>
      <c r="AQ29">
        <v>3</v>
      </c>
      <c r="AR29">
        <v>5</v>
      </c>
      <c r="AS29" t="s">
        <v>89</v>
      </c>
      <c r="AT29" t="s">
        <v>280</v>
      </c>
      <c r="AU29" t="s">
        <v>91</v>
      </c>
      <c r="AV29" t="s">
        <v>92</v>
      </c>
      <c r="AW29">
        <v>28.2</v>
      </c>
      <c r="AX29">
        <v>4.26</v>
      </c>
      <c r="AY29">
        <v>22</v>
      </c>
      <c r="AZ29">
        <v>20</v>
      </c>
      <c r="BA29">
        <v>18.32</v>
      </c>
      <c r="BB29">
        <v>7.14</v>
      </c>
      <c r="BC29">
        <v>8</v>
      </c>
      <c r="BD29">
        <v>20.2</v>
      </c>
      <c r="BE29" t="s">
        <v>93</v>
      </c>
      <c r="BF29" t="s">
        <v>281</v>
      </c>
      <c r="BH29" t="s">
        <v>96</v>
      </c>
      <c r="BI29">
        <v>28</v>
      </c>
    </row>
    <row r="30" spans="1:61">
      <c r="A30" t="s">
        <v>282</v>
      </c>
      <c r="B30" t="s">
        <v>262</v>
      </c>
      <c r="C30" t="s">
        <v>279</v>
      </c>
      <c r="D30" t="s">
        <v>264</v>
      </c>
      <c r="E30" t="s">
        <v>265</v>
      </c>
      <c r="F30" t="s">
        <v>187</v>
      </c>
      <c r="G30">
        <v>3.234</v>
      </c>
      <c r="H30" t="s">
        <v>67</v>
      </c>
      <c r="I30">
        <v>2015</v>
      </c>
      <c r="J30" t="s">
        <v>266</v>
      </c>
      <c r="K30" t="s">
        <v>215</v>
      </c>
      <c r="L30" t="s">
        <v>216</v>
      </c>
      <c r="M30" t="s">
        <v>217</v>
      </c>
      <c r="N30" t="s">
        <v>72</v>
      </c>
      <c r="O30" t="s">
        <v>218</v>
      </c>
      <c r="P30" t="s">
        <v>113</v>
      </c>
      <c r="Q30" t="s">
        <v>75</v>
      </c>
      <c r="R30" t="s">
        <v>72</v>
      </c>
      <c r="S30" t="s">
        <v>75</v>
      </c>
      <c r="T30" t="s">
        <v>220</v>
      </c>
      <c r="U30" t="s">
        <v>76</v>
      </c>
      <c r="V30" t="s">
        <v>76</v>
      </c>
      <c r="W30" t="s">
        <v>77</v>
      </c>
      <c r="X30" t="s">
        <v>222</v>
      </c>
      <c r="Y30" t="s">
        <v>78</v>
      </c>
      <c r="Z30" t="s">
        <v>223</v>
      </c>
      <c r="AA30" t="s">
        <v>224</v>
      </c>
      <c r="AB30" t="s">
        <v>225</v>
      </c>
      <c r="AC30" t="s">
        <v>268</v>
      </c>
      <c r="AD30" t="s">
        <v>269</v>
      </c>
      <c r="AE30" t="s">
        <v>83</v>
      </c>
      <c r="AF30" t="s">
        <v>270</v>
      </c>
      <c r="AG30" t="s">
        <v>85</v>
      </c>
      <c r="AH30" t="s">
        <v>86</v>
      </c>
      <c r="AI30" t="s">
        <v>76</v>
      </c>
      <c r="AJ30">
        <v>3</v>
      </c>
      <c r="AK30" t="s">
        <v>271</v>
      </c>
      <c r="AL30" t="s">
        <v>272</v>
      </c>
      <c r="AM30" t="s">
        <v>273</v>
      </c>
      <c r="AN30" t="s">
        <v>126</v>
      </c>
      <c r="AO30">
        <v>11</v>
      </c>
      <c r="AP30">
        <v>11</v>
      </c>
      <c r="AQ30">
        <v>3</v>
      </c>
      <c r="AR30">
        <v>5</v>
      </c>
      <c r="AS30" t="s">
        <v>89</v>
      </c>
      <c r="AT30" t="s">
        <v>280</v>
      </c>
      <c r="AU30" t="s">
        <v>91</v>
      </c>
      <c r="AV30" t="s">
        <v>98</v>
      </c>
      <c r="AW30">
        <v>19.809999999999999</v>
      </c>
      <c r="AX30">
        <v>3.41</v>
      </c>
      <c r="AY30">
        <v>22</v>
      </c>
      <c r="AZ30">
        <v>16</v>
      </c>
      <c r="BA30">
        <v>19.38</v>
      </c>
      <c r="BB30">
        <v>8.68</v>
      </c>
      <c r="BC30">
        <v>8</v>
      </c>
      <c r="BD30">
        <v>24.55</v>
      </c>
      <c r="BE30" t="s">
        <v>93</v>
      </c>
      <c r="BF30" t="s">
        <v>281</v>
      </c>
      <c r="BH30" t="s">
        <v>96</v>
      </c>
      <c r="BI30">
        <v>29</v>
      </c>
    </row>
    <row r="31" spans="1:61">
      <c r="A31" t="s">
        <v>283</v>
      </c>
      <c r="B31" t="s">
        <v>262</v>
      </c>
      <c r="C31" t="s">
        <v>279</v>
      </c>
      <c r="D31" t="s">
        <v>264</v>
      </c>
      <c r="E31" t="s">
        <v>265</v>
      </c>
      <c r="F31" t="s">
        <v>187</v>
      </c>
      <c r="G31">
        <v>3.234</v>
      </c>
      <c r="H31" t="s">
        <v>67</v>
      </c>
      <c r="I31">
        <v>2015</v>
      </c>
      <c r="J31" t="s">
        <v>266</v>
      </c>
      <c r="K31" t="s">
        <v>215</v>
      </c>
      <c r="L31" t="s">
        <v>216</v>
      </c>
      <c r="M31" t="s">
        <v>217</v>
      </c>
      <c r="N31" t="s">
        <v>72</v>
      </c>
      <c r="O31" t="s">
        <v>218</v>
      </c>
      <c r="P31" t="s">
        <v>113</v>
      </c>
      <c r="Q31" t="s">
        <v>75</v>
      </c>
      <c r="R31" t="s">
        <v>72</v>
      </c>
      <c r="S31" t="s">
        <v>75</v>
      </c>
      <c r="T31" t="s">
        <v>220</v>
      </c>
      <c r="U31" t="s">
        <v>76</v>
      </c>
      <c r="V31" t="s">
        <v>76</v>
      </c>
      <c r="W31" t="s">
        <v>77</v>
      </c>
      <c r="X31" t="s">
        <v>222</v>
      </c>
      <c r="Y31" t="s">
        <v>78</v>
      </c>
      <c r="Z31" t="s">
        <v>223</v>
      </c>
      <c r="AA31" t="s">
        <v>224</v>
      </c>
      <c r="AB31" t="s">
        <v>225</v>
      </c>
      <c r="AC31" t="s">
        <v>268</v>
      </c>
      <c r="AD31" t="s">
        <v>269</v>
      </c>
      <c r="AE31" t="s">
        <v>83</v>
      </c>
      <c r="AF31" t="s">
        <v>270</v>
      </c>
      <c r="AG31" t="s">
        <v>85</v>
      </c>
      <c r="AH31" t="s">
        <v>86</v>
      </c>
      <c r="AI31" t="s">
        <v>76</v>
      </c>
      <c r="AJ31">
        <v>3</v>
      </c>
      <c r="AK31" t="s">
        <v>271</v>
      </c>
      <c r="AL31" t="s">
        <v>272</v>
      </c>
      <c r="AM31" t="s">
        <v>273</v>
      </c>
      <c r="AN31" t="s">
        <v>126</v>
      </c>
      <c r="AO31">
        <v>11</v>
      </c>
      <c r="AP31">
        <v>11</v>
      </c>
      <c r="AQ31">
        <v>3</v>
      </c>
      <c r="AR31">
        <v>5</v>
      </c>
      <c r="AS31" t="s">
        <v>89</v>
      </c>
      <c r="AT31" t="s">
        <v>280</v>
      </c>
      <c r="AU31" t="s">
        <v>91</v>
      </c>
      <c r="AV31" t="s">
        <v>101</v>
      </c>
      <c r="AW31">
        <v>6.51</v>
      </c>
      <c r="AX31">
        <v>1.89</v>
      </c>
      <c r="AY31">
        <v>22</v>
      </c>
      <c r="AZ31">
        <v>8.86</v>
      </c>
      <c r="BA31">
        <v>8.6</v>
      </c>
      <c r="BB31">
        <v>4.2</v>
      </c>
      <c r="BC31">
        <v>8</v>
      </c>
      <c r="BD31">
        <v>11.88</v>
      </c>
      <c r="BE31" t="s">
        <v>93</v>
      </c>
      <c r="BF31" t="s">
        <v>281</v>
      </c>
      <c r="BH31" t="s">
        <v>96</v>
      </c>
      <c r="BI31">
        <v>30</v>
      </c>
    </row>
    <row r="32" spans="1:61">
      <c r="A32" t="s">
        <v>284</v>
      </c>
      <c r="B32" t="s">
        <v>285</v>
      </c>
      <c r="C32" t="s">
        <v>286</v>
      </c>
      <c r="D32" t="s">
        <v>287</v>
      </c>
      <c r="E32" t="s">
        <v>288</v>
      </c>
      <c r="F32" t="s">
        <v>289</v>
      </c>
      <c r="G32">
        <v>2.2429999999999999</v>
      </c>
      <c r="H32" t="s">
        <v>67</v>
      </c>
      <c r="I32">
        <v>2015</v>
      </c>
      <c r="J32" t="s">
        <v>290</v>
      </c>
      <c r="K32" t="s">
        <v>291</v>
      </c>
      <c r="L32" t="s">
        <v>292</v>
      </c>
      <c r="M32" t="s">
        <v>71</v>
      </c>
      <c r="N32" t="s">
        <v>72</v>
      </c>
      <c r="O32" t="s">
        <v>73</v>
      </c>
      <c r="P32" t="s">
        <v>74</v>
      </c>
      <c r="Q32" t="s">
        <v>219</v>
      </c>
      <c r="R32" t="s">
        <v>220</v>
      </c>
      <c r="S32" t="s">
        <v>221</v>
      </c>
      <c r="T32" t="s">
        <v>76</v>
      </c>
      <c r="U32" t="s">
        <v>76</v>
      </c>
      <c r="V32" t="s">
        <v>76</v>
      </c>
      <c r="W32" t="s">
        <v>77</v>
      </c>
      <c r="X32" t="s">
        <v>114</v>
      </c>
      <c r="Y32" t="s">
        <v>115</v>
      </c>
      <c r="Z32" t="s">
        <v>293</v>
      </c>
      <c r="AA32" t="s">
        <v>294</v>
      </c>
      <c r="AB32" t="s">
        <v>295</v>
      </c>
      <c r="AC32" t="s">
        <v>296</v>
      </c>
      <c r="AD32" t="s">
        <v>297</v>
      </c>
      <c r="AE32" t="s">
        <v>83</v>
      </c>
      <c r="AF32" t="s">
        <v>123</v>
      </c>
      <c r="AG32" t="s">
        <v>123</v>
      </c>
      <c r="AH32" t="s">
        <v>86</v>
      </c>
      <c r="AI32" t="s">
        <v>76</v>
      </c>
      <c r="AJ32">
        <v>3</v>
      </c>
      <c r="AK32">
        <v>12</v>
      </c>
      <c r="AL32" t="s">
        <v>272</v>
      </c>
      <c r="AM32" t="s">
        <v>298</v>
      </c>
      <c r="AN32" t="s">
        <v>88</v>
      </c>
      <c r="AO32">
        <v>30</v>
      </c>
      <c r="AP32">
        <v>0</v>
      </c>
      <c r="AQ32">
        <v>30</v>
      </c>
      <c r="AR32">
        <v>0</v>
      </c>
      <c r="AS32" t="s">
        <v>127</v>
      </c>
      <c r="AT32" t="s">
        <v>299</v>
      </c>
      <c r="AU32" t="s">
        <v>300</v>
      </c>
      <c r="AV32" t="s">
        <v>92</v>
      </c>
      <c r="AW32">
        <v>0.65</v>
      </c>
      <c r="AX32">
        <v>0.05</v>
      </c>
      <c r="AY32">
        <v>30</v>
      </c>
      <c r="AZ32">
        <v>0.27</v>
      </c>
      <c r="BA32">
        <v>0.53</v>
      </c>
      <c r="BB32">
        <v>0.06</v>
      </c>
      <c r="BC32">
        <v>30</v>
      </c>
      <c r="BD32">
        <v>0.33</v>
      </c>
      <c r="BE32" t="s">
        <v>93</v>
      </c>
      <c r="BF32" t="s">
        <v>205</v>
      </c>
      <c r="BH32" t="s">
        <v>96</v>
      </c>
      <c r="BI32">
        <v>31</v>
      </c>
    </row>
    <row r="33" spans="1:61">
      <c r="A33" t="s">
        <v>301</v>
      </c>
      <c r="B33" t="s">
        <v>285</v>
      </c>
      <c r="C33" t="s">
        <v>286</v>
      </c>
      <c r="D33" t="s">
        <v>287</v>
      </c>
      <c r="E33" t="s">
        <v>288</v>
      </c>
      <c r="F33" t="s">
        <v>289</v>
      </c>
      <c r="G33">
        <v>2.2429999999999999</v>
      </c>
      <c r="H33" t="s">
        <v>67</v>
      </c>
      <c r="I33">
        <v>2015</v>
      </c>
      <c r="J33" t="s">
        <v>290</v>
      </c>
      <c r="K33" t="s">
        <v>291</v>
      </c>
      <c r="L33" t="s">
        <v>292</v>
      </c>
      <c r="M33" t="s">
        <v>71</v>
      </c>
      <c r="N33" t="s">
        <v>72</v>
      </c>
      <c r="O33" t="s">
        <v>73</v>
      </c>
      <c r="P33" t="s">
        <v>74</v>
      </c>
      <c r="Q33" t="s">
        <v>219</v>
      </c>
      <c r="R33" t="s">
        <v>220</v>
      </c>
      <c r="S33" t="s">
        <v>221</v>
      </c>
      <c r="T33" t="s">
        <v>76</v>
      </c>
      <c r="U33" t="s">
        <v>76</v>
      </c>
      <c r="V33" t="s">
        <v>76</v>
      </c>
      <c r="W33" t="s">
        <v>77</v>
      </c>
      <c r="X33" t="s">
        <v>114</v>
      </c>
      <c r="Y33" t="s">
        <v>115</v>
      </c>
      <c r="Z33" t="s">
        <v>293</v>
      </c>
      <c r="AA33" t="s">
        <v>294</v>
      </c>
      <c r="AB33" t="s">
        <v>295</v>
      </c>
      <c r="AC33" t="s">
        <v>296</v>
      </c>
      <c r="AD33" t="s">
        <v>297</v>
      </c>
      <c r="AE33" t="s">
        <v>83</v>
      </c>
      <c r="AF33" t="s">
        <v>123</v>
      </c>
      <c r="AG33" t="s">
        <v>123</v>
      </c>
      <c r="AH33" t="s">
        <v>86</v>
      </c>
      <c r="AI33" t="s">
        <v>76</v>
      </c>
      <c r="AJ33">
        <v>3</v>
      </c>
      <c r="AK33">
        <v>12</v>
      </c>
      <c r="AL33" t="s">
        <v>272</v>
      </c>
      <c r="AM33" t="s">
        <v>298</v>
      </c>
      <c r="AN33" t="s">
        <v>88</v>
      </c>
      <c r="AO33">
        <v>30</v>
      </c>
      <c r="AP33">
        <v>0</v>
      </c>
      <c r="AQ33">
        <v>30</v>
      </c>
      <c r="AR33">
        <v>0</v>
      </c>
      <c r="AS33" t="s">
        <v>127</v>
      </c>
      <c r="AT33" t="s">
        <v>299</v>
      </c>
      <c r="AU33" t="s">
        <v>300</v>
      </c>
      <c r="AV33" t="s">
        <v>98</v>
      </c>
      <c r="AW33">
        <v>0.66</v>
      </c>
      <c r="AX33">
        <v>0.06</v>
      </c>
      <c r="AY33">
        <v>30</v>
      </c>
      <c r="AZ33">
        <v>0.33</v>
      </c>
      <c r="BA33">
        <v>0.66</v>
      </c>
      <c r="BB33">
        <v>7.0000000000000007E-2</v>
      </c>
      <c r="BC33">
        <v>30</v>
      </c>
      <c r="BD33">
        <v>0.36</v>
      </c>
      <c r="BE33" t="s">
        <v>93</v>
      </c>
      <c r="BF33" t="s">
        <v>205</v>
      </c>
      <c r="BH33" t="s">
        <v>96</v>
      </c>
      <c r="BI33">
        <v>32</v>
      </c>
    </row>
    <row r="34" spans="1:61">
      <c r="A34" t="s">
        <v>302</v>
      </c>
      <c r="B34" t="s">
        <v>285</v>
      </c>
      <c r="C34" t="s">
        <v>286</v>
      </c>
      <c r="D34" t="s">
        <v>287</v>
      </c>
      <c r="E34" t="s">
        <v>288</v>
      </c>
      <c r="F34" t="s">
        <v>289</v>
      </c>
      <c r="G34">
        <v>2.2429999999999999</v>
      </c>
      <c r="H34" t="s">
        <v>67</v>
      </c>
      <c r="I34">
        <v>2015</v>
      </c>
      <c r="J34" t="s">
        <v>290</v>
      </c>
      <c r="K34" t="s">
        <v>291</v>
      </c>
      <c r="L34" t="s">
        <v>292</v>
      </c>
      <c r="M34" t="s">
        <v>71</v>
      </c>
      <c r="N34" t="s">
        <v>72</v>
      </c>
      <c r="O34" t="s">
        <v>73</v>
      </c>
      <c r="P34" t="s">
        <v>74</v>
      </c>
      <c r="Q34" t="s">
        <v>219</v>
      </c>
      <c r="R34" t="s">
        <v>220</v>
      </c>
      <c r="S34" t="s">
        <v>221</v>
      </c>
      <c r="T34" t="s">
        <v>76</v>
      </c>
      <c r="U34" t="s">
        <v>76</v>
      </c>
      <c r="V34" t="s">
        <v>76</v>
      </c>
      <c r="W34" t="s">
        <v>77</v>
      </c>
      <c r="X34" t="s">
        <v>114</v>
      </c>
      <c r="Y34" t="s">
        <v>115</v>
      </c>
      <c r="Z34" t="s">
        <v>293</v>
      </c>
      <c r="AA34" t="s">
        <v>294</v>
      </c>
      <c r="AB34" t="s">
        <v>295</v>
      </c>
      <c r="AC34" t="s">
        <v>296</v>
      </c>
      <c r="AD34" t="s">
        <v>297</v>
      </c>
      <c r="AE34" t="s">
        <v>83</v>
      </c>
      <c r="AF34" t="s">
        <v>123</v>
      </c>
      <c r="AG34" t="s">
        <v>123</v>
      </c>
      <c r="AH34" t="s">
        <v>86</v>
      </c>
      <c r="AI34" t="s">
        <v>76</v>
      </c>
      <c r="AJ34">
        <v>3</v>
      </c>
      <c r="AK34">
        <v>12</v>
      </c>
      <c r="AL34" t="s">
        <v>272</v>
      </c>
      <c r="AM34" t="s">
        <v>298</v>
      </c>
      <c r="AN34" t="s">
        <v>88</v>
      </c>
      <c r="AO34">
        <v>30</v>
      </c>
      <c r="AP34">
        <v>0</v>
      </c>
      <c r="AQ34">
        <v>30</v>
      </c>
      <c r="AR34">
        <v>0</v>
      </c>
      <c r="AS34" t="s">
        <v>127</v>
      </c>
      <c r="AT34" t="s">
        <v>299</v>
      </c>
      <c r="AU34" t="s">
        <v>300</v>
      </c>
      <c r="AV34" t="s">
        <v>101</v>
      </c>
      <c r="AW34">
        <v>0.85</v>
      </c>
      <c r="AX34">
        <v>0.04</v>
      </c>
      <c r="AY34">
        <v>30</v>
      </c>
      <c r="AZ34">
        <v>0.23</v>
      </c>
      <c r="BA34">
        <v>0.74</v>
      </c>
      <c r="BB34">
        <v>0.03</v>
      </c>
      <c r="BC34">
        <v>30</v>
      </c>
      <c r="BD34">
        <v>0.18</v>
      </c>
      <c r="BE34" t="s">
        <v>93</v>
      </c>
      <c r="BF34" t="s">
        <v>303</v>
      </c>
      <c r="BH34" t="s">
        <v>96</v>
      </c>
      <c r="BI34">
        <v>33</v>
      </c>
    </row>
    <row r="35" spans="1:61">
      <c r="A35" t="s">
        <v>304</v>
      </c>
      <c r="B35" t="s">
        <v>305</v>
      </c>
      <c r="C35" t="s">
        <v>306</v>
      </c>
      <c r="D35" t="s">
        <v>307</v>
      </c>
      <c r="E35" t="s">
        <v>308</v>
      </c>
      <c r="F35" t="s">
        <v>213</v>
      </c>
      <c r="G35">
        <v>1.3140000000000001</v>
      </c>
      <c r="H35" t="s">
        <v>67</v>
      </c>
      <c r="I35">
        <v>2012</v>
      </c>
      <c r="J35" t="s">
        <v>309</v>
      </c>
      <c r="K35" t="s">
        <v>310</v>
      </c>
      <c r="L35" t="s">
        <v>311</v>
      </c>
      <c r="M35" t="s">
        <v>71</v>
      </c>
      <c r="N35" t="s">
        <v>72</v>
      </c>
      <c r="O35" t="s">
        <v>73</v>
      </c>
      <c r="P35" t="s">
        <v>74</v>
      </c>
      <c r="Q35" t="s">
        <v>219</v>
      </c>
      <c r="R35" t="s">
        <v>220</v>
      </c>
      <c r="S35" t="s">
        <v>221</v>
      </c>
      <c r="T35" t="s">
        <v>220</v>
      </c>
      <c r="U35" t="s">
        <v>220</v>
      </c>
      <c r="V35" t="s">
        <v>76</v>
      </c>
      <c r="W35" t="s">
        <v>77</v>
      </c>
      <c r="X35" t="s">
        <v>312</v>
      </c>
      <c r="Y35" t="s">
        <v>78</v>
      </c>
      <c r="Z35" t="s">
        <v>313</v>
      </c>
      <c r="AA35" t="s">
        <v>314</v>
      </c>
      <c r="AB35" t="s">
        <v>315</v>
      </c>
      <c r="AC35" t="s">
        <v>316</v>
      </c>
      <c r="AD35" t="s">
        <v>317</v>
      </c>
      <c r="AE35" t="s">
        <v>83</v>
      </c>
      <c r="AF35" t="s">
        <v>318</v>
      </c>
      <c r="AG35" t="s">
        <v>123</v>
      </c>
      <c r="AH35" t="s">
        <v>154</v>
      </c>
      <c r="AI35" t="s">
        <v>76</v>
      </c>
      <c r="AJ35">
        <v>3</v>
      </c>
      <c r="AK35">
        <v>6</v>
      </c>
      <c r="AL35" t="s">
        <v>319</v>
      </c>
      <c r="AM35" t="s">
        <v>320</v>
      </c>
      <c r="AN35" t="s">
        <v>126</v>
      </c>
      <c r="AO35">
        <v>7</v>
      </c>
      <c r="AP35">
        <v>0</v>
      </c>
      <c r="AQ35">
        <v>7</v>
      </c>
      <c r="AR35">
        <v>0</v>
      </c>
      <c r="AS35" t="s">
        <v>127</v>
      </c>
      <c r="AT35" t="s">
        <v>321</v>
      </c>
      <c r="AU35" t="s">
        <v>300</v>
      </c>
      <c r="AV35" t="s">
        <v>92</v>
      </c>
      <c r="AW35">
        <v>1.66</v>
      </c>
      <c r="AX35">
        <v>0.08</v>
      </c>
      <c r="AY35">
        <v>7</v>
      </c>
      <c r="AZ35">
        <v>0.21</v>
      </c>
      <c r="BA35">
        <v>1.79</v>
      </c>
      <c r="BB35">
        <v>0.06</v>
      </c>
      <c r="BC35">
        <v>7</v>
      </c>
      <c r="BD35">
        <v>0.16</v>
      </c>
      <c r="BE35" t="s">
        <v>93</v>
      </c>
      <c r="BF35" t="s">
        <v>322</v>
      </c>
      <c r="BH35" t="s">
        <v>96</v>
      </c>
      <c r="BI35">
        <v>34</v>
      </c>
    </row>
    <row r="36" spans="1:61">
      <c r="A36" t="s">
        <v>323</v>
      </c>
      <c r="B36" t="s">
        <v>305</v>
      </c>
      <c r="C36" t="s">
        <v>306</v>
      </c>
      <c r="D36" t="s">
        <v>307</v>
      </c>
      <c r="E36" t="s">
        <v>308</v>
      </c>
      <c r="F36" t="s">
        <v>213</v>
      </c>
      <c r="G36">
        <v>1.3140000000000001</v>
      </c>
      <c r="H36" t="s">
        <v>67</v>
      </c>
      <c r="I36">
        <v>2012</v>
      </c>
      <c r="J36" t="s">
        <v>309</v>
      </c>
      <c r="K36" t="s">
        <v>310</v>
      </c>
      <c r="L36" t="s">
        <v>311</v>
      </c>
      <c r="M36" t="s">
        <v>71</v>
      </c>
      <c r="N36" t="s">
        <v>72</v>
      </c>
      <c r="O36" t="s">
        <v>73</v>
      </c>
      <c r="P36" t="s">
        <v>74</v>
      </c>
      <c r="Q36" t="s">
        <v>219</v>
      </c>
      <c r="R36" t="s">
        <v>220</v>
      </c>
      <c r="S36" t="s">
        <v>221</v>
      </c>
      <c r="T36" t="s">
        <v>220</v>
      </c>
      <c r="U36" t="s">
        <v>220</v>
      </c>
      <c r="V36" t="s">
        <v>76</v>
      </c>
      <c r="W36" t="s">
        <v>77</v>
      </c>
      <c r="X36" t="s">
        <v>312</v>
      </c>
      <c r="Y36" t="s">
        <v>78</v>
      </c>
      <c r="Z36" t="s">
        <v>313</v>
      </c>
      <c r="AA36" t="s">
        <v>314</v>
      </c>
      <c r="AB36" t="s">
        <v>315</v>
      </c>
      <c r="AC36" t="s">
        <v>316</v>
      </c>
      <c r="AD36" t="s">
        <v>317</v>
      </c>
      <c r="AE36" t="s">
        <v>83</v>
      </c>
      <c r="AF36" t="s">
        <v>318</v>
      </c>
      <c r="AG36" t="s">
        <v>123</v>
      </c>
      <c r="AH36" t="s">
        <v>154</v>
      </c>
      <c r="AI36" t="s">
        <v>76</v>
      </c>
      <c r="AJ36">
        <v>3</v>
      </c>
      <c r="AK36">
        <v>6</v>
      </c>
      <c r="AL36" t="s">
        <v>319</v>
      </c>
      <c r="AM36" t="s">
        <v>320</v>
      </c>
      <c r="AN36" t="s">
        <v>126</v>
      </c>
      <c r="AO36">
        <v>7</v>
      </c>
      <c r="AP36">
        <v>0</v>
      </c>
      <c r="AQ36">
        <v>7</v>
      </c>
      <c r="AR36">
        <v>0</v>
      </c>
      <c r="AS36" t="s">
        <v>127</v>
      </c>
      <c r="AT36" t="s">
        <v>321</v>
      </c>
      <c r="AU36" t="s">
        <v>300</v>
      </c>
      <c r="AV36" t="s">
        <v>98</v>
      </c>
      <c r="AW36">
        <v>1.17</v>
      </c>
      <c r="AX36">
        <v>0.11</v>
      </c>
      <c r="AY36">
        <v>7</v>
      </c>
      <c r="AZ36">
        <v>0.28999999999999998</v>
      </c>
      <c r="BA36">
        <v>1.43</v>
      </c>
      <c r="BB36">
        <v>0.14000000000000001</v>
      </c>
      <c r="BC36">
        <v>7</v>
      </c>
      <c r="BD36">
        <v>0.36</v>
      </c>
      <c r="BE36" t="s">
        <v>93</v>
      </c>
      <c r="BF36" t="s">
        <v>322</v>
      </c>
      <c r="BH36" t="s">
        <v>96</v>
      </c>
      <c r="BI36">
        <v>35</v>
      </c>
    </row>
    <row r="37" spans="1:61">
      <c r="A37" t="s">
        <v>324</v>
      </c>
      <c r="B37" t="s">
        <v>305</v>
      </c>
      <c r="C37" t="s">
        <v>306</v>
      </c>
      <c r="D37" t="s">
        <v>307</v>
      </c>
      <c r="E37" t="s">
        <v>308</v>
      </c>
      <c r="F37" t="s">
        <v>213</v>
      </c>
      <c r="G37">
        <v>1.3140000000000001</v>
      </c>
      <c r="H37" t="s">
        <v>67</v>
      </c>
      <c r="I37">
        <v>2012</v>
      </c>
      <c r="J37" t="s">
        <v>309</v>
      </c>
      <c r="K37" t="s">
        <v>310</v>
      </c>
      <c r="L37" t="s">
        <v>311</v>
      </c>
      <c r="M37" t="s">
        <v>71</v>
      </c>
      <c r="N37" t="s">
        <v>72</v>
      </c>
      <c r="O37" t="s">
        <v>73</v>
      </c>
      <c r="P37" t="s">
        <v>74</v>
      </c>
      <c r="Q37" t="s">
        <v>219</v>
      </c>
      <c r="R37" t="s">
        <v>220</v>
      </c>
      <c r="S37" t="s">
        <v>221</v>
      </c>
      <c r="T37" t="s">
        <v>220</v>
      </c>
      <c r="U37" t="s">
        <v>220</v>
      </c>
      <c r="V37" t="s">
        <v>76</v>
      </c>
      <c r="W37" t="s">
        <v>77</v>
      </c>
      <c r="X37" t="s">
        <v>312</v>
      </c>
      <c r="Y37" t="s">
        <v>78</v>
      </c>
      <c r="Z37" t="s">
        <v>313</v>
      </c>
      <c r="AA37" t="s">
        <v>314</v>
      </c>
      <c r="AB37" t="s">
        <v>315</v>
      </c>
      <c r="AC37" t="s">
        <v>316</v>
      </c>
      <c r="AD37" t="s">
        <v>317</v>
      </c>
      <c r="AE37" t="s">
        <v>83</v>
      </c>
      <c r="AF37" t="s">
        <v>318</v>
      </c>
      <c r="AG37" t="s">
        <v>123</v>
      </c>
      <c r="AH37" t="s">
        <v>154</v>
      </c>
      <c r="AI37" t="s">
        <v>76</v>
      </c>
      <c r="AJ37">
        <v>3</v>
      </c>
      <c r="AK37">
        <v>6</v>
      </c>
      <c r="AL37" t="s">
        <v>319</v>
      </c>
      <c r="AM37" t="s">
        <v>320</v>
      </c>
      <c r="AN37" t="s">
        <v>126</v>
      </c>
      <c r="AO37">
        <v>7</v>
      </c>
      <c r="AP37">
        <v>0</v>
      </c>
      <c r="AQ37">
        <v>7</v>
      </c>
      <c r="AR37">
        <v>0</v>
      </c>
      <c r="AS37" t="s">
        <v>127</v>
      </c>
      <c r="AT37" t="s">
        <v>321</v>
      </c>
      <c r="AU37" t="s">
        <v>300</v>
      </c>
      <c r="AV37" t="s">
        <v>101</v>
      </c>
      <c r="AW37">
        <v>1.1200000000000001</v>
      </c>
      <c r="AX37">
        <v>7.0000000000000007E-2</v>
      </c>
      <c r="AY37">
        <v>7</v>
      </c>
      <c r="AZ37">
        <v>0.19</v>
      </c>
      <c r="BA37">
        <v>1.32</v>
      </c>
      <c r="BB37">
        <v>0.13</v>
      </c>
      <c r="BC37">
        <v>7</v>
      </c>
      <c r="BD37">
        <v>0.35</v>
      </c>
      <c r="BE37" t="s">
        <v>93</v>
      </c>
      <c r="BF37" t="s">
        <v>322</v>
      </c>
      <c r="BH37" t="s">
        <v>96</v>
      </c>
      <c r="BI37">
        <v>36</v>
      </c>
    </row>
    <row r="38" spans="1:61">
      <c r="A38" t="s">
        <v>325</v>
      </c>
      <c r="B38" t="s">
        <v>305</v>
      </c>
      <c r="C38" t="s">
        <v>306</v>
      </c>
      <c r="D38" t="s">
        <v>307</v>
      </c>
      <c r="E38" t="s">
        <v>308</v>
      </c>
      <c r="F38" t="s">
        <v>213</v>
      </c>
      <c r="G38">
        <v>1.3140000000000001</v>
      </c>
      <c r="H38" t="s">
        <v>67</v>
      </c>
      <c r="I38">
        <v>2012</v>
      </c>
      <c r="J38" t="s">
        <v>309</v>
      </c>
      <c r="K38" t="s">
        <v>310</v>
      </c>
      <c r="L38" t="s">
        <v>311</v>
      </c>
      <c r="M38" t="s">
        <v>71</v>
      </c>
      <c r="N38" t="s">
        <v>72</v>
      </c>
      <c r="O38" t="s">
        <v>73</v>
      </c>
      <c r="P38" t="s">
        <v>74</v>
      </c>
      <c r="Q38" t="s">
        <v>219</v>
      </c>
      <c r="R38" t="s">
        <v>220</v>
      </c>
      <c r="S38" t="s">
        <v>221</v>
      </c>
      <c r="T38" t="s">
        <v>220</v>
      </c>
      <c r="U38" t="s">
        <v>220</v>
      </c>
      <c r="V38" t="s">
        <v>76</v>
      </c>
      <c r="W38" t="s">
        <v>77</v>
      </c>
      <c r="X38" t="s">
        <v>312</v>
      </c>
      <c r="Y38" t="s">
        <v>78</v>
      </c>
      <c r="Z38" t="s">
        <v>313</v>
      </c>
      <c r="AA38" t="s">
        <v>314</v>
      </c>
      <c r="AB38" t="s">
        <v>315</v>
      </c>
      <c r="AC38" t="s">
        <v>316</v>
      </c>
      <c r="AD38" t="s">
        <v>317</v>
      </c>
      <c r="AE38" t="s">
        <v>83</v>
      </c>
      <c r="AF38" t="s">
        <v>326</v>
      </c>
      <c r="AG38" t="s">
        <v>123</v>
      </c>
      <c r="AH38" t="s">
        <v>154</v>
      </c>
      <c r="AI38" t="s">
        <v>76</v>
      </c>
      <c r="AJ38">
        <v>3</v>
      </c>
      <c r="AK38">
        <v>6</v>
      </c>
      <c r="AL38" t="s">
        <v>319</v>
      </c>
      <c r="AM38" t="s">
        <v>320</v>
      </c>
      <c r="AN38" t="s">
        <v>88</v>
      </c>
      <c r="AO38">
        <v>7</v>
      </c>
      <c r="AP38">
        <v>0</v>
      </c>
      <c r="AQ38">
        <v>7</v>
      </c>
      <c r="AR38">
        <v>0</v>
      </c>
      <c r="AS38" t="s">
        <v>127</v>
      </c>
      <c r="AT38" t="s">
        <v>321</v>
      </c>
      <c r="AU38" t="s">
        <v>300</v>
      </c>
      <c r="AV38" t="s">
        <v>92</v>
      </c>
      <c r="AW38">
        <v>0.37</v>
      </c>
      <c r="AX38">
        <v>0.08</v>
      </c>
      <c r="AY38">
        <v>7</v>
      </c>
      <c r="AZ38">
        <v>0.22</v>
      </c>
      <c r="BA38">
        <v>0.3</v>
      </c>
      <c r="BB38">
        <v>0.06</v>
      </c>
      <c r="BC38">
        <v>7</v>
      </c>
      <c r="BD38">
        <v>0.16</v>
      </c>
      <c r="BE38" t="s">
        <v>93</v>
      </c>
      <c r="BF38" t="s">
        <v>205</v>
      </c>
      <c r="BH38" t="s">
        <v>96</v>
      </c>
      <c r="BI38">
        <v>37</v>
      </c>
    </row>
    <row r="39" spans="1:61">
      <c r="A39" t="s">
        <v>327</v>
      </c>
      <c r="B39" t="s">
        <v>305</v>
      </c>
      <c r="C39" t="s">
        <v>306</v>
      </c>
      <c r="D39" t="s">
        <v>307</v>
      </c>
      <c r="E39" t="s">
        <v>308</v>
      </c>
      <c r="F39" t="s">
        <v>213</v>
      </c>
      <c r="G39">
        <v>1.3140000000000001</v>
      </c>
      <c r="H39" t="s">
        <v>67</v>
      </c>
      <c r="I39">
        <v>2012</v>
      </c>
      <c r="J39" t="s">
        <v>309</v>
      </c>
      <c r="K39" t="s">
        <v>310</v>
      </c>
      <c r="L39" t="s">
        <v>311</v>
      </c>
      <c r="M39" t="s">
        <v>71</v>
      </c>
      <c r="N39" t="s">
        <v>72</v>
      </c>
      <c r="O39" t="s">
        <v>73</v>
      </c>
      <c r="P39" t="s">
        <v>74</v>
      </c>
      <c r="Q39" t="s">
        <v>219</v>
      </c>
      <c r="R39" t="s">
        <v>220</v>
      </c>
      <c r="S39" t="s">
        <v>221</v>
      </c>
      <c r="T39" t="s">
        <v>220</v>
      </c>
      <c r="U39" t="s">
        <v>220</v>
      </c>
      <c r="V39" t="s">
        <v>76</v>
      </c>
      <c r="W39" t="s">
        <v>77</v>
      </c>
      <c r="X39" t="s">
        <v>312</v>
      </c>
      <c r="Y39" t="s">
        <v>78</v>
      </c>
      <c r="Z39" t="s">
        <v>313</v>
      </c>
      <c r="AA39" t="s">
        <v>314</v>
      </c>
      <c r="AB39" t="s">
        <v>315</v>
      </c>
      <c r="AC39" t="s">
        <v>316</v>
      </c>
      <c r="AD39" t="s">
        <v>317</v>
      </c>
      <c r="AE39" t="s">
        <v>83</v>
      </c>
      <c r="AF39" t="s">
        <v>326</v>
      </c>
      <c r="AG39" t="s">
        <v>123</v>
      </c>
      <c r="AH39" t="s">
        <v>154</v>
      </c>
      <c r="AI39" t="s">
        <v>76</v>
      </c>
      <c r="AJ39">
        <v>3</v>
      </c>
      <c r="AK39">
        <v>6</v>
      </c>
      <c r="AL39" t="s">
        <v>319</v>
      </c>
      <c r="AM39" t="s">
        <v>320</v>
      </c>
      <c r="AN39" t="s">
        <v>88</v>
      </c>
      <c r="AO39">
        <v>7</v>
      </c>
      <c r="AP39">
        <v>0</v>
      </c>
      <c r="AQ39">
        <v>7</v>
      </c>
      <c r="AR39">
        <v>0</v>
      </c>
      <c r="AS39" t="s">
        <v>127</v>
      </c>
      <c r="AT39" t="s">
        <v>321</v>
      </c>
      <c r="AU39" t="s">
        <v>300</v>
      </c>
      <c r="AV39" t="s">
        <v>98</v>
      </c>
      <c r="AW39">
        <v>0.78</v>
      </c>
      <c r="AX39">
        <v>0.06</v>
      </c>
      <c r="AY39">
        <v>7</v>
      </c>
      <c r="AZ39">
        <v>0.16</v>
      </c>
      <c r="BA39">
        <v>0.57999999999999996</v>
      </c>
      <c r="BB39">
        <v>0.13</v>
      </c>
      <c r="BC39">
        <v>7</v>
      </c>
      <c r="BD39">
        <v>0.34</v>
      </c>
      <c r="BE39" t="s">
        <v>93</v>
      </c>
      <c r="BF39" t="s">
        <v>205</v>
      </c>
      <c r="BH39" t="s">
        <v>96</v>
      </c>
      <c r="BI39">
        <v>38</v>
      </c>
    </row>
    <row r="40" spans="1:61">
      <c r="A40" t="s">
        <v>328</v>
      </c>
      <c r="B40" t="s">
        <v>305</v>
      </c>
      <c r="C40" t="s">
        <v>306</v>
      </c>
      <c r="D40" t="s">
        <v>307</v>
      </c>
      <c r="E40" t="s">
        <v>308</v>
      </c>
      <c r="F40" t="s">
        <v>213</v>
      </c>
      <c r="G40">
        <v>1.3140000000000001</v>
      </c>
      <c r="H40" t="s">
        <v>67</v>
      </c>
      <c r="I40">
        <v>2012</v>
      </c>
      <c r="J40" t="s">
        <v>309</v>
      </c>
      <c r="K40" t="s">
        <v>310</v>
      </c>
      <c r="L40" t="s">
        <v>311</v>
      </c>
      <c r="M40" t="s">
        <v>71</v>
      </c>
      <c r="N40" t="s">
        <v>72</v>
      </c>
      <c r="O40" t="s">
        <v>73</v>
      </c>
      <c r="P40" t="s">
        <v>74</v>
      </c>
      <c r="Q40" t="s">
        <v>219</v>
      </c>
      <c r="R40" t="s">
        <v>220</v>
      </c>
      <c r="S40" t="s">
        <v>221</v>
      </c>
      <c r="T40" t="s">
        <v>220</v>
      </c>
      <c r="U40" t="s">
        <v>220</v>
      </c>
      <c r="V40" t="s">
        <v>76</v>
      </c>
      <c r="W40" t="s">
        <v>77</v>
      </c>
      <c r="X40" t="s">
        <v>312</v>
      </c>
      <c r="Y40" t="s">
        <v>78</v>
      </c>
      <c r="Z40" t="s">
        <v>313</v>
      </c>
      <c r="AA40" t="s">
        <v>314</v>
      </c>
      <c r="AB40" t="s">
        <v>315</v>
      </c>
      <c r="AC40" t="s">
        <v>316</v>
      </c>
      <c r="AD40" t="s">
        <v>317</v>
      </c>
      <c r="AE40" t="s">
        <v>83</v>
      </c>
      <c r="AF40" t="s">
        <v>326</v>
      </c>
      <c r="AG40" t="s">
        <v>123</v>
      </c>
      <c r="AH40" t="s">
        <v>154</v>
      </c>
      <c r="AI40" t="s">
        <v>76</v>
      </c>
      <c r="AJ40">
        <v>3</v>
      </c>
      <c r="AK40">
        <v>6</v>
      </c>
      <c r="AL40" t="s">
        <v>319</v>
      </c>
      <c r="AM40" t="s">
        <v>320</v>
      </c>
      <c r="AN40" t="s">
        <v>88</v>
      </c>
      <c r="AO40">
        <v>7</v>
      </c>
      <c r="AP40">
        <v>0</v>
      </c>
      <c r="AQ40">
        <v>7</v>
      </c>
      <c r="AR40">
        <v>0</v>
      </c>
      <c r="AS40" t="s">
        <v>127</v>
      </c>
      <c r="AT40" t="s">
        <v>321</v>
      </c>
      <c r="AU40" t="s">
        <v>300</v>
      </c>
      <c r="AV40" t="s">
        <v>101</v>
      </c>
      <c r="AW40">
        <v>0.88</v>
      </c>
      <c r="AX40">
        <v>0.04</v>
      </c>
      <c r="AY40">
        <v>7</v>
      </c>
      <c r="AZ40">
        <v>0.1</v>
      </c>
      <c r="BA40">
        <v>0.66</v>
      </c>
      <c r="BB40">
        <v>0.12</v>
      </c>
      <c r="BC40">
        <v>7</v>
      </c>
      <c r="BD40">
        <v>0.33</v>
      </c>
      <c r="BE40" t="s">
        <v>93</v>
      </c>
      <c r="BF40" t="s">
        <v>303</v>
      </c>
      <c r="BH40" t="s">
        <v>96</v>
      </c>
      <c r="BI40">
        <v>39</v>
      </c>
    </row>
    <row r="41" spans="1:61">
      <c r="A41" t="s">
        <v>329</v>
      </c>
      <c r="B41" t="s">
        <v>330</v>
      </c>
      <c r="C41" t="s">
        <v>331</v>
      </c>
      <c r="D41" t="s">
        <v>332</v>
      </c>
      <c r="E41" t="s">
        <v>333</v>
      </c>
      <c r="F41" t="s">
        <v>334</v>
      </c>
      <c r="G41">
        <v>3.028</v>
      </c>
      <c r="H41" t="s">
        <v>67</v>
      </c>
      <c r="I41">
        <v>2012</v>
      </c>
      <c r="J41" t="s">
        <v>335</v>
      </c>
      <c r="K41" t="s">
        <v>336</v>
      </c>
      <c r="L41" t="s">
        <v>337</v>
      </c>
      <c r="M41" t="s">
        <v>71</v>
      </c>
      <c r="N41" t="s">
        <v>338</v>
      </c>
      <c r="O41" t="s">
        <v>73</v>
      </c>
      <c r="P41" t="s">
        <v>74</v>
      </c>
      <c r="Q41" t="s">
        <v>75</v>
      </c>
      <c r="R41" t="s">
        <v>72</v>
      </c>
      <c r="S41" t="s">
        <v>75</v>
      </c>
      <c r="T41" t="s">
        <v>76</v>
      </c>
      <c r="U41" t="s">
        <v>76</v>
      </c>
      <c r="V41" t="s">
        <v>76</v>
      </c>
      <c r="W41" t="s">
        <v>77</v>
      </c>
      <c r="X41" t="s">
        <v>222</v>
      </c>
      <c r="Y41" t="s">
        <v>78</v>
      </c>
      <c r="Z41" t="s">
        <v>339</v>
      </c>
      <c r="AA41" t="s">
        <v>340</v>
      </c>
      <c r="AB41" t="s">
        <v>341</v>
      </c>
      <c r="AC41" t="s">
        <v>342</v>
      </c>
      <c r="AD41" t="s">
        <v>343</v>
      </c>
      <c r="AE41" t="s">
        <v>83</v>
      </c>
      <c r="AF41" t="s">
        <v>344</v>
      </c>
      <c r="AG41" t="s">
        <v>85</v>
      </c>
      <c r="AH41" t="s">
        <v>154</v>
      </c>
      <c r="AI41" t="s">
        <v>76</v>
      </c>
      <c r="AJ41">
        <v>1</v>
      </c>
      <c r="AK41">
        <v>1</v>
      </c>
      <c r="AL41" t="s">
        <v>345</v>
      </c>
      <c r="AM41" t="s">
        <v>346</v>
      </c>
      <c r="AN41" t="s">
        <v>126</v>
      </c>
      <c r="AO41">
        <v>42</v>
      </c>
      <c r="AP41">
        <v>0</v>
      </c>
      <c r="AQ41">
        <v>42</v>
      </c>
      <c r="AR41">
        <v>0</v>
      </c>
      <c r="AS41" t="s">
        <v>127</v>
      </c>
      <c r="AT41" t="s">
        <v>347</v>
      </c>
      <c r="AU41" t="s">
        <v>91</v>
      </c>
      <c r="AV41" t="s">
        <v>98</v>
      </c>
      <c r="AW41">
        <v>12.61</v>
      </c>
      <c r="AX41">
        <v>3.69</v>
      </c>
      <c r="AY41">
        <v>42</v>
      </c>
      <c r="AZ41">
        <v>23.93</v>
      </c>
      <c r="BA41">
        <v>35.15</v>
      </c>
      <c r="BB41">
        <v>8.6199999999999992</v>
      </c>
      <c r="BC41">
        <v>42</v>
      </c>
      <c r="BD41">
        <v>55.85</v>
      </c>
      <c r="BE41" t="s">
        <v>93</v>
      </c>
      <c r="BF41" t="s">
        <v>348</v>
      </c>
      <c r="BH41" t="s">
        <v>96</v>
      </c>
      <c r="BI41">
        <v>40</v>
      </c>
    </row>
    <row r="42" spans="1:61">
      <c r="A42" t="s">
        <v>349</v>
      </c>
      <c r="B42" t="s">
        <v>350</v>
      </c>
      <c r="C42" t="s">
        <v>351</v>
      </c>
      <c r="D42" t="s">
        <v>352</v>
      </c>
      <c r="E42" t="s">
        <v>353</v>
      </c>
      <c r="F42" t="s">
        <v>187</v>
      </c>
      <c r="G42">
        <v>3.234</v>
      </c>
      <c r="H42" t="s">
        <v>67</v>
      </c>
      <c r="I42">
        <v>2015</v>
      </c>
      <c r="J42" t="s">
        <v>354</v>
      </c>
      <c r="K42" t="s">
        <v>110</v>
      </c>
      <c r="L42" t="s">
        <v>111</v>
      </c>
      <c r="M42" t="s">
        <v>71</v>
      </c>
      <c r="N42" t="s">
        <v>355</v>
      </c>
      <c r="O42" t="s">
        <v>73</v>
      </c>
      <c r="P42" t="s">
        <v>113</v>
      </c>
      <c r="Q42" t="s">
        <v>75</v>
      </c>
      <c r="R42" t="s">
        <v>72</v>
      </c>
      <c r="S42" t="s">
        <v>75</v>
      </c>
      <c r="T42" t="s">
        <v>76</v>
      </c>
      <c r="U42" t="s">
        <v>76</v>
      </c>
      <c r="V42" t="s">
        <v>220</v>
      </c>
      <c r="W42" t="s">
        <v>77</v>
      </c>
      <c r="X42" t="s">
        <v>356</v>
      </c>
      <c r="Y42" t="s">
        <v>356</v>
      </c>
      <c r="Z42" t="s">
        <v>357</v>
      </c>
      <c r="AA42" t="s">
        <v>358</v>
      </c>
      <c r="AB42" t="s">
        <v>359</v>
      </c>
      <c r="AC42" t="s">
        <v>360</v>
      </c>
      <c r="AD42" t="s">
        <v>361</v>
      </c>
      <c r="AE42" t="s">
        <v>83</v>
      </c>
      <c r="AF42" t="s">
        <v>362</v>
      </c>
      <c r="AG42" t="s">
        <v>85</v>
      </c>
      <c r="AH42" t="s">
        <v>86</v>
      </c>
      <c r="AI42" t="s">
        <v>76</v>
      </c>
      <c r="AJ42">
        <v>3</v>
      </c>
      <c r="AK42" t="s">
        <v>363</v>
      </c>
      <c r="AL42" t="s">
        <v>364</v>
      </c>
      <c r="AM42" t="s">
        <v>365</v>
      </c>
      <c r="AN42" t="s">
        <v>88</v>
      </c>
      <c r="AO42">
        <v>5</v>
      </c>
      <c r="AP42">
        <v>3</v>
      </c>
      <c r="AQ42">
        <v>5</v>
      </c>
      <c r="AR42">
        <v>6</v>
      </c>
      <c r="AS42" t="s">
        <v>89</v>
      </c>
      <c r="AT42" t="s">
        <v>366</v>
      </c>
      <c r="AU42" t="s">
        <v>129</v>
      </c>
      <c r="AV42" t="s">
        <v>92</v>
      </c>
      <c r="AW42">
        <v>0.43</v>
      </c>
      <c r="AX42">
        <v>0.11</v>
      </c>
      <c r="AY42">
        <v>8</v>
      </c>
      <c r="AZ42">
        <v>0.32</v>
      </c>
      <c r="BA42">
        <v>0.32</v>
      </c>
      <c r="BB42">
        <v>0.09</v>
      </c>
      <c r="BC42">
        <v>11</v>
      </c>
      <c r="BD42">
        <v>0.31</v>
      </c>
      <c r="BE42" t="s">
        <v>93</v>
      </c>
      <c r="BF42" t="s">
        <v>157</v>
      </c>
      <c r="BG42" t="s">
        <v>367</v>
      </c>
      <c r="BI42">
        <v>41</v>
      </c>
    </row>
    <row r="43" spans="1:61">
      <c r="A43" t="s">
        <v>368</v>
      </c>
      <c r="B43" t="s">
        <v>350</v>
      </c>
      <c r="C43" t="s">
        <v>351</v>
      </c>
      <c r="D43" t="s">
        <v>352</v>
      </c>
      <c r="E43" t="s">
        <v>353</v>
      </c>
      <c r="F43" t="s">
        <v>187</v>
      </c>
      <c r="G43">
        <v>3.234</v>
      </c>
      <c r="H43" t="s">
        <v>67</v>
      </c>
      <c r="I43">
        <v>2015</v>
      </c>
      <c r="J43" t="s">
        <v>354</v>
      </c>
      <c r="K43" t="s">
        <v>110</v>
      </c>
      <c r="L43" t="s">
        <v>111</v>
      </c>
      <c r="M43" t="s">
        <v>71</v>
      </c>
      <c r="N43" t="s">
        <v>355</v>
      </c>
      <c r="O43" t="s">
        <v>73</v>
      </c>
      <c r="P43" t="s">
        <v>113</v>
      </c>
      <c r="Q43" t="s">
        <v>75</v>
      </c>
      <c r="R43" t="s">
        <v>72</v>
      </c>
      <c r="S43" t="s">
        <v>75</v>
      </c>
      <c r="T43" t="s">
        <v>76</v>
      </c>
      <c r="U43" t="s">
        <v>76</v>
      </c>
      <c r="V43" t="s">
        <v>220</v>
      </c>
      <c r="W43" t="s">
        <v>77</v>
      </c>
      <c r="X43" t="s">
        <v>356</v>
      </c>
      <c r="Y43" t="s">
        <v>356</v>
      </c>
      <c r="Z43" t="s">
        <v>357</v>
      </c>
      <c r="AA43" t="s">
        <v>358</v>
      </c>
      <c r="AB43" t="s">
        <v>359</v>
      </c>
      <c r="AC43" t="s">
        <v>360</v>
      </c>
      <c r="AD43" t="s">
        <v>361</v>
      </c>
      <c r="AE43" t="s">
        <v>83</v>
      </c>
      <c r="AF43" t="s">
        <v>362</v>
      </c>
      <c r="AG43" t="s">
        <v>85</v>
      </c>
      <c r="AH43" t="s">
        <v>86</v>
      </c>
      <c r="AI43" t="s">
        <v>76</v>
      </c>
      <c r="AJ43">
        <v>3</v>
      </c>
      <c r="AK43" t="s">
        <v>363</v>
      </c>
      <c r="AL43" t="s">
        <v>364</v>
      </c>
      <c r="AM43" t="s">
        <v>365</v>
      </c>
      <c r="AN43" t="s">
        <v>88</v>
      </c>
      <c r="AO43">
        <v>5</v>
      </c>
      <c r="AP43">
        <v>6</v>
      </c>
      <c r="AQ43">
        <v>5</v>
      </c>
      <c r="AR43">
        <v>5</v>
      </c>
      <c r="AS43" t="s">
        <v>89</v>
      </c>
      <c r="AT43" t="s">
        <v>369</v>
      </c>
      <c r="AU43" t="s">
        <v>91</v>
      </c>
      <c r="AV43" t="s">
        <v>92</v>
      </c>
      <c r="AW43">
        <v>0.32</v>
      </c>
      <c r="AX43">
        <v>0.09</v>
      </c>
      <c r="AY43">
        <v>11</v>
      </c>
      <c r="AZ43">
        <v>0.31</v>
      </c>
      <c r="BA43">
        <v>0.33</v>
      </c>
      <c r="BB43">
        <v>0.09</v>
      </c>
      <c r="BC43">
        <v>10</v>
      </c>
      <c r="BD43">
        <v>0.28999999999999998</v>
      </c>
      <c r="BE43" t="s">
        <v>93</v>
      </c>
      <c r="BF43" t="s">
        <v>157</v>
      </c>
      <c r="BG43" t="s">
        <v>367</v>
      </c>
      <c r="BI43">
        <v>42</v>
      </c>
    </row>
    <row r="44" spans="1:61">
      <c r="A44" t="s">
        <v>370</v>
      </c>
      <c r="B44" t="s">
        <v>350</v>
      </c>
      <c r="C44" t="s">
        <v>351</v>
      </c>
      <c r="D44" t="s">
        <v>352</v>
      </c>
      <c r="E44" t="s">
        <v>353</v>
      </c>
      <c r="F44" t="s">
        <v>187</v>
      </c>
      <c r="G44">
        <v>3.234</v>
      </c>
      <c r="H44" t="s">
        <v>67</v>
      </c>
      <c r="I44">
        <v>2015</v>
      </c>
      <c r="J44" t="s">
        <v>354</v>
      </c>
      <c r="K44" t="s">
        <v>110</v>
      </c>
      <c r="L44" t="s">
        <v>111</v>
      </c>
      <c r="M44" t="s">
        <v>71</v>
      </c>
      <c r="N44" t="s">
        <v>355</v>
      </c>
      <c r="O44" t="s">
        <v>73</v>
      </c>
      <c r="P44" t="s">
        <v>113</v>
      </c>
      <c r="Q44" t="s">
        <v>75</v>
      </c>
      <c r="R44" t="s">
        <v>72</v>
      </c>
      <c r="S44" t="s">
        <v>75</v>
      </c>
      <c r="T44" t="s">
        <v>76</v>
      </c>
      <c r="U44" t="s">
        <v>76</v>
      </c>
      <c r="V44" t="s">
        <v>220</v>
      </c>
      <c r="W44" t="s">
        <v>77</v>
      </c>
      <c r="X44" t="s">
        <v>356</v>
      </c>
      <c r="Y44" t="s">
        <v>356</v>
      </c>
      <c r="Z44" t="s">
        <v>357</v>
      </c>
      <c r="AA44" t="s">
        <v>358</v>
      </c>
      <c r="AB44" t="s">
        <v>359</v>
      </c>
      <c r="AC44" t="s">
        <v>360</v>
      </c>
      <c r="AD44" t="s">
        <v>361</v>
      </c>
      <c r="AE44" t="s">
        <v>83</v>
      </c>
      <c r="AF44" t="s">
        <v>362</v>
      </c>
      <c r="AG44" t="s">
        <v>85</v>
      </c>
      <c r="AH44" t="s">
        <v>86</v>
      </c>
      <c r="AI44" t="s">
        <v>76</v>
      </c>
      <c r="AJ44">
        <v>3</v>
      </c>
      <c r="AK44" t="s">
        <v>363</v>
      </c>
      <c r="AL44" t="s">
        <v>364</v>
      </c>
      <c r="AM44" t="s">
        <v>365</v>
      </c>
      <c r="AN44" t="s">
        <v>88</v>
      </c>
      <c r="AO44">
        <v>5</v>
      </c>
      <c r="AP44">
        <v>3</v>
      </c>
      <c r="AQ44">
        <v>5</v>
      </c>
      <c r="AR44">
        <v>5</v>
      </c>
      <c r="AS44" t="s">
        <v>89</v>
      </c>
      <c r="AT44" t="s">
        <v>371</v>
      </c>
      <c r="AU44" t="s">
        <v>300</v>
      </c>
      <c r="AV44" t="s">
        <v>92</v>
      </c>
      <c r="AW44">
        <v>0.43</v>
      </c>
      <c r="AX44">
        <v>0.11</v>
      </c>
      <c r="AY44">
        <v>8</v>
      </c>
      <c r="AZ44">
        <v>0.32</v>
      </c>
      <c r="BA44">
        <v>0.33</v>
      </c>
      <c r="BB44">
        <v>0.09</v>
      </c>
      <c r="BC44">
        <v>10</v>
      </c>
      <c r="BD44">
        <v>0.28999999999999998</v>
      </c>
      <c r="BE44" t="s">
        <v>93</v>
      </c>
      <c r="BF44" t="s">
        <v>157</v>
      </c>
      <c r="BG44" t="s">
        <v>367</v>
      </c>
      <c r="BI44">
        <v>43</v>
      </c>
    </row>
    <row r="45" spans="1:61">
      <c r="A45" t="s">
        <v>372</v>
      </c>
      <c r="B45" t="s">
        <v>350</v>
      </c>
      <c r="C45" t="s">
        <v>351</v>
      </c>
      <c r="D45" t="s">
        <v>352</v>
      </c>
      <c r="E45" t="s">
        <v>353</v>
      </c>
      <c r="F45" t="s">
        <v>187</v>
      </c>
      <c r="G45">
        <v>3.234</v>
      </c>
      <c r="H45" t="s">
        <v>67</v>
      </c>
      <c r="I45">
        <v>2015</v>
      </c>
      <c r="J45" t="s">
        <v>354</v>
      </c>
      <c r="K45" t="s">
        <v>110</v>
      </c>
      <c r="L45" t="s">
        <v>111</v>
      </c>
      <c r="M45" t="s">
        <v>71</v>
      </c>
      <c r="N45" t="s">
        <v>355</v>
      </c>
      <c r="O45" t="s">
        <v>73</v>
      </c>
      <c r="P45" t="s">
        <v>113</v>
      </c>
      <c r="Q45" t="s">
        <v>75</v>
      </c>
      <c r="R45" t="s">
        <v>72</v>
      </c>
      <c r="S45" t="s">
        <v>75</v>
      </c>
      <c r="T45" t="s">
        <v>76</v>
      </c>
      <c r="U45" t="s">
        <v>76</v>
      </c>
      <c r="V45" t="s">
        <v>220</v>
      </c>
      <c r="W45" t="s">
        <v>77</v>
      </c>
      <c r="X45" t="s">
        <v>356</v>
      </c>
      <c r="Y45" t="s">
        <v>356</v>
      </c>
      <c r="Z45" t="s">
        <v>357</v>
      </c>
      <c r="AA45" t="s">
        <v>358</v>
      </c>
      <c r="AB45" t="s">
        <v>359</v>
      </c>
      <c r="AC45" t="s">
        <v>360</v>
      </c>
      <c r="AD45" t="s">
        <v>361</v>
      </c>
      <c r="AE45" t="s">
        <v>83</v>
      </c>
      <c r="AF45" t="s">
        <v>362</v>
      </c>
      <c r="AG45" t="s">
        <v>85</v>
      </c>
      <c r="AH45" t="s">
        <v>86</v>
      </c>
      <c r="AI45" t="s">
        <v>76</v>
      </c>
      <c r="AJ45">
        <v>3</v>
      </c>
      <c r="AK45" t="s">
        <v>363</v>
      </c>
      <c r="AL45" t="s">
        <v>364</v>
      </c>
      <c r="AM45" t="s">
        <v>365</v>
      </c>
      <c r="AN45" t="s">
        <v>88</v>
      </c>
      <c r="AO45">
        <v>5</v>
      </c>
      <c r="AP45">
        <v>3</v>
      </c>
      <c r="AQ45">
        <v>5</v>
      </c>
      <c r="AR45">
        <v>6</v>
      </c>
      <c r="AS45" t="s">
        <v>89</v>
      </c>
      <c r="AT45" t="s">
        <v>366</v>
      </c>
      <c r="AU45" t="s">
        <v>129</v>
      </c>
      <c r="AV45" t="s">
        <v>98</v>
      </c>
      <c r="AW45">
        <v>0.6</v>
      </c>
      <c r="AX45">
        <v>0.11</v>
      </c>
      <c r="AY45">
        <v>8</v>
      </c>
      <c r="AZ45">
        <v>0.31</v>
      </c>
      <c r="BA45">
        <v>0.23</v>
      </c>
      <c r="BB45">
        <v>0.08</v>
      </c>
      <c r="BC45">
        <v>11</v>
      </c>
      <c r="BD45">
        <v>0.26</v>
      </c>
      <c r="BE45" t="s">
        <v>93</v>
      </c>
      <c r="BF45" t="s">
        <v>157</v>
      </c>
      <c r="BG45" t="s">
        <v>367</v>
      </c>
      <c r="BI45">
        <v>44</v>
      </c>
    </row>
    <row r="46" spans="1:61">
      <c r="A46" t="s">
        <v>373</v>
      </c>
      <c r="B46" t="s">
        <v>350</v>
      </c>
      <c r="C46" t="s">
        <v>351</v>
      </c>
      <c r="D46" t="s">
        <v>352</v>
      </c>
      <c r="E46" t="s">
        <v>353</v>
      </c>
      <c r="F46" t="s">
        <v>187</v>
      </c>
      <c r="G46">
        <v>3.234</v>
      </c>
      <c r="H46" t="s">
        <v>67</v>
      </c>
      <c r="I46">
        <v>2015</v>
      </c>
      <c r="J46" t="s">
        <v>354</v>
      </c>
      <c r="K46" t="s">
        <v>110</v>
      </c>
      <c r="L46" t="s">
        <v>111</v>
      </c>
      <c r="M46" t="s">
        <v>71</v>
      </c>
      <c r="N46" t="s">
        <v>355</v>
      </c>
      <c r="O46" t="s">
        <v>73</v>
      </c>
      <c r="P46" t="s">
        <v>113</v>
      </c>
      <c r="Q46" t="s">
        <v>75</v>
      </c>
      <c r="R46" t="s">
        <v>72</v>
      </c>
      <c r="S46" t="s">
        <v>75</v>
      </c>
      <c r="T46" t="s">
        <v>76</v>
      </c>
      <c r="U46" t="s">
        <v>76</v>
      </c>
      <c r="V46" t="s">
        <v>220</v>
      </c>
      <c r="W46" t="s">
        <v>77</v>
      </c>
      <c r="X46" t="s">
        <v>356</v>
      </c>
      <c r="Y46" t="s">
        <v>356</v>
      </c>
      <c r="Z46" t="s">
        <v>357</v>
      </c>
      <c r="AA46" t="s">
        <v>358</v>
      </c>
      <c r="AB46" t="s">
        <v>359</v>
      </c>
      <c r="AC46" t="s">
        <v>360</v>
      </c>
      <c r="AD46" t="s">
        <v>361</v>
      </c>
      <c r="AE46" t="s">
        <v>83</v>
      </c>
      <c r="AF46" t="s">
        <v>362</v>
      </c>
      <c r="AG46" t="s">
        <v>85</v>
      </c>
      <c r="AH46" t="s">
        <v>86</v>
      </c>
      <c r="AI46" t="s">
        <v>76</v>
      </c>
      <c r="AJ46">
        <v>3</v>
      </c>
      <c r="AK46" t="s">
        <v>363</v>
      </c>
      <c r="AL46" t="s">
        <v>364</v>
      </c>
      <c r="AM46" t="s">
        <v>365</v>
      </c>
      <c r="AN46" t="s">
        <v>88</v>
      </c>
      <c r="AO46">
        <v>5</v>
      </c>
      <c r="AP46">
        <v>6</v>
      </c>
      <c r="AQ46">
        <v>5</v>
      </c>
      <c r="AR46">
        <v>5</v>
      </c>
      <c r="AS46" t="s">
        <v>89</v>
      </c>
      <c r="AT46" t="s">
        <v>369</v>
      </c>
      <c r="AU46" t="s">
        <v>91</v>
      </c>
      <c r="AV46" t="s">
        <v>98</v>
      </c>
      <c r="AW46">
        <v>0.23</v>
      </c>
      <c r="AX46">
        <v>0.08</v>
      </c>
      <c r="AY46">
        <v>11</v>
      </c>
      <c r="AZ46">
        <v>0.26</v>
      </c>
      <c r="BA46">
        <v>0.23</v>
      </c>
      <c r="BB46">
        <v>0.08</v>
      </c>
      <c r="BC46">
        <v>10</v>
      </c>
      <c r="BD46">
        <v>0.25</v>
      </c>
      <c r="BE46" t="s">
        <v>93</v>
      </c>
      <c r="BF46" t="s">
        <v>157</v>
      </c>
      <c r="BG46" t="s">
        <v>367</v>
      </c>
      <c r="BI46">
        <v>45</v>
      </c>
    </row>
    <row r="47" spans="1:61">
      <c r="A47" t="s">
        <v>374</v>
      </c>
      <c r="B47" t="s">
        <v>350</v>
      </c>
      <c r="C47" t="s">
        <v>351</v>
      </c>
      <c r="D47" t="s">
        <v>352</v>
      </c>
      <c r="E47" t="s">
        <v>353</v>
      </c>
      <c r="F47" t="s">
        <v>187</v>
      </c>
      <c r="G47">
        <v>3.234</v>
      </c>
      <c r="H47" t="s">
        <v>67</v>
      </c>
      <c r="I47">
        <v>2015</v>
      </c>
      <c r="J47" t="s">
        <v>354</v>
      </c>
      <c r="K47" t="s">
        <v>110</v>
      </c>
      <c r="L47" t="s">
        <v>111</v>
      </c>
      <c r="M47" t="s">
        <v>71</v>
      </c>
      <c r="N47" t="s">
        <v>355</v>
      </c>
      <c r="O47" t="s">
        <v>73</v>
      </c>
      <c r="P47" t="s">
        <v>113</v>
      </c>
      <c r="Q47" t="s">
        <v>75</v>
      </c>
      <c r="R47" t="s">
        <v>72</v>
      </c>
      <c r="S47" t="s">
        <v>75</v>
      </c>
      <c r="T47" t="s">
        <v>76</v>
      </c>
      <c r="U47" t="s">
        <v>76</v>
      </c>
      <c r="V47" t="s">
        <v>220</v>
      </c>
      <c r="W47" t="s">
        <v>77</v>
      </c>
      <c r="X47" t="s">
        <v>356</v>
      </c>
      <c r="Y47" t="s">
        <v>356</v>
      </c>
      <c r="Z47" t="s">
        <v>357</v>
      </c>
      <c r="AA47" t="s">
        <v>358</v>
      </c>
      <c r="AB47" t="s">
        <v>359</v>
      </c>
      <c r="AC47" t="s">
        <v>360</v>
      </c>
      <c r="AD47" t="s">
        <v>361</v>
      </c>
      <c r="AE47" t="s">
        <v>83</v>
      </c>
      <c r="AF47" t="s">
        <v>362</v>
      </c>
      <c r="AG47" t="s">
        <v>85</v>
      </c>
      <c r="AH47" t="s">
        <v>86</v>
      </c>
      <c r="AI47" t="s">
        <v>76</v>
      </c>
      <c r="AJ47">
        <v>3</v>
      </c>
      <c r="AK47" t="s">
        <v>363</v>
      </c>
      <c r="AL47" t="s">
        <v>364</v>
      </c>
      <c r="AM47" t="s">
        <v>365</v>
      </c>
      <c r="AN47" t="s">
        <v>88</v>
      </c>
      <c r="AO47">
        <v>5</v>
      </c>
      <c r="AP47">
        <v>3</v>
      </c>
      <c r="AQ47">
        <v>5</v>
      </c>
      <c r="AR47">
        <v>5</v>
      </c>
      <c r="AS47" t="s">
        <v>89</v>
      </c>
      <c r="AT47" t="s">
        <v>371</v>
      </c>
      <c r="AU47" t="s">
        <v>300</v>
      </c>
      <c r="AV47" t="s">
        <v>98</v>
      </c>
      <c r="AW47">
        <v>0.6</v>
      </c>
      <c r="AX47">
        <v>0.11</v>
      </c>
      <c r="AY47">
        <v>8</v>
      </c>
      <c r="AZ47">
        <v>0.31</v>
      </c>
      <c r="BA47">
        <v>0.23</v>
      </c>
      <c r="BB47">
        <v>0.08</v>
      </c>
      <c r="BC47">
        <v>10</v>
      </c>
      <c r="BD47">
        <v>0.25</v>
      </c>
      <c r="BE47" t="s">
        <v>93</v>
      </c>
      <c r="BF47" t="s">
        <v>157</v>
      </c>
      <c r="BG47" t="s">
        <v>367</v>
      </c>
      <c r="BI47">
        <v>46</v>
      </c>
    </row>
    <row r="48" spans="1:61">
      <c r="A48" t="s">
        <v>375</v>
      </c>
      <c r="B48" t="s">
        <v>350</v>
      </c>
      <c r="C48" t="s">
        <v>351</v>
      </c>
      <c r="D48" t="s">
        <v>352</v>
      </c>
      <c r="E48" t="s">
        <v>353</v>
      </c>
      <c r="F48" t="s">
        <v>187</v>
      </c>
      <c r="G48">
        <v>3.234</v>
      </c>
      <c r="H48" t="s">
        <v>67</v>
      </c>
      <c r="I48">
        <v>2015</v>
      </c>
      <c r="J48" t="s">
        <v>354</v>
      </c>
      <c r="K48" t="s">
        <v>110</v>
      </c>
      <c r="L48" t="s">
        <v>111</v>
      </c>
      <c r="M48" t="s">
        <v>71</v>
      </c>
      <c r="N48" t="s">
        <v>355</v>
      </c>
      <c r="O48" t="s">
        <v>73</v>
      </c>
      <c r="P48" t="s">
        <v>113</v>
      </c>
      <c r="Q48" t="s">
        <v>75</v>
      </c>
      <c r="R48" t="s">
        <v>72</v>
      </c>
      <c r="S48" t="s">
        <v>75</v>
      </c>
      <c r="T48" t="s">
        <v>76</v>
      </c>
      <c r="U48" t="s">
        <v>76</v>
      </c>
      <c r="V48" t="s">
        <v>220</v>
      </c>
      <c r="W48" t="s">
        <v>77</v>
      </c>
      <c r="X48" t="s">
        <v>356</v>
      </c>
      <c r="Y48" t="s">
        <v>356</v>
      </c>
      <c r="Z48" t="s">
        <v>357</v>
      </c>
      <c r="AA48" t="s">
        <v>358</v>
      </c>
      <c r="AB48" t="s">
        <v>359</v>
      </c>
      <c r="AC48" t="s">
        <v>360</v>
      </c>
      <c r="AD48" t="s">
        <v>361</v>
      </c>
      <c r="AE48" t="s">
        <v>83</v>
      </c>
      <c r="AF48" t="s">
        <v>362</v>
      </c>
      <c r="AG48" t="s">
        <v>85</v>
      </c>
      <c r="AH48" t="s">
        <v>86</v>
      </c>
      <c r="AI48" t="s">
        <v>76</v>
      </c>
      <c r="AJ48">
        <v>3</v>
      </c>
      <c r="AK48" t="s">
        <v>363</v>
      </c>
      <c r="AL48" t="s">
        <v>364</v>
      </c>
      <c r="AM48" t="s">
        <v>365</v>
      </c>
      <c r="AN48" t="s">
        <v>88</v>
      </c>
      <c r="AO48">
        <v>5</v>
      </c>
      <c r="AP48">
        <v>3</v>
      </c>
      <c r="AQ48">
        <v>5</v>
      </c>
      <c r="AR48">
        <v>6</v>
      </c>
      <c r="AS48" t="s">
        <v>89</v>
      </c>
      <c r="AT48" t="s">
        <v>366</v>
      </c>
      <c r="AU48" t="s">
        <v>129</v>
      </c>
      <c r="AV48" t="s">
        <v>101</v>
      </c>
      <c r="AW48">
        <v>0.47</v>
      </c>
      <c r="AX48">
        <v>0.11</v>
      </c>
      <c r="AY48">
        <v>8</v>
      </c>
      <c r="AZ48">
        <v>0.32</v>
      </c>
      <c r="BA48">
        <v>0.3</v>
      </c>
      <c r="BB48">
        <v>0.09</v>
      </c>
      <c r="BC48">
        <v>11</v>
      </c>
      <c r="BD48">
        <v>0.3</v>
      </c>
      <c r="BE48" t="s">
        <v>93</v>
      </c>
      <c r="BF48" t="s">
        <v>157</v>
      </c>
      <c r="BG48" t="s">
        <v>367</v>
      </c>
      <c r="BI48">
        <v>47</v>
      </c>
    </row>
    <row r="49" spans="1:61">
      <c r="A49" t="s">
        <v>376</v>
      </c>
      <c r="B49" t="s">
        <v>350</v>
      </c>
      <c r="C49" t="s">
        <v>351</v>
      </c>
      <c r="D49" t="s">
        <v>352</v>
      </c>
      <c r="E49" t="s">
        <v>353</v>
      </c>
      <c r="F49" t="s">
        <v>187</v>
      </c>
      <c r="G49">
        <v>3.234</v>
      </c>
      <c r="H49" t="s">
        <v>67</v>
      </c>
      <c r="I49">
        <v>2015</v>
      </c>
      <c r="J49" t="s">
        <v>354</v>
      </c>
      <c r="K49" t="s">
        <v>110</v>
      </c>
      <c r="L49" t="s">
        <v>111</v>
      </c>
      <c r="M49" t="s">
        <v>71</v>
      </c>
      <c r="N49" t="s">
        <v>355</v>
      </c>
      <c r="O49" t="s">
        <v>73</v>
      </c>
      <c r="P49" t="s">
        <v>113</v>
      </c>
      <c r="Q49" t="s">
        <v>75</v>
      </c>
      <c r="R49" t="s">
        <v>72</v>
      </c>
      <c r="S49" t="s">
        <v>75</v>
      </c>
      <c r="T49" t="s">
        <v>76</v>
      </c>
      <c r="U49" t="s">
        <v>76</v>
      </c>
      <c r="V49" t="s">
        <v>220</v>
      </c>
      <c r="W49" t="s">
        <v>77</v>
      </c>
      <c r="X49" t="s">
        <v>356</v>
      </c>
      <c r="Y49" t="s">
        <v>356</v>
      </c>
      <c r="Z49" t="s">
        <v>357</v>
      </c>
      <c r="AA49" t="s">
        <v>358</v>
      </c>
      <c r="AB49" t="s">
        <v>359</v>
      </c>
      <c r="AC49" t="s">
        <v>360</v>
      </c>
      <c r="AD49" t="s">
        <v>361</v>
      </c>
      <c r="AE49" t="s">
        <v>83</v>
      </c>
      <c r="AF49" t="s">
        <v>362</v>
      </c>
      <c r="AG49" t="s">
        <v>85</v>
      </c>
      <c r="AH49" t="s">
        <v>86</v>
      </c>
      <c r="AI49" t="s">
        <v>76</v>
      </c>
      <c r="AJ49">
        <v>3</v>
      </c>
      <c r="AK49" t="s">
        <v>363</v>
      </c>
      <c r="AL49" t="s">
        <v>364</v>
      </c>
      <c r="AM49" t="s">
        <v>365</v>
      </c>
      <c r="AN49" t="s">
        <v>88</v>
      </c>
      <c r="AO49">
        <v>5</v>
      </c>
      <c r="AP49">
        <v>6</v>
      </c>
      <c r="AQ49">
        <v>5</v>
      </c>
      <c r="AR49">
        <v>5</v>
      </c>
      <c r="AS49" t="s">
        <v>89</v>
      </c>
      <c r="AT49" t="s">
        <v>369</v>
      </c>
      <c r="AU49" t="s">
        <v>91</v>
      </c>
      <c r="AV49" t="s">
        <v>101</v>
      </c>
      <c r="AW49">
        <v>0.3</v>
      </c>
      <c r="AX49">
        <v>0.09</v>
      </c>
      <c r="AY49">
        <v>11</v>
      </c>
      <c r="AZ49">
        <v>0.3</v>
      </c>
      <c r="BA49">
        <v>0.35</v>
      </c>
      <c r="BB49">
        <v>0.09</v>
      </c>
      <c r="BC49">
        <v>10</v>
      </c>
      <c r="BD49">
        <v>0.28999999999999998</v>
      </c>
      <c r="BE49" t="s">
        <v>93</v>
      </c>
      <c r="BF49" t="s">
        <v>157</v>
      </c>
      <c r="BG49" t="s">
        <v>367</v>
      </c>
      <c r="BI49">
        <v>48</v>
      </c>
    </row>
    <row r="50" spans="1:61">
      <c r="A50" t="s">
        <v>377</v>
      </c>
      <c r="B50" t="s">
        <v>350</v>
      </c>
      <c r="C50" t="s">
        <v>351</v>
      </c>
      <c r="D50" t="s">
        <v>352</v>
      </c>
      <c r="E50" t="s">
        <v>353</v>
      </c>
      <c r="F50" t="s">
        <v>187</v>
      </c>
      <c r="G50">
        <v>3.234</v>
      </c>
      <c r="H50" t="s">
        <v>67</v>
      </c>
      <c r="I50">
        <v>2015</v>
      </c>
      <c r="J50" t="s">
        <v>354</v>
      </c>
      <c r="K50" t="s">
        <v>110</v>
      </c>
      <c r="L50" t="s">
        <v>111</v>
      </c>
      <c r="M50" t="s">
        <v>71</v>
      </c>
      <c r="N50" t="s">
        <v>355</v>
      </c>
      <c r="O50" t="s">
        <v>73</v>
      </c>
      <c r="P50" t="s">
        <v>113</v>
      </c>
      <c r="Q50" t="s">
        <v>75</v>
      </c>
      <c r="R50" t="s">
        <v>72</v>
      </c>
      <c r="S50" t="s">
        <v>75</v>
      </c>
      <c r="T50" t="s">
        <v>76</v>
      </c>
      <c r="U50" t="s">
        <v>76</v>
      </c>
      <c r="V50" t="s">
        <v>220</v>
      </c>
      <c r="W50" t="s">
        <v>77</v>
      </c>
      <c r="X50" t="s">
        <v>356</v>
      </c>
      <c r="Y50" t="s">
        <v>356</v>
      </c>
      <c r="Z50" t="s">
        <v>357</v>
      </c>
      <c r="AA50" t="s">
        <v>358</v>
      </c>
      <c r="AB50" t="s">
        <v>359</v>
      </c>
      <c r="AC50" t="s">
        <v>360</v>
      </c>
      <c r="AD50" t="s">
        <v>361</v>
      </c>
      <c r="AE50" t="s">
        <v>83</v>
      </c>
      <c r="AF50" t="s">
        <v>362</v>
      </c>
      <c r="AG50" t="s">
        <v>85</v>
      </c>
      <c r="AH50" t="s">
        <v>86</v>
      </c>
      <c r="AI50" t="s">
        <v>76</v>
      </c>
      <c r="AJ50">
        <v>3</v>
      </c>
      <c r="AK50" t="s">
        <v>363</v>
      </c>
      <c r="AL50" t="s">
        <v>364</v>
      </c>
      <c r="AM50" t="s">
        <v>365</v>
      </c>
      <c r="AN50" t="s">
        <v>88</v>
      </c>
      <c r="AO50">
        <v>5</v>
      </c>
      <c r="AP50">
        <v>3</v>
      </c>
      <c r="AQ50">
        <v>5</v>
      </c>
      <c r="AR50">
        <v>5</v>
      </c>
      <c r="AS50" t="s">
        <v>89</v>
      </c>
      <c r="AT50" t="s">
        <v>371</v>
      </c>
      <c r="AU50" t="s">
        <v>300</v>
      </c>
      <c r="AV50" t="s">
        <v>101</v>
      </c>
      <c r="AW50">
        <v>0.47</v>
      </c>
      <c r="AX50">
        <v>0.11</v>
      </c>
      <c r="AY50">
        <v>8</v>
      </c>
      <c r="AZ50">
        <v>0.32</v>
      </c>
      <c r="BA50">
        <v>0.35</v>
      </c>
      <c r="BB50">
        <v>0.09</v>
      </c>
      <c r="BC50">
        <v>10</v>
      </c>
      <c r="BD50">
        <v>0.28999999999999998</v>
      </c>
      <c r="BE50" t="s">
        <v>93</v>
      </c>
      <c r="BF50" t="s">
        <v>157</v>
      </c>
      <c r="BG50" t="s">
        <v>367</v>
      </c>
      <c r="BI50">
        <v>49</v>
      </c>
    </row>
    <row r="51" spans="1:61">
      <c r="A51" t="s">
        <v>378</v>
      </c>
      <c r="B51" t="s">
        <v>379</v>
      </c>
      <c r="C51" t="s">
        <v>380</v>
      </c>
      <c r="D51" t="s">
        <v>381</v>
      </c>
      <c r="E51" t="s">
        <v>382</v>
      </c>
      <c r="F51" t="s">
        <v>66</v>
      </c>
      <c r="G51">
        <v>1.6910000000000001</v>
      </c>
      <c r="H51" t="s">
        <v>67</v>
      </c>
      <c r="I51">
        <v>2013</v>
      </c>
      <c r="J51" t="s">
        <v>383</v>
      </c>
      <c r="K51" t="s">
        <v>148</v>
      </c>
      <c r="L51" t="s">
        <v>149</v>
      </c>
      <c r="M51" t="s">
        <v>71</v>
      </c>
      <c r="N51" t="s">
        <v>384</v>
      </c>
      <c r="O51" t="s">
        <v>73</v>
      </c>
      <c r="P51" t="s">
        <v>74</v>
      </c>
      <c r="Q51" t="s">
        <v>75</v>
      </c>
      <c r="R51" t="s">
        <v>72</v>
      </c>
      <c r="S51" t="s">
        <v>75</v>
      </c>
      <c r="T51" t="s">
        <v>76</v>
      </c>
      <c r="U51" t="s">
        <v>76</v>
      </c>
      <c r="V51" t="s">
        <v>76</v>
      </c>
      <c r="W51" t="s">
        <v>77</v>
      </c>
      <c r="X51" t="s">
        <v>114</v>
      </c>
      <c r="Y51" t="s">
        <v>115</v>
      </c>
      <c r="Z51" t="s">
        <v>385</v>
      </c>
      <c r="AA51" t="s">
        <v>386</v>
      </c>
      <c r="AB51" t="s">
        <v>152</v>
      </c>
      <c r="AC51" t="s">
        <v>152</v>
      </c>
      <c r="AD51" t="s">
        <v>152</v>
      </c>
      <c r="AE51" t="s">
        <v>121</v>
      </c>
      <c r="AF51" t="s">
        <v>387</v>
      </c>
      <c r="AG51" t="s">
        <v>85</v>
      </c>
      <c r="AH51" t="s">
        <v>86</v>
      </c>
      <c r="AI51" t="s">
        <v>76</v>
      </c>
      <c r="AJ51">
        <v>3</v>
      </c>
      <c r="AK51">
        <v>1</v>
      </c>
      <c r="AL51" t="s">
        <v>124</v>
      </c>
      <c r="AM51" t="s">
        <v>155</v>
      </c>
      <c r="AN51" t="s">
        <v>126</v>
      </c>
      <c r="AO51">
        <v>4</v>
      </c>
      <c r="AP51">
        <v>0</v>
      </c>
      <c r="AQ51">
        <v>5</v>
      </c>
      <c r="AR51">
        <v>0</v>
      </c>
      <c r="AS51" t="s">
        <v>127</v>
      </c>
      <c r="AT51" t="s">
        <v>388</v>
      </c>
      <c r="AU51" t="s">
        <v>91</v>
      </c>
      <c r="AV51" t="s">
        <v>92</v>
      </c>
      <c r="AW51">
        <v>6.94</v>
      </c>
      <c r="AX51">
        <v>0.94</v>
      </c>
      <c r="AY51">
        <v>4</v>
      </c>
      <c r="AZ51">
        <v>1.89</v>
      </c>
      <c r="BA51">
        <v>9.16</v>
      </c>
      <c r="BB51">
        <v>1.68</v>
      </c>
      <c r="BC51">
        <v>5</v>
      </c>
      <c r="BD51">
        <v>3.75</v>
      </c>
      <c r="BE51" t="s">
        <v>93</v>
      </c>
      <c r="BF51" t="s">
        <v>157</v>
      </c>
      <c r="BI51">
        <v>50</v>
      </c>
    </row>
    <row r="52" spans="1:61">
      <c r="A52" t="s">
        <v>389</v>
      </c>
      <c r="B52" t="s">
        <v>379</v>
      </c>
      <c r="C52" t="s">
        <v>380</v>
      </c>
      <c r="D52" t="s">
        <v>381</v>
      </c>
      <c r="E52" t="s">
        <v>382</v>
      </c>
      <c r="F52" t="s">
        <v>66</v>
      </c>
      <c r="G52">
        <v>1.6910000000000001</v>
      </c>
      <c r="H52" t="s">
        <v>67</v>
      </c>
      <c r="I52">
        <v>2013</v>
      </c>
      <c r="J52" t="s">
        <v>383</v>
      </c>
      <c r="K52" t="s">
        <v>148</v>
      </c>
      <c r="L52" t="s">
        <v>149</v>
      </c>
      <c r="M52" t="s">
        <v>71</v>
      </c>
      <c r="N52" t="s">
        <v>384</v>
      </c>
      <c r="O52" t="s">
        <v>73</v>
      </c>
      <c r="P52" t="s">
        <v>74</v>
      </c>
      <c r="Q52" t="s">
        <v>75</v>
      </c>
      <c r="R52" t="s">
        <v>72</v>
      </c>
      <c r="S52" t="s">
        <v>75</v>
      </c>
      <c r="T52" t="s">
        <v>76</v>
      </c>
      <c r="U52" t="s">
        <v>76</v>
      </c>
      <c r="V52" t="s">
        <v>76</v>
      </c>
      <c r="W52" t="s">
        <v>77</v>
      </c>
      <c r="X52" t="s">
        <v>114</v>
      </c>
      <c r="Y52" t="s">
        <v>115</v>
      </c>
      <c r="Z52" t="s">
        <v>385</v>
      </c>
      <c r="AA52" t="s">
        <v>386</v>
      </c>
      <c r="AB52" t="s">
        <v>152</v>
      </c>
      <c r="AC52" t="s">
        <v>152</v>
      </c>
      <c r="AD52" t="s">
        <v>152</v>
      </c>
      <c r="AE52" t="s">
        <v>121</v>
      </c>
      <c r="AF52" t="s">
        <v>387</v>
      </c>
      <c r="AG52" t="s">
        <v>85</v>
      </c>
      <c r="AH52" t="s">
        <v>86</v>
      </c>
      <c r="AI52" t="s">
        <v>76</v>
      </c>
      <c r="AJ52">
        <v>3</v>
      </c>
      <c r="AK52">
        <v>1</v>
      </c>
      <c r="AL52" t="s">
        <v>124</v>
      </c>
      <c r="AM52" t="s">
        <v>155</v>
      </c>
      <c r="AN52" t="s">
        <v>126</v>
      </c>
      <c r="AO52">
        <v>4</v>
      </c>
      <c r="AP52">
        <v>0</v>
      </c>
      <c r="AQ52">
        <v>5</v>
      </c>
      <c r="AR52">
        <v>0</v>
      </c>
      <c r="AS52" t="s">
        <v>127</v>
      </c>
      <c r="AT52" t="s">
        <v>388</v>
      </c>
      <c r="AU52" t="s">
        <v>91</v>
      </c>
      <c r="AV52" t="s">
        <v>98</v>
      </c>
      <c r="AW52">
        <v>6.16</v>
      </c>
      <c r="AX52">
        <v>2.81</v>
      </c>
      <c r="AY52">
        <v>4</v>
      </c>
      <c r="AZ52">
        <v>5.61</v>
      </c>
      <c r="BA52">
        <v>8.31</v>
      </c>
      <c r="BB52">
        <v>2.2200000000000002</v>
      </c>
      <c r="BC52">
        <v>5</v>
      </c>
      <c r="BD52">
        <v>4.96</v>
      </c>
      <c r="BE52" t="s">
        <v>93</v>
      </c>
      <c r="BF52" t="s">
        <v>157</v>
      </c>
      <c r="BI52">
        <v>51</v>
      </c>
    </row>
    <row r="53" spans="1:61">
      <c r="A53" t="s">
        <v>390</v>
      </c>
      <c r="B53" t="s">
        <v>379</v>
      </c>
      <c r="C53" t="s">
        <v>380</v>
      </c>
      <c r="D53" t="s">
        <v>381</v>
      </c>
      <c r="E53" t="s">
        <v>382</v>
      </c>
      <c r="F53" t="s">
        <v>66</v>
      </c>
      <c r="G53">
        <v>1.6910000000000001</v>
      </c>
      <c r="H53" t="s">
        <v>67</v>
      </c>
      <c r="I53">
        <v>2013</v>
      </c>
      <c r="J53" t="s">
        <v>383</v>
      </c>
      <c r="K53" t="s">
        <v>148</v>
      </c>
      <c r="L53" t="s">
        <v>149</v>
      </c>
      <c r="M53" t="s">
        <v>71</v>
      </c>
      <c r="N53" t="s">
        <v>384</v>
      </c>
      <c r="O53" t="s">
        <v>73</v>
      </c>
      <c r="P53" t="s">
        <v>74</v>
      </c>
      <c r="Q53" t="s">
        <v>75</v>
      </c>
      <c r="R53" t="s">
        <v>72</v>
      </c>
      <c r="S53" t="s">
        <v>75</v>
      </c>
      <c r="T53" t="s">
        <v>76</v>
      </c>
      <c r="U53" t="s">
        <v>76</v>
      </c>
      <c r="V53" t="s">
        <v>76</v>
      </c>
      <c r="W53" t="s">
        <v>77</v>
      </c>
      <c r="X53" t="s">
        <v>114</v>
      </c>
      <c r="Y53" t="s">
        <v>115</v>
      </c>
      <c r="Z53" t="s">
        <v>385</v>
      </c>
      <c r="AA53" t="s">
        <v>386</v>
      </c>
      <c r="AB53" t="s">
        <v>152</v>
      </c>
      <c r="AC53" t="s">
        <v>152</v>
      </c>
      <c r="AD53" t="s">
        <v>152</v>
      </c>
      <c r="AE53" t="s">
        <v>121</v>
      </c>
      <c r="AF53" t="s">
        <v>387</v>
      </c>
      <c r="AG53" t="s">
        <v>85</v>
      </c>
      <c r="AH53" t="s">
        <v>86</v>
      </c>
      <c r="AI53" t="s">
        <v>76</v>
      </c>
      <c r="AJ53">
        <v>3</v>
      </c>
      <c r="AK53">
        <v>1</v>
      </c>
      <c r="AL53" t="s">
        <v>124</v>
      </c>
      <c r="AM53" t="s">
        <v>155</v>
      </c>
      <c r="AN53" t="s">
        <v>126</v>
      </c>
      <c r="AO53">
        <v>4</v>
      </c>
      <c r="AP53">
        <v>0</v>
      </c>
      <c r="AQ53">
        <v>5</v>
      </c>
      <c r="AR53">
        <v>0</v>
      </c>
      <c r="AS53" t="s">
        <v>127</v>
      </c>
      <c r="AT53" t="s">
        <v>388</v>
      </c>
      <c r="AU53" t="s">
        <v>91</v>
      </c>
      <c r="AV53" t="s">
        <v>101</v>
      </c>
      <c r="AW53">
        <v>5</v>
      </c>
      <c r="AX53">
        <v>0.32</v>
      </c>
      <c r="AY53">
        <v>4</v>
      </c>
      <c r="AZ53">
        <v>0.64</v>
      </c>
      <c r="BA53">
        <v>5.93</v>
      </c>
      <c r="BB53">
        <v>1.84</v>
      </c>
      <c r="BC53">
        <v>5</v>
      </c>
      <c r="BD53">
        <v>4.12</v>
      </c>
      <c r="BE53" t="s">
        <v>93</v>
      </c>
      <c r="BF53" t="s">
        <v>157</v>
      </c>
      <c r="BI53">
        <v>52</v>
      </c>
    </row>
    <row r="54" spans="1:61">
      <c r="A54" t="s">
        <v>391</v>
      </c>
      <c r="B54" t="s">
        <v>379</v>
      </c>
      <c r="C54" t="s">
        <v>380</v>
      </c>
      <c r="D54" t="s">
        <v>392</v>
      </c>
      <c r="E54" t="s">
        <v>382</v>
      </c>
      <c r="F54" t="s">
        <v>66</v>
      </c>
      <c r="G54">
        <v>1.6910000000000001</v>
      </c>
      <c r="H54" t="s">
        <v>67</v>
      </c>
      <c r="I54">
        <v>2013</v>
      </c>
      <c r="J54" t="s">
        <v>383</v>
      </c>
      <c r="K54" t="s">
        <v>148</v>
      </c>
      <c r="L54" t="s">
        <v>149</v>
      </c>
      <c r="M54" t="s">
        <v>71</v>
      </c>
      <c r="N54" t="s">
        <v>384</v>
      </c>
      <c r="O54" t="s">
        <v>73</v>
      </c>
      <c r="P54" t="s">
        <v>74</v>
      </c>
      <c r="Q54" t="s">
        <v>75</v>
      </c>
      <c r="R54" t="s">
        <v>72</v>
      </c>
      <c r="S54" t="s">
        <v>75</v>
      </c>
      <c r="T54" t="s">
        <v>76</v>
      </c>
      <c r="U54" t="s">
        <v>76</v>
      </c>
      <c r="V54" t="s">
        <v>76</v>
      </c>
      <c r="W54" t="s">
        <v>77</v>
      </c>
      <c r="X54" t="s">
        <v>114</v>
      </c>
      <c r="Y54" t="s">
        <v>115</v>
      </c>
      <c r="Z54" t="s">
        <v>385</v>
      </c>
      <c r="AA54" t="s">
        <v>386</v>
      </c>
      <c r="AB54" t="s">
        <v>152</v>
      </c>
      <c r="AC54" t="s">
        <v>152</v>
      </c>
      <c r="AD54" t="s">
        <v>152</v>
      </c>
      <c r="AE54" t="s">
        <v>121</v>
      </c>
      <c r="AF54" t="s">
        <v>387</v>
      </c>
      <c r="AG54" t="s">
        <v>85</v>
      </c>
      <c r="AH54" t="s">
        <v>86</v>
      </c>
      <c r="AI54" t="s">
        <v>76</v>
      </c>
      <c r="AJ54">
        <v>3</v>
      </c>
      <c r="AK54">
        <v>1</v>
      </c>
      <c r="AL54" t="s">
        <v>124</v>
      </c>
      <c r="AM54" t="s">
        <v>155</v>
      </c>
      <c r="AN54" t="s">
        <v>126</v>
      </c>
      <c r="AO54">
        <v>0</v>
      </c>
      <c r="AP54">
        <v>5</v>
      </c>
      <c r="AQ54">
        <v>0</v>
      </c>
      <c r="AR54">
        <v>4</v>
      </c>
      <c r="AS54" t="s">
        <v>138</v>
      </c>
      <c r="AT54" t="s">
        <v>388</v>
      </c>
      <c r="AU54" t="s">
        <v>91</v>
      </c>
      <c r="AV54" t="s">
        <v>92</v>
      </c>
      <c r="AW54">
        <v>8.5500000000000007</v>
      </c>
      <c r="AX54">
        <v>0.9</v>
      </c>
      <c r="AY54">
        <v>5</v>
      </c>
      <c r="AZ54">
        <v>2.02</v>
      </c>
      <c r="BA54">
        <v>5.71</v>
      </c>
      <c r="BB54">
        <v>0.23</v>
      </c>
      <c r="BC54">
        <v>4</v>
      </c>
      <c r="BD54">
        <v>0.47</v>
      </c>
      <c r="BE54" t="s">
        <v>93</v>
      </c>
      <c r="BF54" t="s">
        <v>157</v>
      </c>
      <c r="BI54">
        <v>53</v>
      </c>
    </row>
    <row r="55" spans="1:61">
      <c r="A55" t="s">
        <v>393</v>
      </c>
      <c r="B55" t="s">
        <v>379</v>
      </c>
      <c r="C55" t="s">
        <v>380</v>
      </c>
      <c r="D55" t="s">
        <v>392</v>
      </c>
      <c r="E55" t="s">
        <v>382</v>
      </c>
      <c r="F55" t="s">
        <v>66</v>
      </c>
      <c r="G55">
        <v>1.6910000000000001</v>
      </c>
      <c r="H55" t="s">
        <v>67</v>
      </c>
      <c r="I55">
        <v>2013</v>
      </c>
      <c r="J55" t="s">
        <v>383</v>
      </c>
      <c r="K55" t="s">
        <v>148</v>
      </c>
      <c r="L55" t="s">
        <v>149</v>
      </c>
      <c r="M55" t="s">
        <v>71</v>
      </c>
      <c r="N55" t="s">
        <v>384</v>
      </c>
      <c r="O55" t="s">
        <v>73</v>
      </c>
      <c r="P55" t="s">
        <v>74</v>
      </c>
      <c r="Q55" t="s">
        <v>75</v>
      </c>
      <c r="R55" t="s">
        <v>72</v>
      </c>
      <c r="S55" t="s">
        <v>75</v>
      </c>
      <c r="T55" t="s">
        <v>76</v>
      </c>
      <c r="U55" t="s">
        <v>76</v>
      </c>
      <c r="V55" t="s">
        <v>76</v>
      </c>
      <c r="W55" t="s">
        <v>77</v>
      </c>
      <c r="X55" t="s">
        <v>114</v>
      </c>
      <c r="Y55" t="s">
        <v>115</v>
      </c>
      <c r="Z55" t="s">
        <v>385</v>
      </c>
      <c r="AA55" t="s">
        <v>386</v>
      </c>
      <c r="AB55" t="s">
        <v>152</v>
      </c>
      <c r="AC55" t="s">
        <v>152</v>
      </c>
      <c r="AD55" t="s">
        <v>152</v>
      </c>
      <c r="AE55" t="s">
        <v>121</v>
      </c>
      <c r="AF55" t="s">
        <v>387</v>
      </c>
      <c r="AG55" t="s">
        <v>85</v>
      </c>
      <c r="AH55" t="s">
        <v>86</v>
      </c>
      <c r="AI55" t="s">
        <v>76</v>
      </c>
      <c r="AJ55">
        <v>3</v>
      </c>
      <c r="AK55">
        <v>1</v>
      </c>
      <c r="AL55" t="s">
        <v>124</v>
      </c>
      <c r="AM55" t="s">
        <v>155</v>
      </c>
      <c r="AN55" t="s">
        <v>126</v>
      </c>
      <c r="AO55">
        <v>0</v>
      </c>
      <c r="AP55">
        <v>5</v>
      </c>
      <c r="AQ55">
        <v>0</v>
      </c>
      <c r="AR55">
        <v>4</v>
      </c>
      <c r="AS55" t="s">
        <v>138</v>
      </c>
      <c r="AT55" t="s">
        <v>388</v>
      </c>
      <c r="AU55" t="s">
        <v>91</v>
      </c>
      <c r="AV55" t="s">
        <v>98</v>
      </c>
      <c r="AW55">
        <v>7.77</v>
      </c>
      <c r="AX55">
        <v>1.27</v>
      </c>
      <c r="AY55">
        <v>5</v>
      </c>
      <c r="AZ55">
        <v>2.84</v>
      </c>
      <c r="BA55">
        <v>5.16</v>
      </c>
      <c r="BB55">
        <v>0.4</v>
      </c>
      <c r="BC55">
        <v>4</v>
      </c>
      <c r="BD55">
        <v>0.8</v>
      </c>
      <c r="BE55" t="s">
        <v>93</v>
      </c>
      <c r="BF55" t="s">
        <v>157</v>
      </c>
      <c r="BI55">
        <v>54</v>
      </c>
    </row>
    <row r="56" spans="1:61">
      <c r="A56" t="s">
        <v>394</v>
      </c>
      <c r="B56" t="s">
        <v>379</v>
      </c>
      <c r="C56" t="s">
        <v>380</v>
      </c>
      <c r="D56" t="s">
        <v>392</v>
      </c>
      <c r="E56" t="s">
        <v>382</v>
      </c>
      <c r="F56" t="s">
        <v>66</v>
      </c>
      <c r="G56">
        <v>1.6910000000000001</v>
      </c>
      <c r="H56" t="s">
        <v>67</v>
      </c>
      <c r="I56">
        <v>2013</v>
      </c>
      <c r="J56" t="s">
        <v>383</v>
      </c>
      <c r="K56" t="s">
        <v>148</v>
      </c>
      <c r="L56" t="s">
        <v>149</v>
      </c>
      <c r="M56" t="s">
        <v>71</v>
      </c>
      <c r="N56" t="s">
        <v>384</v>
      </c>
      <c r="O56" t="s">
        <v>73</v>
      </c>
      <c r="P56" t="s">
        <v>74</v>
      </c>
      <c r="Q56" t="s">
        <v>75</v>
      </c>
      <c r="R56" t="s">
        <v>72</v>
      </c>
      <c r="S56" t="s">
        <v>75</v>
      </c>
      <c r="T56" t="s">
        <v>76</v>
      </c>
      <c r="U56" t="s">
        <v>76</v>
      </c>
      <c r="V56" t="s">
        <v>76</v>
      </c>
      <c r="W56" t="s">
        <v>77</v>
      </c>
      <c r="X56" t="s">
        <v>114</v>
      </c>
      <c r="Y56" t="s">
        <v>115</v>
      </c>
      <c r="Z56" t="s">
        <v>385</v>
      </c>
      <c r="AA56" t="s">
        <v>386</v>
      </c>
      <c r="AB56" t="s">
        <v>152</v>
      </c>
      <c r="AC56" t="s">
        <v>152</v>
      </c>
      <c r="AD56" t="s">
        <v>152</v>
      </c>
      <c r="AE56" t="s">
        <v>121</v>
      </c>
      <c r="AF56" t="s">
        <v>387</v>
      </c>
      <c r="AG56" t="s">
        <v>85</v>
      </c>
      <c r="AH56" t="s">
        <v>86</v>
      </c>
      <c r="AI56" t="s">
        <v>76</v>
      </c>
      <c r="AJ56">
        <v>3</v>
      </c>
      <c r="AK56">
        <v>1</v>
      </c>
      <c r="AL56" t="s">
        <v>124</v>
      </c>
      <c r="AM56" t="s">
        <v>155</v>
      </c>
      <c r="AN56" t="s">
        <v>126</v>
      </c>
      <c r="AO56">
        <v>0</v>
      </c>
      <c r="AP56">
        <v>5</v>
      </c>
      <c r="AQ56">
        <v>0</v>
      </c>
      <c r="AR56">
        <v>4</v>
      </c>
      <c r="AS56" t="s">
        <v>138</v>
      </c>
      <c r="AT56" t="s">
        <v>388</v>
      </c>
      <c r="AU56" t="s">
        <v>91</v>
      </c>
      <c r="AV56" t="s">
        <v>101</v>
      </c>
      <c r="AW56">
        <v>5.93</v>
      </c>
      <c r="AX56">
        <v>0.38</v>
      </c>
      <c r="AY56">
        <v>5</v>
      </c>
      <c r="AZ56">
        <v>0.85</v>
      </c>
      <c r="BA56">
        <v>4.72</v>
      </c>
      <c r="BB56">
        <v>0.25</v>
      </c>
      <c r="BC56">
        <v>4</v>
      </c>
      <c r="BD56">
        <v>0.49</v>
      </c>
      <c r="BE56" t="s">
        <v>93</v>
      </c>
      <c r="BF56" t="s">
        <v>157</v>
      </c>
      <c r="BI56">
        <v>55</v>
      </c>
    </row>
    <row r="57" spans="1:61">
      <c r="A57" t="s">
        <v>395</v>
      </c>
      <c r="B57" t="s">
        <v>396</v>
      </c>
      <c r="C57" t="s">
        <v>397</v>
      </c>
      <c r="D57" t="s">
        <v>398</v>
      </c>
      <c r="E57" t="s">
        <v>399</v>
      </c>
      <c r="F57" t="s">
        <v>66</v>
      </c>
      <c r="G57">
        <v>1.6910000000000001</v>
      </c>
      <c r="H57" t="s">
        <v>67</v>
      </c>
      <c r="I57">
        <v>2014</v>
      </c>
      <c r="J57" t="s">
        <v>400</v>
      </c>
      <c r="K57" t="s">
        <v>401</v>
      </c>
      <c r="L57" t="s">
        <v>402</v>
      </c>
      <c r="M57" t="s">
        <v>71</v>
      </c>
      <c r="N57" t="s">
        <v>403</v>
      </c>
      <c r="O57" t="s">
        <v>73</v>
      </c>
      <c r="P57" t="s">
        <v>74</v>
      </c>
      <c r="Q57" t="s">
        <v>75</v>
      </c>
      <c r="R57" t="s">
        <v>72</v>
      </c>
      <c r="S57" t="s">
        <v>75</v>
      </c>
      <c r="T57" t="s">
        <v>220</v>
      </c>
      <c r="U57" t="s">
        <v>76</v>
      </c>
      <c r="V57" t="s">
        <v>76</v>
      </c>
      <c r="W57" t="s">
        <v>77</v>
      </c>
      <c r="X57" t="s">
        <v>114</v>
      </c>
      <c r="Y57" t="s">
        <v>115</v>
      </c>
      <c r="Z57" t="s">
        <v>150</v>
      </c>
      <c r="AA57" t="s">
        <v>404</v>
      </c>
      <c r="AB57" t="s">
        <v>405</v>
      </c>
      <c r="AC57" t="s">
        <v>152</v>
      </c>
      <c r="AD57" t="s">
        <v>405</v>
      </c>
      <c r="AE57" t="s">
        <v>121</v>
      </c>
      <c r="AF57" t="s">
        <v>406</v>
      </c>
      <c r="AG57" t="s">
        <v>85</v>
      </c>
      <c r="AH57" t="s">
        <v>86</v>
      </c>
      <c r="AI57" t="s">
        <v>76</v>
      </c>
      <c r="AJ57">
        <v>3</v>
      </c>
      <c r="AK57">
        <v>2</v>
      </c>
      <c r="AL57" t="s">
        <v>124</v>
      </c>
      <c r="AM57" t="s">
        <v>155</v>
      </c>
      <c r="AN57" t="s">
        <v>126</v>
      </c>
      <c r="AO57">
        <v>0</v>
      </c>
      <c r="AP57">
        <v>6</v>
      </c>
      <c r="AQ57">
        <v>0</v>
      </c>
      <c r="AR57">
        <v>6</v>
      </c>
      <c r="AS57" t="s">
        <v>138</v>
      </c>
      <c r="AT57" t="s">
        <v>407</v>
      </c>
      <c r="AU57" t="s">
        <v>300</v>
      </c>
      <c r="AV57" t="s">
        <v>92</v>
      </c>
      <c r="AW57">
        <v>82.04</v>
      </c>
      <c r="AX57">
        <v>4.3600000000000003</v>
      </c>
      <c r="AY57">
        <v>6</v>
      </c>
      <c r="AZ57">
        <v>10.68</v>
      </c>
      <c r="BA57">
        <v>47.5</v>
      </c>
      <c r="BB57">
        <v>9.8699999999999992</v>
      </c>
      <c r="BC57">
        <v>6</v>
      </c>
      <c r="BD57">
        <v>24.17</v>
      </c>
      <c r="BE57" t="s">
        <v>93</v>
      </c>
      <c r="BF57" t="s">
        <v>322</v>
      </c>
      <c r="BH57" t="s">
        <v>96</v>
      </c>
      <c r="BI57">
        <v>56</v>
      </c>
    </row>
    <row r="58" spans="1:61">
      <c r="A58" t="s">
        <v>408</v>
      </c>
      <c r="B58" t="s">
        <v>396</v>
      </c>
      <c r="C58" t="s">
        <v>397</v>
      </c>
      <c r="D58" t="s">
        <v>398</v>
      </c>
      <c r="E58" t="s">
        <v>399</v>
      </c>
      <c r="F58" t="s">
        <v>66</v>
      </c>
      <c r="G58">
        <v>1.6910000000000001</v>
      </c>
      <c r="H58" t="s">
        <v>67</v>
      </c>
      <c r="I58">
        <v>2014</v>
      </c>
      <c r="J58" t="s">
        <v>400</v>
      </c>
      <c r="K58" t="s">
        <v>401</v>
      </c>
      <c r="L58" t="s">
        <v>402</v>
      </c>
      <c r="M58" t="s">
        <v>71</v>
      </c>
      <c r="N58" t="s">
        <v>403</v>
      </c>
      <c r="O58" t="s">
        <v>73</v>
      </c>
      <c r="P58" t="s">
        <v>74</v>
      </c>
      <c r="Q58" t="s">
        <v>75</v>
      </c>
      <c r="R58" t="s">
        <v>72</v>
      </c>
      <c r="S58" t="s">
        <v>75</v>
      </c>
      <c r="T58" t="s">
        <v>220</v>
      </c>
      <c r="U58" t="s">
        <v>76</v>
      </c>
      <c r="V58" t="s">
        <v>76</v>
      </c>
      <c r="W58" t="s">
        <v>77</v>
      </c>
      <c r="X58" t="s">
        <v>114</v>
      </c>
      <c r="Y58" t="s">
        <v>115</v>
      </c>
      <c r="Z58" t="s">
        <v>150</v>
      </c>
      <c r="AA58" t="s">
        <v>404</v>
      </c>
      <c r="AB58" t="s">
        <v>405</v>
      </c>
      <c r="AC58" t="s">
        <v>152</v>
      </c>
      <c r="AD58" t="s">
        <v>405</v>
      </c>
      <c r="AE58" t="s">
        <v>121</v>
      </c>
      <c r="AF58" t="s">
        <v>406</v>
      </c>
      <c r="AG58" t="s">
        <v>85</v>
      </c>
      <c r="AH58" t="s">
        <v>86</v>
      </c>
      <c r="AI58" t="s">
        <v>76</v>
      </c>
      <c r="AJ58">
        <v>3</v>
      </c>
      <c r="AK58">
        <v>2</v>
      </c>
      <c r="AL58" t="s">
        <v>124</v>
      </c>
      <c r="AM58" t="s">
        <v>155</v>
      </c>
      <c r="AN58" t="s">
        <v>126</v>
      </c>
      <c r="AO58">
        <v>0</v>
      </c>
      <c r="AP58">
        <v>6</v>
      </c>
      <c r="AQ58">
        <v>0</v>
      </c>
      <c r="AR58">
        <v>6</v>
      </c>
      <c r="AS58" t="s">
        <v>138</v>
      </c>
      <c r="AT58" t="s">
        <v>407</v>
      </c>
      <c r="AU58" t="s">
        <v>300</v>
      </c>
      <c r="AV58" t="s">
        <v>98</v>
      </c>
      <c r="AW58">
        <v>54.83</v>
      </c>
      <c r="AX58">
        <v>8.8800000000000008</v>
      </c>
      <c r="AY58">
        <v>6</v>
      </c>
      <c r="AZ58">
        <v>21.75</v>
      </c>
      <c r="BA58">
        <v>40.11</v>
      </c>
      <c r="BB58">
        <v>4.4400000000000004</v>
      </c>
      <c r="BC58">
        <v>6</v>
      </c>
      <c r="BD58">
        <v>10.88</v>
      </c>
      <c r="BE58" t="s">
        <v>93</v>
      </c>
      <c r="BF58" t="s">
        <v>322</v>
      </c>
      <c r="BH58" t="s">
        <v>96</v>
      </c>
      <c r="BI58">
        <v>57</v>
      </c>
    </row>
    <row r="59" spans="1:61">
      <c r="A59" t="s">
        <v>409</v>
      </c>
      <c r="B59" t="s">
        <v>396</v>
      </c>
      <c r="C59" t="s">
        <v>397</v>
      </c>
      <c r="D59" t="s">
        <v>398</v>
      </c>
      <c r="E59" t="s">
        <v>399</v>
      </c>
      <c r="F59" t="s">
        <v>66</v>
      </c>
      <c r="G59">
        <v>1.6910000000000001</v>
      </c>
      <c r="H59" t="s">
        <v>67</v>
      </c>
      <c r="I59">
        <v>2014</v>
      </c>
      <c r="J59" t="s">
        <v>400</v>
      </c>
      <c r="K59" t="s">
        <v>401</v>
      </c>
      <c r="L59" t="s">
        <v>402</v>
      </c>
      <c r="M59" t="s">
        <v>71</v>
      </c>
      <c r="N59" t="s">
        <v>403</v>
      </c>
      <c r="O59" t="s">
        <v>73</v>
      </c>
      <c r="P59" t="s">
        <v>74</v>
      </c>
      <c r="Q59" t="s">
        <v>75</v>
      </c>
      <c r="R59" t="s">
        <v>72</v>
      </c>
      <c r="S59" t="s">
        <v>75</v>
      </c>
      <c r="T59" t="s">
        <v>220</v>
      </c>
      <c r="U59" t="s">
        <v>76</v>
      </c>
      <c r="V59" t="s">
        <v>76</v>
      </c>
      <c r="W59" t="s">
        <v>77</v>
      </c>
      <c r="X59" t="s">
        <v>114</v>
      </c>
      <c r="Y59" t="s">
        <v>115</v>
      </c>
      <c r="Z59" t="s">
        <v>150</v>
      </c>
      <c r="AA59" t="s">
        <v>404</v>
      </c>
      <c r="AB59" t="s">
        <v>405</v>
      </c>
      <c r="AC59" t="s">
        <v>152</v>
      </c>
      <c r="AD59" t="s">
        <v>405</v>
      </c>
      <c r="AE59" t="s">
        <v>121</v>
      </c>
      <c r="AF59" t="s">
        <v>406</v>
      </c>
      <c r="AG59" t="s">
        <v>85</v>
      </c>
      <c r="AH59" t="s">
        <v>86</v>
      </c>
      <c r="AI59" t="s">
        <v>76</v>
      </c>
      <c r="AJ59">
        <v>3</v>
      </c>
      <c r="AK59">
        <v>2</v>
      </c>
      <c r="AL59" t="s">
        <v>124</v>
      </c>
      <c r="AM59" t="s">
        <v>155</v>
      </c>
      <c r="AN59" t="s">
        <v>126</v>
      </c>
      <c r="AO59">
        <v>0</v>
      </c>
      <c r="AP59">
        <v>6</v>
      </c>
      <c r="AQ59">
        <v>0</v>
      </c>
      <c r="AR59">
        <v>6</v>
      </c>
      <c r="AS59" t="s">
        <v>138</v>
      </c>
      <c r="AT59" t="s">
        <v>407</v>
      </c>
      <c r="AU59" t="s">
        <v>300</v>
      </c>
      <c r="AV59" t="s">
        <v>101</v>
      </c>
      <c r="AW59">
        <v>34.28</v>
      </c>
      <c r="AX59">
        <v>4.68</v>
      </c>
      <c r="AY59">
        <v>6</v>
      </c>
      <c r="AZ59">
        <v>11.47</v>
      </c>
      <c r="BA59">
        <v>33.18</v>
      </c>
      <c r="BB59">
        <v>2.65</v>
      </c>
      <c r="BC59">
        <v>6</v>
      </c>
      <c r="BD59">
        <v>6.48</v>
      </c>
      <c r="BE59" t="s">
        <v>93</v>
      </c>
      <c r="BF59" t="s">
        <v>322</v>
      </c>
      <c r="BH59" t="s">
        <v>96</v>
      </c>
      <c r="BI59">
        <v>58</v>
      </c>
    </row>
    <row r="60" spans="1:61">
      <c r="A60" t="s">
        <v>410</v>
      </c>
      <c r="B60" t="s">
        <v>411</v>
      </c>
      <c r="C60" t="s">
        <v>412</v>
      </c>
      <c r="D60" t="s">
        <v>413</v>
      </c>
      <c r="E60" t="s">
        <v>414</v>
      </c>
      <c r="F60" t="s">
        <v>415</v>
      </c>
      <c r="G60">
        <v>2.5819999999999999</v>
      </c>
      <c r="H60" t="s">
        <v>67</v>
      </c>
      <c r="I60">
        <v>2010</v>
      </c>
      <c r="J60" t="s">
        <v>416</v>
      </c>
      <c r="K60" t="s">
        <v>215</v>
      </c>
      <c r="L60" t="s">
        <v>216</v>
      </c>
      <c r="M60" t="s">
        <v>217</v>
      </c>
      <c r="N60" t="s">
        <v>72</v>
      </c>
      <c r="O60" t="s">
        <v>218</v>
      </c>
      <c r="P60" t="s">
        <v>74</v>
      </c>
      <c r="Q60" t="s">
        <v>219</v>
      </c>
      <c r="R60" t="s">
        <v>76</v>
      </c>
      <c r="S60" t="s">
        <v>417</v>
      </c>
      <c r="T60" t="s">
        <v>76</v>
      </c>
      <c r="U60" t="s">
        <v>76</v>
      </c>
      <c r="V60" t="s">
        <v>76</v>
      </c>
      <c r="W60" t="s">
        <v>170</v>
      </c>
      <c r="X60" t="s">
        <v>222</v>
      </c>
      <c r="Y60" t="s">
        <v>78</v>
      </c>
      <c r="Z60" t="s">
        <v>223</v>
      </c>
      <c r="AA60" t="s">
        <v>418</v>
      </c>
      <c r="AB60" t="s">
        <v>419</v>
      </c>
      <c r="AC60" t="s">
        <v>420</v>
      </c>
      <c r="AD60" t="s">
        <v>419</v>
      </c>
      <c r="AE60" t="s">
        <v>176</v>
      </c>
      <c r="AF60" t="s">
        <v>123</v>
      </c>
      <c r="AG60" t="s">
        <v>123</v>
      </c>
      <c r="AH60" t="s">
        <v>86</v>
      </c>
      <c r="AI60" t="s">
        <v>76</v>
      </c>
      <c r="AJ60">
        <v>3</v>
      </c>
      <c r="AK60" t="s">
        <v>87</v>
      </c>
      <c r="AL60" t="s">
        <v>124</v>
      </c>
      <c r="AM60" t="s">
        <v>421</v>
      </c>
      <c r="AN60" t="s">
        <v>126</v>
      </c>
      <c r="AO60">
        <v>4</v>
      </c>
      <c r="AP60">
        <v>4</v>
      </c>
      <c r="AQ60">
        <v>4</v>
      </c>
      <c r="AR60">
        <v>4</v>
      </c>
      <c r="AS60" t="s">
        <v>89</v>
      </c>
      <c r="AT60" t="s">
        <v>422</v>
      </c>
      <c r="AU60" t="s">
        <v>129</v>
      </c>
      <c r="AV60" t="s">
        <v>92</v>
      </c>
      <c r="AW60">
        <v>1.98</v>
      </c>
      <c r="AX60">
        <v>0.43</v>
      </c>
      <c r="AY60">
        <v>8</v>
      </c>
      <c r="AZ60">
        <v>1.23</v>
      </c>
      <c r="BA60">
        <v>3.75</v>
      </c>
      <c r="BB60">
        <v>1.67</v>
      </c>
      <c r="BC60">
        <v>8</v>
      </c>
      <c r="BD60">
        <v>4.71</v>
      </c>
      <c r="BE60" t="s">
        <v>93</v>
      </c>
      <c r="BF60" t="s">
        <v>157</v>
      </c>
      <c r="BI60">
        <v>59</v>
      </c>
    </row>
    <row r="61" spans="1:61">
      <c r="A61" t="s">
        <v>423</v>
      </c>
      <c r="B61" t="s">
        <v>411</v>
      </c>
      <c r="C61" t="s">
        <v>412</v>
      </c>
      <c r="D61" t="s">
        <v>413</v>
      </c>
      <c r="E61" t="s">
        <v>414</v>
      </c>
      <c r="F61" t="s">
        <v>415</v>
      </c>
      <c r="G61">
        <v>2.5819999999999999</v>
      </c>
      <c r="H61" t="s">
        <v>67</v>
      </c>
      <c r="I61">
        <v>2010</v>
      </c>
      <c r="J61" t="s">
        <v>416</v>
      </c>
      <c r="K61" t="s">
        <v>215</v>
      </c>
      <c r="L61" t="s">
        <v>216</v>
      </c>
      <c r="M61" t="s">
        <v>217</v>
      </c>
      <c r="N61" t="s">
        <v>72</v>
      </c>
      <c r="O61" t="s">
        <v>218</v>
      </c>
      <c r="P61" t="s">
        <v>74</v>
      </c>
      <c r="Q61" t="s">
        <v>219</v>
      </c>
      <c r="R61" t="s">
        <v>76</v>
      </c>
      <c r="S61" t="s">
        <v>417</v>
      </c>
      <c r="T61" t="s">
        <v>76</v>
      </c>
      <c r="U61" t="s">
        <v>76</v>
      </c>
      <c r="V61" t="s">
        <v>76</v>
      </c>
      <c r="W61" t="s">
        <v>170</v>
      </c>
      <c r="X61" t="s">
        <v>222</v>
      </c>
      <c r="Y61" t="s">
        <v>78</v>
      </c>
      <c r="Z61" t="s">
        <v>223</v>
      </c>
      <c r="AA61" t="s">
        <v>418</v>
      </c>
      <c r="AB61" t="s">
        <v>419</v>
      </c>
      <c r="AC61" t="s">
        <v>420</v>
      </c>
      <c r="AD61" t="s">
        <v>419</v>
      </c>
      <c r="AE61" t="s">
        <v>176</v>
      </c>
      <c r="AF61" t="s">
        <v>123</v>
      </c>
      <c r="AG61" t="s">
        <v>123</v>
      </c>
      <c r="AH61" t="s">
        <v>86</v>
      </c>
      <c r="AI61" t="s">
        <v>76</v>
      </c>
      <c r="AJ61">
        <v>3</v>
      </c>
      <c r="AK61" t="s">
        <v>87</v>
      </c>
      <c r="AL61" t="s">
        <v>124</v>
      </c>
      <c r="AM61" t="s">
        <v>421</v>
      </c>
      <c r="AN61" t="s">
        <v>126</v>
      </c>
      <c r="AO61">
        <v>4</v>
      </c>
      <c r="AP61">
        <v>4</v>
      </c>
      <c r="AQ61">
        <v>4</v>
      </c>
      <c r="AR61">
        <v>4</v>
      </c>
      <c r="AS61" t="s">
        <v>89</v>
      </c>
      <c r="AT61" t="s">
        <v>422</v>
      </c>
      <c r="AU61" t="s">
        <v>129</v>
      </c>
      <c r="AV61" t="s">
        <v>98</v>
      </c>
      <c r="AW61">
        <v>3.63</v>
      </c>
      <c r="AX61">
        <v>1.18</v>
      </c>
      <c r="AY61">
        <v>8</v>
      </c>
      <c r="AZ61">
        <v>3.34</v>
      </c>
      <c r="BA61">
        <v>12.08</v>
      </c>
      <c r="BB61">
        <v>7.02</v>
      </c>
      <c r="BC61">
        <v>8</v>
      </c>
      <c r="BD61">
        <v>19.86</v>
      </c>
      <c r="BE61" t="s">
        <v>93</v>
      </c>
      <c r="BF61" t="s">
        <v>157</v>
      </c>
      <c r="BI61">
        <v>60</v>
      </c>
    </row>
    <row r="62" spans="1:61">
      <c r="A62" t="s">
        <v>424</v>
      </c>
      <c r="B62" t="s">
        <v>411</v>
      </c>
      <c r="C62" t="s">
        <v>412</v>
      </c>
      <c r="D62" t="s">
        <v>413</v>
      </c>
      <c r="E62" t="s">
        <v>414</v>
      </c>
      <c r="F62" t="s">
        <v>415</v>
      </c>
      <c r="G62">
        <v>2.5819999999999999</v>
      </c>
      <c r="H62" t="s">
        <v>67</v>
      </c>
      <c r="I62">
        <v>2010</v>
      </c>
      <c r="J62" t="s">
        <v>416</v>
      </c>
      <c r="K62" t="s">
        <v>215</v>
      </c>
      <c r="L62" t="s">
        <v>216</v>
      </c>
      <c r="M62" t="s">
        <v>217</v>
      </c>
      <c r="N62" t="s">
        <v>72</v>
      </c>
      <c r="O62" t="s">
        <v>218</v>
      </c>
      <c r="P62" t="s">
        <v>74</v>
      </c>
      <c r="Q62" t="s">
        <v>219</v>
      </c>
      <c r="R62" t="s">
        <v>76</v>
      </c>
      <c r="S62" t="s">
        <v>417</v>
      </c>
      <c r="T62" t="s">
        <v>76</v>
      </c>
      <c r="U62" t="s">
        <v>76</v>
      </c>
      <c r="V62" t="s">
        <v>76</v>
      </c>
      <c r="W62" t="s">
        <v>170</v>
      </c>
      <c r="X62" t="s">
        <v>222</v>
      </c>
      <c r="Y62" t="s">
        <v>78</v>
      </c>
      <c r="Z62" t="s">
        <v>223</v>
      </c>
      <c r="AA62" t="s">
        <v>418</v>
      </c>
      <c r="AB62" t="s">
        <v>419</v>
      </c>
      <c r="AC62" t="s">
        <v>420</v>
      </c>
      <c r="AD62" t="s">
        <v>419</v>
      </c>
      <c r="AE62" t="s">
        <v>176</v>
      </c>
      <c r="AF62" t="s">
        <v>123</v>
      </c>
      <c r="AG62" t="s">
        <v>123</v>
      </c>
      <c r="AH62" t="s">
        <v>86</v>
      </c>
      <c r="AI62" t="s">
        <v>76</v>
      </c>
      <c r="AJ62">
        <v>3</v>
      </c>
      <c r="AK62" t="s">
        <v>87</v>
      </c>
      <c r="AL62" t="s">
        <v>124</v>
      </c>
      <c r="AM62" t="s">
        <v>421</v>
      </c>
      <c r="AN62" t="s">
        <v>126</v>
      </c>
      <c r="AO62">
        <v>4</v>
      </c>
      <c r="AP62">
        <v>4</v>
      </c>
      <c r="AQ62">
        <v>4</v>
      </c>
      <c r="AR62">
        <v>4</v>
      </c>
      <c r="AS62" t="s">
        <v>89</v>
      </c>
      <c r="AT62" t="s">
        <v>422</v>
      </c>
      <c r="AU62" t="s">
        <v>129</v>
      </c>
      <c r="AV62" t="s">
        <v>101</v>
      </c>
      <c r="AW62">
        <v>3.66</v>
      </c>
      <c r="AX62">
        <v>1.46</v>
      </c>
      <c r="AY62">
        <v>8</v>
      </c>
      <c r="AZ62">
        <v>4.1399999999999997</v>
      </c>
      <c r="BA62">
        <v>4.99</v>
      </c>
      <c r="BB62">
        <v>2.13</v>
      </c>
      <c r="BC62">
        <v>8</v>
      </c>
      <c r="BD62">
        <v>6.03</v>
      </c>
      <c r="BE62" t="s">
        <v>93</v>
      </c>
      <c r="BF62" t="s">
        <v>157</v>
      </c>
      <c r="BI62">
        <v>61</v>
      </c>
    </row>
    <row r="63" spans="1:61">
      <c r="A63" t="s">
        <v>425</v>
      </c>
      <c r="B63" t="s">
        <v>411</v>
      </c>
      <c r="C63" t="s">
        <v>412</v>
      </c>
      <c r="D63" t="s">
        <v>413</v>
      </c>
      <c r="E63" t="s">
        <v>414</v>
      </c>
      <c r="F63" t="s">
        <v>415</v>
      </c>
      <c r="G63">
        <v>2.5819999999999999</v>
      </c>
      <c r="H63" t="s">
        <v>67</v>
      </c>
      <c r="I63">
        <v>2010</v>
      </c>
      <c r="J63" t="s">
        <v>416</v>
      </c>
      <c r="K63" t="s">
        <v>215</v>
      </c>
      <c r="L63" t="s">
        <v>216</v>
      </c>
      <c r="M63" t="s">
        <v>217</v>
      </c>
      <c r="N63" t="s">
        <v>72</v>
      </c>
      <c r="O63" t="s">
        <v>218</v>
      </c>
      <c r="P63" t="s">
        <v>74</v>
      </c>
      <c r="Q63" t="s">
        <v>219</v>
      </c>
      <c r="R63" t="s">
        <v>76</v>
      </c>
      <c r="S63" t="s">
        <v>417</v>
      </c>
      <c r="T63" t="s">
        <v>76</v>
      </c>
      <c r="U63" t="s">
        <v>76</v>
      </c>
      <c r="V63" t="s">
        <v>76</v>
      </c>
      <c r="W63" t="s">
        <v>170</v>
      </c>
      <c r="X63" t="s">
        <v>222</v>
      </c>
      <c r="Y63" t="s">
        <v>78</v>
      </c>
      <c r="Z63" t="s">
        <v>223</v>
      </c>
      <c r="AA63" t="s">
        <v>418</v>
      </c>
      <c r="AB63" t="s">
        <v>419</v>
      </c>
      <c r="AC63" t="s">
        <v>420</v>
      </c>
      <c r="AD63" t="s">
        <v>419</v>
      </c>
      <c r="AE63" t="s">
        <v>176</v>
      </c>
      <c r="AF63" t="s">
        <v>228</v>
      </c>
      <c r="AG63" t="s">
        <v>123</v>
      </c>
      <c r="AH63" t="s">
        <v>86</v>
      </c>
      <c r="AI63" t="s">
        <v>76</v>
      </c>
      <c r="AJ63">
        <v>3</v>
      </c>
      <c r="AK63" t="s">
        <v>87</v>
      </c>
      <c r="AL63" t="s">
        <v>124</v>
      </c>
      <c r="AM63" t="s">
        <v>421</v>
      </c>
      <c r="AN63" t="s">
        <v>88</v>
      </c>
      <c r="AO63">
        <v>4</v>
      </c>
      <c r="AP63">
        <v>4</v>
      </c>
      <c r="AQ63">
        <v>4</v>
      </c>
      <c r="AR63">
        <v>4</v>
      </c>
      <c r="AS63" t="s">
        <v>89</v>
      </c>
      <c r="AT63" t="s">
        <v>422</v>
      </c>
      <c r="AU63" t="s">
        <v>129</v>
      </c>
      <c r="AV63" t="s">
        <v>92</v>
      </c>
      <c r="AW63">
        <v>0.08</v>
      </c>
      <c r="AX63">
        <v>0.05</v>
      </c>
      <c r="AY63">
        <v>8</v>
      </c>
      <c r="AZ63">
        <v>0.14000000000000001</v>
      </c>
      <c r="BA63">
        <v>0.05</v>
      </c>
      <c r="BB63">
        <v>0.03</v>
      </c>
      <c r="BC63">
        <v>8</v>
      </c>
      <c r="BD63">
        <v>0.09</v>
      </c>
      <c r="BE63" t="s">
        <v>93</v>
      </c>
      <c r="BF63" t="s">
        <v>426</v>
      </c>
      <c r="BH63" t="s">
        <v>96</v>
      </c>
      <c r="BI63">
        <v>62</v>
      </c>
    </row>
    <row r="64" spans="1:61">
      <c r="A64" t="s">
        <v>427</v>
      </c>
      <c r="B64" t="s">
        <v>411</v>
      </c>
      <c r="C64" t="s">
        <v>412</v>
      </c>
      <c r="D64" t="s">
        <v>413</v>
      </c>
      <c r="E64" t="s">
        <v>414</v>
      </c>
      <c r="F64" t="s">
        <v>415</v>
      </c>
      <c r="G64">
        <v>2.5819999999999999</v>
      </c>
      <c r="H64" t="s">
        <v>67</v>
      </c>
      <c r="I64">
        <v>2010</v>
      </c>
      <c r="J64" t="s">
        <v>416</v>
      </c>
      <c r="K64" t="s">
        <v>215</v>
      </c>
      <c r="L64" t="s">
        <v>216</v>
      </c>
      <c r="M64" t="s">
        <v>217</v>
      </c>
      <c r="N64" t="s">
        <v>72</v>
      </c>
      <c r="O64" t="s">
        <v>218</v>
      </c>
      <c r="P64" t="s">
        <v>74</v>
      </c>
      <c r="Q64" t="s">
        <v>219</v>
      </c>
      <c r="R64" t="s">
        <v>76</v>
      </c>
      <c r="S64" t="s">
        <v>417</v>
      </c>
      <c r="T64" t="s">
        <v>76</v>
      </c>
      <c r="U64" t="s">
        <v>76</v>
      </c>
      <c r="V64" t="s">
        <v>76</v>
      </c>
      <c r="W64" t="s">
        <v>170</v>
      </c>
      <c r="X64" t="s">
        <v>222</v>
      </c>
      <c r="Y64" t="s">
        <v>78</v>
      </c>
      <c r="Z64" t="s">
        <v>223</v>
      </c>
      <c r="AA64" t="s">
        <v>418</v>
      </c>
      <c r="AB64" t="s">
        <v>419</v>
      </c>
      <c r="AC64" t="s">
        <v>420</v>
      </c>
      <c r="AD64" t="s">
        <v>419</v>
      </c>
      <c r="AE64" t="s">
        <v>176</v>
      </c>
      <c r="AF64" t="s">
        <v>228</v>
      </c>
      <c r="AG64" t="s">
        <v>123</v>
      </c>
      <c r="AH64" t="s">
        <v>86</v>
      </c>
      <c r="AI64" t="s">
        <v>76</v>
      </c>
      <c r="AJ64">
        <v>3</v>
      </c>
      <c r="AK64" t="s">
        <v>87</v>
      </c>
      <c r="AL64" t="s">
        <v>124</v>
      </c>
      <c r="AM64" t="s">
        <v>421</v>
      </c>
      <c r="AN64" t="s">
        <v>88</v>
      </c>
      <c r="AO64">
        <v>4</v>
      </c>
      <c r="AP64">
        <v>4</v>
      </c>
      <c r="AQ64">
        <v>4</v>
      </c>
      <c r="AR64">
        <v>4</v>
      </c>
      <c r="AS64" t="s">
        <v>89</v>
      </c>
      <c r="AT64" t="s">
        <v>422</v>
      </c>
      <c r="AU64" t="s">
        <v>129</v>
      </c>
      <c r="AV64" t="s">
        <v>98</v>
      </c>
      <c r="AW64">
        <v>0.36</v>
      </c>
      <c r="AX64">
        <v>0.1</v>
      </c>
      <c r="AY64">
        <v>8</v>
      </c>
      <c r="AZ64">
        <v>0.28000000000000003</v>
      </c>
      <c r="BA64">
        <v>0.35</v>
      </c>
      <c r="BB64">
        <v>0.11</v>
      </c>
      <c r="BC64">
        <v>8</v>
      </c>
      <c r="BD64">
        <v>0.3</v>
      </c>
      <c r="BE64" t="s">
        <v>93</v>
      </c>
      <c r="BF64" t="s">
        <v>426</v>
      </c>
      <c r="BH64" t="s">
        <v>96</v>
      </c>
      <c r="BI64">
        <v>63</v>
      </c>
    </row>
    <row r="65" spans="1:61">
      <c r="A65" t="s">
        <v>428</v>
      </c>
      <c r="B65" t="s">
        <v>411</v>
      </c>
      <c r="C65" t="s">
        <v>412</v>
      </c>
      <c r="D65" t="s">
        <v>413</v>
      </c>
      <c r="E65" t="s">
        <v>414</v>
      </c>
      <c r="F65" t="s">
        <v>415</v>
      </c>
      <c r="G65">
        <v>2.5819999999999999</v>
      </c>
      <c r="H65" t="s">
        <v>67</v>
      </c>
      <c r="I65">
        <v>2010</v>
      </c>
      <c r="J65" t="s">
        <v>416</v>
      </c>
      <c r="K65" t="s">
        <v>215</v>
      </c>
      <c r="L65" t="s">
        <v>216</v>
      </c>
      <c r="M65" t="s">
        <v>217</v>
      </c>
      <c r="N65" t="s">
        <v>72</v>
      </c>
      <c r="O65" t="s">
        <v>218</v>
      </c>
      <c r="P65" t="s">
        <v>74</v>
      </c>
      <c r="Q65" t="s">
        <v>219</v>
      </c>
      <c r="R65" t="s">
        <v>76</v>
      </c>
      <c r="S65" t="s">
        <v>417</v>
      </c>
      <c r="T65" t="s">
        <v>76</v>
      </c>
      <c r="U65" t="s">
        <v>76</v>
      </c>
      <c r="V65" t="s">
        <v>76</v>
      </c>
      <c r="W65" t="s">
        <v>170</v>
      </c>
      <c r="X65" t="s">
        <v>222</v>
      </c>
      <c r="Y65" t="s">
        <v>78</v>
      </c>
      <c r="Z65" t="s">
        <v>223</v>
      </c>
      <c r="AA65" t="s">
        <v>418</v>
      </c>
      <c r="AB65" t="s">
        <v>419</v>
      </c>
      <c r="AC65" t="s">
        <v>420</v>
      </c>
      <c r="AD65" t="s">
        <v>419</v>
      </c>
      <c r="AE65" t="s">
        <v>176</v>
      </c>
      <c r="AF65" t="s">
        <v>228</v>
      </c>
      <c r="AG65" t="s">
        <v>123</v>
      </c>
      <c r="AH65" t="s">
        <v>86</v>
      </c>
      <c r="AI65" t="s">
        <v>76</v>
      </c>
      <c r="AJ65">
        <v>3</v>
      </c>
      <c r="AK65" t="s">
        <v>87</v>
      </c>
      <c r="AL65" t="s">
        <v>124</v>
      </c>
      <c r="AM65" t="s">
        <v>421</v>
      </c>
      <c r="AN65" t="s">
        <v>88</v>
      </c>
      <c r="AO65">
        <v>4</v>
      </c>
      <c r="AP65">
        <v>4</v>
      </c>
      <c r="AQ65">
        <v>4</v>
      </c>
      <c r="AR65">
        <v>4</v>
      </c>
      <c r="AS65" t="s">
        <v>89</v>
      </c>
      <c r="AT65" t="s">
        <v>422</v>
      </c>
      <c r="AU65" t="s">
        <v>129</v>
      </c>
      <c r="AV65" t="s">
        <v>101</v>
      </c>
      <c r="AW65">
        <v>0.8</v>
      </c>
      <c r="AX65">
        <v>7.0000000000000007E-2</v>
      </c>
      <c r="AY65">
        <v>8</v>
      </c>
      <c r="AZ65">
        <v>0.19</v>
      </c>
      <c r="BA65">
        <v>0.71</v>
      </c>
      <c r="BB65">
        <v>0.09</v>
      </c>
      <c r="BC65">
        <v>8</v>
      </c>
      <c r="BD65">
        <v>0.27</v>
      </c>
      <c r="BE65" t="s">
        <v>93</v>
      </c>
      <c r="BF65" t="s">
        <v>426</v>
      </c>
      <c r="BH65" t="s">
        <v>96</v>
      </c>
      <c r="BI65">
        <v>64</v>
      </c>
    </row>
    <row r="66" spans="1:61">
      <c r="A66" t="s">
        <v>429</v>
      </c>
      <c r="B66" t="s">
        <v>430</v>
      </c>
      <c r="C66" t="s">
        <v>431</v>
      </c>
      <c r="D66" t="s">
        <v>432</v>
      </c>
      <c r="E66" t="s">
        <v>433</v>
      </c>
      <c r="F66" t="s">
        <v>434</v>
      </c>
      <c r="G66">
        <v>3.137</v>
      </c>
      <c r="H66" t="s">
        <v>67</v>
      </c>
      <c r="I66">
        <v>2011</v>
      </c>
      <c r="J66" t="s">
        <v>435</v>
      </c>
      <c r="K66" t="s">
        <v>167</v>
      </c>
      <c r="L66" t="s">
        <v>168</v>
      </c>
      <c r="M66" t="s">
        <v>71</v>
      </c>
      <c r="N66" t="s">
        <v>169</v>
      </c>
      <c r="O66" t="s">
        <v>73</v>
      </c>
      <c r="P66" t="s">
        <v>74</v>
      </c>
      <c r="Q66" t="s">
        <v>75</v>
      </c>
      <c r="R66" t="s">
        <v>72</v>
      </c>
      <c r="S66" t="s">
        <v>75</v>
      </c>
      <c r="T66" t="s">
        <v>76</v>
      </c>
      <c r="U66" t="s">
        <v>76</v>
      </c>
      <c r="V66" t="s">
        <v>76</v>
      </c>
      <c r="W66" t="s">
        <v>170</v>
      </c>
      <c r="X66" t="s">
        <v>171</v>
      </c>
      <c r="Y66" t="s">
        <v>171</v>
      </c>
      <c r="Z66" t="s">
        <v>172</v>
      </c>
      <c r="AA66" t="s">
        <v>436</v>
      </c>
      <c r="AB66" t="s">
        <v>174</v>
      </c>
      <c r="AC66" t="s">
        <v>437</v>
      </c>
      <c r="AD66" t="s">
        <v>174</v>
      </c>
      <c r="AE66" t="s">
        <v>176</v>
      </c>
      <c r="AF66" t="s">
        <v>123</v>
      </c>
      <c r="AG66" t="s">
        <v>123</v>
      </c>
      <c r="AH66" t="s">
        <v>86</v>
      </c>
      <c r="AI66" t="s">
        <v>76</v>
      </c>
      <c r="AJ66">
        <v>1</v>
      </c>
      <c r="AK66">
        <v>5</v>
      </c>
      <c r="AL66">
        <v>1</v>
      </c>
      <c r="AM66" t="s">
        <v>438</v>
      </c>
      <c r="AN66" t="s">
        <v>88</v>
      </c>
      <c r="AO66">
        <v>6</v>
      </c>
      <c r="AP66">
        <v>0</v>
      </c>
      <c r="AQ66">
        <v>6</v>
      </c>
      <c r="AR66">
        <v>0</v>
      </c>
      <c r="AS66" t="s">
        <v>127</v>
      </c>
      <c r="AT66" t="s">
        <v>422</v>
      </c>
      <c r="AU66" t="s">
        <v>129</v>
      </c>
      <c r="AV66" t="s">
        <v>98</v>
      </c>
      <c r="AW66">
        <v>0.66</v>
      </c>
      <c r="AX66">
        <v>0.12</v>
      </c>
      <c r="AY66">
        <v>6</v>
      </c>
      <c r="AZ66">
        <v>0.28999999999999998</v>
      </c>
      <c r="BA66">
        <v>0.27</v>
      </c>
      <c r="BB66">
        <v>0.08</v>
      </c>
      <c r="BC66">
        <v>6</v>
      </c>
      <c r="BD66">
        <v>0.19</v>
      </c>
      <c r="BE66" t="s">
        <v>93</v>
      </c>
      <c r="BF66" t="s">
        <v>426</v>
      </c>
      <c r="BG66" t="s">
        <v>439</v>
      </c>
      <c r="BI66">
        <v>65</v>
      </c>
    </row>
    <row r="67" spans="1:61">
      <c r="A67" t="s">
        <v>440</v>
      </c>
      <c r="B67" t="s">
        <v>441</v>
      </c>
      <c r="C67" t="s">
        <v>442</v>
      </c>
      <c r="D67" t="s">
        <v>443</v>
      </c>
      <c r="E67" t="s">
        <v>444</v>
      </c>
      <c r="F67" t="s">
        <v>187</v>
      </c>
      <c r="G67">
        <v>3.234</v>
      </c>
      <c r="H67" t="s">
        <v>67</v>
      </c>
      <c r="I67">
        <v>2012</v>
      </c>
      <c r="J67" t="s">
        <v>445</v>
      </c>
      <c r="K67" t="s">
        <v>167</v>
      </c>
      <c r="L67" t="s">
        <v>168</v>
      </c>
      <c r="M67" t="s">
        <v>71</v>
      </c>
      <c r="N67" t="s">
        <v>446</v>
      </c>
      <c r="O67" t="s">
        <v>73</v>
      </c>
      <c r="P67" t="s">
        <v>74</v>
      </c>
      <c r="Q67" t="s">
        <v>75</v>
      </c>
      <c r="R67" t="s">
        <v>72</v>
      </c>
      <c r="S67" t="s">
        <v>75</v>
      </c>
      <c r="T67" t="s">
        <v>76</v>
      </c>
      <c r="U67" t="s">
        <v>76</v>
      </c>
      <c r="V67" t="s">
        <v>76</v>
      </c>
      <c r="W67" t="s">
        <v>170</v>
      </c>
      <c r="X67" t="s">
        <v>171</v>
      </c>
      <c r="Y67" t="s">
        <v>171</v>
      </c>
      <c r="Z67" t="s">
        <v>172</v>
      </c>
      <c r="AA67" t="s">
        <v>436</v>
      </c>
      <c r="AB67" t="s">
        <v>174</v>
      </c>
      <c r="AC67" t="s">
        <v>437</v>
      </c>
      <c r="AD67" t="s">
        <v>174</v>
      </c>
      <c r="AE67" t="s">
        <v>176</v>
      </c>
      <c r="AF67" t="s">
        <v>447</v>
      </c>
      <c r="AG67" t="s">
        <v>85</v>
      </c>
      <c r="AH67" t="s">
        <v>86</v>
      </c>
      <c r="AI67" t="s">
        <v>76</v>
      </c>
      <c r="AJ67">
        <v>1</v>
      </c>
      <c r="AK67">
        <v>5</v>
      </c>
      <c r="AL67">
        <v>1</v>
      </c>
      <c r="AM67" t="s">
        <v>438</v>
      </c>
      <c r="AN67" t="s">
        <v>88</v>
      </c>
      <c r="AS67" t="s">
        <v>89</v>
      </c>
      <c r="AT67" t="s">
        <v>448</v>
      </c>
      <c r="AU67" t="s">
        <v>91</v>
      </c>
      <c r="AV67" t="s">
        <v>98</v>
      </c>
      <c r="AW67">
        <v>0.32</v>
      </c>
      <c r="AX67">
        <v>0.06</v>
      </c>
      <c r="AY67">
        <v>12</v>
      </c>
      <c r="AZ67">
        <v>0.22</v>
      </c>
      <c r="BA67">
        <v>0.51</v>
      </c>
      <c r="BB67">
        <v>0.06</v>
      </c>
      <c r="BC67">
        <v>12</v>
      </c>
      <c r="BD67">
        <v>0.22</v>
      </c>
      <c r="BE67" t="s">
        <v>93</v>
      </c>
      <c r="BF67" t="s">
        <v>179</v>
      </c>
      <c r="BG67" t="s">
        <v>439</v>
      </c>
      <c r="BI67">
        <v>66</v>
      </c>
    </row>
    <row r="68" spans="1:61">
      <c r="A68" t="s">
        <v>449</v>
      </c>
      <c r="B68" t="s">
        <v>450</v>
      </c>
      <c r="C68" t="s">
        <v>451</v>
      </c>
      <c r="D68" t="s">
        <v>452</v>
      </c>
      <c r="E68" t="s">
        <v>453</v>
      </c>
      <c r="F68" t="s">
        <v>434</v>
      </c>
      <c r="G68">
        <v>3.137</v>
      </c>
      <c r="H68" t="s">
        <v>67</v>
      </c>
      <c r="I68">
        <v>2008</v>
      </c>
      <c r="J68" t="s">
        <v>454</v>
      </c>
      <c r="K68" t="s">
        <v>167</v>
      </c>
      <c r="L68" t="s">
        <v>168</v>
      </c>
      <c r="M68" t="s">
        <v>71</v>
      </c>
      <c r="N68" t="s">
        <v>446</v>
      </c>
      <c r="O68" t="s">
        <v>73</v>
      </c>
      <c r="P68" t="s">
        <v>74</v>
      </c>
      <c r="Q68" t="s">
        <v>75</v>
      </c>
      <c r="R68" t="s">
        <v>72</v>
      </c>
      <c r="S68" t="s">
        <v>75</v>
      </c>
      <c r="T68" t="s">
        <v>76</v>
      </c>
      <c r="U68" t="s">
        <v>76</v>
      </c>
      <c r="V68" t="s">
        <v>76</v>
      </c>
      <c r="W68" t="s">
        <v>77</v>
      </c>
      <c r="X68" t="s">
        <v>114</v>
      </c>
      <c r="Y68" t="s">
        <v>115</v>
      </c>
      <c r="Z68" t="s">
        <v>455</v>
      </c>
      <c r="AA68" t="s">
        <v>404</v>
      </c>
      <c r="AB68" t="s">
        <v>152</v>
      </c>
      <c r="AC68" t="s">
        <v>152</v>
      </c>
      <c r="AD68" t="s">
        <v>456</v>
      </c>
      <c r="AE68" t="s">
        <v>83</v>
      </c>
      <c r="AF68" t="s">
        <v>123</v>
      </c>
      <c r="AG68" t="s">
        <v>123</v>
      </c>
      <c r="AH68" t="s">
        <v>86</v>
      </c>
      <c r="AI68" t="s">
        <v>76</v>
      </c>
      <c r="AJ68">
        <v>3</v>
      </c>
      <c r="AK68">
        <v>3</v>
      </c>
      <c r="AL68" t="s">
        <v>124</v>
      </c>
      <c r="AM68" t="s">
        <v>457</v>
      </c>
      <c r="AN68" t="s">
        <v>126</v>
      </c>
      <c r="AO68">
        <v>12</v>
      </c>
      <c r="AP68">
        <v>0</v>
      </c>
      <c r="AQ68">
        <v>12</v>
      </c>
      <c r="AR68">
        <v>0</v>
      </c>
      <c r="AS68" t="s">
        <v>127</v>
      </c>
      <c r="AT68" t="s">
        <v>422</v>
      </c>
      <c r="AU68" t="s">
        <v>300</v>
      </c>
      <c r="AV68" t="s">
        <v>92</v>
      </c>
      <c r="AW68">
        <v>6.53</v>
      </c>
      <c r="AX68">
        <v>0.89</v>
      </c>
      <c r="AY68">
        <v>12</v>
      </c>
      <c r="AZ68">
        <v>3.08</v>
      </c>
      <c r="BA68">
        <v>13.13</v>
      </c>
      <c r="BB68">
        <v>4.59</v>
      </c>
      <c r="BC68">
        <v>12</v>
      </c>
      <c r="BD68">
        <v>15.91</v>
      </c>
      <c r="BE68" t="s">
        <v>93</v>
      </c>
      <c r="BF68" t="s">
        <v>179</v>
      </c>
      <c r="BI68">
        <v>67</v>
      </c>
    </row>
    <row r="69" spans="1:61">
      <c r="A69" t="s">
        <v>458</v>
      </c>
      <c r="B69" t="s">
        <v>450</v>
      </c>
      <c r="C69" t="s">
        <v>451</v>
      </c>
      <c r="D69" t="s">
        <v>452</v>
      </c>
      <c r="E69" t="s">
        <v>453</v>
      </c>
      <c r="F69" t="s">
        <v>434</v>
      </c>
      <c r="G69">
        <v>3.137</v>
      </c>
      <c r="H69" t="s">
        <v>67</v>
      </c>
      <c r="I69">
        <v>2008</v>
      </c>
      <c r="J69" t="s">
        <v>454</v>
      </c>
      <c r="K69" t="s">
        <v>167</v>
      </c>
      <c r="L69" t="s">
        <v>168</v>
      </c>
      <c r="M69" t="s">
        <v>71</v>
      </c>
      <c r="N69" t="s">
        <v>446</v>
      </c>
      <c r="O69" t="s">
        <v>73</v>
      </c>
      <c r="P69" t="s">
        <v>74</v>
      </c>
      <c r="Q69" t="s">
        <v>75</v>
      </c>
      <c r="R69" t="s">
        <v>72</v>
      </c>
      <c r="S69" t="s">
        <v>75</v>
      </c>
      <c r="T69" t="s">
        <v>76</v>
      </c>
      <c r="U69" t="s">
        <v>76</v>
      </c>
      <c r="V69" t="s">
        <v>76</v>
      </c>
      <c r="W69" t="s">
        <v>77</v>
      </c>
      <c r="X69" t="s">
        <v>114</v>
      </c>
      <c r="Y69" t="s">
        <v>115</v>
      </c>
      <c r="Z69" t="s">
        <v>455</v>
      </c>
      <c r="AA69" t="s">
        <v>404</v>
      </c>
      <c r="AB69" t="s">
        <v>152</v>
      </c>
      <c r="AC69" t="s">
        <v>152</v>
      </c>
      <c r="AD69" t="s">
        <v>456</v>
      </c>
      <c r="AE69" t="s">
        <v>83</v>
      </c>
      <c r="AF69" t="s">
        <v>123</v>
      </c>
      <c r="AG69" t="s">
        <v>123</v>
      </c>
      <c r="AH69" t="s">
        <v>86</v>
      </c>
      <c r="AI69" t="s">
        <v>76</v>
      </c>
      <c r="AJ69">
        <v>3</v>
      </c>
      <c r="AK69">
        <v>3</v>
      </c>
      <c r="AL69" t="s">
        <v>124</v>
      </c>
      <c r="AM69" t="s">
        <v>457</v>
      </c>
      <c r="AN69" t="s">
        <v>126</v>
      </c>
      <c r="AO69">
        <v>12</v>
      </c>
      <c r="AP69">
        <v>0</v>
      </c>
      <c r="AQ69">
        <v>12</v>
      </c>
      <c r="AR69">
        <v>0</v>
      </c>
      <c r="AS69" t="s">
        <v>127</v>
      </c>
      <c r="AT69" t="s">
        <v>422</v>
      </c>
      <c r="AU69" t="s">
        <v>300</v>
      </c>
      <c r="AV69" t="s">
        <v>98</v>
      </c>
      <c r="AW69">
        <v>5.24</v>
      </c>
      <c r="AX69">
        <v>0.71</v>
      </c>
      <c r="AY69">
        <v>12</v>
      </c>
      <c r="AZ69">
        <v>2.4700000000000002</v>
      </c>
      <c r="BA69">
        <v>5.92</v>
      </c>
      <c r="BB69">
        <v>1.02</v>
      </c>
      <c r="BC69">
        <v>12</v>
      </c>
      <c r="BD69">
        <v>3.55</v>
      </c>
      <c r="BE69" t="s">
        <v>93</v>
      </c>
      <c r="BF69" t="s">
        <v>179</v>
      </c>
      <c r="BI69">
        <v>68</v>
      </c>
    </row>
    <row r="70" spans="1:61">
      <c r="A70" t="s">
        <v>459</v>
      </c>
      <c r="B70" t="s">
        <v>450</v>
      </c>
      <c r="C70" t="s">
        <v>451</v>
      </c>
      <c r="D70" t="s">
        <v>452</v>
      </c>
      <c r="E70" t="s">
        <v>453</v>
      </c>
      <c r="F70" t="s">
        <v>434</v>
      </c>
      <c r="G70">
        <v>3.137</v>
      </c>
      <c r="H70" t="s">
        <v>67</v>
      </c>
      <c r="I70">
        <v>2008</v>
      </c>
      <c r="J70" t="s">
        <v>454</v>
      </c>
      <c r="K70" t="s">
        <v>167</v>
      </c>
      <c r="L70" t="s">
        <v>168</v>
      </c>
      <c r="M70" t="s">
        <v>71</v>
      </c>
      <c r="N70" t="s">
        <v>446</v>
      </c>
      <c r="O70" t="s">
        <v>73</v>
      </c>
      <c r="P70" t="s">
        <v>74</v>
      </c>
      <c r="Q70" t="s">
        <v>75</v>
      </c>
      <c r="R70" t="s">
        <v>72</v>
      </c>
      <c r="S70" t="s">
        <v>75</v>
      </c>
      <c r="T70" t="s">
        <v>76</v>
      </c>
      <c r="U70" t="s">
        <v>76</v>
      </c>
      <c r="V70" t="s">
        <v>76</v>
      </c>
      <c r="W70" t="s">
        <v>77</v>
      </c>
      <c r="X70" t="s">
        <v>114</v>
      </c>
      <c r="Y70" t="s">
        <v>115</v>
      </c>
      <c r="Z70" t="s">
        <v>455</v>
      </c>
      <c r="AA70" t="s">
        <v>404</v>
      </c>
      <c r="AB70" t="s">
        <v>152</v>
      </c>
      <c r="AC70" t="s">
        <v>152</v>
      </c>
      <c r="AD70" t="s">
        <v>456</v>
      </c>
      <c r="AE70" t="s">
        <v>83</v>
      </c>
      <c r="AF70" t="s">
        <v>123</v>
      </c>
      <c r="AG70" t="s">
        <v>123</v>
      </c>
      <c r="AH70" t="s">
        <v>86</v>
      </c>
      <c r="AI70" t="s">
        <v>76</v>
      </c>
      <c r="AJ70">
        <v>3</v>
      </c>
      <c r="AK70">
        <v>3</v>
      </c>
      <c r="AL70" t="s">
        <v>124</v>
      </c>
      <c r="AM70" t="s">
        <v>457</v>
      </c>
      <c r="AN70" t="s">
        <v>126</v>
      </c>
      <c r="AO70">
        <v>12</v>
      </c>
      <c r="AP70">
        <v>0</v>
      </c>
      <c r="AQ70">
        <v>12</v>
      </c>
      <c r="AR70">
        <v>0</v>
      </c>
      <c r="AS70" t="s">
        <v>127</v>
      </c>
      <c r="AT70" t="s">
        <v>422</v>
      </c>
      <c r="AU70" t="s">
        <v>300</v>
      </c>
      <c r="AV70" t="s">
        <v>101</v>
      </c>
      <c r="AW70">
        <v>3.68</v>
      </c>
      <c r="AX70">
        <v>0.53</v>
      </c>
      <c r="AY70">
        <v>12</v>
      </c>
      <c r="AZ70">
        <v>1.82</v>
      </c>
      <c r="BA70">
        <v>3.25</v>
      </c>
      <c r="BB70">
        <v>0.49</v>
      </c>
      <c r="BC70">
        <v>12</v>
      </c>
      <c r="BD70">
        <v>1.71</v>
      </c>
      <c r="BE70" t="s">
        <v>93</v>
      </c>
      <c r="BF70" t="s">
        <v>179</v>
      </c>
      <c r="BI70">
        <v>69</v>
      </c>
    </row>
    <row r="71" spans="1:61">
      <c r="A71" t="s">
        <v>460</v>
      </c>
      <c r="B71" t="s">
        <v>461</v>
      </c>
      <c r="C71" t="s">
        <v>462</v>
      </c>
      <c r="D71" t="s">
        <v>463</v>
      </c>
      <c r="E71" t="s">
        <v>464</v>
      </c>
      <c r="F71" t="s">
        <v>203</v>
      </c>
      <c r="G71">
        <v>2.976</v>
      </c>
      <c r="H71" t="s">
        <v>67</v>
      </c>
      <c r="I71">
        <v>2009</v>
      </c>
      <c r="J71" t="s">
        <v>465</v>
      </c>
      <c r="K71" t="s">
        <v>167</v>
      </c>
      <c r="L71" t="s">
        <v>168</v>
      </c>
      <c r="M71" t="s">
        <v>71</v>
      </c>
      <c r="N71" t="s">
        <v>446</v>
      </c>
      <c r="O71" t="s">
        <v>73</v>
      </c>
      <c r="P71" t="s">
        <v>74</v>
      </c>
      <c r="Q71" t="s">
        <v>75</v>
      </c>
      <c r="R71" t="s">
        <v>72</v>
      </c>
      <c r="S71" t="s">
        <v>75</v>
      </c>
      <c r="T71" t="s">
        <v>76</v>
      </c>
      <c r="U71" t="s">
        <v>76</v>
      </c>
      <c r="V71" t="s">
        <v>76</v>
      </c>
      <c r="W71" t="s">
        <v>77</v>
      </c>
      <c r="X71" t="s">
        <v>114</v>
      </c>
      <c r="Y71" t="s">
        <v>115</v>
      </c>
      <c r="Z71" t="s">
        <v>455</v>
      </c>
      <c r="AA71" t="s">
        <v>466</v>
      </c>
      <c r="AB71" t="s">
        <v>152</v>
      </c>
      <c r="AC71" t="s">
        <v>152</v>
      </c>
      <c r="AD71" t="s">
        <v>467</v>
      </c>
      <c r="AE71" t="s">
        <v>83</v>
      </c>
      <c r="AF71" t="s">
        <v>468</v>
      </c>
      <c r="AG71" t="s">
        <v>85</v>
      </c>
      <c r="AH71" t="s">
        <v>154</v>
      </c>
      <c r="AI71" t="s">
        <v>76</v>
      </c>
      <c r="AJ71">
        <v>3</v>
      </c>
      <c r="AK71">
        <v>3</v>
      </c>
      <c r="AL71" t="s">
        <v>124</v>
      </c>
      <c r="AM71" t="s">
        <v>457</v>
      </c>
      <c r="AN71" t="s">
        <v>126</v>
      </c>
      <c r="AO71">
        <v>6</v>
      </c>
      <c r="AP71">
        <v>0</v>
      </c>
      <c r="AQ71">
        <v>6</v>
      </c>
      <c r="AR71">
        <v>0</v>
      </c>
      <c r="AS71" t="s">
        <v>127</v>
      </c>
      <c r="AT71" t="s">
        <v>469</v>
      </c>
      <c r="AU71" t="s">
        <v>91</v>
      </c>
      <c r="AV71" t="s">
        <v>92</v>
      </c>
      <c r="AW71">
        <v>8.06</v>
      </c>
      <c r="AX71">
        <v>1.33</v>
      </c>
      <c r="AY71">
        <v>6</v>
      </c>
      <c r="AZ71">
        <v>3.26</v>
      </c>
      <c r="BA71">
        <v>8.39</v>
      </c>
      <c r="BB71">
        <v>3.03</v>
      </c>
      <c r="BC71">
        <v>6</v>
      </c>
      <c r="BD71">
        <v>7.41</v>
      </c>
      <c r="BE71" t="s">
        <v>93</v>
      </c>
      <c r="BF71" t="s">
        <v>157</v>
      </c>
      <c r="BI71">
        <v>70</v>
      </c>
    </row>
    <row r="72" spans="1:61">
      <c r="A72" t="s">
        <v>470</v>
      </c>
      <c r="B72" t="s">
        <v>461</v>
      </c>
      <c r="C72" t="s">
        <v>462</v>
      </c>
      <c r="D72" t="s">
        <v>463</v>
      </c>
      <c r="E72" t="s">
        <v>464</v>
      </c>
      <c r="F72" t="s">
        <v>203</v>
      </c>
      <c r="G72">
        <v>2.976</v>
      </c>
      <c r="H72" t="s">
        <v>67</v>
      </c>
      <c r="I72">
        <v>2009</v>
      </c>
      <c r="J72" t="s">
        <v>465</v>
      </c>
      <c r="K72" t="s">
        <v>167</v>
      </c>
      <c r="L72" t="s">
        <v>168</v>
      </c>
      <c r="M72" t="s">
        <v>71</v>
      </c>
      <c r="N72" t="s">
        <v>446</v>
      </c>
      <c r="O72" t="s">
        <v>73</v>
      </c>
      <c r="P72" t="s">
        <v>74</v>
      </c>
      <c r="Q72" t="s">
        <v>75</v>
      </c>
      <c r="R72" t="s">
        <v>72</v>
      </c>
      <c r="S72" t="s">
        <v>75</v>
      </c>
      <c r="T72" t="s">
        <v>76</v>
      </c>
      <c r="U72" t="s">
        <v>76</v>
      </c>
      <c r="V72" t="s">
        <v>76</v>
      </c>
      <c r="W72" t="s">
        <v>77</v>
      </c>
      <c r="X72" t="s">
        <v>114</v>
      </c>
      <c r="Y72" t="s">
        <v>115</v>
      </c>
      <c r="Z72" t="s">
        <v>455</v>
      </c>
      <c r="AA72" t="s">
        <v>466</v>
      </c>
      <c r="AB72" t="s">
        <v>152</v>
      </c>
      <c r="AC72" t="s">
        <v>152</v>
      </c>
      <c r="AD72" t="s">
        <v>467</v>
      </c>
      <c r="AE72" t="s">
        <v>83</v>
      </c>
      <c r="AF72" t="s">
        <v>468</v>
      </c>
      <c r="AG72" t="s">
        <v>85</v>
      </c>
      <c r="AH72" t="s">
        <v>154</v>
      </c>
      <c r="AI72" t="s">
        <v>76</v>
      </c>
      <c r="AJ72">
        <v>3</v>
      </c>
      <c r="AK72">
        <v>3</v>
      </c>
      <c r="AL72" t="s">
        <v>124</v>
      </c>
      <c r="AM72" t="s">
        <v>457</v>
      </c>
      <c r="AN72" t="s">
        <v>126</v>
      </c>
      <c r="AO72">
        <v>6</v>
      </c>
      <c r="AP72">
        <v>0</v>
      </c>
      <c r="AQ72">
        <v>6</v>
      </c>
      <c r="AR72">
        <v>0</v>
      </c>
      <c r="AS72" t="s">
        <v>127</v>
      </c>
      <c r="AT72" t="s">
        <v>469</v>
      </c>
      <c r="AU72" t="s">
        <v>91</v>
      </c>
      <c r="AV72" t="s">
        <v>98</v>
      </c>
      <c r="AW72">
        <v>16.39</v>
      </c>
      <c r="AX72">
        <v>7.41</v>
      </c>
      <c r="AY72">
        <v>6</v>
      </c>
      <c r="AZ72">
        <v>18.149999999999999</v>
      </c>
      <c r="BA72">
        <v>7.83</v>
      </c>
      <c r="BB72">
        <v>0.91</v>
      </c>
      <c r="BC72">
        <v>6</v>
      </c>
      <c r="BD72">
        <v>2.2200000000000002</v>
      </c>
      <c r="BE72" t="s">
        <v>93</v>
      </c>
      <c r="BF72" t="s">
        <v>157</v>
      </c>
      <c r="BI72">
        <v>71</v>
      </c>
    </row>
    <row r="73" spans="1:61">
      <c r="A73" t="s">
        <v>471</v>
      </c>
      <c r="B73" t="s">
        <v>461</v>
      </c>
      <c r="C73" t="s">
        <v>462</v>
      </c>
      <c r="D73" t="s">
        <v>463</v>
      </c>
      <c r="E73" t="s">
        <v>464</v>
      </c>
      <c r="F73" t="s">
        <v>203</v>
      </c>
      <c r="G73">
        <v>2.976</v>
      </c>
      <c r="H73" t="s">
        <v>67</v>
      </c>
      <c r="I73">
        <v>2009</v>
      </c>
      <c r="J73" t="s">
        <v>465</v>
      </c>
      <c r="K73" t="s">
        <v>167</v>
      </c>
      <c r="L73" t="s">
        <v>168</v>
      </c>
      <c r="M73" t="s">
        <v>71</v>
      </c>
      <c r="N73" t="s">
        <v>446</v>
      </c>
      <c r="O73" t="s">
        <v>73</v>
      </c>
      <c r="P73" t="s">
        <v>74</v>
      </c>
      <c r="Q73" t="s">
        <v>75</v>
      </c>
      <c r="R73" t="s">
        <v>72</v>
      </c>
      <c r="S73" t="s">
        <v>75</v>
      </c>
      <c r="T73" t="s">
        <v>76</v>
      </c>
      <c r="U73" t="s">
        <v>76</v>
      </c>
      <c r="V73" t="s">
        <v>76</v>
      </c>
      <c r="W73" t="s">
        <v>77</v>
      </c>
      <c r="X73" t="s">
        <v>114</v>
      </c>
      <c r="Y73" t="s">
        <v>115</v>
      </c>
      <c r="Z73" t="s">
        <v>455</v>
      </c>
      <c r="AA73" t="s">
        <v>466</v>
      </c>
      <c r="AB73" t="s">
        <v>152</v>
      </c>
      <c r="AC73" t="s">
        <v>152</v>
      </c>
      <c r="AD73" t="s">
        <v>467</v>
      </c>
      <c r="AE73" t="s">
        <v>83</v>
      </c>
      <c r="AF73" t="s">
        <v>468</v>
      </c>
      <c r="AG73" t="s">
        <v>85</v>
      </c>
      <c r="AH73" t="s">
        <v>154</v>
      </c>
      <c r="AI73" t="s">
        <v>76</v>
      </c>
      <c r="AJ73">
        <v>3</v>
      </c>
      <c r="AK73">
        <v>3</v>
      </c>
      <c r="AL73" t="s">
        <v>124</v>
      </c>
      <c r="AM73" t="s">
        <v>457</v>
      </c>
      <c r="AN73" t="s">
        <v>126</v>
      </c>
      <c r="AO73">
        <v>6</v>
      </c>
      <c r="AP73">
        <v>0</v>
      </c>
      <c r="AQ73">
        <v>6</v>
      </c>
      <c r="AR73">
        <v>0</v>
      </c>
      <c r="AS73" t="s">
        <v>127</v>
      </c>
      <c r="AT73" t="s">
        <v>469</v>
      </c>
      <c r="AU73" t="s">
        <v>91</v>
      </c>
      <c r="AV73" t="s">
        <v>101</v>
      </c>
      <c r="AW73">
        <v>9.7200000000000006</v>
      </c>
      <c r="AX73">
        <v>2.7</v>
      </c>
      <c r="AY73">
        <v>6</v>
      </c>
      <c r="AZ73">
        <v>6.61</v>
      </c>
      <c r="BA73">
        <v>8.39</v>
      </c>
      <c r="BB73">
        <v>1.92</v>
      </c>
      <c r="BC73">
        <v>6</v>
      </c>
      <c r="BD73">
        <v>4.71</v>
      </c>
      <c r="BE73" t="s">
        <v>93</v>
      </c>
      <c r="BF73" t="s">
        <v>157</v>
      </c>
      <c r="BI73">
        <v>72</v>
      </c>
    </row>
    <row r="74" spans="1:61">
      <c r="A74" t="s">
        <v>472</v>
      </c>
      <c r="B74" t="s">
        <v>473</v>
      </c>
      <c r="C74" t="s">
        <v>474</v>
      </c>
      <c r="D74" t="s">
        <v>475</v>
      </c>
      <c r="E74" t="s">
        <v>476</v>
      </c>
      <c r="F74" t="s">
        <v>66</v>
      </c>
      <c r="G74">
        <v>1.6910000000000001</v>
      </c>
      <c r="H74" t="s">
        <v>67</v>
      </c>
      <c r="I74">
        <v>2011</v>
      </c>
      <c r="J74" t="s">
        <v>477</v>
      </c>
      <c r="K74" t="s">
        <v>478</v>
      </c>
      <c r="L74" t="s">
        <v>479</v>
      </c>
      <c r="M74" t="s">
        <v>71</v>
      </c>
      <c r="N74" t="s">
        <v>480</v>
      </c>
      <c r="O74" t="s">
        <v>73</v>
      </c>
      <c r="P74" t="s">
        <v>113</v>
      </c>
      <c r="Q74" t="s">
        <v>219</v>
      </c>
      <c r="R74" t="s">
        <v>220</v>
      </c>
      <c r="S74" t="s">
        <v>221</v>
      </c>
      <c r="T74" t="s">
        <v>76</v>
      </c>
      <c r="U74" t="s">
        <v>76</v>
      </c>
      <c r="V74" t="s">
        <v>76</v>
      </c>
      <c r="W74" t="s">
        <v>77</v>
      </c>
      <c r="X74" t="s">
        <v>222</v>
      </c>
      <c r="Y74" t="s">
        <v>78</v>
      </c>
      <c r="Z74" t="s">
        <v>293</v>
      </c>
      <c r="AA74" t="s">
        <v>481</v>
      </c>
      <c r="AB74" t="s">
        <v>152</v>
      </c>
      <c r="AC74" t="s">
        <v>152</v>
      </c>
      <c r="AD74" t="s">
        <v>152</v>
      </c>
      <c r="AE74" t="s">
        <v>121</v>
      </c>
      <c r="AF74" t="s">
        <v>482</v>
      </c>
      <c r="AG74" t="s">
        <v>123</v>
      </c>
      <c r="AH74" t="s">
        <v>154</v>
      </c>
      <c r="AI74" t="s">
        <v>76</v>
      </c>
      <c r="AJ74">
        <v>3</v>
      </c>
      <c r="AK74">
        <v>3</v>
      </c>
      <c r="AL74" t="s">
        <v>124</v>
      </c>
      <c r="AM74" t="s">
        <v>421</v>
      </c>
      <c r="AN74" t="s">
        <v>126</v>
      </c>
      <c r="AO74">
        <v>0</v>
      </c>
      <c r="AP74">
        <v>12</v>
      </c>
      <c r="AQ74">
        <v>0</v>
      </c>
      <c r="AR74">
        <v>12</v>
      </c>
      <c r="AS74" t="s">
        <v>138</v>
      </c>
      <c r="AT74" t="s">
        <v>483</v>
      </c>
      <c r="AU74" t="s">
        <v>129</v>
      </c>
      <c r="AV74" t="s">
        <v>92</v>
      </c>
      <c r="AW74">
        <v>14.34</v>
      </c>
      <c r="AX74">
        <v>2.11</v>
      </c>
      <c r="AY74">
        <v>12</v>
      </c>
      <c r="AZ74">
        <v>7.31</v>
      </c>
      <c r="BA74">
        <v>13.2</v>
      </c>
      <c r="BB74">
        <v>2.29</v>
      </c>
      <c r="BC74">
        <v>12</v>
      </c>
      <c r="BD74">
        <v>7.93</v>
      </c>
      <c r="BE74" t="s">
        <v>93</v>
      </c>
      <c r="BF74" t="s">
        <v>205</v>
      </c>
      <c r="BG74" t="s">
        <v>484</v>
      </c>
      <c r="BI74">
        <v>73</v>
      </c>
    </row>
    <row r="75" spans="1:61">
      <c r="A75" t="s">
        <v>485</v>
      </c>
      <c r="B75" t="s">
        <v>473</v>
      </c>
      <c r="C75" t="s">
        <v>474</v>
      </c>
      <c r="D75" t="s">
        <v>475</v>
      </c>
      <c r="E75" t="s">
        <v>476</v>
      </c>
      <c r="F75" t="s">
        <v>66</v>
      </c>
      <c r="G75">
        <v>1.6910000000000001</v>
      </c>
      <c r="H75" t="s">
        <v>67</v>
      </c>
      <c r="I75">
        <v>2011</v>
      </c>
      <c r="J75" t="s">
        <v>477</v>
      </c>
      <c r="K75" t="s">
        <v>478</v>
      </c>
      <c r="L75" t="s">
        <v>479</v>
      </c>
      <c r="M75" t="s">
        <v>71</v>
      </c>
      <c r="N75" t="s">
        <v>480</v>
      </c>
      <c r="O75" t="s">
        <v>73</v>
      </c>
      <c r="P75" t="s">
        <v>113</v>
      </c>
      <c r="Q75" t="s">
        <v>219</v>
      </c>
      <c r="R75" t="s">
        <v>220</v>
      </c>
      <c r="S75" t="s">
        <v>221</v>
      </c>
      <c r="T75" t="s">
        <v>76</v>
      </c>
      <c r="U75" t="s">
        <v>76</v>
      </c>
      <c r="V75" t="s">
        <v>76</v>
      </c>
      <c r="W75" t="s">
        <v>77</v>
      </c>
      <c r="X75" t="s">
        <v>222</v>
      </c>
      <c r="Y75" t="s">
        <v>78</v>
      </c>
      <c r="Z75" t="s">
        <v>293</v>
      </c>
      <c r="AA75" t="s">
        <v>481</v>
      </c>
      <c r="AB75" t="s">
        <v>152</v>
      </c>
      <c r="AC75" t="s">
        <v>152</v>
      </c>
      <c r="AD75" t="s">
        <v>152</v>
      </c>
      <c r="AE75" t="s">
        <v>121</v>
      </c>
      <c r="AF75" t="s">
        <v>482</v>
      </c>
      <c r="AG75" t="s">
        <v>123</v>
      </c>
      <c r="AH75" t="s">
        <v>154</v>
      </c>
      <c r="AI75" t="s">
        <v>76</v>
      </c>
      <c r="AJ75">
        <v>3</v>
      </c>
      <c r="AK75">
        <v>3</v>
      </c>
      <c r="AL75" t="s">
        <v>124</v>
      </c>
      <c r="AM75" t="s">
        <v>421</v>
      </c>
      <c r="AN75" t="s">
        <v>126</v>
      </c>
      <c r="AO75">
        <v>0</v>
      </c>
      <c r="AP75">
        <v>12</v>
      </c>
      <c r="AQ75">
        <v>0</v>
      </c>
      <c r="AR75">
        <v>12</v>
      </c>
      <c r="AS75" t="s">
        <v>138</v>
      </c>
      <c r="AT75" t="s">
        <v>483</v>
      </c>
      <c r="AU75" t="s">
        <v>129</v>
      </c>
      <c r="AV75" t="s">
        <v>98</v>
      </c>
      <c r="AW75">
        <v>7.86</v>
      </c>
      <c r="AX75">
        <v>1.35</v>
      </c>
      <c r="AY75">
        <v>12</v>
      </c>
      <c r="AZ75">
        <v>4.6900000000000004</v>
      </c>
      <c r="BA75">
        <v>5.24</v>
      </c>
      <c r="BB75">
        <v>0.89</v>
      </c>
      <c r="BC75">
        <v>12</v>
      </c>
      <c r="BD75">
        <v>3.08</v>
      </c>
      <c r="BE75" t="s">
        <v>93</v>
      </c>
      <c r="BF75" t="s">
        <v>205</v>
      </c>
      <c r="BG75" t="s">
        <v>484</v>
      </c>
      <c r="BI75">
        <v>74</v>
      </c>
    </row>
    <row r="76" spans="1:61">
      <c r="A76" t="s">
        <v>486</v>
      </c>
      <c r="B76" t="s">
        <v>473</v>
      </c>
      <c r="C76" t="s">
        <v>474</v>
      </c>
      <c r="D76" t="s">
        <v>475</v>
      </c>
      <c r="E76" t="s">
        <v>476</v>
      </c>
      <c r="F76" t="s">
        <v>66</v>
      </c>
      <c r="G76">
        <v>1.6910000000000001</v>
      </c>
      <c r="H76" t="s">
        <v>67</v>
      </c>
      <c r="I76">
        <v>2011</v>
      </c>
      <c r="J76" t="s">
        <v>477</v>
      </c>
      <c r="K76" t="s">
        <v>478</v>
      </c>
      <c r="L76" t="s">
        <v>479</v>
      </c>
      <c r="M76" t="s">
        <v>71</v>
      </c>
      <c r="N76" t="s">
        <v>480</v>
      </c>
      <c r="O76" t="s">
        <v>73</v>
      </c>
      <c r="P76" t="s">
        <v>113</v>
      </c>
      <c r="Q76" t="s">
        <v>219</v>
      </c>
      <c r="R76" t="s">
        <v>220</v>
      </c>
      <c r="S76" t="s">
        <v>221</v>
      </c>
      <c r="T76" t="s">
        <v>76</v>
      </c>
      <c r="U76" t="s">
        <v>76</v>
      </c>
      <c r="V76" t="s">
        <v>76</v>
      </c>
      <c r="W76" t="s">
        <v>77</v>
      </c>
      <c r="X76" t="s">
        <v>222</v>
      </c>
      <c r="Y76" t="s">
        <v>78</v>
      </c>
      <c r="Z76" t="s">
        <v>293</v>
      </c>
      <c r="AA76" t="s">
        <v>481</v>
      </c>
      <c r="AB76" t="s">
        <v>152</v>
      </c>
      <c r="AC76" t="s">
        <v>152</v>
      </c>
      <c r="AD76" t="s">
        <v>152</v>
      </c>
      <c r="AE76" t="s">
        <v>121</v>
      </c>
      <c r="AF76" t="s">
        <v>482</v>
      </c>
      <c r="AG76" t="s">
        <v>123</v>
      </c>
      <c r="AH76" t="s">
        <v>154</v>
      </c>
      <c r="AI76" t="s">
        <v>76</v>
      </c>
      <c r="AJ76">
        <v>3</v>
      </c>
      <c r="AK76">
        <v>3</v>
      </c>
      <c r="AL76" t="s">
        <v>124</v>
      </c>
      <c r="AM76" t="s">
        <v>421</v>
      </c>
      <c r="AN76" t="s">
        <v>126</v>
      </c>
      <c r="AO76">
        <v>0</v>
      </c>
      <c r="AP76">
        <v>12</v>
      </c>
      <c r="AQ76">
        <v>0</v>
      </c>
      <c r="AR76">
        <v>12</v>
      </c>
      <c r="AS76" t="s">
        <v>138</v>
      </c>
      <c r="AT76" t="s">
        <v>483</v>
      </c>
      <c r="AU76" t="s">
        <v>129</v>
      </c>
      <c r="AV76" t="s">
        <v>101</v>
      </c>
      <c r="AW76">
        <v>4.7300000000000004</v>
      </c>
      <c r="AX76">
        <v>0.57999999999999996</v>
      </c>
      <c r="AY76">
        <v>12</v>
      </c>
      <c r="AZ76">
        <v>2.02</v>
      </c>
      <c r="BA76">
        <v>5.15</v>
      </c>
      <c r="BB76">
        <v>0.79</v>
      </c>
      <c r="BC76">
        <v>12</v>
      </c>
      <c r="BD76">
        <v>2.74</v>
      </c>
      <c r="BE76" t="s">
        <v>93</v>
      </c>
      <c r="BF76" t="s">
        <v>205</v>
      </c>
      <c r="BG76" t="s">
        <v>484</v>
      </c>
      <c r="BI76">
        <v>75</v>
      </c>
    </row>
    <row r="77" spans="1:61">
      <c r="A77" t="s">
        <v>487</v>
      </c>
      <c r="B77" t="s">
        <v>488</v>
      </c>
      <c r="C77" t="s">
        <v>489</v>
      </c>
      <c r="D77" t="s">
        <v>490</v>
      </c>
      <c r="E77" t="s">
        <v>491</v>
      </c>
      <c r="F77" t="s">
        <v>66</v>
      </c>
      <c r="G77">
        <v>1.6910000000000001</v>
      </c>
      <c r="H77" t="s">
        <v>67</v>
      </c>
      <c r="I77">
        <v>2016</v>
      </c>
      <c r="J77" t="s">
        <v>492</v>
      </c>
      <c r="K77" t="s">
        <v>110</v>
      </c>
      <c r="L77" t="s">
        <v>111</v>
      </c>
      <c r="M77" t="s">
        <v>71</v>
      </c>
      <c r="N77" t="s">
        <v>493</v>
      </c>
      <c r="O77" t="s">
        <v>73</v>
      </c>
      <c r="P77" t="s">
        <v>113</v>
      </c>
      <c r="Q77" t="s">
        <v>75</v>
      </c>
      <c r="R77" t="s">
        <v>72</v>
      </c>
      <c r="S77" t="s">
        <v>75</v>
      </c>
      <c r="T77" t="s">
        <v>76</v>
      </c>
      <c r="U77" t="s">
        <v>76</v>
      </c>
      <c r="V77" t="s">
        <v>76</v>
      </c>
      <c r="W77" t="s">
        <v>77</v>
      </c>
      <c r="X77" t="s">
        <v>114</v>
      </c>
      <c r="Y77" t="s">
        <v>115</v>
      </c>
      <c r="Z77" t="s">
        <v>150</v>
      </c>
      <c r="AA77" t="s">
        <v>494</v>
      </c>
      <c r="AB77" t="s">
        <v>495</v>
      </c>
      <c r="AC77" t="s">
        <v>495</v>
      </c>
      <c r="AD77" t="s">
        <v>496</v>
      </c>
      <c r="AE77" t="s">
        <v>83</v>
      </c>
      <c r="AF77" t="s">
        <v>497</v>
      </c>
      <c r="AG77" t="s">
        <v>123</v>
      </c>
      <c r="AH77" t="s">
        <v>86</v>
      </c>
      <c r="AI77" t="s">
        <v>220</v>
      </c>
      <c r="AJ77">
        <v>1</v>
      </c>
      <c r="AK77" t="s">
        <v>87</v>
      </c>
      <c r="AL77">
        <v>1</v>
      </c>
      <c r="AM77">
        <v>0</v>
      </c>
      <c r="AN77" t="s">
        <v>126</v>
      </c>
      <c r="AO77">
        <v>0</v>
      </c>
      <c r="AP77">
        <v>9</v>
      </c>
      <c r="AQ77">
        <v>0</v>
      </c>
      <c r="AR77">
        <v>11</v>
      </c>
      <c r="AS77" t="s">
        <v>138</v>
      </c>
      <c r="AT77" t="s">
        <v>498</v>
      </c>
      <c r="AU77" t="s">
        <v>91</v>
      </c>
      <c r="AV77" t="s">
        <v>98</v>
      </c>
      <c r="AW77">
        <v>18.89</v>
      </c>
      <c r="AX77">
        <v>4.55</v>
      </c>
      <c r="AY77">
        <v>9</v>
      </c>
      <c r="AZ77">
        <v>13.66</v>
      </c>
      <c r="BA77">
        <v>22.45</v>
      </c>
      <c r="BB77">
        <v>4.0199999999999996</v>
      </c>
      <c r="BC77">
        <v>11</v>
      </c>
      <c r="BD77">
        <v>13.33</v>
      </c>
      <c r="BE77" t="s">
        <v>93</v>
      </c>
      <c r="BF77" t="s">
        <v>157</v>
      </c>
      <c r="BI77">
        <v>76</v>
      </c>
    </row>
    <row r="78" spans="1:61">
      <c r="A78" t="s">
        <v>499</v>
      </c>
      <c r="B78" t="s">
        <v>488</v>
      </c>
      <c r="C78" t="s">
        <v>489</v>
      </c>
      <c r="D78" t="s">
        <v>490</v>
      </c>
      <c r="E78" t="s">
        <v>491</v>
      </c>
      <c r="F78" t="s">
        <v>66</v>
      </c>
      <c r="G78">
        <v>1.6910000000000001</v>
      </c>
      <c r="H78" t="s">
        <v>67</v>
      </c>
      <c r="I78">
        <v>2016</v>
      </c>
      <c r="J78" t="s">
        <v>492</v>
      </c>
      <c r="K78" t="s">
        <v>110</v>
      </c>
      <c r="L78" t="s">
        <v>111</v>
      </c>
      <c r="M78" t="s">
        <v>71</v>
      </c>
      <c r="N78" t="s">
        <v>493</v>
      </c>
      <c r="O78" t="s">
        <v>73</v>
      </c>
      <c r="P78" t="s">
        <v>113</v>
      </c>
      <c r="Q78" t="s">
        <v>75</v>
      </c>
      <c r="R78" t="s">
        <v>72</v>
      </c>
      <c r="S78" t="s">
        <v>75</v>
      </c>
      <c r="T78" t="s">
        <v>76</v>
      </c>
      <c r="U78" t="s">
        <v>76</v>
      </c>
      <c r="V78" t="s">
        <v>76</v>
      </c>
      <c r="W78" t="s">
        <v>77</v>
      </c>
      <c r="X78" t="s">
        <v>114</v>
      </c>
      <c r="Y78" t="s">
        <v>115</v>
      </c>
      <c r="Z78" t="s">
        <v>150</v>
      </c>
      <c r="AA78" t="s">
        <v>494</v>
      </c>
      <c r="AB78" t="s">
        <v>495</v>
      </c>
      <c r="AC78" t="s">
        <v>495</v>
      </c>
      <c r="AD78" t="s">
        <v>496</v>
      </c>
      <c r="AE78" t="s">
        <v>83</v>
      </c>
      <c r="AF78" t="s">
        <v>497</v>
      </c>
      <c r="AG78" t="s">
        <v>123</v>
      </c>
      <c r="AH78" t="s">
        <v>86</v>
      </c>
      <c r="AI78" t="s">
        <v>220</v>
      </c>
      <c r="AJ78">
        <v>1</v>
      </c>
      <c r="AK78" t="s">
        <v>87</v>
      </c>
      <c r="AL78">
        <v>1</v>
      </c>
      <c r="AM78">
        <v>0</v>
      </c>
      <c r="AN78" t="s">
        <v>126</v>
      </c>
      <c r="AO78">
        <v>10</v>
      </c>
      <c r="AP78">
        <v>0</v>
      </c>
      <c r="AQ78">
        <v>9</v>
      </c>
      <c r="AR78">
        <v>0</v>
      </c>
      <c r="AS78" t="s">
        <v>127</v>
      </c>
      <c r="AT78" t="s">
        <v>498</v>
      </c>
      <c r="AU78" t="s">
        <v>91</v>
      </c>
      <c r="AV78" t="s">
        <v>98</v>
      </c>
      <c r="AW78">
        <v>17.600000000000001</v>
      </c>
      <c r="AX78">
        <v>6.92</v>
      </c>
      <c r="AY78">
        <v>10</v>
      </c>
      <c r="AZ78">
        <v>21.87</v>
      </c>
      <c r="BA78">
        <v>16.78</v>
      </c>
      <c r="BB78">
        <v>4.4800000000000004</v>
      </c>
      <c r="BC78">
        <v>9</v>
      </c>
      <c r="BD78">
        <v>13.45</v>
      </c>
      <c r="BE78" t="s">
        <v>93</v>
      </c>
      <c r="BF78" t="s">
        <v>157</v>
      </c>
      <c r="BI78">
        <v>77</v>
      </c>
    </row>
    <row r="79" spans="1:61">
      <c r="A79" t="s">
        <v>500</v>
      </c>
      <c r="B79" t="s">
        <v>501</v>
      </c>
      <c r="C79" t="s">
        <v>502</v>
      </c>
      <c r="D79" t="s">
        <v>503</v>
      </c>
      <c r="E79" t="s">
        <v>504</v>
      </c>
      <c r="F79" t="s">
        <v>66</v>
      </c>
      <c r="G79">
        <v>1.6910000000000001</v>
      </c>
      <c r="H79" t="s">
        <v>67</v>
      </c>
      <c r="I79">
        <v>2016</v>
      </c>
      <c r="J79" t="s">
        <v>505</v>
      </c>
      <c r="K79" t="s">
        <v>110</v>
      </c>
      <c r="L79" t="s">
        <v>111</v>
      </c>
      <c r="M79" t="s">
        <v>71</v>
      </c>
      <c r="N79" t="s">
        <v>493</v>
      </c>
      <c r="O79" t="s">
        <v>73</v>
      </c>
      <c r="P79" t="s">
        <v>113</v>
      </c>
      <c r="Q79" t="s">
        <v>75</v>
      </c>
      <c r="R79" t="s">
        <v>72</v>
      </c>
      <c r="S79" t="s">
        <v>75</v>
      </c>
      <c r="T79" t="s">
        <v>76</v>
      </c>
      <c r="U79" t="s">
        <v>76</v>
      </c>
      <c r="V79" t="s">
        <v>76</v>
      </c>
      <c r="W79" t="s">
        <v>77</v>
      </c>
      <c r="X79" t="s">
        <v>114</v>
      </c>
      <c r="Y79" t="s">
        <v>115</v>
      </c>
      <c r="Z79" t="s">
        <v>150</v>
      </c>
      <c r="AA79" t="s">
        <v>494</v>
      </c>
      <c r="AB79" t="s">
        <v>495</v>
      </c>
      <c r="AC79" t="s">
        <v>495</v>
      </c>
      <c r="AD79" t="s">
        <v>496</v>
      </c>
      <c r="AE79" t="s">
        <v>83</v>
      </c>
      <c r="AF79" t="s">
        <v>506</v>
      </c>
      <c r="AG79" t="s">
        <v>123</v>
      </c>
      <c r="AH79" t="s">
        <v>154</v>
      </c>
      <c r="AI79" t="s">
        <v>76</v>
      </c>
      <c r="AJ79">
        <v>3</v>
      </c>
      <c r="AK79">
        <v>44</v>
      </c>
      <c r="AL79" t="s">
        <v>124</v>
      </c>
      <c r="AM79" t="s">
        <v>155</v>
      </c>
      <c r="AN79" t="s">
        <v>126</v>
      </c>
      <c r="AO79">
        <v>0</v>
      </c>
      <c r="AP79">
        <v>22</v>
      </c>
      <c r="AQ79">
        <v>0</v>
      </c>
      <c r="AR79">
        <v>22</v>
      </c>
      <c r="AS79" t="s">
        <v>138</v>
      </c>
      <c r="AT79" t="s">
        <v>506</v>
      </c>
      <c r="AU79" t="s">
        <v>300</v>
      </c>
      <c r="AV79" t="s">
        <v>92</v>
      </c>
      <c r="AW79">
        <v>53.95</v>
      </c>
      <c r="AX79">
        <v>8.26</v>
      </c>
      <c r="AY79">
        <v>22</v>
      </c>
      <c r="AZ79">
        <v>38.74</v>
      </c>
      <c r="BA79">
        <v>57.95</v>
      </c>
      <c r="BB79">
        <v>8.42</v>
      </c>
      <c r="BC79">
        <v>22</v>
      </c>
      <c r="BD79">
        <v>39.49</v>
      </c>
      <c r="BE79" t="s">
        <v>93</v>
      </c>
      <c r="BF79" t="s">
        <v>507</v>
      </c>
      <c r="BH79" t="s">
        <v>96</v>
      </c>
      <c r="BI79">
        <v>78</v>
      </c>
    </row>
    <row r="80" spans="1:61">
      <c r="A80" t="s">
        <v>500</v>
      </c>
      <c r="B80" t="s">
        <v>501</v>
      </c>
      <c r="C80" t="s">
        <v>502</v>
      </c>
      <c r="D80" t="s">
        <v>503</v>
      </c>
      <c r="E80" t="s">
        <v>504</v>
      </c>
      <c r="F80" t="s">
        <v>66</v>
      </c>
      <c r="G80">
        <v>1.6910000000000001</v>
      </c>
      <c r="H80" t="s">
        <v>67</v>
      </c>
      <c r="I80">
        <v>2016</v>
      </c>
      <c r="J80" t="s">
        <v>505</v>
      </c>
      <c r="K80" t="s">
        <v>110</v>
      </c>
      <c r="L80" t="s">
        <v>111</v>
      </c>
      <c r="M80" t="s">
        <v>71</v>
      </c>
      <c r="N80" t="s">
        <v>493</v>
      </c>
      <c r="O80" t="s">
        <v>73</v>
      </c>
      <c r="P80" t="s">
        <v>113</v>
      </c>
      <c r="Q80" t="s">
        <v>75</v>
      </c>
      <c r="R80" t="s">
        <v>72</v>
      </c>
      <c r="S80" t="s">
        <v>75</v>
      </c>
      <c r="T80" t="s">
        <v>76</v>
      </c>
      <c r="U80" t="s">
        <v>76</v>
      </c>
      <c r="V80" t="s">
        <v>76</v>
      </c>
      <c r="W80" t="s">
        <v>77</v>
      </c>
      <c r="X80" t="s">
        <v>114</v>
      </c>
      <c r="Y80" t="s">
        <v>115</v>
      </c>
      <c r="Z80" t="s">
        <v>150</v>
      </c>
      <c r="AA80" t="s">
        <v>494</v>
      </c>
      <c r="AB80" t="s">
        <v>495</v>
      </c>
      <c r="AC80" t="s">
        <v>495</v>
      </c>
      <c r="AD80" t="s">
        <v>496</v>
      </c>
      <c r="AE80" t="s">
        <v>83</v>
      </c>
      <c r="AF80" t="s">
        <v>506</v>
      </c>
      <c r="AG80" t="s">
        <v>123</v>
      </c>
      <c r="AH80" t="s">
        <v>154</v>
      </c>
      <c r="AI80" t="s">
        <v>76</v>
      </c>
      <c r="AJ80">
        <v>3</v>
      </c>
      <c r="AK80">
        <v>44</v>
      </c>
      <c r="AL80" t="s">
        <v>124</v>
      </c>
      <c r="AM80" t="s">
        <v>155</v>
      </c>
      <c r="AN80" t="s">
        <v>126</v>
      </c>
      <c r="AO80">
        <v>0</v>
      </c>
      <c r="AP80">
        <v>22</v>
      </c>
      <c r="AQ80">
        <v>0</v>
      </c>
      <c r="AR80">
        <v>22</v>
      </c>
      <c r="AS80" t="s">
        <v>138</v>
      </c>
      <c r="AT80" t="s">
        <v>506</v>
      </c>
      <c r="AU80" t="s">
        <v>300</v>
      </c>
      <c r="AV80" t="s">
        <v>98</v>
      </c>
      <c r="AW80">
        <v>22.11</v>
      </c>
      <c r="AX80">
        <v>3.6</v>
      </c>
      <c r="AY80">
        <v>22</v>
      </c>
      <c r="AZ80">
        <v>16.89</v>
      </c>
      <c r="BA80">
        <v>24.58</v>
      </c>
      <c r="BB80">
        <v>3.76</v>
      </c>
      <c r="BC80">
        <v>22</v>
      </c>
      <c r="BD80">
        <v>17.64</v>
      </c>
      <c r="BE80" t="s">
        <v>93</v>
      </c>
      <c r="BF80" t="s">
        <v>507</v>
      </c>
      <c r="BH80" t="s">
        <v>96</v>
      </c>
      <c r="BI80">
        <v>79</v>
      </c>
    </row>
    <row r="81" spans="1:61">
      <c r="A81" t="s">
        <v>500</v>
      </c>
      <c r="B81" t="s">
        <v>501</v>
      </c>
      <c r="C81" t="s">
        <v>502</v>
      </c>
      <c r="D81" t="s">
        <v>503</v>
      </c>
      <c r="E81" t="s">
        <v>504</v>
      </c>
      <c r="F81" t="s">
        <v>66</v>
      </c>
      <c r="G81">
        <v>1.6910000000000001</v>
      </c>
      <c r="H81" t="s">
        <v>67</v>
      </c>
      <c r="I81">
        <v>2016</v>
      </c>
      <c r="J81" t="s">
        <v>505</v>
      </c>
      <c r="K81" t="s">
        <v>110</v>
      </c>
      <c r="L81" t="s">
        <v>111</v>
      </c>
      <c r="M81" t="s">
        <v>71</v>
      </c>
      <c r="N81" t="s">
        <v>493</v>
      </c>
      <c r="O81" t="s">
        <v>73</v>
      </c>
      <c r="P81" t="s">
        <v>113</v>
      </c>
      <c r="Q81" t="s">
        <v>75</v>
      </c>
      <c r="R81" t="s">
        <v>72</v>
      </c>
      <c r="S81" t="s">
        <v>75</v>
      </c>
      <c r="T81" t="s">
        <v>76</v>
      </c>
      <c r="U81" t="s">
        <v>76</v>
      </c>
      <c r="V81" t="s">
        <v>76</v>
      </c>
      <c r="W81" t="s">
        <v>77</v>
      </c>
      <c r="X81" t="s">
        <v>114</v>
      </c>
      <c r="Y81" t="s">
        <v>115</v>
      </c>
      <c r="Z81" t="s">
        <v>150</v>
      </c>
      <c r="AA81" t="s">
        <v>494</v>
      </c>
      <c r="AB81" t="s">
        <v>495</v>
      </c>
      <c r="AC81" t="s">
        <v>495</v>
      </c>
      <c r="AD81" t="s">
        <v>496</v>
      </c>
      <c r="AE81" t="s">
        <v>83</v>
      </c>
      <c r="AF81" t="s">
        <v>506</v>
      </c>
      <c r="AG81" t="s">
        <v>123</v>
      </c>
      <c r="AH81" t="s">
        <v>154</v>
      </c>
      <c r="AI81" t="s">
        <v>76</v>
      </c>
      <c r="AJ81">
        <v>3</v>
      </c>
      <c r="AK81">
        <v>44</v>
      </c>
      <c r="AL81" t="s">
        <v>124</v>
      </c>
      <c r="AM81" t="s">
        <v>155</v>
      </c>
      <c r="AN81" t="s">
        <v>126</v>
      </c>
      <c r="AO81">
        <v>0</v>
      </c>
      <c r="AP81">
        <v>22</v>
      </c>
      <c r="AQ81">
        <v>0</v>
      </c>
      <c r="AR81">
        <v>22</v>
      </c>
      <c r="AS81" t="s">
        <v>138</v>
      </c>
      <c r="AT81" t="s">
        <v>506</v>
      </c>
      <c r="AU81" t="s">
        <v>300</v>
      </c>
      <c r="AV81" t="s">
        <v>101</v>
      </c>
      <c r="AW81">
        <v>10.24</v>
      </c>
      <c r="AX81">
        <v>2.5299999999999998</v>
      </c>
      <c r="AY81">
        <v>22</v>
      </c>
      <c r="AZ81">
        <v>11.87</v>
      </c>
      <c r="BA81">
        <v>19.100000000000001</v>
      </c>
      <c r="BB81">
        <v>6.28</v>
      </c>
      <c r="BC81">
        <v>22</v>
      </c>
      <c r="BD81">
        <v>29.46</v>
      </c>
      <c r="BE81" t="s">
        <v>93</v>
      </c>
      <c r="BF81" t="s">
        <v>507</v>
      </c>
      <c r="BH81" t="s">
        <v>96</v>
      </c>
      <c r="BI81">
        <v>80</v>
      </c>
    </row>
    <row r="82" spans="1:61">
      <c r="A82" t="s">
        <v>508</v>
      </c>
      <c r="B82" t="s">
        <v>509</v>
      </c>
      <c r="C82" t="s">
        <v>510</v>
      </c>
      <c r="D82" t="s">
        <v>511</v>
      </c>
      <c r="E82" t="s">
        <v>512</v>
      </c>
      <c r="F82" t="s">
        <v>513</v>
      </c>
      <c r="G82">
        <v>1.746</v>
      </c>
      <c r="H82" t="s">
        <v>67</v>
      </c>
      <c r="I82">
        <v>2017</v>
      </c>
      <c r="J82" t="s">
        <v>514</v>
      </c>
      <c r="K82" t="s">
        <v>110</v>
      </c>
      <c r="L82" t="s">
        <v>111</v>
      </c>
      <c r="M82" t="s">
        <v>71</v>
      </c>
      <c r="N82" t="s">
        <v>493</v>
      </c>
      <c r="O82" t="s">
        <v>73</v>
      </c>
      <c r="P82" t="s">
        <v>113</v>
      </c>
      <c r="Q82" t="s">
        <v>75</v>
      </c>
      <c r="R82" t="s">
        <v>72</v>
      </c>
      <c r="S82" t="s">
        <v>75</v>
      </c>
      <c r="T82" t="s">
        <v>76</v>
      </c>
      <c r="U82" t="s">
        <v>76</v>
      </c>
      <c r="V82" t="s">
        <v>76</v>
      </c>
      <c r="W82" t="s">
        <v>77</v>
      </c>
      <c r="X82" t="s">
        <v>114</v>
      </c>
      <c r="Y82" t="s">
        <v>115</v>
      </c>
      <c r="Z82" t="s">
        <v>150</v>
      </c>
      <c r="AA82" t="s">
        <v>494</v>
      </c>
      <c r="AB82" t="s">
        <v>495</v>
      </c>
      <c r="AC82" t="s">
        <v>495</v>
      </c>
      <c r="AD82" t="s">
        <v>496</v>
      </c>
      <c r="AE82" t="s">
        <v>83</v>
      </c>
      <c r="AF82" t="s">
        <v>515</v>
      </c>
      <c r="AG82" t="s">
        <v>85</v>
      </c>
      <c r="AH82" t="s">
        <v>154</v>
      </c>
      <c r="AI82" t="s">
        <v>76</v>
      </c>
      <c r="AJ82">
        <v>3</v>
      </c>
      <c r="AK82">
        <v>1</v>
      </c>
      <c r="AL82" t="s">
        <v>124</v>
      </c>
      <c r="AM82" t="s">
        <v>155</v>
      </c>
      <c r="AN82" t="s">
        <v>126</v>
      </c>
      <c r="AO82">
        <v>0</v>
      </c>
      <c r="AP82">
        <v>20</v>
      </c>
      <c r="AQ82">
        <v>0</v>
      </c>
      <c r="AR82">
        <v>22</v>
      </c>
      <c r="AS82" t="s">
        <v>138</v>
      </c>
      <c r="AT82" t="s">
        <v>516</v>
      </c>
      <c r="AU82" t="s">
        <v>300</v>
      </c>
      <c r="AV82" t="s">
        <v>98</v>
      </c>
      <c r="AW82">
        <v>16.899999999999999</v>
      </c>
      <c r="AX82">
        <v>3.93</v>
      </c>
      <c r="AY82">
        <v>20</v>
      </c>
      <c r="AZ82">
        <v>17.579999999999998</v>
      </c>
      <c r="BA82">
        <v>11.8</v>
      </c>
      <c r="BB82">
        <v>1.78</v>
      </c>
      <c r="BC82">
        <v>22</v>
      </c>
      <c r="BD82">
        <v>8.35</v>
      </c>
      <c r="BE82" t="s">
        <v>93</v>
      </c>
      <c r="BF82" t="s">
        <v>517</v>
      </c>
      <c r="BI82">
        <v>81</v>
      </c>
    </row>
    <row r="83" spans="1:61">
      <c r="A83" t="s">
        <v>518</v>
      </c>
      <c r="B83" t="s">
        <v>519</v>
      </c>
      <c r="C83" t="s">
        <v>520</v>
      </c>
      <c r="D83" t="s">
        <v>521</v>
      </c>
      <c r="E83" t="s">
        <v>522</v>
      </c>
      <c r="F83" t="s">
        <v>523</v>
      </c>
      <c r="G83">
        <v>3.3069999999999999</v>
      </c>
      <c r="H83" t="s">
        <v>67</v>
      </c>
      <c r="I83">
        <v>2015</v>
      </c>
      <c r="J83" t="s">
        <v>524</v>
      </c>
      <c r="K83" t="s">
        <v>525</v>
      </c>
      <c r="L83" t="s">
        <v>526</v>
      </c>
      <c r="M83" t="s">
        <v>71</v>
      </c>
      <c r="N83" t="s">
        <v>527</v>
      </c>
      <c r="O83" t="s">
        <v>73</v>
      </c>
      <c r="P83" t="s">
        <v>113</v>
      </c>
      <c r="Q83" t="s">
        <v>75</v>
      </c>
      <c r="R83" t="s">
        <v>72</v>
      </c>
      <c r="S83" t="s">
        <v>75</v>
      </c>
      <c r="T83" t="s">
        <v>76</v>
      </c>
      <c r="U83" t="s">
        <v>76</v>
      </c>
      <c r="V83" t="s">
        <v>76</v>
      </c>
      <c r="W83" t="s">
        <v>77</v>
      </c>
      <c r="X83" t="s">
        <v>114</v>
      </c>
      <c r="Y83" t="s">
        <v>115</v>
      </c>
      <c r="Z83" t="s">
        <v>528</v>
      </c>
      <c r="AA83" t="s">
        <v>529</v>
      </c>
      <c r="AB83" t="s">
        <v>530</v>
      </c>
      <c r="AC83" t="s">
        <v>531</v>
      </c>
      <c r="AD83" t="s">
        <v>532</v>
      </c>
      <c r="AE83" t="s">
        <v>83</v>
      </c>
      <c r="AF83" t="s">
        <v>533</v>
      </c>
      <c r="AG83" t="s">
        <v>85</v>
      </c>
      <c r="AH83" t="s">
        <v>86</v>
      </c>
      <c r="AI83" t="s">
        <v>76</v>
      </c>
      <c r="AJ83">
        <v>3</v>
      </c>
      <c r="AK83">
        <v>1</v>
      </c>
      <c r="AL83" t="s">
        <v>124</v>
      </c>
      <c r="AM83" t="s">
        <v>534</v>
      </c>
      <c r="AN83" t="s">
        <v>126</v>
      </c>
      <c r="AO83">
        <v>8</v>
      </c>
      <c r="AP83">
        <v>16</v>
      </c>
      <c r="AQ83">
        <v>13</v>
      </c>
      <c r="AR83">
        <v>16</v>
      </c>
      <c r="AS83" t="s">
        <v>89</v>
      </c>
      <c r="AT83" t="s">
        <v>535</v>
      </c>
      <c r="AU83" t="s">
        <v>91</v>
      </c>
      <c r="AV83" t="s">
        <v>92</v>
      </c>
      <c r="AW83">
        <v>17.97</v>
      </c>
      <c r="AX83">
        <v>1.66</v>
      </c>
      <c r="AY83">
        <v>24</v>
      </c>
      <c r="AZ83">
        <v>8.15</v>
      </c>
      <c r="BA83">
        <v>22.43</v>
      </c>
      <c r="BB83">
        <v>1.52</v>
      </c>
      <c r="BC83">
        <v>29</v>
      </c>
      <c r="BD83">
        <v>8.19</v>
      </c>
      <c r="BE83" t="s">
        <v>93</v>
      </c>
      <c r="BF83" t="s">
        <v>179</v>
      </c>
      <c r="BI83">
        <v>82</v>
      </c>
    </row>
    <row r="84" spans="1:61">
      <c r="A84" t="s">
        <v>536</v>
      </c>
      <c r="B84" t="s">
        <v>519</v>
      </c>
      <c r="C84" t="s">
        <v>520</v>
      </c>
      <c r="D84" t="s">
        <v>521</v>
      </c>
      <c r="E84" t="s">
        <v>522</v>
      </c>
      <c r="F84" t="s">
        <v>523</v>
      </c>
      <c r="G84">
        <v>3.3069999999999999</v>
      </c>
      <c r="H84" t="s">
        <v>67</v>
      </c>
      <c r="I84">
        <v>2015</v>
      </c>
      <c r="J84" t="s">
        <v>524</v>
      </c>
      <c r="K84" t="s">
        <v>525</v>
      </c>
      <c r="L84" t="s">
        <v>526</v>
      </c>
      <c r="M84" t="s">
        <v>71</v>
      </c>
      <c r="N84" t="s">
        <v>527</v>
      </c>
      <c r="O84" t="s">
        <v>73</v>
      </c>
      <c r="P84" t="s">
        <v>113</v>
      </c>
      <c r="Q84" t="s">
        <v>75</v>
      </c>
      <c r="R84" t="s">
        <v>72</v>
      </c>
      <c r="S84" t="s">
        <v>75</v>
      </c>
      <c r="T84" t="s">
        <v>76</v>
      </c>
      <c r="U84" t="s">
        <v>76</v>
      </c>
      <c r="V84" t="s">
        <v>76</v>
      </c>
      <c r="W84" t="s">
        <v>77</v>
      </c>
      <c r="X84" t="s">
        <v>114</v>
      </c>
      <c r="Y84" t="s">
        <v>115</v>
      </c>
      <c r="Z84" t="s">
        <v>528</v>
      </c>
      <c r="AA84" t="s">
        <v>529</v>
      </c>
      <c r="AB84" t="s">
        <v>530</v>
      </c>
      <c r="AC84" t="s">
        <v>531</v>
      </c>
      <c r="AD84" t="s">
        <v>532</v>
      </c>
      <c r="AE84" t="s">
        <v>83</v>
      </c>
      <c r="AF84" t="s">
        <v>533</v>
      </c>
      <c r="AG84" t="s">
        <v>85</v>
      </c>
      <c r="AH84" t="s">
        <v>86</v>
      </c>
      <c r="AI84" t="s">
        <v>76</v>
      </c>
      <c r="AJ84">
        <v>3</v>
      </c>
      <c r="AK84">
        <v>1</v>
      </c>
      <c r="AL84" t="s">
        <v>124</v>
      </c>
      <c r="AM84" t="s">
        <v>534</v>
      </c>
      <c r="AN84" t="s">
        <v>126</v>
      </c>
      <c r="AO84">
        <v>8</v>
      </c>
      <c r="AP84">
        <v>16</v>
      </c>
      <c r="AQ84">
        <v>13</v>
      </c>
      <c r="AR84">
        <v>16</v>
      </c>
      <c r="AS84" t="s">
        <v>89</v>
      </c>
      <c r="AT84" t="s">
        <v>535</v>
      </c>
      <c r="AU84" t="s">
        <v>91</v>
      </c>
      <c r="AV84" t="s">
        <v>98</v>
      </c>
      <c r="AW84">
        <v>15.09</v>
      </c>
      <c r="AX84">
        <v>2.17</v>
      </c>
      <c r="AY84">
        <v>24</v>
      </c>
      <c r="AZ84">
        <v>10.64</v>
      </c>
      <c r="BA84">
        <v>12.5</v>
      </c>
      <c r="BB84">
        <v>1.82</v>
      </c>
      <c r="BC84">
        <v>29</v>
      </c>
      <c r="BD84">
        <v>9.8000000000000007</v>
      </c>
      <c r="BE84" t="s">
        <v>93</v>
      </c>
      <c r="BF84" t="s">
        <v>179</v>
      </c>
      <c r="BI84">
        <v>83</v>
      </c>
    </row>
    <row r="85" spans="1:61">
      <c r="A85" t="s">
        <v>537</v>
      </c>
      <c r="B85" t="s">
        <v>519</v>
      </c>
      <c r="C85" t="s">
        <v>520</v>
      </c>
      <c r="D85" t="s">
        <v>521</v>
      </c>
      <c r="E85" t="s">
        <v>522</v>
      </c>
      <c r="F85" t="s">
        <v>523</v>
      </c>
      <c r="G85">
        <v>3.3069999999999999</v>
      </c>
      <c r="H85" t="s">
        <v>67</v>
      </c>
      <c r="I85">
        <v>2015</v>
      </c>
      <c r="J85" t="s">
        <v>524</v>
      </c>
      <c r="K85" t="s">
        <v>525</v>
      </c>
      <c r="L85" t="s">
        <v>526</v>
      </c>
      <c r="M85" t="s">
        <v>71</v>
      </c>
      <c r="N85" t="s">
        <v>527</v>
      </c>
      <c r="O85" t="s">
        <v>73</v>
      </c>
      <c r="P85" t="s">
        <v>113</v>
      </c>
      <c r="Q85" t="s">
        <v>75</v>
      </c>
      <c r="R85" t="s">
        <v>72</v>
      </c>
      <c r="S85" t="s">
        <v>75</v>
      </c>
      <c r="T85" t="s">
        <v>76</v>
      </c>
      <c r="U85" t="s">
        <v>76</v>
      </c>
      <c r="V85" t="s">
        <v>76</v>
      </c>
      <c r="W85" t="s">
        <v>77</v>
      </c>
      <c r="X85" t="s">
        <v>114</v>
      </c>
      <c r="Y85" t="s">
        <v>115</v>
      </c>
      <c r="Z85" t="s">
        <v>528</v>
      </c>
      <c r="AA85" t="s">
        <v>529</v>
      </c>
      <c r="AB85" t="s">
        <v>530</v>
      </c>
      <c r="AC85" t="s">
        <v>531</v>
      </c>
      <c r="AD85" t="s">
        <v>532</v>
      </c>
      <c r="AE85" t="s">
        <v>83</v>
      </c>
      <c r="AF85" t="s">
        <v>533</v>
      </c>
      <c r="AG85" t="s">
        <v>85</v>
      </c>
      <c r="AH85" t="s">
        <v>86</v>
      </c>
      <c r="AI85" t="s">
        <v>76</v>
      </c>
      <c r="AJ85">
        <v>3</v>
      </c>
      <c r="AK85">
        <v>1</v>
      </c>
      <c r="AL85" t="s">
        <v>124</v>
      </c>
      <c r="AM85" t="s">
        <v>534</v>
      </c>
      <c r="AN85" t="s">
        <v>126</v>
      </c>
      <c r="AO85">
        <v>8</v>
      </c>
      <c r="AP85">
        <v>16</v>
      </c>
      <c r="AQ85">
        <v>13</v>
      </c>
      <c r="AR85">
        <v>16</v>
      </c>
      <c r="AS85" t="s">
        <v>89</v>
      </c>
      <c r="AT85" t="s">
        <v>535</v>
      </c>
      <c r="AU85" t="s">
        <v>91</v>
      </c>
      <c r="AV85" t="s">
        <v>101</v>
      </c>
      <c r="AW85">
        <v>6.15</v>
      </c>
      <c r="AX85">
        <v>1.39</v>
      </c>
      <c r="AY85">
        <v>24</v>
      </c>
      <c r="AZ85">
        <v>6.83</v>
      </c>
      <c r="BA85">
        <v>7.03</v>
      </c>
      <c r="BB85">
        <v>1.1599999999999999</v>
      </c>
      <c r="BC85">
        <v>29</v>
      </c>
      <c r="BD85">
        <v>6.22</v>
      </c>
      <c r="BE85" t="s">
        <v>93</v>
      </c>
      <c r="BF85" t="s">
        <v>179</v>
      </c>
      <c r="BI85">
        <v>84</v>
      </c>
    </row>
    <row r="86" spans="1:61">
      <c r="A86" t="s">
        <v>538</v>
      </c>
      <c r="B86" t="s">
        <v>539</v>
      </c>
      <c r="C86" t="s">
        <v>540</v>
      </c>
      <c r="D86" t="s">
        <v>541</v>
      </c>
      <c r="E86" t="s">
        <v>542</v>
      </c>
      <c r="F86" t="s">
        <v>187</v>
      </c>
      <c r="G86">
        <v>3.234</v>
      </c>
      <c r="H86" t="s">
        <v>67</v>
      </c>
      <c r="I86">
        <v>2014</v>
      </c>
      <c r="J86" t="s">
        <v>543</v>
      </c>
      <c r="K86" t="s">
        <v>544</v>
      </c>
      <c r="L86" t="s">
        <v>545</v>
      </c>
      <c r="M86" t="s">
        <v>71</v>
      </c>
      <c r="N86" t="s">
        <v>546</v>
      </c>
      <c r="O86" t="s">
        <v>73</v>
      </c>
      <c r="P86" t="s">
        <v>113</v>
      </c>
      <c r="Q86" t="s">
        <v>219</v>
      </c>
      <c r="R86" t="s">
        <v>76</v>
      </c>
      <c r="S86" t="s">
        <v>417</v>
      </c>
      <c r="T86" t="s">
        <v>76</v>
      </c>
      <c r="U86" t="s">
        <v>76</v>
      </c>
      <c r="V86" t="s">
        <v>220</v>
      </c>
      <c r="W86" t="s">
        <v>77</v>
      </c>
      <c r="X86" t="s">
        <v>222</v>
      </c>
      <c r="Y86" t="s">
        <v>78</v>
      </c>
      <c r="Z86" t="s">
        <v>547</v>
      </c>
      <c r="AA86" t="s">
        <v>548</v>
      </c>
      <c r="AB86" t="s">
        <v>549</v>
      </c>
      <c r="AC86" t="s">
        <v>550</v>
      </c>
      <c r="AD86" t="s">
        <v>551</v>
      </c>
      <c r="AE86" t="s">
        <v>83</v>
      </c>
      <c r="AF86" t="s">
        <v>552</v>
      </c>
      <c r="AG86" t="s">
        <v>85</v>
      </c>
      <c r="AH86" t="s">
        <v>154</v>
      </c>
      <c r="AI86" t="s">
        <v>76</v>
      </c>
      <c r="AJ86">
        <v>3</v>
      </c>
      <c r="AK86" t="s">
        <v>87</v>
      </c>
      <c r="AL86" t="s">
        <v>553</v>
      </c>
      <c r="AM86" t="s">
        <v>554</v>
      </c>
      <c r="AN86" t="s">
        <v>88</v>
      </c>
      <c r="AO86">
        <v>12</v>
      </c>
      <c r="AP86">
        <v>0</v>
      </c>
      <c r="AQ86">
        <v>12</v>
      </c>
      <c r="AR86">
        <v>0</v>
      </c>
      <c r="AS86" t="s">
        <v>127</v>
      </c>
      <c r="AT86" t="s">
        <v>555</v>
      </c>
      <c r="AU86" t="s">
        <v>91</v>
      </c>
      <c r="AV86" t="s">
        <v>92</v>
      </c>
      <c r="AW86">
        <v>0.28999999999999998</v>
      </c>
      <c r="AX86">
        <v>0.04</v>
      </c>
      <c r="AY86">
        <v>12</v>
      </c>
      <c r="AZ86">
        <v>0.13</v>
      </c>
      <c r="BA86">
        <v>0.15</v>
      </c>
      <c r="BB86">
        <v>0.04</v>
      </c>
      <c r="BC86">
        <v>12</v>
      </c>
      <c r="BD86">
        <v>0.13</v>
      </c>
      <c r="BE86" t="s">
        <v>93</v>
      </c>
      <c r="BF86" t="s">
        <v>232</v>
      </c>
      <c r="BI86">
        <v>85</v>
      </c>
    </row>
    <row r="87" spans="1:61">
      <c r="A87" t="s">
        <v>556</v>
      </c>
      <c r="B87" t="s">
        <v>539</v>
      </c>
      <c r="C87" t="s">
        <v>540</v>
      </c>
      <c r="D87" t="s">
        <v>541</v>
      </c>
      <c r="E87" t="s">
        <v>542</v>
      </c>
      <c r="F87" t="s">
        <v>187</v>
      </c>
      <c r="G87">
        <v>3.234</v>
      </c>
      <c r="H87" t="s">
        <v>67</v>
      </c>
      <c r="I87">
        <v>2014</v>
      </c>
      <c r="J87" t="s">
        <v>543</v>
      </c>
      <c r="K87" t="s">
        <v>544</v>
      </c>
      <c r="L87" t="s">
        <v>545</v>
      </c>
      <c r="M87" t="s">
        <v>71</v>
      </c>
      <c r="N87" t="s">
        <v>546</v>
      </c>
      <c r="O87" t="s">
        <v>73</v>
      </c>
      <c r="P87" t="s">
        <v>113</v>
      </c>
      <c r="Q87" t="s">
        <v>219</v>
      </c>
      <c r="R87" t="s">
        <v>76</v>
      </c>
      <c r="S87" t="s">
        <v>417</v>
      </c>
      <c r="T87" t="s">
        <v>76</v>
      </c>
      <c r="U87" t="s">
        <v>76</v>
      </c>
      <c r="V87" t="s">
        <v>220</v>
      </c>
      <c r="W87" t="s">
        <v>77</v>
      </c>
      <c r="X87" t="s">
        <v>222</v>
      </c>
      <c r="Y87" t="s">
        <v>78</v>
      </c>
      <c r="Z87" t="s">
        <v>547</v>
      </c>
      <c r="AA87" t="s">
        <v>548</v>
      </c>
      <c r="AB87" t="s">
        <v>549</v>
      </c>
      <c r="AC87" t="s">
        <v>550</v>
      </c>
      <c r="AD87" t="s">
        <v>551</v>
      </c>
      <c r="AE87" t="s">
        <v>83</v>
      </c>
      <c r="AF87" t="s">
        <v>552</v>
      </c>
      <c r="AG87" t="s">
        <v>85</v>
      </c>
      <c r="AH87" t="s">
        <v>154</v>
      </c>
      <c r="AI87" t="s">
        <v>76</v>
      </c>
      <c r="AJ87">
        <v>3</v>
      </c>
      <c r="AK87" t="s">
        <v>87</v>
      </c>
      <c r="AL87" t="s">
        <v>553</v>
      </c>
      <c r="AM87" t="s">
        <v>554</v>
      </c>
      <c r="AN87" t="s">
        <v>88</v>
      </c>
      <c r="AO87">
        <v>12</v>
      </c>
      <c r="AP87">
        <v>0</v>
      </c>
      <c r="AQ87">
        <v>12</v>
      </c>
      <c r="AR87">
        <v>0</v>
      </c>
      <c r="AS87" t="s">
        <v>127</v>
      </c>
      <c r="AT87" t="s">
        <v>555</v>
      </c>
      <c r="AU87" t="s">
        <v>91</v>
      </c>
      <c r="AV87" t="s">
        <v>98</v>
      </c>
      <c r="AW87">
        <v>0.88</v>
      </c>
      <c r="AX87">
        <v>0.03</v>
      </c>
      <c r="AY87">
        <v>12</v>
      </c>
      <c r="AZ87">
        <v>0.11</v>
      </c>
      <c r="BA87">
        <v>0.86</v>
      </c>
      <c r="BB87">
        <v>0.04</v>
      </c>
      <c r="BC87">
        <v>12</v>
      </c>
      <c r="BD87">
        <v>0.12</v>
      </c>
      <c r="BE87" t="s">
        <v>93</v>
      </c>
      <c r="BF87" t="s">
        <v>557</v>
      </c>
      <c r="BI87">
        <v>86</v>
      </c>
    </row>
    <row r="88" spans="1:61">
      <c r="A88" t="s">
        <v>558</v>
      </c>
      <c r="B88" t="s">
        <v>539</v>
      </c>
      <c r="C88" t="s">
        <v>540</v>
      </c>
      <c r="D88" t="s">
        <v>541</v>
      </c>
      <c r="E88" t="s">
        <v>542</v>
      </c>
      <c r="F88" t="s">
        <v>187</v>
      </c>
      <c r="G88">
        <v>3.234</v>
      </c>
      <c r="H88" t="s">
        <v>67</v>
      </c>
      <c r="I88">
        <v>2014</v>
      </c>
      <c r="J88" t="s">
        <v>543</v>
      </c>
      <c r="K88" t="s">
        <v>544</v>
      </c>
      <c r="L88" t="s">
        <v>545</v>
      </c>
      <c r="M88" t="s">
        <v>71</v>
      </c>
      <c r="N88" t="s">
        <v>546</v>
      </c>
      <c r="O88" t="s">
        <v>73</v>
      </c>
      <c r="P88" t="s">
        <v>113</v>
      </c>
      <c r="Q88" t="s">
        <v>219</v>
      </c>
      <c r="R88" t="s">
        <v>76</v>
      </c>
      <c r="S88" t="s">
        <v>417</v>
      </c>
      <c r="T88" t="s">
        <v>76</v>
      </c>
      <c r="U88" t="s">
        <v>76</v>
      </c>
      <c r="V88" t="s">
        <v>220</v>
      </c>
      <c r="W88" t="s">
        <v>77</v>
      </c>
      <c r="X88" t="s">
        <v>222</v>
      </c>
      <c r="Y88" t="s">
        <v>78</v>
      </c>
      <c r="Z88" t="s">
        <v>547</v>
      </c>
      <c r="AA88" t="s">
        <v>548</v>
      </c>
      <c r="AB88" t="s">
        <v>549</v>
      </c>
      <c r="AC88" t="s">
        <v>550</v>
      </c>
      <c r="AD88" t="s">
        <v>551</v>
      </c>
      <c r="AE88" t="s">
        <v>83</v>
      </c>
      <c r="AF88" t="s">
        <v>552</v>
      </c>
      <c r="AG88" t="s">
        <v>85</v>
      </c>
      <c r="AH88" t="s">
        <v>154</v>
      </c>
      <c r="AI88" t="s">
        <v>76</v>
      </c>
      <c r="AJ88">
        <v>3</v>
      </c>
      <c r="AK88" t="s">
        <v>87</v>
      </c>
      <c r="AL88" t="s">
        <v>553</v>
      </c>
      <c r="AM88" t="s">
        <v>554</v>
      </c>
      <c r="AN88" t="s">
        <v>88</v>
      </c>
      <c r="AO88">
        <v>12</v>
      </c>
      <c r="AP88">
        <v>0</v>
      </c>
      <c r="AQ88">
        <v>12</v>
      </c>
      <c r="AR88">
        <v>0</v>
      </c>
      <c r="AS88" t="s">
        <v>127</v>
      </c>
      <c r="AT88" t="s">
        <v>555</v>
      </c>
      <c r="AU88" t="s">
        <v>91</v>
      </c>
      <c r="AV88" t="s">
        <v>101</v>
      </c>
      <c r="AW88">
        <v>0.99</v>
      </c>
      <c r="AX88">
        <v>0.03</v>
      </c>
      <c r="AY88">
        <v>12</v>
      </c>
      <c r="AZ88">
        <v>0.09</v>
      </c>
      <c r="BA88">
        <v>0.95</v>
      </c>
      <c r="BB88">
        <v>0.03</v>
      </c>
      <c r="BC88">
        <v>12</v>
      </c>
      <c r="BD88">
        <v>0.12</v>
      </c>
      <c r="BE88" t="s">
        <v>93</v>
      </c>
      <c r="BF88" t="s">
        <v>232</v>
      </c>
      <c r="BI88">
        <v>87</v>
      </c>
    </row>
    <row r="89" spans="1:61">
      <c r="A89" t="s">
        <v>559</v>
      </c>
      <c r="B89" t="s">
        <v>539</v>
      </c>
      <c r="C89" t="s">
        <v>560</v>
      </c>
      <c r="D89" t="s">
        <v>541</v>
      </c>
      <c r="E89" t="s">
        <v>542</v>
      </c>
      <c r="F89" t="s">
        <v>187</v>
      </c>
      <c r="G89">
        <v>3.234</v>
      </c>
      <c r="H89" t="s">
        <v>67</v>
      </c>
      <c r="I89">
        <v>2014</v>
      </c>
      <c r="J89" t="s">
        <v>543</v>
      </c>
      <c r="K89" t="s">
        <v>544</v>
      </c>
      <c r="L89" t="s">
        <v>545</v>
      </c>
      <c r="M89" t="s">
        <v>71</v>
      </c>
      <c r="N89" t="s">
        <v>546</v>
      </c>
      <c r="O89" t="s">
        <v>73</v>
      </c>
      <c r="P89" t="s">
        <v>113</v>
      </c>
      <c r="Q89" t="s">
        <v>219</v>
      </c>
      <c r="R89" t="s">
        <v>76</v>
      </c>
      <c r="S89" t="s">
        <v>417</v>
      </c>
      <c r="T89" t="s">
        <v>76</v>
      </c>
      <c r="U89" t="s">
        <v>76</v>
      </c>
      <c r="V89" t="s">
        <v>220</v>
      </c>
      <c r="W89" t="s">
        <v>77</v>
      </c>
      <c r="X89" t="s">
        <v>222</v>
      </c>
      <c r="Y89" t="s">
        <v>78</v>
      </c>
      <c r="Z89" t="s">
        <v>547</v>
      </c>
      <c r="AA89" t="s">
        <v>548</v>
      </c>
      <c r="AB89" t="s">
        <v>549</v>
      </c>
      <c r="AC89" t="s">
        <v>550</v>
      </c>
      <c r="AD89" t="s">
        <v>551</v>
      </c>
      <c r="AE89" t="s">
        <v>83</v>
      </c>
      <c r="AF89" t="s">
        <v>561</v>
      </c>
      <c r="AG89" t="s">
        <v>85</v>
      </c>
      <c r="AH89" t="s">
        <v>154</v>
      </c>
      <c r="AI89" t="s">
        <v>76</v>
      </c>
      <c r="AJ89">
        <v>3</v>
      </c>
      <c r="AK89" t="s">
        <v>87</v>
      </c>
      <c r="AL89" t="s">
        <v>553</v>
      </c>
      <c r="AM89" t="s">
        <v>554</v>
      </c>
      <c r="AN89" t="s">
        <v>88</v>
      </c>
      <c r="AO89">
        <v>8</v>
      </c>
      <c r="AP89">
        <v>0</v>
      </c>
      <c r="AQ89">
        <v>8</v>
      </c>
      <c r="AR89">
        <v>0</v>
      </c>
      <c r="AS89" t="s">
        <v>127</v>
      </c>
      <c r="AT89" t="s">
        <v>562</v>
      </c>
      <c r="AU89" t="s">
        <v>91</v>
      </c>
      <c r="AV89" t="s">
        <v>92</v>
      </c>
      <c r="AW89">
        <v>0.36</v>
      </c>
      <c r="AX89">
        <v>0.06</v>
      </c>
      <c r="AY89">
        <v>8</v>
      </c>
      <c r="AZ89">
        <v>0.16</v>
      </c>
      <c r="BA89">
        <v>0.19</v>
      </c>
      <c r="BB89">
        <v>0.06</v>
      </c>
      <c r="BC89">
        <v>8</v>
      </c>
      <c r="BD89">
        <v>0.16</v>
      </c>
      <c r="BE89" t="s">
        <v>93</v>
      </c>
      <c r="BF89" t="s">
        <v>232</v>
      </c>
      <c r="BI89">
        <v>88</v>
      </c>
    </row>
    <row r="90" spans="1:61">
      <c r="A90" t="s">
        <v>563</v>
      </c>
      <c r="B90" t="s">
        <v>539</v>
      </c>
      <c r="C90" t="s">
        <v>560</v>
      </c>
      <c r="D90" t="s">
        <v>541</v>
      </c>
      <c r="E90" t="s">
        <v>542</v>
      </c>
      <c r="F90" t="s">
        <v>187</v>
      </c>
      <c r="G90">
        <v>3.234</v>
      </c>
      <c r="H90" t="s">
        <v>67</v>
      </c>
      <c r="I90">
        <v>2014</v>
      </c>
      <c r="J90" t="s">
        <v>543</v>
      </c>
      <c r="K90" t="s">
        <v>544</v>
      </c>
      <c r="L90" t="s">
        <v>545</v>
      </c>
      <c r="M90" t="s">
        <v>71</v>
      </c>
      <c r="N90" t="s">
        <v>546</v>
      </c>
      <c r="O90" t="s">
        <v>73</v>
      </c>
      <c r="P90" t="s">
        <v>113</v>
      </c>
      <c r="Q90" t="s">
        <v>219</v>
      </c>
      <c r="R90" t="s">
        <v>76</v>
      </c>
      <c r="S90" t="s">
        <v>417</v>
      </c>
      <c r="T90" t="s">
        <v>76</v>
      </c>
      <c r="U90" t="s">
        <v>76</v>
      </c>
      <c r="V90" t="s">
        <v>220</v>
      </c>
      <c r="W90" t="s">
        <v>77</v>
      </c>
      <c r="X90" t="s">
        <v>222</v>
      </c>
      <c r="Y90" t="s">
        <v>78</v>
      </c>
      <c r="Z90" t="s">
        <v>547</v>
      </c>
      <c r="AA90" t="s">
        <v>548</v>
      </c>
      <c r="AB90" t="s">
        <v>549</v>
      </c>
      <c r="AC90" t="s">
        <v>550</v>
      </c>
      <c r="AD90" t="s">
        <v>551</v>
      </c>
      <c r="AE90" t="s">
        <v>83</v>
      </c>
      <c r="AF90" t="s">
        <v>561</v>
      </c>
      <c r="AG90" t="s">
        <v>85</v>
      </c>
      <c r="AH90" t="s">
        <v>154</v>
      </c>
      <c r="AI90" t="s">
        <v>76</v>
      </c>
      <c r="AJ90">
        <v>3</v>
      </c>
      <c r="AK90" t="s">
        <v>87</v>
      </c>
      <c r="AL90" t="s">
        <v>553</v>
      </c>
      <c r="AM90" t="s">
        <v>554</v>
      </c>
      <c r="AN90" t="s">
        <v>88</v>
      </c>
      <c r="AO90">
        <v>8</v>
      </c>
      <c r="AP90">
        <v>0</v>
      </c>
      <c r="AQ90">
        <v>8</v>
      </c>
      <c r="AR90">
        <v>0</v>
      </c>
      <c r="AS90" t="s">
        <v>127</v>
      </c>
      <c r="AT90" t="s">
        <v>562</v>
      </c>
      <c r="AU90" t="s">
        <v>91</v>
      </c>
      <c r="AV90" t="s">
        <v>98</v>
      </c>
      <c r="AW90">
        <v>0.84</v>
      </c>
      <c r="AX90">
        <v>0.06</v>
      </c>
      <c r="AY90">
        <v>8</v>
      </c>
      <c r="AZ90">
        <v>0.16</v>
      </c>
      <c r="BA90">
        <v>0.72</v>
      </c>
      <c r="BB90">
        <v>0.05</v>
      </c>
      <c r="BC90">
        <v>8</v>
      </c>
      <c r="BD90">
        <v>0.14000000000000001</v>
      </c>
      <c r="BE90" t="s">
        <v>93</v>
      </c>
      <c r="BF90" t="s">
        <v>232</v>
      </c>
      <c r="BI90">
        <v>89</v>
      </c>
    </row>
    <row r="91" spans="1:61">
      <c r="A91" t="s">
        <v>564</v>
      </c>
      <c r="B91" t="s">
        <v>539</v>
      </c>
      <c r="C91" t="s">
        <v>560</v>
      </c>
      <c r="D91" t="s">
        <v>541</v>
      </c>
      <c r="E91" t="s">
        <v>542</v>
      </c>
      <c r="F91" t="s">
        <v>187</v>
      </c>
      <c r="G91">
        <v>3.234</v>
      </c>
      <c r="H91" t="s">
        <v>67</v>
      </c>
      <c r="I91">
        <v>2014</v>
      </c>
      <c r="J91" t="s">
        <v>543</v>
      </c>
      <c r="K91" t="s">
        <v>544</v>
      </c>
      <c r="L91" t="s">
        <v>545</v>
      </c>
      <c r="M91" t="s">
        <v>71</v>
      </c>
      <c r="N91" t="s">
        <v>546</v>
      </c>
      <c r="O91" t="s">
        <v>73</v>
      </c>
      <c r="P91" t="s">
        <v>113</v>
      </c>
      <c r="Q91" t="s">
        <v>219</v>
      </c>
      <c r="R91" t="s">
        <v>76</v>
      </c>
      <c r="S91" t="s">
        <v>417</v>
      </c>
      <c r="T91" t="s">
        <v>76</v>
      </c>
      <c r="U91" t="s">
        <v>76</v>
      </c>
      <c r="V91" t="s">
        <v>220</v>
      </c>
      <c r="W91" t="s">
        <v>77</v>
      </c>
      <c r="X91" t="s">
        <v>222</v>
      </c>
      <c r="Y91" t="s">
        <v>78</v>
      </c>
      <c r="Z91" t="s">
        <v>547</v>
      </c>
      <c r="AA91" t="s">
        <v>548</v>
      </c>
      <c r="AB91" t="s">
        <v>549</v>
      </c>
      <c r="AC91" t="s">
        <v>550</v>
      </c>
      <c r="AD91" t="s">
        <v>551</v>
      </c>
      <c r="AE91" t="s">
        <v>83</v>
      </c>
      <c r="AF91" t="s">
        <v>561</v>
      </c>
      <c r="AG91" t="s">
        <v>85</v>
      </c>
      <c r="AH91" t="s">
        <v>154</v>
      </c>
      <c r="AI91" t="s">
        <v>76</v>
      </c>
      <c r="AJ91">
        <v>3</v>
      </c>
      <c r="AK91" t="s">
        <v>87</v>
      </c>
      <c r="AL91" t="s">
        <v>553</v>
      </c>
      <c r="AM91" t="s">
        <v>554</v>
      </c>
      <c r="AN91" t="s">
        <v>88</v>
      </c>
      <c r="AO91">
        <v>8</v>
      </c>
      <c r="AP91">
        <v>0</v>
      </c>
      <c r="AQ91">
        <v>8</v>
      </c>
      <c r="AR91">
        <v>0</v>
      </c>
      <c r="AS91" t="s">
        <v>127</v>
      </c>
      <c r="AT91" t="s">
        <v>562</v>
      </c>
      <c r="AU91" t="s">
        <v>91</v>
      </c>
      <c r="AV91" t="s">
        <v>101</v>
      </c>
      <c r="AW91">
        <v>0.98</v>
      </c>
      <c r="AX91">
        <v>0.02</v>
      </c>
      <c r="AY91">
        <v>8</v>
      </c>
      <c r="AZ91">
        <v>7.0000000000000007E-2</v>
      </c>
      <c r="BA91">
        <v>0.95</v>
      </c>
      <c r="BB91">
        <v>0.06</v>
      </c>
      <c r="BC91">
        <v>8</v>
      </c>
      <c r="BD91">
        <v>0.18</v>
      </c>
      <c r="BE91" t="s">
        <v>93</v>
      </c>
      <c r="BF91" t="s">
        <v>232</v>
      </c>
      <c r="BI91">
        <v>90</v>
      </c>
    </row>
    <row r="92" spans="1:61">
      <c r="A92" t="s">
        <v>565</v>
      </c>
      <c r="B92" t="s">
        <v>566</v>
      </c>
      <c r="C92" t="s">
        <v>567</v>
      </c>
      <c r="D92" t="s">
        <v>568</v>
      </c>
      <c r="E92" t="s">
        <v>569</v>
      </c>
      <c r="F92" t="s">
        <v>187</v>
      </c>
      <c r="G92">
        <v>3.234</v>
      </c>
      <c r="H92" t="s">
        <v>67</v>
      </c>
      <c r="I92">
        <v>2016</v>
      </c>
      <c r="J92" t="s">
        <v>570</v>
      </c>
      <c r="K92" t="s">
        <v>571</v>
      </c>
      <c r="L92" t="s">
        <v>572</v>
      </c>
      <c r="M92" t="s">
        <v>217</v>
      </c>
      <c r="N92" t="s">
        <v>573</v>
      </c>
      <c r="O92" t="s">
        <v>73</v>
      </c>
      <c r="P92" t="s">
        <v>74</v>
      </c>
      <c r="Q92" t="s">
        <v>219</v>
      </c>
      <c r="R92" t="s">
        <v>76</v>
      </c>
      <c r="S92" t="s">
        <v>417</v>
      </c>
      <c r="T92" t="s">
        <v>76</v>
      </c>
      <c r="U92" t="s">
        <v>76</v>
      </c>
      <c r="V92" t="s">
        <v>76</v>
      </c>
      <c r="W92" t="s">
        <v>77</v>
      </c>
      <c r="X92" t="s">
        <v>78</v>
      </c>
      <c r="Y92" t="s">
        <v>78</v>
      </c>
      <c r="Z92" t="s">
        <v>574</v>
      </c>
      <c r="AA92" t="s">
        <v>575</v>
      </c>
      <c r="AB92" t="s">
        <v>419</v>
      </c>
      <c r="AC92" t="s">
        <v>576</v>
      </c>
      <c r="AD92" t="s">
        <v>577</v>
      </c>
      <c r="AE92" t="s">
        <v>83</v>
      </c>
      <c r="AF92" t="s">
        <v>578</v>
      </c>
      <c r="AG92" t="s">
        <v>85</v>
      </c>
      <c r="AH92" t="s">
        <v>154</v>
      </c>
      <c r="AI92" t="s">
        <v>76</v>
      </c>
      <c r="AJ92">
        <v>3</v>
      </c>
      <c r="AK92" t="s">
        <v>87</v>
      </c>
      <c r="AL92">
        <v>6</v>
      </c>
      <c r="AM92">
        <v>34</v>
      </c>
      <c r="AN92" t="s">
        <v>126</v>
      </c>
      <c r="AO92">
        <v>0</v>
      </c>
      <c r="AP92">
        <v>5</v>
      </c>
      <c r="AQ92">
        <v>0</v>
      </c>
      <c r="AR92">
        <v>5</v>
      </c>
      <c r="AS92" t="s">
        <v>138</v>
      </c>
      <c r="AT92" t="s">
        <v>579</v>
      </c>
      <c r="AU92" t="s">
        <v>129</v>
      </c>
      <c r="AV92" t="s">
        <v>92</v>
      </c>
      <c r="AW92">
        <v>17.8</v>
      </c>
      <c r="AX92">
        <v>2.19</v>
      </c>
      <c r="AY92">
        <v>5</v>
      </c>
      <c r="AZ92">
        <v>4.8899999999999997</v>
      </c>
      <c r="BA92">
        <v>17.05</v>
      </c>
      <c r="BB92">
        <v>2.57</v>
      </c>
      <c r="BC92">
        <v>5</v>
      </c>
      <c r="BD92">
        <v>5.74</v>
      </c>
      <c r="BE92" t="s">
        <v>93</v>
      </c>
      <c r="BF92" t="s">
        <v>179</v>
      </c>
      <c r="BI92">
        <v>91</v>
      </c>
    </row>
    <row r="93" spans="1:61">
      <c r="A93" t="s">
        <v>580</v>
      </c>
      <c r="B93" t="s">
        <v>566</v>
      </c>
      <c r="C93" t="s">
        <v>567</v>
      </c>
      <c r="D93" t="s">
        <v>568</v>
      </c>
      <c r="E93" t="s">
        <v>569</v>
      </c>
      <c r="F93" t="s">
        <v>187</v>
      </c>
      <c r="G93">
        <v>3.234</v>
      </c>
      <c r="H93" t="s">
        <v>67</v>
      </c>
      <c r="I93">
        <v>2016</v>
      </c>
      <c r="J93" t="s">
        <v>570</v>
      </c>
      <c r="K93" t="s">
        <v>571</v>
      </c>
      <c r="L93" t="s">
        <v>572</v>
      </c>
      <c r="M93" t="s">
        <v>217</v>
      </c>
      <c r="N93" t="s">
        <v>573</v>
      </c>
      <c r="O93" t="s">
        <v>73</v>
      </c>
      <c r="P93" t="s">
        <v>74</v>
      </c>
      <c r="Q93" t="s">
        <v>219</v>
      </c>
      <c r="R93" t="s">
        <v>76</v>
      </c>
      <c r="S93" t="s">
        <v>417</v>
      </c>
      <c r="T93" t="s">
        <v>76</v>
      </c>
      <c r="U93" t="s">
        <v>76</v>
      </c>
      <c r="V93" t="s">
        <v>76</v>
      </c>
      <c r="W93" t="s">
        <v>77</v>
      </c>
      <c r="X93" t="s">
        <v>78</v>
      </c>
      <c r="Y93" t="s">
        <v>78</v>
      </c>
      <c r="Z93" t="s">
        <v>574</v>
      </c>
      <c r="AA93" t="s">
        <v>575</v>
      </c>
      <c r="AB93" t="s">
        <v>419</v>
      </c>
      <c r="AC93" t="s">
        <v>581</v>
      </c>
      <c r="AD93" t="s">
        <v>577</v>
      </c>
      <c r="AE93" t="s">
        <v>83</v>
      </c>
      <c r="AF93" t="s">
        <v>578</v>
      </c>
      <c r="AG93" t="s">
        <v>85</v>
      </c>
      <c r="AH93" t="s">
        <v>154</v>
      </c>
      <c r="AI93" t="s">
        <v>76</v>
      </c>
      <c r="AJ93">
        <v>3</v>
      </c>
      <c r="AK93" t="s">
        <v>87</v>
      </c>
      <c r="AL93">
        <v>6</v>
      </c>
      <c r="AM93">
        <v>34</v>
      </c>
      <c r="AN93" t="s">
        <v>126</v>
      </c>
      <c r="AO93">
        <v>0</v>
      </c>
      <c r="AP93">
        <v>5</v>
      </c>
      <c r="AQ93">
        <v>0</v>
      </c>
      <c r="AR93">
        <v>5</v>
      </c>
      <c r="AS93" t="s">
        <v>138</v>
      </c>
      <c r="AT93" t="s">
        <v>579</v>
      </c>
      <c r="AU93" t="s">
        <v>129</v>
      </c>
      <c r="AV93" t="s">
        <v>98</v>
      </c>
      <c r="AW93">
        <v>8.3000000000000007</v>
      </c>
      <c r="AX93">
        <v>2.37</v>
      </c>
      <c r="AY93">
        <v>5</v>
      </c>
      <c r="AZ93">
        <v>5.3</v>
      </c>
      <c r="BA93">
        <v>11.33</v>
      </c>
      <c r="BB93">
        <v>2.56</v>
      </c>
      <c r="BC93">
        <v>5</v>
      </c>
      <c r="BD93">
        <v>5.73</v>
      </c>
      <c r="BE93" t="s">
        <v>93</v>
      </c>
      <c r="BF93" t="s">
        <v>179</v>
      </c>
      <c r="BI93">
        <v>92</v>
      </c>
    </row>
    <row r="94" spans="1:61">
      <c r="A94" t="s">
        <v>582</v>
      </c>
      <c r="B94" t="s">
        <v>566</v>
      </c>
      <c r="C94" t="s">
        <v>567</v>
      </c>
      <c r="D94" t="s">
        <v>568</v>
      </c>
      <c r="E94" t="s">
        <v>569</v>
      </c>
      <c r="F94" t="s">
        <v>187</v>
      </c>
      <c r="G94">
        <v>3.234</v>
      </c>
      <c r="H94" t="s">
        <v>67</v>
      </c>
      <c r="I94">
        <v>2016</v>
      </c>
      <c r="J94" t="s">
        <v>570</v>
      </c>
      <c r="K94" t="s">
        <v>571</v>
      </c>
      <c r="L94" t="s">
        <v>572</v>
      </c>
      <c r="M94" t="s">
        <v>217</v>
      </c>
      <c r="N94" t="s">
        <v>573</v>
      </c>
      <c r="O94" t="s">
        <v>73</v>
      </c>
      <c r="P94" t="s">
        <v>74</v>
      </c>
      <c r="Q94" t="s">
        <v>219</v>
      </c>
      <c r="R94" t="s">
        <v>76</v>
      </c>
      <c r="S94" t="s">
        <v>417</v>
      </c>
      <c r="T94" t="s">
        <v>76</v>
      </c>
      <c r="U94" t="s">
        <v>76</v>
      </c>
      <c r="V94" t="s">
        <v>76</v>
      </c>
      <c r="W94" t="s">
        <v>77</v>
      </c>
      <c r="X94" t="s">
        <v>78</v>
      </c>
      <c r="Y94" t="s">
        <v>78</v>
      </c>
      <c r="Z94" t="s">
        <v>574</v>
      </c>
      <c r="AA94" t="s">
        <v>575</v>
      </c>
      <c r="AB94" t="s">
        <v>419</v>
      </c>
      <c r="AC94" t="s">
        <v>576</v>
      </c>
      <c r="AD94" t="s">
        <v>577</v>
      </c>
      <c r="AE94" t="s">
        <v>83</v>
      </c>
      <c r="AF94" t="s">
        <v>578</v>
      </c>
      <c r="AG94" t="s">
        <v>85</v>
      </c>
      <c r="AH94" t="s">
        <v>154</v>
      </c>
      <c r="AI94" t="s">
        <v>76</v>
      </c>
      <c r="AJ94">
        <v>3</v>
      </c>
      <c r="AK94" t="s">
        <v>87</v>
      </c>
      <c r="AL94">
        <v>6</v>
      </c>
      <c r="AM94">
        <v>34</v>
      </c>
      <c r="AN94" t="s">
        <v>126</v>
      </c>
      <c r="AO94">
        <v>0</v>
      </c>
      <c r="AP94">
        <v>5</v>
      </c>
      <c r="AQ94">
        <v>0</v>
      </c>
      <c r="AR94">
        <v>5</v>
      </c>
      <c r="AS94" t="s">
        <v>138</v>
      </c>
      <c r="AT94" t="s">
        <v>579</v>
      </c>
      <c r="AU94" t="s">
        <v>129</v>
      </c>
      <c r="AV94" t="s">
        <v>101</v>
      </c>
      <c r="AW94">
        <v>1.87</v>
      </c>
      <c r="AX94">
        <v>0.52</v>
      </c>
      <c r="AY94">
        <v>5</v>
      </c>
      <c r="AZ94">
        <v>1.1599999999999999</v>
      </c>
      <c r="BA94">
        <v>3.42</v>
      </c>
      <c r="BB94">
        <v>1.35</v>
      </c>
      <c r="BC94">
        <v>5</v>
      </c>
      <c r="BD94">
        <v>3.03</v>
      </c>
      <c r="BE94" t="s">
        <v>93</v>
      </c>
      <c r="BF94" t="s">
        <v>179</v>
      </c>
      <c r="BI94">
        <v>93</v>
      </c>
    </row>
    <row r="95" spans="1:61">
      <c r="A95" t="s">
        <v>583</v>
      </c>
      <c r="B95" t="s">
        <v>566</v>
      </c>
      <c r="C95" t="s">
        <v>567</v>
      </c>
      <c r="D95" t="s">
        <v>568</v>
      </c>
      <c r="E95" t="s">
        <v>569</v>
      </c>
      <c r="F95" t="s">
        <v>187</v>
      </c>
      <c r="G95">
        <v>3.234</v>
      </c>
      <c r="H95" t="s">
        <v>67</v>
      </c>
      <c r="I95">
        <v>2016</v>
      </c>
      <c r="J95" t="s">
        <v>570</v>
      </c>
      <c r="K95" t="s">
        <v>571</v>
      </c>
      <c r="L95" t="s">
        <v>572</v>
      </c>
      <c r="M95" t="s">
        <v>217</v>
      </c>
      <c r="N95" t="s">
        <v>573</v>
      </c>
      <c r="O95" t="s">
        <v>73</v>
      </c>
      <c r="P95" t="s">
        <v>74</v>
      </c>
      <c r="Q95" t="s">
        <v>219</v>
      </c>
      <c r="R95" t="s">
        <v>76</v>
      </c>
      <c r="S95" t="s">
        <v>417</v>
      </c>
      <c r="T95" t="s">
        <v>76</v>
      </c>
      <c r="U95" t="s">
        <v>76</v>
      </c>
      <c r="V95" t="s">
        <v>76</v>
      </c>
      <c r="W95" t="s">
        <v>77</v>
      </c>
      <c r="X95" t="s">
        <v>78</v>
      </c>
      <c r="Y95" t="s">
        <v>78</v>
      </c>
      <c r="Z95" t="s">
        <v>574</v>
      </c>
      <c r="AA95" t="s">
        <v>575</v>
      </c>
      <c r="AB95" t="s">
        <v>419</v>
      </c>
      <c r="AC95" t="s">
        <v>576</v>
      </c>
      <c r="AD95" t="s">
        <v>577</v>
      </c>
      <c r="AE95" t="s">
        <v>83</v>
      </c>
      <c r="AF95" t="s">
        <v>578</v>
      </c>
      <c r="AG95" t="s">
        <v>85</v>
      </c>
      <c r="AH95" t="s">
        <v>154</v>
      </c>
      <c r="AI95" t="s">
        <v>76</v>
      </c>
      <c r="AJ95">
        <v>3</v>
      </c>
      <c r="AK95" t="s">
        <v>87</v>
      </c>
      <c r="AL95">
        <v>6</v>
      </c>
      <c r="AM95">
        <v>34</v>
      </c>
      <c r="AN95" t="s">
        <v>88</v>
      </c>
      <c r="AO95">
        <v>0</v>
      </c>
      <c r="AP95">
        <v>5</v>
      </c>
      <c r="AQ95">
        <v>0</v>
      </c>
      <c r="AR95">
        <v>5</v>
      </c>
      <c r="AS95" t="s">
        <v>138</v>
      </c>
      <c r="AT95" t="s">
        <v>579</v>
      </c>
      <c r="AU95" t="s">
        <v>129</v>
      </c>
      <c r="AV95" t="s">
        <v>92</v>
      </c>
      <c r="AW95">
        <v>0.17</v>
      </c>
      <c r="AX95">
        <v>0.13</v>
      </c>
      <c r="AY95">
        <v>5</v>
      </c>
      <c r="AZ95">
        <v>0.28999999999999998</v>
      </c>
      <c r="BA95">
        <v>0.23</v>
      </c>
      <c r="BB95">
        <v>0.15</v>
      </c>
      <c r="BC95">
        <v>5</v>
      </c>
      <c r="BD95">
        <v>0.35</v>
      </c>
      <c r="BE95" t="s">
        <v>93</v>
      </c>
      <c r="BF95" t="s">
        <v>179</v>
      </c>
      <c r="BI95">
        <v>94</v>
      </c>
    </row>
    <row r="96" spans="1:61">
      <c r="A96" t="s">
        <v>584</v>
      </c>
      <c r="B96" t="s">
        <v>566</v>
      </c>
      <c r="C96" t="s">
        <v>567</v>
      </c>
      <c r="D96" t="s">
        <v>568</v>
      </c>
      <c r="E96" t="s">
        <v>569</v>
      </c>
      <c r="F96" t="s">
        <v>187</v>
      </c>
      <c r="G96">
        <v>3.234</v>
      </c>
      <c r="H96" t="s">
        <v>67</v>
      </c>
      <c r="I96">
        <v>2016</v>
      </c>
      <c r="J96" t="s">
        <v>570</v>
      </c>
      <c r="K96" t="s">
        <v>571</v>
      </c>
      <c r="L96" t="s">
        <v>572</v>
      </c>
      <c r="M96" t="s">
        <v>217</v>
      </c>
      <c r="N96" t="s">
        <v>573</v>
      </c>
      <c r="O96" t="s">
        <v>73</v>
      </c>
      <c r="P96" t="s">
        <v>74</v>
      </c>
      <c r="Q96" t="s">
        <v>219</v>
      </c>
      <c r="R96" t="s">
        <v>76</v>
      </c>
      <c r="S96" t="s">
        <v>417</v>
      </c>
      <c r="T96" t="s">
        <v>76</v>
      </c>
      <c r="U96" t="s">
        <v>76</v>
      </c>
      <c r="V96" t="s">
        <v>76</v>
      </c>
      <c r="W96" t="s">
        <v>77</v>
      </c>
      <c r="X96" t="s">
        <v>78</v>
      </c>
      <c r="Y96" t="s">
        <v>78</v>
      </c>
      <c r="Z96" t="s">
        <v>574</v>
      </c>
      <c r="AA96" t="s">
        <v>575</v>
      </c>
      <c r="AB96" t="s">
        <v>419</v>
      </c>
      <c r="AC96" t="s">
        <v>581</v>
      </c>
      <c r="AD96" t="s">
        <v>577</v>
      </c>
      <c r="AE96" t="s">
        <v>83</v>
      </c>
      <c r="AF96" t="s">
        <v>578</v>
      </c>
      <c r="AG96" t="s">
        <v>85</v>
      </c>
      <c r="AH96" t="s">
        <v>154</v>
      </c>
      <c r="AI96" t="s">
        <v>76</v>
      </c>
      <c r="AJ96">
        <v>3</v>
      </c>
      <c r="AK96" t="s">
        <v>87</v>
      </c>
      <c r="AL96">
        <v>6</v>
      </c>
      <c r="AM96">
        <v>34</v>
      </c>
      <c r="AN96" t="s">
        <v>88</v>
      </c>
      <c r="AO96">
        <v>0</v>
      </c>
      <c r="AP96">
        <v>5</v>
      </c>
      <c r="AQ96">
        <v>0</v>
      </c>
      <c r="AR96">
        <v>5</v>
      </c>
      <c r="AS96" t="s">
        <v>138</v>
      </c>
      <c r="AT96" t="s">
        <v>579</v>
      </c>
      <c r="AU96" t="s">
        <v>129</v>
      </c>
      <c r="AV96" t="s">
        <v>98</v>
      </c>
      <c r="AW96">
        <v>0.7</v>
      </c>
      <c r="AX96">
        <v>0.12</v>
      </c>
      <c r="AY96">
        <v>5</v>
      </c>
      <c r="AZ96">
        <v>0.28000000000000003</v>
      </c>
      <c r="BA96">
        <v>0.6</v>
      </c>
      <c r="BB96">
        <v>0.13</v>
      </c>
      <c r="BC96">
        <v>5</v>
      </c>
      <c r="BD96">
        <v>0.3</v>
      </c>
      <c r="BE96" t="s">
        <v>93</v>
      </c>
      <c r="BF96" t="s">
        <v>179</v>
      </c>
      <c r="BI96">
        <v>95</v>
      </c>
    </row>
    <row r="97" spans="1:61">
      <c r="A97" t="s">
        <v>585</v>
      </c>
      <c r="B97" t="s">
        <v>566</v>
      </c>
      <c r="C97" t="s">
        <v>567</v>
      </c>
      <c r="D97" t="s">
        <v>568</v>
      </c>
      <c r="E97" t="s">
        <v>569</v>
      </c>
      <c r="F97" t="s">
        <v>187</v>
      </c>
      <c r="G97">
        <v>3.234</v>
      </c>
      <c r="H97" t="s">
        <v>67</v>
      </c>
      <c r="I97">
        <v>2016</v>
      </c>
      <c r="J97" t="s">
        <v>570</v>
      </c>
      <c r="K97" t="s">
        <v>571</v>
      </c>
      <c r="L97" t="s">
        <v>572</v>
      </c>
      <c r="M97" t="s">
        <v>217</v>
      </c>
      <c r="N97" t="s">
        <v>573</v>
      </c>
      <c r="O97" t="s">
        <v>73</v>
      </c>
      <c r="P97" t="s">
        <v>74</v>
      </c>
      <c r="Q97" t="s">
        <v>219</v>
      </c>
      <c r="R97" t="s">
        <v>76</v>
      </c>
      <c r="S97" t="s">
        <v>417</v>
      </c>
      <c r="T97" t="s">
        <v>76</v>
      </c>
      <c r="U97" t="s">
        <v>76</v>
      </c>
      <c r="V97" t="s">
        <v>76</v>
      </c>
      <c r="W97" t="s">
        <v>77</v>
      </c>
      <c r="X97" t="s">
        <v>78</v>
      </c>
      <c r="Y97" t="s">
        <v>78</v>
      </c>
      <c r="Z97" t="s">
        <v>574</v>
      </c>
      <c r="AA97" t="s">
        <v>575</v>
      </c>
      <c r="AB97" t="s">
        <v>419</v>
      </c>
      <c r="AC97" t="s">
        <v>576</v>
      </c>
      <c r="AD97" t="s">
        <v>577</v>
      </c>
      <c r="AE97" t="s">
        <v>83</v>
      </c>
      <c r="AF97" t="s">
        <v>578</v>
      </c>
      <c r="AG97" t="s">
        <v>85</v>
      </c>
      <c r="AH97" t="s">
        <v>154</v>
      </c>
      <c r="AI97" t="s">
        <v>76</v>
      </c>
      <c r="AJ97">
        <v>3</v>
      </c>
      <c r="AK97" t="s">
        <v>87</v>
      </c>
      <c r="AL97">
        <v>6</v>
      </c>
      <c r="AM97">
        <v>34</v>
      </c>
      <c r="AN97" t="s">
        <v>88</v>
      </c>
      <c r="AO97">
        <v>0</v>
      </c>
      <c r="AP97">
        <v>5</v>
      </c>
      <c r="AQ97">
        <v>0</v>
      </c>
      <c r="AR97">
        <v>5</v>
      </c>
      <c r="AS97" t="s">
        <v>138</v>
      </c>
      <c r="AT97" t="s">
        <v>579</v>
      </c>
      <c r="AU97" t="s">
        <v>129</v>
      </c>
      <c r="AV97" t="s">
        <v>101</v>
      </c>
      <c r="AW97">
        <v>1</v>
      </c>
      <c r="AX97">
        <v>0.02</v>
      </c>
      <c r="AY97">
        <v>5</v>
      </c>
      <c r="AZ97">
        <v>0.04</v>
      </c>
      <c r="BA97">
        <v>0.93</v>
      </c>
      <c r="BB97">
        <v>0.04</v>
      </c>
      <c r="BC97">
        <v>5</v>
      </c>
      <c r="BD97">
        <v>0.09</v>
      </c>
      <c r="BE97" t="s">
        <v>93</v>
      </c>
      <c r="BF97" t="s">
        <v>179</v>
      </c>
      <c r="BI97">
        <v>96</v>
      </c>
    </row>
    <row r="98" spans="1:61">
      <c r="A98" t="s">
        <v>586</v>
      </c>
      <c r="B98" t="s">
        <v>587</v>
      </c>
      <c r="C98" t="s">
        <v>588</v>
      </c>
      <c r="D98" t="s">
        <v>589</v>
      </c>
      <c r="E98" t="s">
        <v>590</v>
      </c>
      <c r="F98" t="s">
        <v>66</v>
      </c>
      <c r="G98">
        <v>1.6910000000000001</v>
      </c>
      <c r="H98" t="s">
        <v>67</v>
      </c>
      <c r="I98">
        <v>2013</v>
      </c>
      <c r="J98" t="s">
        <v>591</v>
      </c>
      <c r="K98" t="s">
        <v>525</v>
      </c>
      <c r="L98" t="s">
        <v>526</v>
      </c>
      <c r="M98" t="s">
        <v>71</v>
      </c>
      <c r="N98" t="s">
        <v>527</v>
      </c>
      <c r="O98" t="s">
        <v>73</v>
      </c>
      <c r="P98" t="s">
        <v>113</v>
      </c>
      <c r="Q98" t="s">
        <v>75</v>
      </c>
      <c r="R98" t="s">
        <v>72</v>
      </c>
      <c r="S98" t="s">
        <v>75</v>
      </c>
      <c r="T98" t="s">
        <v>76</v>
      </c>
      <c r="U98" t="s">
        <v>76</v>
      </c>
      <c r="V98" t="s">
        <v>76</v>
      </c>
      <c r="W98" t="s">
        <v>77</v>
      </c>
      <c r="X98" t="s">
        <v>114</v>
      </c>
      <c r="Y98" t="s">
        <v>115</v>
      </c>
      <c r="Z98" t="s">
        <v>592</v>
      </c>
      <c r="AA98" t="s">
        <v>404</v>
      </c>
      <c r="AB98" t="s">
        <v>152</v>
      </c>
      <c r="AC98" t="s">
        <v>593</v>
      </c>
      <c r="AD98" t="s">
        <v>594</v>
      </c>
      <c r="AE98" t="s">
        <v>83</v>
      </c>
      <c r="AF98" t="s">
        <v>595</v>
      </c>
      <c r="AG98" t="s">
        <v>85</v>
      </c>
      <c r="AH98" t="s">
        <v>86</v>
      </c>
      <c r="AI98" t="s">
        <v>76</v>
      </c>
      <c r="AJ98">
        <v>3</v>
      </c>
      <c r="AK98">
        <v>2</v>
      </c>
      <c r="AL98" t="s">
        <v>124</v>
      </c>
      <c r="AM98" t="s">
        <v>534</v>
      </c>
      <c r="AN98" t="s">
        <v>126</v>
      </c>
      <c r="AO98">
        <v>0</v>
      </c>
      <c r="AP98">
        <v>24</v>
      </c>
      <c r="AQ98">
        <v>0</v>
      </c>
      <c r="AR98">
        <v>24</v>
      </c>
      <c r="AS98" t="s">
        <v>138</v>
      </c>
      <c r="AT98" t="s">
        <v>596</v>
      </c>
      <c r="AU98" t="s">
        <v>91</v>
      </c>
      <c r="AV98" t="s">
        <v>92</v>
      </c>
      <c r="AW98">
        <v>16.86</v>
      </c>
      <c r="AX98">
        <v>2.57</v>
      </c>
      <c r="AY98">
        <v>24</v>
      </c>
      <c r="AZ98">
        <v>12.59</v>
      </c>
      <c r="BA98">
        <v>24.92</v>
      </c>
      <c r="BB98">
        <v>1.19</v>
      </c>
      <c r="BC98">
        <v>24</v>
      </c>
      <c r="BD98">
        <v>5.83</v>
      </c>
      <c r="BE98" t="s">
        <v>93</v>
      </c>
      <c r="BF98" t="s">
        <v>179</v>
      </c>
      <c r="BG98" t="s">
        <v>597</v>
      </c>
      <c r="BI98">
        <v>97</v>
      </c>
    </row>
    <row r="99" spans="1:61">
      <c r="A99" t="s">
        <v>598</v>
      </c>
      <c r="B99" t="s">
        <v>587</v>
      </c>
      <c r="C99" t="s">
        <v>588</v>
      </c>
      <c r="D99" t="s">
        <v>589</v>
      </c>
      <c r="E99" t="s">
        <v>590</v>
      </c>
      <c r="F99" t="s">
        <v>66</v>
      </c>
      <c r="G99">
        <v>1.6910000000000001</v>
      </c>
      <c r="H99" t="s">
        <v>67</v>
      </c>
      <c r="I99">
        <v>2013</v>
      </c>
      <c r="J99" t="s">
        <v>591</v>
      </c>
      <c r="K99" t="s">
        <v>525</v>
      </c>
      <c r="L99" t="s">
        <v>526</v>
      </c>
      <c r="M99" t="s">
        <v>71</v>
      </c>
      <c r="N99" t="s">
        <v>527</v>
      </c>
      <c r="O99" t="s">
        <v>73</v>
      </c>
      <c r="P99" t="s">
        <v>113</v>
      </c>
      <c r="Q99" t="s">
        <v>75</v>
      </c>
      <c r="R99" t="s">
        <v>72</v>
      </c>
      <c r="S99" t="s">
        <v>75</v>
      </c>
      <c r="T99" t="s">
        <v>76</v>
      </c>
      <c r="U99" t="s">
        <v>76</v>
      </c>
      <c r="V99" t="s">
        <v>76</v>
      </c>
      <c r="W99" t="s">
        <v>77</v>
      </c>
      <c r="X99" t="s">
        <v>114</v>
      </c>
      <c r="Y99" t="s">
        <v>115</v>
      </c>
      <c r="Z99" t="s">
        <v>592</v>
      </c>
      <c r="AA99" t="s">
        <v>404</v>
      </c>
      <c r="AB99" t="s">
        <v>152</v>
      </c>
      <c r="AC99" t="s">
        <v>593</v>
      </c>
      <c r="AD99" t="s">
        <v>594</v>
      </c>
      <c r="AE99" t="s">
        <v>83</v>
      </c>
      <c r="AF99" t="s">
        <v>595</v>
      </c>
      <c r="AG99" t="s">
        <v>85</v>
      </c>
      <c r="AH99" t="s">
        <v>86</v>
      </c>
      <c r="AI99" t="s">
        <v>76</v>
      </c>
      <c r="AJ99">
        <v>3</v>
      </c>
      <c r="AK99">
        <v>2</v>
      </c>
      <c r="AL99" t="s">
        <v>124</v>
      </c>
      <c r="AM99" t="s">
        <v>534</v>
      </c>
      <c r="AN99" t="s">
        <v>126</v>
      </c>
      <c r="AO99">
        <v>0</v>
      </c>
      <c r="AP99">
        <v>24</v>
      </c>
      <c r="AQ99">
        <v>0</v>
      </c>
      <c r="AR99">
        <v>24</v>
      </c>
      <c r="AS99" t="s">
        <v>138</v>
      </c>
      <c r="AT99" t="s">
        <v>596</v>
      </c>
      <c r="AU99" t="s">
        <v>91</v>
      </c>
      <c r="AV99" t="s">
        <v>98</v>
      </c>
      <c r="AW99">
        <v>12.62</v>
      </c>
      <c r="AX99">
        <v>2.69</v>
      </c>
      <c r="AY99">
        <v>24</v>
      </c>
      <c r="AZ99">
        <v>13.18</v>
      </c>
      <c r="BA99">
        <v>17.309999999999999</v>
      </c>
      <c r="BB99">
        <v>2.5499999999999998</v>
      </c>
      <c r="BC99">
        <v>24</v>
      </c>
      <c r="BD99">
        <v>12.48</v>
      </c>
      <c r="BE99" t="s">
        <v>93</v>
      </c>
      <c r="BF99" t="s">
        <v>179</v>
      </c>
      <c r="BG99" t="s">
        <v>597</v>
      </c>
      <c r="BI99">
        <v>98</v>
      </c>
    </row>
    <row r="100" spans="1:61">
      <c r="A100" t="s">
        <v>599</v>
      </c>
      <c r="B100" t="s">
        <v>587</v>
      </c>
      <c r="C100" t="s">
        <v>588</v>
      </c>
      <c r="D100" t="s">
        <v>589</v>
      </c>
      <c r="E100" t="s">
        <v>590</v>
      </c>
      <c r="F100" t="s">
        <v>66</v>
      </c>
      <c r="G100">
        <v>1.6910000000000001</v>
      </c>
      <c r="H100" t="s">
        <v>67</v>
      </c>
      <c r="I100">
        <v>2013</v>
      </c>
      <c r="J100" t="s">
        <v>591</v>
      </c>
      <c r="K100" t="s">
        <v>525</v>
      </c>
      <c r="L100" t="s">
        <v>526</v>
      </c>
      <c r="M100" t="s">
        <v>71</v>
      </c>
      <c r="N100" t="s">
        <v>527</v>
      </c>
      <c r="O100" t="s">
        <v>73</v>
      </c>
      <c r="P100" t="s">
        <v>113</v>
      </c>
      <c r="Q100" t="s">
        <v>75</v>
      </c>
      <c r="R100" t="s">
        <v>72</v>
      </c>
      <c r="S100" t="s">
        <v>75</v>
      </c>
      <c r="T100" t="s">
        <v>76</v>
      </c>
      <c r="U100" t="s">
        <v>76</v>
      </c>
      <c r="V100" t="s">
        <v>76</v>
      </c>
      <c r="W100" t="s">
        <v>77</v>
      </c>
      <c r="X100" t="s">
        <v>114</v>
      </c>
      <c r="Y100" t="s">
        <v>115</v>
      </c>
      <c r="Z100" t="s">
        <v>592</v>
      </c>
      <c r="AA100" t="s">
        <v>404</v>
      </c>
      <c r="AB100" t="s">
        <v>152</v>
      </c>
      <c r="AC100" t="s">
        <v>593</v>
      </c>
      <c r="AD100" t="s">
        <v>594</v>
      </c>
      <c r="AE100" t="s">
        <v>83</v>
      </c>
      <c r="AF100" t="s">
        <v>595</v>
      </c>
      <c r="AG100" t="s">
        <v>85</v>
      </c>
      <c r="AH100" t="s">
        <v>86</v>
      </c>
      <c r="AI100" t="s">
        <v>76</v>
      </c>
      <c r="AJ100">
        <v>3</v>
      </c>
      <c r="AK100">
        <v>2</v>
      </c>
      <c r="AL100" t="s">
        <v>124</v>
      </c>
      <c r="AM100" t="s">
        <v>534</v>
      </c>
      <c r="AN100" t="s">
        <v>126</v>
      </c>
      <c r="AO100">
        <v>0</v>
      </c>
      <c r="AP100">
        <v>24</v>
      </c>
      <c r="AQ100">
        <v>0</v>
      </c>
      <c r="AR100">
        <v>24</v>
      </c>
      <c r="AS100" t="s">
        <v>138</v>
      </c>
      <c r="AT100" t="s">
        <v>596</v>
      </c>
      <c r="AU100" t="s">
        <v>91</v>
      </c>
      <c r="AV100" t="s">
        <v>101</v>
      </c>
      <c r="AW100">
        <v>4.74</v>
      </c>
      <c r="AX100">
        <v>1.28</v>
      </c>
      <c r="AY100">
        <v>24</v>
      </c>
      <c r="AZ100">
        <v>6.29</v>
      </c>
      <c r="BA100">
        <v>6.74</v>
      </c>
      <c r="BB100">
        <v>1.63</v>
      </c>
      <c r="BC100">
        <v>24</v>
      </c>
      <c r="BD100">
        <v>7.98</v>
      </c>
      <c r="BE100" t="s">
        <v>93</v>
      </c>
      <c r="BF100" t="s">
        <v>179</v>
      </c>
      <c r="BG100" t="s">
        <v>597</v>
      </c>
      <c r="BI100">
        <v>99</v>
      </c>
    </row>
    <row r="101" spans="1:61">
      <c r="A101" t="s">
        <v>600</v>
      </c>
      <c r="B101" t="s">
        <v>601</v>
      </c>
      <c r="C101" t="s">
        <v>602</v>
      </c>
      <c r="D101" t="s">
        <v>603</v>
      </c>
      <c r="E101" t="s">
        <v>604</v>
      </c>
      <c r="F101" t="s">
        <v>66</v>
      </c>
      <c r="G101">
        <v>1.6910000000000001</v>
      </c>
      <c r="H101" t="s">
        <v>67</v>
      </c>
      <c r="I101">
        <v>2014</v>
      </c>
      <c r="J101" t="s">
        <v>605</v>
      </c>
      <c r="K101" t="s">
        <v>525</v>
      </c>
      <c r="L101" t="s">
        <v>526</v>
      </c>
      <c r="M101" t="s">
        <v>71</v>
      </c>
      <c r="N101" t="s">
        <v>527</v>
      </c>
      <c r="O101" t="s">
        <v>73</v>
      </c>
      <c r="P101" t="s">
        <v>113</v>
      </c>
      <c r="Q101" t="s">
        <v>75</v>
      </c>
      <c r="R101" t="s">
        <v>72</v>
      </c>
      <c r="S101" t="s">
        <v>75</v>
      </c>
      <c r="T101" t="s">
        <v>76</v>
      </c>
      <c r="U101" t="s">
        <v>76</v>
      </c>
      <c r="V101" t="s">
        <v>76</v>
      </c>
      <c r="W101" t="s">
        <v>77</v>
      </c>
      <c r="X101" t="s">
        <v>114</v>
      </c>
      <c r="Y101" t="s">
        <v>115</v>
      </c>
      <c r="Z101" t="s">
        <v>592</v>
      </c>
      <c r="AA101" t="s">
        <v>404</v>
      </c>
      <c r="AB101" t="s">
        <v>152</v>
      </c>
      <c r="AC101" t="s">
        <v>593</v>
      </c>
      <c r="AD101" t="s">
        <v>594</v>
      </c>
      <c r="AE101" t="s">
        <v>83</v>
      </c>
      <c r="AF101" t="s">
        <v>606</v>
      </c>
      <c r="AG101" t="s">
        <v>85</v>
      </c>
      <c r="AH101" t="s">
        <v>86</v>
      </c>
      <c r="AI101" t="s">
        <v>76</v>
      </c>
      <c r="AJ101">
        <v>3</v>
      </c>
      <c r="AK101" t="s">
        <v>607</v>
      </c>
      <c r="AL101" t="s">
        <v>124</v>
      </c>
      <c r="AM101" t="s">
        <v>534</v>
      </c>
      <c r="AN101" t="s">
        <v>126</v>
      </c>
      <c r="AO101">
        <v>0</v>
      </c>
      <c r="AP101">
        <v>12</v>
      </c>
      <c r="AQ101">
        <v>0</v>
      </c>
      <c r="AR101">
        <v>14</v>
      </c>
      <c r="AS101" t="s">
        <v>138</v>
      </c>
      <c r="AT101" t="s">
        <v>608</v>
      </c>
      <c r="AU101" t="s">
        <v>300</v>
      </c>
      <c r="AV101" t="s">
        <v>92</v>
      </c>
      <c r="AW101">
        <v>20.94</v>
      </c>
      <c r="AX101">
        <v>2.61</v>
      </c>
      <c r="AY101">
        <v>12</v>
      </c>
      <c r="AZ101">
        <v>9.0500000000000007</v>
      </c>
      <c r="BA101">
        <v>21.51</v>
      </c>
      <c r="BB101">
        <v>2.38</v>
      </c>
      <c r="BC101">
        <v>14</v>
      </c>
      <c r="BD101">
        <v>8.89</v>
      </c>
      <c r="BE101" t="s">
        <v>93</v>
      </c>
      <c r="BF101" t="s">
        <v>232</v>
      </c>
      <c r="BI101">
        <v>100</v>
      </c>
    </row>
    <row r="102" spans="1:61">
      <c r="A102" t="s">
        <v>609</v>
      </c>
      <c r="B102" t="s">
        <v>601</v>
      </c>
      <c r="C102" t="s">
        <v>602</v>
      </c>
      <c r="D102" t="s">
        <v>603</v>
      </c>
      <c r="E102" t="s">
        <v>604</v>
      </c>
      <c r="F102" t="s">
        <v>66</v>
      </c>
      <c r="G102">
        <v>1.6910000000000001</v>
      </c>
      <c r="H102" t="s">
        <v>67</v>
      </c>
      <c r="I102">
        <v>2014</v>
      </c>
      <c r="J102" t="s">
        <v>605</v>
      </c>
      <c r="K102" t="s">
        <v>525</v>
      </c>
      <c r="L102" t="s">
        <v>526</v>
      </c>
      <c r="M102" t="s">
        <v>71</v>
      </c>
      <c r="N102" t="s">
        <v>527</v>
      </c>
      <c r="O102" t="s">
        <v>73</v>
      </c>
      <c r="P102" t="s">
        <v>113</v>
      </c>
      <c r="Q102" t="s">
        <v>75</v>
      </c>
      <c r="R102" t="s">
        <v>72</v>
      </c>
      <c r="S102" t="s">
        <v>75</v>
      </c>
      <c r="T102" t="s">
        <v>76</v>
      </c>
      <c r="U102" t="s">
        <v>76</v>
      </c>
      <c r="V102" t="s">
        <v>76</v>
      </c>
      <c r="W102" t="s">
        <v>77</v>
      </c>
      <c r="X102" t="s">
        <v>114</v>
      </c>
      <c r="Y102" t="s">
        <v>115</v>
      </c>
      <c r="Z102" t="s">
        <v>592</v>
      </c>
      <c r="AA102" t="s">
        <v>404</v>
      </c>
      <c r="AB102" t="s">
        <v>152</v>
      </c>
      <c r="AC102" t="s">
        <v>593</v>
      </c>
      <c r="AD102" t="s">
        <v>594</v>
      </c>
      <c r="AE102" t="s">
        <v>83</v>
      </c>
      <c r="AF102" t="s">
        <v>606</v>
      </c>
      <c r="AG102" t="s">
        <v>85</v>
      </c>
      <c r="AH102" t="s">
        <v>86</v>
      </c>
      <c r="AI102" t="s">
        <v>76</v>
      </c>
      <c r="AJ102">
        <v>3</v>
      </c>
      <c r="AK102" t="s">
        <v>607</v>
      </c>
      <c r="AL102" t="s">
        <v>124</v>
      </c>
      <c r="AM102" t="s">
        <v>534</v>
      </c>
      <c r="AN102" t="s">
        <v>126</v>
      </c>
      <c r="AO102">
        <v>0</v>
      </c>
      <c r="AP102">
        <v>12</v>
      </c>
      <c r="AQ102">
        <v>0</v>
      </c>
      <c r="AR102">
        <v>14</v>
      </c>
      <c r="AS102" t="s">
        <v>138</v>
      </c>
      <c r="AT102" t="s">
        <v>608</v>
      </c>
      <c r="AU102" t="s">
        <v>300</v>
      </c>
      <c r="AV102" t="s">
        <v>98</v>
      </c>
      <c r="AW102">
        <v>15.49</v>
      </c>
      <c r="AX102">
        <v>3.2</v>
      </c>
      <c r="AY102">
        <v>12</v>
      </c>
      <c r="AZ102">
        <v>11.09</v>
      </c>
      <c r="BA102">
        <v>13.75</v>
      </c>
      <c r="BB102">
        <v>2.99</v>
      </c>
      <c r="BC102">
        <v>14</v>
      </c>
      <c r="BD102">
        <v>11.2</v>
      </c>
      <c r="BE102" t="s">
        <v>93</v>
      </c>
      <c r="BF102" t="s">
        <v>232</v>
      </c>
      <c r="BI102">
        <v>101</v>
      </c>
    </row>
    <row r="103" spans="1:61">
      <c r="A103" t="s">
        <v>610</v>
      </c>
      <c r="B103" t="s">
        <v>601</v>
      </c>
      <c r="C103" t="s">
        <v>602</v>
      </c>
      <c r="D103" t="s">
        <v>603</v>
      </c>
      <c r="E103" t="s">
        <v>604</v>
      </c>
      <c r="F103" t="s">
        <v>66</v>
      </c>
      <c r="G103">
        <v>1.6910000000000001</v>
      </c>
      <c r="H103" t="s">
        <v>67</v>
      </c>
      <c r="I103">
        <v>2014</v>
      </c>
      <c r="J103" t="s">
        <v>605</v>
      </c>
      <c r="K103" t="s">
        <v>525</v>
      </c>
      <c r="L103" t="s">
        <v>526</v>
      </c>
      <c r="M103" t="s">
        <v>71</v>
      </c>
      <c r="N103" t="s">
        <v>527</v>
      </c>
      <c r="O103" t="s">
        <v>73</v>
      </c>
      <c r="P103" t="s">
        <v>113</v>
      </c>
      <c r="Q103" t="s">
        <v>75</v>
      </c>
      <c r="R103" t="s">
        <v>72</v>
      </c>
      <c r="S103" t="s">
        <v>75</v>
      </c>
      <c r="T103" t="s">
        <v>76</v>
      </c>
      <c r="U103" t="s">
        <v>76</v>
      </c>
      <c r="V103" t="s">
        <v>76</v>
      </c>
      <c r="W103" t="s">
        <v>77</v>
      </c>
      <c r="X103" t="s">
        <v>114</v>
      </c>
      <c r="Y103" t="s">
        <v>115</v>
      </c>
      <c r="Z103" t="s">
        <v>592</v>
      </c>
      <c r="AA103" t="s">
        <v>404</v>
      </c>
      <c r="AB103" t="s">
        <v>152</v>
      </c>
      <c r="AC103" t="s">
        <v>593</v>
      </c>
      <c r="AD103" t="s">
        <v>594</v>
      </c>
      <c r="AE103" t="s">
        <v>83</v>
      </c>
      <c r="AF103" t="s">
        <v>606</v>
      </c>
      <c r="AG103" t="s">
        <v>85</v>
      </c>
      <c r="AH103" t="s">
        <v>86</v>
      </c>
      <c r="AI103" t="s">
        <v>76</v>
      </c>
      <c r="AJ103">
        <v>3</v>
      </c>
      <c r="AK103" t="s">
        <v>607</v>
      </c>
      <c r="AL103" t="s">
        <v>124</v>
      </c>
      <c r="AM103" t="s">
        <v>534</v>
      </c>
      <c r="AN103" t="s">
        <v>126</v>
      </c>
      <c r="AO103">
        <v>0</v>
      </c>
      <c r="AP103">
        <v>12</v>
      </c>
      <c r="AQ103">
        <v>0</v>
      </c>
      <c r="AR103">
        <v>14</v>
      </c>
      <c r="AS103" t="s">
        <v>138</v>
      </c>
      <c r="AT103" t="s">
        <v>608</v>
      </c>
      <c r="AU103" t="s">
        <v>300</v>
      </c>
      <c r="AV103" t="s">
        <v>101</v>
      </c>
      <c r="AW103">
        <v>2.97</v>
      </c>
      <c r="AX103">
        <v>0.32</v>
      </c>
      <c r="AY103">
        <v>12</v>
      </c>
      <c r="AZ103">
        <v>1.1200000000000001</v>
      </c>
      <c r="BA103">
        <v>5.96</v>
      </c>
      <c r="BB103">
        <v>1.66</v>
      </c>
      <c r="BC103">
        <v>14</v>
      </c>
      <c r="BD103">
        <v>6.22</v>
      </c>
      <c r="BE103" t="s">
        <v>93</v>
      </c>
      <c r="BF103" t="s">
        <v>232</v>
      </c>
      <c r="BI103">
        <v>102</v>
      </c>
    </row>
    <row r="104" spans="1:61">
      <c r="A104" t="s">
        <v>611</v>
      </c>
      <c r="B104" t="s">
        <v>612</v>
      </c>
      <c r="C104" t="s">
        <v>613</v>
      </c>
      <c r="D104" t="s">
        <v>614</v>
      </c>
      <c r="E104" t="s">
        <v>615</v>
      </c>
      <c r="F104" t="s">
        <v>616</v>
      </c>
      <c r="G104">
        <v>2.056</v>
      </c>
      <c r="H104" t="s">
        <v>67</v>
      </c>
      <c r="I104">
        <v>2017</v>
      </c>
      <c r="J104" t="s">
        <v>617</v>
      </c>
      <c r="K104" t="s">
        <v>525</v>
      </c>
      <c r="L104" t="s">
        <v>526</v>
      </c>
      <c r="M104" t="s">
        <v>71</v>
      </c>
      <c r="N104" t="s">
        <v>527</v>
      </c>
      <c r="O104" t="s">
        <v>73</v>
      </c>
      <c r="P104" t="s">
        <v>113</v>
      </c>
      <c r="Q104" t="s">
        <v>75</v>
      </c>
      <c r="R104" t="s">
        <v>72</v>
      </c>
      <c r="S104" t="s">
        <v>75</v>
      </c>
      <c r="T104" t="s">
        <v>76</v>
      </c>
      <c r="U104" t="s">
        <v>76</v>
      </c>
      <c r="V104" t="s">
        <v>220</v>
      </c>
      <c r="W104" t="s">
        <v>77</v>
      </c>
      <c r="X104" t="s">
        <v>114</v>
      </c>
      <c r="Y104" t="s">
        <v>115</v>
      </c>
      <c r="Z104" t="s">
        <v>592</v>
      </c>
      <c r="AA104" t="s">
        <v>404</v>
      </c>
      <c r="AB104" t="s">
        <v>152</v>
      </c>
      <c r="AC104" t="s">
        <v>593</v>
      </c>
      <c r="AD104" t="s">
        <v>594</v>
      </c>
      <c r="AE104" t="s">
        <v>83</v>
      </c>
      <c r="AF104" t="s">
        <v>618</v>
      </c>
      <c r="AG104" t="s">
        <v>85</v>
      </c>
      <c r="AH104" t="s">
        <v>86</v>
      </c>
      <c r="AI104" t="s">
        <v>76</v>
      </c>
      <c r="AJ104">
        <v>3</v>
      </c>
      <c r="AK104">
        <v>1</v>
      </c>
      <c r="AL104" t="s">
        <v>124</v>
      </c>
      <c r="AM104" t="s">
        <v>534</v>
      </c>
      <c r="AN104" t="s">
        <v>126</v>
      </c>
      <c r="AO104">
        <v>0</v>
      </c>
      <c r="AP104">
        <v>14</v>
      </c>
      <c r="AQ104">
        <v>0</v>
      </c>
      <c r="AR104">
        <v>14</v>
      </c>
      <c r="AS104" t="s">
        <v>138</v>
      </c>
      <c r="AT104" t="s">
        <v>619</v>
      </c>
      <c r="AU104" t="s">
        <v>91</v>
      </c>
      <c r="AV104" t="s">
        <v>92</v>
      </c>
      <c r="AW104">
        <v>12.86</v>
      </c>
      <c r="AX104">
        <v>2.72</v>
      </c>
      <c r="AY104">
        <v>14</v>
      </c>
      <c r="AZ104">
        <v>10.18</v>
      </c>
      <c r="BA104">
        <v>21.52</v>
      </c>
      <c r="BB104">
        <v>2.46</v>
      </c>
      <c r="BC104">
        <v>14</v>
      </c>
      <c r="BD104">
        <v>9.19</v>
      </c>
      <c r="BE104" t="s">
        <v>93</v>
      </c>
      <c r="BF104" t="s">
        <v>620</v>
      </c>
      <c r="BG104" t="s">
        <v>621</v>
      </c>
      <c r="BH104" t="s">
        <v>96</v>
      </c>
      <c r="BI104">
        <v>103</v>
      </c>
    </row>
    <row r="105" spans="1:61">
      <c r="A105" t="s">
        <v>622</v>
      </c>
      <c r="B105" t="s">
        <v>612</v>
      </c>
      <c r="C105" t="s">
        <v>613</v>
      </c>
      <c r="D105" t="s">
        <v>614</v>
      </c>
      <c r="E105" t="s">
        <v>615</v>
      </c>
      <c r="F105" t="s">
        <v>616</v>
      </c>
      <c r="G105">
        <v>2.056</v>
      </c>
      <c r="H105" t="s">
        <v>67</v>
      </c>
      <c r="I105">
        <v>2017</v>
      </c>
      <c r="J105" t="s">
        <v>617</v>
      </c>
      <c r="K105" t="s">
        <v>525</v>
      </c>
      <c r="L105" t="s">
        <v>526</v>
      </c>
      <c r="M105" t="s">
        <v>71</v>
      </c>
      <c r="N105" t="s">
        <v>527</v>
      </c>
      <c r="O105" t="s">
        <v>73</v>
      </c>
      <c r="P105" t="s">
        <v>113</v>
      </c>
      <c r="Q105" t="s">
        <v>75</v>
      </c>
      <c r="R105" t="s">
        <v>72</v>
      </c>
      <c r="S105" t="s">
        <v>75</v>
      </c>
      <c r="T105" t="s">
        <v>76</v>
      </c>
      <c r="U105" t="s">
        <v>76</v>
      </c>
      <c r="V105" t="s">
        <v>220</v>
      </c>
      <c r="W105" t="s">
        <v>77</v>
      </c>
      <c r="X105" t="s">
        <v>114</v>
      </c>
      <c r="Y105" t="s">
        <v>115</v>
      </c>
      <c r="Z105" t="s">
        <v>592</v>
      </c>
      <c r="AA105" t="s">
        <v>404</v>
      </c>
      <c r="AB105" t="s">
        <v>152</v>
      </c>
      <c r="AC105" t="s">
        <v>593</v>
      </c>
      <c r="AD105" t="s">
        <v>594</v>
      </c>
      <c r="AE105" t="s">
        <v>83</v>
      </c>
      <c r="AF105" t="s">
        <v>618</v>
      </c>
      <c r="AG105" t="s">
        <v>85</v>
      </c>
      <c r="AH105" t="s">
        <v>86</v>
      </c>
      <c r="AI105" t="s">
        <v>76</v>
      </c>
      <c r="AJ105">
        <v>3</v>
      </c>
      <c r="AK105">
        <v>1</v>
      </c>
      <c r="AL105" t="s">
        <v>124</v>
      </c>
      <c r="AM105" t="s">
        <v>534</v>
      </c>
      <c r="AN105" t="s">
        <v>126</v>
      </c>
      <c r="AO105">
        <v>0</v>
      </c>
      <c r="AP105">
        <v>14</v>
      </c>
      <c r="AQ105">
        <v>0</v>
      </c>
      <c r="AR105">
        <v>14</v>
      </c>
      <c r="AS105" t="s">
        <v>138</v>
      </c>
      <c r="AT105" t="s">
        <v>619</v>
      </c>
      <c r="AU105" t="s">
        <v>91</v>
      </c>
      <c r="AV105" t="s">
        <v>98</v>
      </c>
      <c r="AW105">
        <v>5.78</v>
      </c>
      <c r="AX105">
        <v>1.61</v>
      </c>
      <c r="AY105">
        <v>14</v>
      </c>
      <c r="AZ105">
        <v>6.04</v>
      </c>
      <c r="BA105">
        <v>13.69</v>
      </c>
      <c r="BB105">
        <v>3.14</v>
      </c>
      <c r="BC105">
        <v>14</v>
      </c>
      <c r="BD105">
        <v>11.74</v>
      </c>
      <c r="BE105" t="s">
        <v>93</v>
      </c>
      <c r="BF105" t="s">
        <v>620</v>
      </c>
      <c r="BG105" t="s">
        <v>621</v>
      </c>
      <c r="BH105" t="s">
        <v>96</v>
      </c>
      <c r="BI105">
        <v>104</v>
      </c>
    </row>
    <row r="106" spans="1:61">
      <c r="A106" t="s">
        <v>623</v>
      </c>
      <c r="B106" t="s">
        <v>612</v>
      </c>
      <c r="C106" t="s">
        <v>613</v>
      </c>
      <c r="D106" t="s">
        <v>614</v>
      </c>
      <c r="E106" t="s">
        <v>615</v>
      </c>
      <c r="F106" t="s">
        <v>616</v>
      </c>
      <c r="G106">
        <v>2.056</v>
      </c>
      <c r="H106" t="s">
        <v>67</v>
      </c>
      <c r="I106">
        <v>2017</v>
      </c>
      <c r="J106" t="s">
        <v>617</v>
      </c>
      <c r="K106" t="s">
        <v>525</v>
      </c>
      <c r="L106" t="s">
        <v>526</v>
      </c>
      <c r="M106" t="s">
        <v>71</v>
      </c>
      <c r="N106" t="s">
        <v>527</v>
      </c>
      <c r="O106" t="s">
        <v>73</v>
      </c>
      <c r="P106" t="s">
        <v>113</v>
      </c>
      <c r="Q106" t="s">
        <v>75</v>
      </c>
      <c r="R106" t="s">
        <v>72</v>
      </c>
      <c r="S106" t="s">
        <v>75</v>
      </c>
      <c r="T106" t="s">
        <v>76</v>
      </c>
      <c r="U106" t="s">
        <v>76</v>
      </c>
      <c r="V106" t="s">
        <v>220</v>
      </c>
      <c r="W106" t="s">
        <v>77</v>
      </c>
      <c r="X106" t="s">
        <v>114</v>
      </c>
      <c r="Y106" t="s">
        <v>115</v>
      </c>
      <c r="Z106" t="s">
        <v>592</v>
      </c>
      <c r="AA106" t="s">
        <v>404</v>
      </c>
      <c r="AB106" t="s">
        <v>152</v>
      </c>
      <c r="AC106" t="s">
        <v>593</v>
      </c>
      <c r="AD106" t="s">
        <v>594</v>
      </c>
      <c r="AE106" t="s">
        <v>83</v>
      </c>
      <c r="AF106" t="s">
        <v>618</v>
      </c>
      <c r="AG106" t="s">
        <v>85</v>
      </c>
      <c r="AH106" t="s">
        <v>86</v>
      </c>
      <c r="AI106" t="s">
        <v>76</v>
      </c>
      <c r="AJ106">
        <v>3</v>
      </c>
      <c r="AK106">
        <v>1</v>
      </c>
      <c r="AL106" t="s">
        <v>124</v>
      </c>
      <c r="AM106" t="s">
        <v>534</v>
      </c>
      <c r="AN106" t="s">
        <v>126</v>
      </c>
      <c r="AO106">
        <v>0</v>
      </c>
      <c r="AP106">
        <v>14</v>
      </c>
      <c r="AQ106">
        <v>0</v>
      </c>
      <c r="AR106">
        <v>14</v>
      </c>
      <c r="AS106" t="s">
        <v>138</v>
      </c>
      <c r="AT106" t="s">
        <v>619</v>
      </c>
      <c r="AU106" t="s">
        <v>91</v>
      </c>
      <c r="AV106" t="s">
        <v>101</v>
      </c>
      <c r="AW106">
        <v>3.31</v>
      </c>
      <c r="AX106">
        <v>0.15</v>
      </c>
      <c r="AY106">
        <v>14</v>
      </c>
      <c r="AZ106">
        <v>0.55000000000000004</v>
      </c>
      <c r="BA106">
        <v>5.95</v>
      </c>
      <c r="BB106">
        <v>1.74</v>
      </c>
      <c r="BC106">
        <v>14</v>
      </c>
      <c r="BD106">
        <v>6.51</v>
      </c>
      <c r="BE106" t="s">
        <v>93</v>
      </c>
      <c r="BF106" t="s">
        <v>620</v>
      </c>
      <c r="BG106" t="s">
        <v>621</v>
      </c>
      <c r="BH106" t="s">
        <v>96</v>
      </c>
      <c r="BI106">
        <v>105</v>
      </c>
    </row>
    <row r="107" spans="1:61">
      <c r="A107" t="s">
        <v>624</v>
      </c>
      <c r="B107" t="s">
        <v>625</v>
      </c>
      <c r="C107" t="s">
        <v>626</v>
      </c>
      <c r="D107" t="s">
        <v>627</v>
      </c>
      <c r="E107" t="s">
        <v>628</v>
      </c>
      <c r="F107" t="s">
        <v>66</v>
      </c>
      <c r="G107">
        <v>1.6910000000000001</v>
      </c>
      <c r="H107" t="s">
        <v>67</v>
      </c>
      <c r="I107">
        <v>2012</v>
      </c>
      <c r="J107" t="s">
        <v>629</v>
      </c>
      <c r="K107" t="s">
        <v>110</v>
      </c>
      <c r="L107" t="s">
        <v>111</v>
      </c>
      <c r="M107" t="s">
        <v>71</v>
      </c>
      <c r="N107" t="s">
        <v>630</v>
      </c>
      <c r="O107" t="s">
        <v>73</v>
      </c>
      <c r="P107" t="s">
        <v>113</v>
      </c>
      <c r="Q107" t="s">
        <v>219</v>
      </c>
      <c r="R107" t="s">
        <v>220</v>
      </c>
      <c r="S107" t="s">
        <v>221</v>
      </c>
      <c r="T107" t="s">
        <v>76</v>
      </c>
      <c r="U107" t="s">
        <v>76</v>
      </c>
      <c r="V107" t="s">
        <v>76</v>
      </c>
      <c r="W107" t="s">
        <v>77</v>
      </c>
      <c r="X107" t="s">
        <v>356</v>
      </c>
      <c r="Y107" t="s">
        <v>356</v>
      </c>
      <c r="Z107" t="s">
        <v>631</v>
      </c>
      <c r="AA107" t="s">
        <v>632</v>
      </c>
      <c r="AB107" t="s">
        <v>152</v>
      </c>
      <c r="AC107" t="s">
        <v>633</v>
      </c>
      <c r="AD107" t="s">
        <v>634</v>
      </c>
      <c r="AE107" t="s">
        <v>83</v>
      </c>
      <c r="AF107" t="s">
        <v>123</v>
      </c>
      <c r="AG107" t="s">
        <v>123</v>
      </c>
      <c r="AH107" t="s">
        <v>86</v>
      </c>
      <c r="AI107" t="s">
        <v>76</v>
      </c>
      <c r="AJ107">
        <v>1</v>
      </c>
      <c r="AK107">
        <v>5</v>
      </c>
      <c r="AL107" t="s">
        <v>635</v>
      </c>
      <c r="AM107" t="s">
        <v>636</v>
      </c>
      <c r="AN107" t="s">
        <v>126</v>
      </c>
      <c r="AO107">
        <v>0</v>
      </c>
      <c r="AP107">
        <v>10</v>
      </c>
      <c r="AQ107">
        <v>0</v>
      </c>
      <c r="AR107">
        <v>10</v>
      </c>
      <c r="AS107" t="s">
        <v>138</v>
      </c>
      <c r="AT107" t="s">
        <v>637</v>
      </c>
      <c r="AU107" t="s">
        <v>300</v>
      </c>
      <c r="AV107" t="s">
        <v>98</v>
      </c>
      <c r="AW107">
        <v>11.19</v>
      </c>
      <c r="AX107">
        <v>14.48</v>
      </c>
      <c r="AY107">
        <v>10</v>
      </c>
      <c r="AZ107">
        <v>45.79</v>
      </c>
      <c r="BA107">
        <v>18.14</v>
      </c>
      <c r="BB107">
        <v>20.13</v>
      </c>
      <c r="BC107">
        <v>10</v>
      </c>
      <c r="BD107">
        <v>63.65</v>
      </c>
      <c r="BE107" t="s">
        <v>93</v>
      </c>
      <c r="BF107" t="s">
        <v>638</v>
      </c>
      <c r="BG107" t="s">
        <v>639</v>
      </c>
      <c r="BH107" t="s">
        <v>96</v>
      </c>
      <c r="BI107">
        <v>106</v>
      </c>
    </row>
    <row r="108" spans="1:61">
      <c r="A108" t="s">
        <v>640</v>
      </c>
      <c r="B108" t="s">
        <v>625</v>
      </c>
      <c r="C108" t="s">
        <v>626</v>
      </c>
      <c r="D108" t="s">
        <v>627</v>
      </c>
      <c r="E108" t="s">
        <v>628</v>
      </c>
      <c r="F108" t="s">
        <v>66</v>
      </c>
      <c r="G108">
        <v>1.6910000000000001</v>
      </c>
      <c r="H108" t="s">
        <v>67</v>
      </c>
      <c r="I108">
        <v>2012</v>
      </c>
      <c r="J108" t="s">
        <v>641</v>
      </c>
      <c r="K108" t="s">
        <v>110</v>
      </c>
      <c r="L108" t="s">
        <v>111</v>
      </c>
      <c r="M108" t="s">
        <v>71</v>
      </c>
      <c r="N108" t="s">
        <v>630</v>
      </c>
      <c r="O108" t="s">
        <v>73</v>
      </c>
      <c r="P108" t="s">
        <v>113</v>
      </c>
      <c r="Q108" t="s">
        <v>219</v>
      </c>
      <c r="R108" t="s">
        <v>220</v>
      </c>
      <c r="S108" t="s">
        <v>221</v>
      </c>
      <c r="T108" t="s">
        <v>76</v>
      </c>
      <c r="U108" t="s">
        <v>76</v>
      </c>
      <c r="V108" t="s">
        <v>76</v>
      </c>
      <c r="W108" t="s">
        <v>77</v>
      </c>
      <c r="X108" t="s">
        <v>356</v>
      </c>
      <c r="Y108" t="s">
        <v>356</v>
      </c>
      <c r="Z108" t="s">
        <v>631</v>
      </c>
      <c r="AA108" t="s">
        <v>632</v>
      </c>
      <c r="AB108" t="s">
        <v>152</v>
      </c>
      <c r="AC108" t="s">
        <v>633</v>
      </c>
      <c r="AD108" t="s">
        <v>634</v>
      </c>
      <c r="AE108" t="s">
        <v>83</v>
      </c>
      <c r="AF108" t="s">
        <v>123</v>
      </c>
      <c r="AG108" t="s">
        <v>123</v>
      </c>
      <c r="AH108" t="s">
        <v>86</v>
      </c>
      <c r="AI108" t="s">
        <v>76</v>
      </c>
      <c r="AJ108">
        <v>1</v>
      </c>
      <c r="AK108">
        <v>5</v>
      </c>
      <c r="AL108" t="s">
        <v>635</v>
      </c>
      <c r="AM108" t="s">
        <v>636</v>
      </c>
      <c r="AN108" t="s">
        <v>88</v>
      </c>
      <c r="AO108">
        <v>0</v>
      </c>
      <c r="AP108">
        <v>10</v>
      </c>
      <c r="AQ108">
        <v>0</v>
      </c>
      <c r="AR108">
        <v>10</v>
      </c>
      <c r="AS108" t="s">
        <v>138</v>
      </c>
      <c r="AT108" t="s">
        <v>128</v>
      </c>
      <c r="AU108" t="s">
        <v>300</v>
      </c>
      <c r="AV108" t="s">
        <v>98</v>
      </c>
      <c r="AW108">
        <v>0.85</v>
      </c>
      <c r="AX108">
        <v>0.08</v>
      </c>
      <c r="AY108">
        <v>10</v>
      </c>
      <c r="AZ108">
        <v>0.25</v>
      </c>
      <c r="BA108">
        <v>0.55000000000000004</v>
      </c>
      <c r="BB108">
        <v>0.08</v>
      </c>
      <c r="BC108">
        <v>10</v>
      </c>
      <c r="BD108">
        <v>0.25</v>
      </c>
      <c r="BE108" t="s">
        <v>93</v>
      </c>
      <c r="BF108" t="s">
        <v>642</v>
      </c>
      <c r="BG108" t="s">
        <v>643</v>
      </c>
      <c r="BH108" t="s">
        <v>96</v>
      </c>
      <c r="BI108">
        <v>107</v>
      </c>
    </row>
    <row r="109" spans="1:61">
      <c r="A109" t="s">
        <v>644</v>
      </c>
      <c r="B109" t="s">
        <v>645</v>
      </c>
      <c r="C109" t="s">
        <v>646</v>
      </c>
      <c r="D109" t="s">
        <v>647</v>
      </c>
      <c r="E109" t="s">
        <v>648</v>
      </c>
      <c r="F109" t="s">
        <v>66</v>
      </c>
      <c r="G109">
        <v>1.6910000000000001</v>
      </c>
      <c r="H109" t="s">
        <v>67</v>
      </c>
      <c r="I109">
        <v>2010</v>
      </c>
      <c r="J109" t="s">
        <v>649</v>
      </c>
      <c r="K109" t="s">
        <v>525</v>
      </c>
      <c r="L109" t="s">
        <v>526</v>
      </c>
      <c r="M109" t="s">
        <v>71</v>
      </c>
      <c r="N109" t="s">
        <v>650</v>
      </c>
      <c r="O109" t="s">
        <v>73</v>
      </c>
      <c r="P109" t="s">
        <v>74</v>
      </c>
      <c r="Q109" t="s">
        <v>75</v>
      </c>
      <c r="R109" t="s">
        <v>72</v>
      </c>
      <c r="S109" t="s">
        <v>75</v>
      </c>
      <c r="T109" t="s">
        <v>76</v>
      </c>
      <c r="U109" t="s">
        <v>76</v>
      </c>
      <c r="V109" t="s">
        <v>76</v>
      </c>
      <c r="W109" t="s">
        <v>77</v>
      </c>
      <c r="X109" t="s">
        <v>114</v>
      </c>
      <c r="Y109" t="s">
        <v>115</v>
      </c>
      <c r="Z109" t="s">
        <v>592</v>
      </c>
      <c r="AA109" t="s">
        <v>404</v>
      </c>
      <c r="AB109" t="s">
        <v>152</v>
      </c>
      <c r="AC109" t="s">
        <v>651</v>
      </c>
      <c r="AD109" t="s">
        <v>478</v>
      </c>
      <c r="AE109" t="s">
        <v>83</v>
      </c>
      <c r="AF109" t="s">
        <v>652</v>
      </c>
      <c r="AG109" t="s">
        <v>85</v>
      </c>
      <c r="AH109" t="s">
        <v>154</v>
      </c>
      <c r="AI109" t="s">
        <v>76</v>
      </c>
      <c r="AJ109">
        <v>3</v>
      </c>
      <c r="AK109" t="s">
        <v>87</v>
      </c>
      <c r="AL109" t="s">
        <v>124</v>
      </c>
      <c r="AM109" t="s">
        <v>534</v>
      </c>
      <c r="AN109" t="s">
        <v>88</v>
      </c>
      <c r="AO109">
        <v>0</v>
      </c>
      <c r="AP109">
        <v>10</v>
      </c>
      <c r="AQ109">
        <v>0</v>
      </c>
      <c r="AR109">
        <v>10</v>
      </c>
      <c r="AS109" t="s">
        <v>138</v>
      </c>
      <c r="AT109" t="s">
        <v>653</v>
      </c>
      <c r="AU109" t="s">
        <v>91</v>
      </c>
      <c r="AV109" t="s">
        <v>92</v>
      </c>
      <c r="AW109">
        <v>0.06</v>
      </c>
      <c r="AX109">
        <v>0.04</v>
      </c>
      <c r="AY109">
        <v>10</v>
      </c>
      <c r="AZ109">
        <v>0.11</v>
      </c>
      <c r="BA109">
        <v>0.03</v>
      </c>
      <c r="BB109">
        <v>0.01</v>
      </c>
      <c r="BC109">
        <v>10</v>
      </c>
      <c r="BD109">
        <v>0.04</v>
      </c>
      <c r="BE109" t="s">
        <v>93</v>
      </c>
      <c r="BF109" t="s">
        <v>205</v>
      </c>
      <c r="BG109" t="s">
        <v>654</v>
      </c>
      <c r="BI109">
        <v>108</v>
      </c>
    </row>
    <row r="110" spans="1:61">
      <c r="A110" t="s">
        <v>655</v>
      </c>
      <c r="B110" t="s">
        <v>645</v>
      </c>
      <c r="C110" t="s">
        <v>646</v>
      </c>
      <c r="D110" t="s">
        <v>647</v>
      </c>
      <c r="E110" t="s">
        <v>648</v>
      </c>
      <c r="F110" t="s">
        <v>66</v>
      </c>
      <c r="G110">
        <v>1.6910000000000001</v>
      </c>
      <c r="H110" t="s">
        <v>67</v>
      </c>
      <c r="I110">
        <v>2010</v>
      </c>
      <c r="J110" t="s">
        <v>649</v>
      </c>
      <c r="K110" t="s">
        <v>525</v>
      </c>
      <c r="L110" t="s">
        <v>526</v>
      </c>
      <c r="M110" t="s">
        <v>71</v>
      </c>
      <c r="N110" t="s">
        <v>650</v>
      </c>
      <c r="O110" t="s">
        <v>73</v>
      </c>
      <c r="P110" t="s">
        <v>74</v>
      </c>
      <c r="Q110" t="s">
        <v>75</v>
      </c>
      <c r="R110" t="s">
        <v>72</v>
      </c>
      <c r="S110" t="s">
        <v>75</v>
      </c>
      <c r="T110" t="s">
        <v>76</v>
      </c>
      <c r="U110" t="s">
        <v>76</v>
      </c>
      <c r="V110" t="s">
        <v>76</v>
      </c>
      <c r="W110" t="s">
        <v>77</v>
      </c>
      <c r="X110" t="s">
        <v>114</v>
      </c>
      <c r="Y110" t="s">
        <v>115</v>
      </c>
      <c r="Z110" t="s">
        <v>592</v>
      </c>
      <c r="AA110" t="s">
        <v>404</v>
      </c>
      <c r="AB110" t="s">
        <v>152</v>
      </c>
      <c r="AC110" t="s">
        <v>651</v>
      </c>
      <c r="AD110" t="s">
        <v>478</v>
      </c>
      <c r="AE110" t="s">
        <v>83</v>
      </c>
      <c r="AF110" t="s">
        <v>652</v>
      </c>
      <c r="AG110" t="s">
        <v>85</v>
      </c>
      <c r="AH110" t="s">
        <v>154</v>
      </c>
      <c r="AI110" t="s">
        <v>76</v>
      </c>
      <c r="AJ110">
        <v>3</v>
      </c>
      <c r="AK110" t="s">
        <v>87</v>
      </c>
      <c r="AL110" t="s">
        <v>124</v>
      </c>
      <c r="AM110" t="s">
        <v>534</v>
      </c>
      <c r="AN110" t="s">
        <v>88</v>
      </c>
      <c r="AO110">
        <v>0</v>
      </c>
      <c r="AP110">
        <v>10</v>
      </c>
      <c r="AQ110">
        <v>0</v>
      </c>
      <c r="AR110">
        <v>10</v>
      </c>
      <c r="AS110" t="s">
        <v>138</v>
      </c>
      <c r="AT110" t="s">
        <v>653</v>
      </c>
      <c r="AU110" t="s">
        <v>91</v>
      </c>
      <c r="AV110" t="s">
        <v>98</v>
      </c>
      <c r="AW110">
        <v>0.3</v>
      </c>
      <c r="AX110">
        <v>0.17</v>
      </c>
      <c r="AY110">
        <v>10</v>
      </c>
      <c r="AZ110">
        <v>0.52</v>
      </c>
      <c r="BA110">
        <v>0.42</v>
      </c>
      <c r="BB110">
        <v>0.22</v>
      </c>
      <c r="BC110">
        <v>10</v>
      </c>
      <c r="BD110">
        <v>0.69</v>
      </c>
      <c r="BE110" t="s">
        <v>93</v>
      </c>
      <c r="BF110" t="s">
        <v>205</v>
      </c>
      <c r="BG110" t="s">
        <v>654</v>
      </c>
      <c r="BI110">
        <v>109</v>
      </c>
    </row>
    <row r="111" spans="1:61">
      <c r="A111" t="s">
        <v>656</v>
      </c>
      <c r="B111" t="s">
        <v>645</v>
      </c>
      <c r="C111" t="s">
        <v>646</v>
      </c>
      <c r="D111" t="s">
        <v>647</v>
      </c>
      <c r="E111" t="s">
        <v>648</v>
      </c>
      <c r="F111" t="s">
        <v>66</v>
      </c>
      <c r="G111">
        <v>1.6910000000000001</v>
      </c>
      <c r="H111" t="s">
        <v>67</v>
      </c>
      <c r="I111">
        <v>2010</v>
      </c>
      <c r="J111" t="s">
        <v>649</v>
      </c>
      <c r="K111" t="s">
        <v>525</v>
      </c>
      <c r="L111" t="s">
        <v>526</v>
      </c>
      <c r="M111" t="s">
        <v>71</v>
      </c>
      <c r="N111" t="s">
        <v>650</v>
      </c>
      <c r="O111" t="s">
        <v>73</v>
      </c>
      <c r="P111" t="s">
        <v>74</v>
      </c>
      <c r="Q111" t="s">
        <v>75</v>
      </c>
      <c r="R111" t="s">
        <v>72</v>
      </c>
      <c r="S111" t="s">
        <v>75</v>
      </c>
      <c r="T111" t="s">
        <v>76</v>
      </c>
      <c r="U111" t="s">
        <v>76</v>
      </c>
      <c r="V111" t="s">
        <v>76</v>
      </c>
      <c r="W111" t="s">
        <v>77</v>
      </c>
      <c r="X111" t="s">
        <v>114</v>
      </c>
      <c r="Y111" t="s">
        <v>115</v>
      </c>
      <c r="Z111" t="s">
        <v>592</v>
      </c>
      <c r="AA111" t="s">
        <v>404</v>
      </c>
      <c r="AB111" t="s">
        <v>152</v>
      </c>
      <c r="AC111" t="s">
        <v>651</v>
      </c>
      <c r="AD111" t="s">
        <v>478</v>
      </c>
      <c r="AE111" t="s">
        <v>83</v>
      </c>
      <c r="AF111" t="s">
        <v>652</v>
      </c>
      <c r="AG111" t="s">
        <v>85</v>
      </c>
      <c r="AH111" t="s">
        <v>154</v>
      </c>
      <c r="AI111" t="s">
        <v>76</v>
      </c>
      <c r="AJ111">
        <v>3</v>
      </c>
      <c r="AK111" t="s">
        <v>87</v>
      </c>
      <c r="AL111" t="s">
        <v>124</v>
      </c>
      <c r="AM111" t="s">
        <v>534</v>
      </c>
      <c r="AN111" t="s">
        <v>88</v>
      </c>
      <c r="AO111">
        <v>0</v>
      </c>
      <c r="AP111">
        <v>10</v>
      </c>
      <c r="AQ111">
        <v>0</v>
      </c>
      <c r="AR111">
        <v>10</v>
      </c>
      <c r="AS111" t="s">
        <v>138</v>
      </c>
      <c r="AT111" t="s">
        <v>653</v>
      </c>
      <c r="AU111" t="s">
        <v>91</v>
      </c>
      <c r="AV111" t="s">
        <v>101</v>
      </c>
      <c r="AW111">
        <v>0.74</v>
      </c>
      <c r="AX111">
        <v>0.25</v>
      </c>
      <c r="AY111">
        <v>10</v>
      </c>
      <c r="AZ111">
        <v>0.8</v>
      </c>
      <c r="BA111">
        <v>0.96</v>
      </c>
      <c r="BB111">
        <v>0.09</v>
      </c>
      <c r="BC111">
        <v>10</v>
      </c>
      <c r="BD111">
        <v>0.28000000000000003</v>
      </c>
      <c r="BE111" t="s">
        <v>93</v>
      </c>
      <c r="BF111" t="s">
        <v>205</v>
      </c>
      <c r="BG111" t="s">
        <v>654</v>
      </c>
      <c r="BI111">
        <v>110</v>
      </c>
    </row>
    <row r="112" spans="1:61">
      <c r="A112" t="s">
        <v>657</v>
      </c>
      <c r="B112" t="s">
        <v>658</v>
      </c>
      <c r="C112" t="s">
        <v>659</v>
      </c>
      <c r="D112" t="s">
        <v>660</v>
      </c>
      <c r="E112" t="s">
        <v>661</v>
      </c>
      <c r="F112" t="s">
        <v>203</v>
      </c>
      <c r="G112">
        <v>2.9750000000000001</v>
      </c>
      <c r="H112" t="s">
        <v>67</v>
      </c>
      <c r="I112">
        <v>2011</v>
      </c>
      <c r="J112" t="s">
        <v>662</v>
      </c>
      <c r="K112" t="s">
        <v>525</v>
      </c>
      <c r="L112" t="s">
        <v>526</v>
      </c>
      <c r="M112" t="s">
        <v>71</v>
      </c>
      <c r="N112" t="s">
        <v>527</v>
      </c>
      <c r="O112" t="s">
        <v>73</v>
      </c>
      <c r="P112" t="s">
        <v>74</v>
      </c>
      <c r="Q112" t="s">
        <v>75</v>
      </c>
      <c r="R112" t="s">
        <v>72</v>
      </c>
      <c r="S112" t="s">
        <v>75</v>
      </c>
      <c r="T112" t="s">
        <v>76</v>
      </c>
      <c r="U112" t="s">
        <v>76</v>
      </c>
      <c r="V112" t="s">
        <v>76</v>
      </c>
      <c r="W112" t="s">
        <v>77</v>
      </c>
      <c r="X112" t="s">
        <v>114</v>
      </c>
      <c r="Y112" t="s">
        <v>115</v>
      </c>
      <c r="Z112" t="s">
        <v>150</v>
      </c>
      <c r="AA112" t="s">
        <v>663</v>
      </c>
      <c r="AB112" t="s">
        <v>152</v>
      </c>
      <c r="AC112" t="s">
        <v>664</v>
      </c>
      <c r="AD112" t="s">
        <v>665</v>
      </c>
      <c r="AE112" t="s">
        <v>83</v>
      </c>
      <c r="AF112" t="s">
        <v>666</v>
      </c>
      <c r="AG112" t="s">
        <v>85</v>
      </c>
      <c r="AH112" t="s">
        <v>86</v>
      </c>
      <c r="AI112" t="s">
        <v>76</v>
      </c>
      <c r="AJ112">
        <v>3</v>
      </c>
      <c r="AK112">
        <v>3</v>
      </c>
      <c r="AL112" t="s">
        <v>667</v>
      </c>
      <c r="AM112" t="s">
        <v>534</v>
      </c>
      <c r="AN112" t="s">
        <v>88</v>
      </c>
      <c r="AO112">
        <v>0</v>
      </c>
      <c r="AP112">
        <v>13</v>
      </c>
      <c r="AQ112">
        <v>0</v>
      </c>
      <c r="AR112">
        <v>13</v>
      </c>
      <c r="AS112" t="s">
        <v>138</v>
      </c>
      <c r="AT112" t="s">
        <v>668</v>
      </c>
      <c r="AU112" t="s">
        <v>91</v>
      </c>
      <c r="AV112" t="s">
        <v>92</v>
      </c>
      <c r="AW112">
        <v>-0.04</v>
      </c>
      <c r="AX112">
        <v>0.02</v>
      </c>
      <c r="AY112">
        <v>13</v>
      </c>
      <c r="AZ112">
        <v>0.06</v>
      </c>
      <c r="BA112">
        <v>-0.03</v>
      </c>
      <c r="BB112">
        <v>0.01</v>
      </c>
      <c r="BC112">
        <v>13</v>
      </c>
      <c r="BD112">
        <v>0.04</v>
      </c>
      <c r="BE112" t="s">
        <v>669</v>
      </c>
      <c r="BF112" t="s">
        <v>205</v>
      </c>
      <c r="BI112">
        <v>111</v>
      </c>
    </row>
    <row r="113" spans="1:61">
      <c r="A113" t="s">
        <v>670</v>
      </c>
      <c r="B113" t="s">
        <v>658</v>
      </c>
      <c r="C113" t="s">
        <v>659</v>
      </c>
      <c r="D113" t="s">
        <v>660</v>
      </c>
      <c r="E113" t="s">
        <v>661</v>
      </c>
      <c r="F113" t="s">
        <v>203</v>
      </c>
      <c r="G113">
        <v>2.976</v>
      </c>
      <c r="H113" t="s">
        <v>67</v>
      </c>
      <c r="I113">
        <v>2011</v>
      </c>
      <c r="J113" t="s">
        <v>662</v>
      </c>
      <c r="K113" t="s">
        <v>525</v>
      </c>
      <c r="L113" t="s">
        <v>526</v>
      </c>
      <c r="M113" t="s">
        <v>71</v>
      </c>
      <c r="N113" t="s">
        <v>527</v>
      </c>
      <c r="O113" t="s">
        <v>73</v>
      </c>
      <c r="P113" t="s">
        <v>74</v>
      </c>
      <c r="Q113" t="s">
        <v>75</v>
      </c>
      <c r="R113" t="s">
        <v>72</v>
      </c>
      <c r="S113" t="s">
        <v>75</v>
      </c>
      <c r="T113" t="s">
        <v>76</v>
      </c>
      <c r="U113" t="s">
        <v>76</v>
      </c>
      <c r="V113" t="s">
        <v>76</v>
      </c>
      <c r="W113" t="s">
        <v>77</v>
      </c>
      <c r="X113" t="s">
        <v>114</v>
      </c>
      <c r="Y113" t="s">
        <v>115</v>
      </c>
      <c r="Z113" t="s">
        <v>150</v>
      </c>
      <c r="AA113" t="s">
        <v>663</v>
      </c>
      <c r="AB113" t="s">
        <v>152</v>
      </c>
      <c r="AC113" t="s">
        <v>664</v>
      </c>
      <c r="AD113" t="s">
        <v>665</v>
      </c>
      <c r="AE113" t="s">
        <v>83</v>
      </c>
      <c r="AF113" t="s">
        <v>666</v>
      </c>
      <c r="AG113" t="s">
        <v>85</v>
      </c>
      <c r="AH113" t="s">
        <v>86</v>
      </c>
      <c r="AI113" t="s">
        <v>76</v>
      </c>
      <c r="AJ113">
        <v>3</v>
      </c>
      <c r="AK113">
        <v>3</v>
      </c>
      <c r="AL113" t="s">
        <v>667</v>
      </c>
      <c r="AM113" t="s">
        <v>534</v>
      </c>
      <c r="AN113" t="s">
        <v>88</v>
      </c>
      <c r="AO113">
        <v>0</v>
      </c>
      <c r="AP113">
        <v>13</v>
      </c>
      <c r="AQ113">
        <v>0</v>
      </c>
      <c r="AR113">
        <v>13</v>
      </c>
      <c r="AS113" t="s">
        <v>138</v>
      </c>
      <c r="AT113" t="s">
        <v>668</v>
      </c>
      <c r="AU113" t="s">
        <v>91</v>
      </c>
      <c r="AV113" t="s">
        <v>98</v>
      </c>
      <c r="AW113">
        <v>0</v>
      </c>
      <c r="AX113">
        <v>0.01</v>
      </c>
      <c r="AY113">
        <v>13</v>
      </c>
      <c r="AZ113">
        <v>0.03</v>
      </c>
      <c r="BA113">
        <v>0</v>
      </c>
      <c r="BB113">
        <v>0.01</v>
      </c>
      <c r="BC113">
        <v>13</v>
      </c>
      <c r="BD113">
        <v>0.03</v>
      </c>
      <c r="BE113" t="s">
        <v>669</v>
      </c>
      <c r="BF113" t="s">
        <v>205</v>
      </c>
      <c r="BI113">
        <v>112</v>
      </c>
    </row>
    <row r="114" spans="1:61">
      <c r="A114" t="s">
        <v>671</v>
      </c>
      <c r="B114" t="s">
        <v>658</v>
      </c>
      <c r="C114" t="s">
        <v>659</v>
      </c>
      <c r="D114" t="s">
        <v>660</v>
      </c>
      <c r="E114" t="s">
        <v>661</v>
      </c>
      <c r="F114" t="s">
        <v>203</v>
      </c>
      <c r="G114">
        <v>2.976</v>
      </c>
      <c r="H114" t="s">
        <v>67</v>
      </c>
      <c r="I114">
        <v>2011</v>
      </c>
      <c r="J114" t="s">
        <v>662</v>
      </c>
      <c r="K114" t="s">
        <v>525</v>
      </c>
      <c r="L114" t="s">
        <v>526</v>
      </c>
      <c r="M114" t="s">
        <v>71</v>
      </c>
      <c r="N114" t="s">
        <v>527</v>
      </c>
      <c r="O114" t="s">
        <v>73</v>
      </c>
      <c r="P114" t="s">
        <v>74</v>
      </c>
      <c r="Q114" t="s">
        <v>75</v>
      </c>
      <c r="R114" t="s">
        <v>72</v>
      </c>
      <c r="S114" t="s">
        <v>75</v>
      </c>
      <c r="T114" t="s">
        <v>76</v>
      </c>
      <c r="U114" t="s">
        <v>76</v>
      </c>
      <c r="V114" t="s">
        <v>76</v>
      </c>
      <c r="W114" t="s">
        <v>77</v>
      </c>
      <c r="X114" t="s">
        <v>114</v>
      </c>
      <c r="Y114" t="s">
        <v>115</v>
      </c>
      <c r="Z114" t="s">
        <v>150</v>
      </c>
      <c r="AA114" t="s">
        <v>663</v>
      </c>
      <c r="AB114" t="s">
        <v>152</v>
      </c>
      <c r="AC114" t="s">
        <v>664</v>
      </c>
      <c r="AD114" t="s">
        <v>665</v>
      </c>
      <c r="AE114" t="s">
        <v>83</v>
      </c>
      <c r="AF114" t="s">
        <v>666</v>
      </c>
      <c r="AG114" t="s">
        <v>85</v>
      </c>
      <c r="AH114" t="s">
        <v>86</v>
      </c>
      <c r="AI114" t="s">
        <v>76</v>
      </c>
      <c r="AJ114">
        <v>3</v>
      </c>
      <c r="AK114">
        <v>3</v>
      </c>
      <c r="AL114" t="s">
        <v>667</v>
      </c>
      <c r="AM114" t="s">
        <v>534</v>
      </c>
      <c r="AN114" t="s">
        <v>88</v>
      </c>
      <c r="AO114">
        <v>0</v>
      </c>
      <c r="AP114">
        <v>13</v>
      </c>
      <c r="AQ114">
        <v>0</v>
      </c>
      <c r="AR114">
        <v>13</v>
      </c>
      <c r="AS114" t="s">
        <v>138</v>
      </c>
      <c r="AT114" t="s">
        <v>668</v>
      </c>
      <c r="AU114" t="s">
        <v>91</v>
      </c>
      <c r="AV114" t="s">
        <v>101</v>
      </c>
      <c r="AW114">
        <v>0.03</v>
      </c>
      <c r="AX114">
        <v>0.01</v>
      </c>
      <c r="AY114">
        <v>13</v>
      </c>
      <c r="AZ114">
        <v>0.05</v>
      </c>
      <c r="BA114">
        <v>0.02</v>
      </c>
      <c r="BB114">
        <v>0.01</v>
      </c>
      <c r="BC114">
        <v>13</v>
      </c>
      <c r="BD114">
        <v>0.03</v>
      </c>
      <c r="BE114" t="s">
        <v>669</v>
      </c>
      <c r="BF114" t="s">
        <v>205</v>
      </c>
      <c r="BI114">
        <v>113</v>
      </c>
    </row>
    <row r="115" spans="1:61">
      <c r="A115" t="s">
        <v>672</v>
      </c>
      <c r="B115" t="s">
        <v>673</v>
      </c>
      <c r="C115" t="s">
        <v>674</v>
      </c>
      <c r="D115" t="s">
        <v>675</v>
      </c>
      <c r="E115" t="s">
        <v>676</v>
      </c>
      <c r="F115" t="s">
        <v>677</v>
      </c>
      <c r="G115">
        <v>0.95699999999999996</v>
      </c>
      <c r="H115" t="s">
        <v>67</v>
      </c>
      <c r="I115">
        <v>2013</v>
      </c>
      <c r="J115" t="s">
        <v>678</v>
      </c>
      <c r="K115" t="s">
        <v>110</v>
      </c>
      <c r="L115" t="s">
        <v>111</v>
      </c>
      <c r="M115" t="s">
        <v>71</v>
      </c>
      <c r="N115" t="s">
        <v>679</v>
      </c>
      <c r="O115" t="s">
        <v>73</v>
      </c>
      <c r="P115" t="s">
        <v>113</v>
      </c>
      <c r="Q115" t="s">
        <v>75</v>
      </c>
      <c r="R115" t="s">
        <v>72</v>
      </c>
      <c r="S115" t="s">
        <v>75</v>
      </c>
      <c r="T115" t="s">
        <v>76</v>
      </c>
      <c r="U115" t="s">
        <v>76</v>
      </c>
      <c r="V115" t="s">
        <v>76</v>
      </c>
      <c r="W115" t="s">
        <v>77</v>
      </c>
      <c r="X115" t="s">
        <v>114</v>
      </c>
      <c r="Y115" t="s">
        <v>115</v>
      </c>
      <c r="Z115" t="s">
        <v>680</v>
      </c>
      <c r="AA115" t="s">
        <v>681</v>
      </c>
      <c r="AB115" t="s">
        <v>152</v>
      </c>
      <c r="AC115" t="s">
        <v>152</v>
      </c>
      <c r="AD115" t="s">
        <v>456</v>
      </c>
      <c r="AE115" t="s">
        <v>121</v>
      </c>
      <c r="AF115" t="s">
        <v>682</v>
      </c>
      <c r="AG115" t="s">
        <v>85</v>
      </c>
      <c r="AH115" t="s">
        <v>86</v>
      </c>
      <c r="AI115" t="s">
        <v>76</v>
      </c>
      <c r="AJ115">
        <v>3</v>
      </c>
      <c r="AK115">
        <v>3</v>
      </c>
      <c r="AL115" t="s">
        <v>683</v>
      </c>
      <c r="AM115" t="s">
        <v>684</v>
      </c>
      <c r="AN115" t="s">
        <v>126</v>
      </c>
      <c r="AO115">
        <v>0</v>
      </c>
      <c r="AP115">
        <v>15</v>
      </c>
      <c r="AQ115">
        <v>0</v>
      </c>
      <c r="AR115">
        <v>15</v>
      </c>
      <c r="AS115" t="s">
        <v>138</v>
      </c>
      <c r="AT115" t="s">
        <v>448</v>
      </c>
      <c r="AU115" t="s">
        <v>91</v>
      </c>
      <c r="AV115" t="s">
        <v>92</v>
      </c>
      <c r="AW115">
        <v>4.26</v>
      </c>
      <c r="AX115">
        <v>7.51</v>
      </c>
      <c r="AY115">
        <v>15</v>
      </c>
      <c r="AZ115">
        <v>29.09</v>
      </c>
      <c r="BA115">
        <v>11.33</v>
      </c>
      <c r="BB115">
        <v>7.44</v>
      </c>
      <c r="BC115">
        <v>15</v>
      </c>
      <c r="BD115">
        <v>28.82</v>
      </c>
      <c r="BE115" t="s">
        <v>93</v>
      </c>
      <c r="BF115" t="s">
        <v>685</v>
      </c>
      <c r="BG115" t="s">
        <v>686</v>
      </c>
      <c r="BI115">
        <v>114</v>
      </c>
    </row>
    <row r="116" spans="1:61">
      <c r="A116" t="s">
        <v>687</v>
      </c>
      <c r="B116" t="s">
        <v>673</v>
      </c>
      <c r="C116" t="s">
        <v>674</v>
      </c>
      <c r="D116" t="s">
        <v>675</v>
      </c>
      <c r="E116" t="s">
        <v>676</v>
      </c>
      <c r="F116" t="s">
        <v>677</v>
      </c>
      <c r="G116">
        <v>0.95699999999999996</v>
      </c>
      <c r="H116" t="s">
        <v>67</v>
      </c>
      <c r="I116">
        <v>2013</v>
      </c>
      <c r="J116" t="s">
        <v>678</v>
      </c>
      <c r="K116" t="s">
        <v>110</v>
      </c>
      <c r="L116" t="s">
        <v>111</v>
      </c>
      <c r="M116" t="s">
        <v>71</v>
      </c>
      <c r="N116" t="s">
        <v>679</v>
      </c>
      <c r="O116" t="s">
        <v>73</v>
      </c>
      <c r="P116" t="s">
        <v>113</v>
      </c>
      <c r="Q116" t="s">
        <v>75</v>
      </c>
      <c r="R116" t="s">
        <v>72</v>
      </c>
      <c r="S116" t="s">
        <v>75</v>
      </c>
      <c r="T116" t="s">
        <v>76</v>
      </c>
      <c r="U116" t="s">
        <v>76</v>
      </c>
      <c r="V116" t="s">
        <v>76</v>
      </c>
      <c r="W116" t="s">
        <v>77</v>
      </c>
      <c r="X116" t="s">
        <v>114</v>
      </c>
      <c r="Y116" t="s">
        <v>115</v>
      </c>
      <c r="Z116" t="s">
        <v>680</v>
      </c>
      <c r="AA116" t="s">
        <v>681</v>
      </c>
      <c r="AB116" t="s">
        <v>152</v>
      </c>
      <c r="AC116" t="s">
        <v>152</v>
      </c>
      <c r="AD116" t="s">
        <v>456</v>
      </c>
      <c r="AE116" t="s">
        <v>121</v>
      </c>
      <c r="AF116" t="s">
        <v>682</v>
      </c>
      <c r="AG116" t="s">
        <v>85</v>
      </c>
      <c r="AH116" t="s">
        <v>86</v>
      </c>
      <c r="AI116" t="s">
        <v>76</v>
      </c>
      <c r="AJ116">
        <v>3</v>
      </c>
      <c r="AK116">
        <v>3</v>
      </c>
      <c r="AL116" t="s">
        <v>683</v>
      </c>
      <c r="AM116" t="s">
        <v>684</v>
      </c>
      <c r="AN116" t="s">
        <v>126</v>
      </c>
      <c r="AO116">
        <v>0</v>
      </c>
      <c r="AP116">
        <v>15</v>
      </c>
      <c r="AQ116">
        <v>0</v>
      </c>
      <c r="AR116">
        <v>15</v>
      </c>
      <c r="AS116" t="s">
        <v>138</v>
      </c>
      <c r="AT116" t="s">
        <v>448</v>
      </c>
      <c r="AU116" t="s">
        <v>91</v>
      </c>
      <c r="AV116" t="s">
        <v>98</v>
      </c>
      <c r="AW116">
        <v>6.48</v>
      </c>
      <c r="AX116">
        <v>7.85</v>
      </c>
      <c r="AY116">
        <v>15</v>
      </c>
      <c r="AZ116">
        <v>30.39</v>
      </c>
      <c r="BA116">
        <v>3.93</v>
      </c>
      <c r="BB116">
        <v>7.58</v>
      </c>
      <c r="BC116">
        <v>15</v>
      </c>
      <c r="BD116">
        <v>29.36</v>
      </c>
      <c r="BE116" t="s">
        <v>93</v>
      </c>
      <c r="BF116" t="s">
        <v>685</v>
      </c>
      <c r="BG116" t="s">
        <v>686</v>
      </c>
      <c r="BI116">
        <v>115</v>
      </c>
    </row>
    <row r="117" spans="1:61">
      <c r="A117" t="s">
        <v>688</v>
      </c>
      <c r="B117" t="s">
        <v>673</v>
      </c>
      <c r="C117" t="s">
        <v>674</v>
      </c>
      <c r="D117" t="s">
        <v>675</v>
      </c>
      <c r="E117" t="s">
        <v>676</v>
      </c>
      <c r="F117" t="s">
        <v>677</v>
      </c>
      <c r="G117">
        <v>0.95699999999999996</v>
      </c>
      <c r="H117" t="s">
        <v>67</v>
      </c>
      <c r="I117">
        <v>2013</v>
      </c>
      <c r="J117" t="s">
        <v>678</v>
      </c>
      <c r="K117" t="s">
        <v>110</v>
      </c>
      <c r="L117" t="s">
        <v>111</v>
      </c>
      <c r="M117" t="s">
        <v>71</v>
      </c>
      <c r="N117" t="s">
        <v>679</v>
      </c>
      <c r="O117" t="s">
        <v>73</v>
      </c>
      <c r="P117" t="s">
        <v>113</v>
      </c>
      <c r="Q117" t="s">
        <v>75</v>
      </c>
      <c r="R117" t="s">
        <v>72</v>
      </c>
      <c r="S117" t="s">
        <v>75</v>
      </c>
      <c r="T117" t="s">
        <v>76</v>
      </c>
      <c r="U117" t="s">
        <v>76</v>
      </c>
      <c r="V117" t="s">
        <v>76</v>
      </c>
      <c r="W117" t="s">
        <v>77</v>
      </c>
      <c r="X117" t="s">
        <v>114</v>
      </c>
      <c r="Y117" t="s">
        <v>115</v>
      </c>
      <c r="Z117" t="s">
        <v>680</v>
      </c>
      <c r="AA117" t="s">
        <v>681</v>
      </c>
      <c r="AB117" t="s">
        <v>152</v>
      </c>
      <c r="AC117" t="s">
        <v>152</v>
      </c>
      <c r="AD117" t="s">
        <v>456</v>
      </c>
      <c r="AE117" t="s">
        <v>121</v>
      </c>
      <c r="AF117" t="s">
        <v>682</v>
      </c>
      <c r="AG117" t="s">
        <v>85</v>
      </c>
      <c r="AH117" t="s">
        <v>86</v>
      </c>
      <c r="AI117" t="s">
        <v>76</v>
      </c>
      <c r="AJ117">
        <v>3</v>
      </c>
      <c r="AK117">
        <v>3</v>
      </c>
      <c r="AL117" t="s">
        <v>683</v>
      </c>
      <c r="AM117" t="s">
        <v>684</v>
      </c>
      <c r="AN117" t="s">
        <v>126</v>
      </c>
      <c r="AO117">
        <v>0</v>
      </c>
      <c r="AP117">
        <v>15</v>
      </c>
      <c r="AQ117">
        <v>0</v>
      </c>
      <c r="AR117">
        <v>15</v>
      </c>
      <c r="AS117" t="s">
        <v>138</v>
      </c>
      <c r="AT117" t="s">
        <v>448</v>
      </c>
      <c r="AU117" t="s">
        <v>91</v>
      </c>
      <c r="AV117" t="s">
        <v>101</v>
      </c>
      <c r="AW117">
        <v>0.94</v>
      </c>
      <c r="AX117">
        <v>8.2200000000000006</v>
      </c>
      <c r="AY117">
        <v>15</v>
      </c>
      <c r="AZ117">
        <v>31.84</v>
      </c>
      <c r="BA117">
        <v>0.96</v>
      </c>
      <c r="BB117">
        <v>7.03</v>
      </c>
      <c r="BC117">
        <v>15</v>
      </c>
      <c r="BD117">
        <v>27.22</v>
      </c>
      <c r="BE117" t="s">
        <v>93</v>
      </c>
      <c r="BF117" t="s">
        <v>685</v>
      </c>
      <c r="BG117" t="s">
        <v>686</v>
      </c>
      <c r="BI117">
        <v>116</v>
      </c>
    </row>
    <row r="118" spans="1:61">
      <c r="A118" t="s">
        <v>689</v>
      </c>
      <c r="B118" t="s">
        <v>690</v>
      </c>
      <c r="C118" t="s">
        <v>691</v>
      </c>
      <c r="D118" t="s">
        <v>692</v>
      </c>
      <c r="E118" t="s">
        <v>693</v>
      </c>
      <c r="F118" t="s">
        <v>694</v>
      </c>
      <c r="G118">
        <v>2.4769999999999999</v>
      </c>
      <c r="H118" t="s">
        <v>67</v>
      </c>
      <c r="I118">
        <v>2015</v>
      </c>
      <c r="J118" t="s">
        <v>695</v>
      </c>
      <c r="K118" t="s">
        <v>525</v>
      </c>
      <c r="L118" t="s">
        <v>526</v>
      </c>
      <c r="M118" t="s">
        <v>71</v>
      </c>
      <c r="N118" t="s">
        <v>696</v>
      </c>
      <c r="O118" t="s">
        <v>73</v>
      </c>
      <c r="P118" t="s">
        <v>74</v>
      </c>
      <c r="Q118" t="s">
        <v>75</v>
      </c>
      <c r="R118" t="s">
        <v>72</v>
      </c>
      <c r="S118" t="s">
        <v>75</v>
      </c>
      <c r="T118" t="s">
        <v>76</v>
      </c>
      <c r="U118" t="s">
        <v>76</v>
      </c>
      <c r="V118" t="s">
        <v>76</v>
      </c>
      <c r="W118" t="s">
        <v>77</v>
      </c>
      <c r="X118" t="s">
        <v>114</v>
      </c>
      <c r="Y118" t="s">
        <v>115</v>
      </c>
      <c r="Z118" t="s">
        <v>697</v>
      </c>
      <c r="AA118" t="s">
        <v>698</v>
      </c>
      <c r="AB118" t="s">
        <v>152</v>
      </c>
      <c r="AC118" t="s">
        <v>152</v>
      </c>
      <c r="AD118" t="s">
        <v>699</v>
      </c>
      <c r="AE118" t="s">
        <v>83</v>
      </c>
      <c r="AF118" t="s">
        <v>700</v>
      </c>
      <c r="AG118" t="s">
        <v>85</v>
      </c>
      <c r="AH118" t="s">
        <v>86</v>
      </c>
      <c r="AI118" t="s">
        <v>76</v>
      </c>
      <c r="AJ118">
        <v>3</v>
      </c>
      <c r="AK118">
        <v>1</v>
      </c>
      <c r="AL118" t="s">
        <v>124</v>
      </c>
      <c r="AM118" t="s">
        <v>534</v>
      </c>
      <c r="AN118" t="s">
        <v>126</v>
      </c>
      <c r="AO118">
        <v>0</v>
      </c>
      <c r="AP118">
        <v>12</v>
      </c>
      <c r="AQ118">
        <v>0</v>
      </c>
      <c r="AR118">
        <v>5</v>
      </c>
      <c r="AS118" t="s">
        <v>138</v>
      </c>
      <c r="AT118" t="s">
        <v>701</v>
      </c>
      <c r="AU118" t="s">
        <v>300</v>
      </c>
      <c r="AV118" t="s">
        <v>92</v>
      </c>
      <c r="AW118">
        <v>87.94</v>
      </c>
      <c r="AX118">
        <v>2.06</v>
      </c>
      <c r="AY118">
        <v>12</v>
      </c>
      <c r="AZ118">
        <v>7.13</v>
      </c>
      <c r="BA118">
        <v>90</v>
      </c>
      <c r="BB118">
        <v>0.01</v>
      </c>
      <c r="BC118">
        <v>5</v>
      </c>
      <c r="BD118">
        <v>0.02</v>
      </c>
      <c r="BE118" t="s">
        <v>93</v>
      </c>
      <c r="BF118" t="s">
        <v>702</v>
      </c>
      <c r="BG118" t="s">
        <v>703</v>
      </c>
      <c r="BI118">
        <v>117</v>
      </c>
    </row>
    <row r="119" spans="1:61">
      <c r="A119" t="s">
        <v>704</v>
      </c>
      <c r="B119" t="s">
        <v>690</v>
      </c>
      <c r="C119" t="s">
        <v>691</v>
      </c>
      <c r="D119" t="s">
        <v>692</v>
      </c>
      <c r="E119" t="s">
        <v>693</v>
      </c>
      <c r="F119" t="s">
        <v>694</v>
      </c>
      <c r="G119">
        <v>2.4769999999999999</v>
      </c>
      <c r="H119" t="s">
        <v>67</v>
      </c>
      <c r="I119">
        <v>2015</v>
      </c>
      <c r="J119" t="s">
        <v>695</v>
      </c>
      <c r="K119" t="s">
        <v>525</v>
      </c>
      <c r="L119" t="s">
        <v>526</v>
      </c>
      <c r="M119" t="s">
        <v>71</v>
      </c>
      <c r="N119" t="s">
        <v>696</v>
      </c>
      <c r="O119" t="s">
        <v>73</v>
      </c>
      <c r="P119" t="s">
        <v>74</v>
      </c>
      <c r="Q119" t="s">
        <v>75</v>
      </c>
      <c r="R119" t="s">
        <v>72</v>
      </c>
      <c r="S119" t="s">
        <v>75</v>
      </c>
      <c r="T119" t="s">
        <v>76</v>
      </c>
      <c r="U119" t="s">
        <v>76</v>
      </c>
      <c r="V119" t="s">
        <v>76</v>
      </c>
      <c r="W119" t="s">
        <v>77</v>
      </c>
      <c r="X119" t="s">
        <v>114</v>
      </c>
      <c r="Y119" t="s">
        <v>115</v>
      </c>
      <c r="Z119" t="s">
        <v>697</v>
      </c>
      <c r="AA119" t="s">
        <v>698</v>
      </c>
      <c r="AB119" t="s">
        <v>152</v>
      </c>
      <c r="AC119" t="s">
        <v>152</v>
      </c>
      <c r="AD119" t="s">
        <v>699</v>
      </c>
      <c r="AE119" t="s">
        <v>83</v>
      </c>
      <c r="AF119" t="s">
        <v>700</v>
      </c>
      <c r="AG119" t="s">
        <v>85</v>
      </c>
      <c r="AH119" t="s">
        <v>86</v>
      </c>
      <c r="AI119" t="s">
        <v>76</v>
      </c>
      <c r="AJ119">
        <v>3</v>
      </c>
      <c r="AK119">
        <v>1</v>
      </c>
      <c r="AL119" t="s">
        <v>124</v>
      </c>
      <c r="AM119" t="s">
        <v>534</v>
      </c>
      <c r="AN119" t="s">
        <v>126</v>
      </c>
      <c r="AO119">
        <v>0</v>
      </c>
      <c r="AP119">
        <v>12</v>
      </c>
      <c r="AQ119">
        <v>0</v>
      </c>
      <c r="AR119">
        <v>5</v>
      </c>
      <c r="AS119" t="s">
        <v>138</v>
      </c>
      <c r="AT119" t="s">
        <v>701</v>
      </c>
      <c r="AU119" t="s">
        <v>300</v>
      </c>
      <c r="AV119" t="s">
        <v>98</v>
      </c>
      <c r="AW119">
        <v>79.42</v>
      </c>
      <c r="AX119">
        <v>7.36</v>
      </c>
      <c r="AY119">
        <v>12</v>
      </c>
      <c r="AZ119">
        <v>25.49</v>
      </c>
      <c r="BA119">
        <v>69.459999999999994</v>
      </c>
      <c r="BB119">
        <v>16.84</v>
      </c>
      <c r="BC119">
        <v>5</v>
      </c>
      <c r="BD119">
        <v>37.65</v>
      </c>
      <c r="BE119" t="s">
        <v>93</v>
      </c>
      <c r="BF119" t="s">
        <v>702</v>
      </c>
      <c r="BG119" t="s">
        <v>703</v>
      </c>
      <c r="BI119">
        <v>118</v>
      </c>
    </row>
    <row r="120" spans="1:61">
      <c r="A120" t="s">
        <v>705</v>
      </c>
      <c r="B120" t="s">
        <v>690</v>
      </c>
      <c r="C120" t="s">
        <v>691</v>
      </c>
      <c r="D120" t="s">
        <v>692</v>
      </c>
      <c r="E120" t="s">
        <v>693</v>
      </c>
      <c r="F120" t="s">
        <v>694</v>
      </c>
      <c r="G120">
        <v>2.4769999999999999</v>
      </c>
      <c r="H120" t="s">
        <v>67</v>
      </c>
      <c r="I120">
        <v>2015</v>
      </c>
      <c r="J120" t="s">
        <v>695</v>
      </c>
      <c r="K120" t="s">
        <v>525</v>
      </c>
      <c r="L120" t="s">
        <v>526</v>
      </c>
      <c r="M120" t="s">
        <v>71</v>
      </c>
      <c r="N120" t="s">
        <v>696</v>
      </c>
      <c r="O120" t="s">
        <v>73</v>
      </c>
      <c r="P120" t="s">
        <v>74</v>
      </c>
      <c r="Q120" t="s">
        <v>75</v>
      </c>
      <c r="R120" t="s">
        <v>72</v>
      </c>
      <c r="S120" t="s">
        <v>75</v>
      </c>
      <c r="T120" t="s">
        <v>76</v>
      </c>
      <c r="U120" t="s">
        <v>76</v>
      </c>
      <c r="V120" t="s">
        <v>76</v>
      </c>
      <c r="W120" t="s">
        <v>77</v>
      </c>
      <c r="X120" t="s">
        <v>114</v>
      </c>
      <c r="Y120" t="s">
        <v>115</v>
      </c>
      <c r="Z120" t="s">
        <v>697</v>
      </c>
      <c r="AA120" t="s">
        <v>698</v>
      </c>
      <c r="AB120" t="s">
        <v>152</v>
      </c>
      <c r="AC120" t="s">
        <v>152</v>
      </c>
      <c r="AD120" t="s">
        <v>699</v>
      </c>
      <c r="AE120" t="s">
        <v>83</v>
      </c>
      <c r="AF120" t="s">
        <v>700</v>
      </c>
      <c r="AG120" t="s">
        <v>85</v>
      </c>
      <c r="AH120" t="s">
        <v>86</v>
      </c>
      <c r="AI120" t="s">
        <v>76</v>
      </c>
      <c r="AJ120">
        <v>3</v>
      </c>
      <c r="AK120">
        <v>1</v>
      </c>
      <c r="AL120" t="s">
        <v>124</v>
      </c>
      <c r="AM120" t="s">
        <v>534</v>
      </c>
      <c r="AN120" t="s">
        <v>126</v>
      </c>
      <c r="AO120">
        <v>0</v>
      </c>
      <c r="AP120">
        <v>12</v>
      </c>
      <c r="AQ120">
        <v>0</v>
      </c>
      <c r="AR120">
        <v>5</v>
      </c>
      <c r="AS120" t="s">
        <v>138</v>
      </c>
      <c r="AT120" t="s">
        <v>701</v>
      </c>
      <c r="AU120" t="s">
        <v>300</v>
      </c>
      <c r="AV120" t="s">
        <v>101</v>
      </c>
      <c r="AW120">
        <v>75.59</v>
      </c>
      <c r="AX120">
        <v>8.99</v>
      </c>
      <c r="AY120">
        <v>12</v>
      </c>
      <c r="AZ120">
        <v>31.13</v>
      </c>
      <c r="BA120">
        <v>63.04</v>
      </c>
      <c r="BB120">
        <v>17.62</v>
      </c>
      <c r="BC120">
        <v>5</v>
      </c>
      <c r="BD120">
        <v>39.4</v>
      </c>
      <c r="BE120" t="s">
        <v>93</v>
      </c>
      <c r="BF120" t="s">
        <v>702</v>
      </c>
      <c r="BG120" t="s">
        <v>703</v>
      </c>
      <c r="BI120">
        <v>119</v>
      </c>
    </row>
    <row r="121" spans="1:61">
      <c r="A121" t="s">
        <v>706</v>
      </c>
      <c r="B121" t="s">
        <v>690</v>
      </c>
      <c r="C121" t="s">
        <v>691</v>
      </c>
      <c r="D121" t="s">
        <v>692</v>
      </c>
      <c r="E121" t="s">
        <v>693</v>
      </c>
      <c r="F121" t="s">
        <v>694</v>
      </c>
      <c r="G121">
        <v>2.4769999999999999</v>
      </c>
      <c r="H121" t="s">
        <v>67</v>
      </c>
      <c r="I121">
        <v>2015</v>
      </c>
      <c r="J121" t="s">
        <v>695</v>
      </c>
      <c r="K121" t="s">
        <v>525</v>
      </c>
      <c r="L121" t="s">
        <v>526</v>
      </c>
      <c r="M121" t="s">
        <v>71</v>
      </c>
      <c r="N121" t="s">
        <v>696</v>
      </c>
      <c r="O121" t="s">
        <v>73</v>
      </c>
      <c r="P121" t="s">
        <v>74</v>
      </c>
      <c r="Q121" t="s">
        <v>75</v>
      </c>
      <c r="R121" t="s">
        <v>72</v>
      </c>
      <c r="S121" t="s">
        <v>75</v>
      </c>
      <c r="T121" t="s">
        <v>76</v>
      </c>
      <c r="U121" t="s">
        <v>76</v>
      </c>
      <c r="V121" t="s">
        <v>76</v>
      </c>
      <c r="W121" t="s">
        <v>77</v>
      </c>
      <c r="X121" t="s">
        <v>114</v>
      </c>
      <c r="Y121" t="s">
        <v>115</v>
      </c>
      <c r="Z121" t="s">
        <v>697</v>
      </c>
      <c r="AA121" t="s">
        <v>698</v>
      </c>
      <c r="AB121" t="s">
        <v>152</v>
      </c>
      <c r="AC121" t="s">
        <v>152</v>
      </c>
      <c r="AD121" t="s">
        <v>699</v>
      </c>
      <c r="AE121" t="s">
        <v>83</v>
      </c>
      <c r="AF121" t="s">
        <v>700</v>
      </c>
      <c r="AG121" t="s">
        <v>85</v>
      </c>
      <c r="AH121" t="s">
        <v>86</v>
      </c>
      <c r="AI121" t="s">
        <v>76</v>
      </c>
      <c r="AJ121">
        <v>3</v>
      </c>
      <c r="AK121">
        <v>1</v>
      </c>
      <c r="AL121" t="s">
        <v>124</v>
      </c>
      <c r="AM121" t="s">
        <v>534</v>
      </c>
      <c r="AN121" t="s">
        <v>88</v>
      </c>
      <c r="AO121">
        <v>0</v>
      </c>
      <c r="AP121">
        <v>12</v>
      </c>
      <c r="AQ121">
        <v>0</v>
      </c>
      <c r="AR121">
        <v>5</v>
      </c>
      <c r="AS121" t="s">
        <v>138</v>
      </c>
      <c r="AT121" t="s">
        <v>707</v>
      </c>
      <c r="AU121" t="s">
        <v>300</v>
      </c>
      <c r="AV121" t="s">
        <v>92</v>
      </c>
      <c r="AW121">
        <v>0.08</v>
      </c>
      <c r="AX121">
        <v>0.08</v>
      </c>
      <c r="AY121">
        <v>12</v>
      </c>
      <c r="AZ121">
        <v>0.28999999999999998</v>
      </c>
      <c r="BA121">
        <v>0</v>
      </c>
      <c r="BB121">
        <v>0</v>
      </c>
      <c r="BC121">
        <v>5</v>
      </c>
      <c r="BD121">
        <v>0</v>
      </c>
      <c r="BE121" t="s">
        <v>93</v>
      </c>
      <c r="BF121" t="s">
        <v>702</v>
      </c>
      <c r="BG121" t="s">
        <v>703</v>
      </c>
      <c r="BI121">
        <v>120</v>
      </c>
    </row>
    <row r="122" spans="1:61">
      <c r="A122" t="s">
        <v>708</v>
      </c>
      <c r="B122" t="s">
        <v>690</v>
      </c>
      <c r="C122" t="s">
        <v>691</v>
      </c>
      <c r="D122" t="s">
        <v>692</v>
      </c>
      <c r="E122" t="s">
        <v>693</v>
      </c>
      <c r="F122" t="s">
        <v>694</v>
      </c>
      <c r="G122">
        <v>2.4769999999999999</v>
      </c>
      <c r="H122" t="s">
        <v>67</v>
      </c>
      <c r="I122">
        <v>2015</v>
      </c>
      <c r="J122" t="s">
        <v>695</v>
      </c>
      <c r="K122" t="s">
        <v>525</v>
      </c>
      <c r="L122" t="s">
        <v>526</v>
      </c>
      <c r="M122" t="s">
        <v>71</v>
      </c>
      <c r="N122" t="s">
        <v>696</v>
      </c>
      <c r="O122" t="s">
        <v>73</v>
      </c>
      <c r="P122" t="s">
        <v>74</v>
      </c>
      <c r="Q122" t="s">
        <v>75</v>
      </c>
      <c r="R122" t="s">
        <v>72</v>
      </c>
      <c r="S122" t="s">
        <v>75</v>
      </c>
      <c r="T122" t="s">
        <v>76</v>
      </c>
      <c r="U122" t="s">
        <v>76</v>
      </c>
      <c r="V122" t="s">
        <v>76</v>
      </c>
      <c r="W122" t="s">
        <v>77</v>
      </c>
      <c r="X122" t="s">
        <v>114</v>
      </c>
      <c r="Y122" t="s">
        <v>115</v>
      </c>
      <c r="Z122" t="s">
        <v>697</v>
      </c>
      <c r="AA122" t="s">
        <v>698</v>
      </c>
      <c r="AB122" t="s">
        <v>152</v>
      </c>
      <c r="AC122" t="s">
        <v>152</v>
      </c>
      <c r="AD122" t="s">
        <v>699</v>
      </c>
      <c r="AE122" t="s">
        <v>83</v>
      </c>
      <c r="AF122" t="s">
        <v>700</v>
      </c>
      <c r="AG122" t="s">
        <v>85</v>
      </c>
      <c r="AH122" t="s">
        <v>86</v>
      </c>
      <c r="AI122" t="s">
        <v>76</v>
      </c>
      <c r="AJ122">
        <v>3</v>
      </c>
      <c r="AK122">
        <v>1</v>
      </c>
      <c r="AL122" t="s">
        <v>124</v>
      </c>
      <c r="AM122" t="s">
        <v>534</v>
      </c>
      <c r="AN122" t="s">
        <v>88</v>
      </c>
      <c r="AO122">
        <v>0</v>
      </c>
      <c r="AP122">
        <v>12</v>
      </c>
      <c r="AQ122">
        <v>0</v>
      </c>
      <c r="AR122">
        <v>5</v>
      </c>
      <c r="AS122" t="s">
        <v>138</v>
      </c>
      <c r="AT122" t="s">
        <v>707</v>
      </c>
      <c r="AU122" t="s">
        <v>300</v>
      </c>
      <c r="AV122" t="s">
        <v>98</v>
      </c>
      <c r="AW122">
        <v>0.17</v>
      </c>
      <c r="AX122">
        <v>0.11</v>
      </c>
      <c r="AY122">
        <v>12</v>
      </c>
      <c r="AZ122">
        <v>0.39</v>
      </c>
      <c r="BA122">
        <v>0.4</v>
      </c>
      <c r="BB122">
        <v>0.24</v>
      </c>
      <c r="BC122">
        <v>5</v>
      </c>
      <c r="BD122">
        <v>0.55000000000000004</v>
      </c>
      <c r="BE122" t="s">
        <v>93</v>
      </c>
      <c r="BF122" t="s">
        <v>702</v>
      </c>
      <c r="BG122" t="s">
        <v>703</v>
      </c>
      <c r="BI122">
        <v>121</v>
      </c>
    </row>
    <row r="123" spans="1:61">
      <c r="A123" t="s">
        <v>709</v>
      </c>
      <c r="B123" t="s">
        <v>690</v>
      </c>
      <c r="C123" t="s">
        <v>691</v>
      </c>
      <c r="D123" t="s">
        <v>692</v>
      </c>
      <c r="E123" t="s">
        <v>693</v>
      </c>
      <c r="F123" t="s">
        <v>694</v>
      </c>
      <c r="G123">
        <v>2.4769999999999999</v>
      </c>
      <c r="H123" t="s">
        <v>67</v>
      </c>
      <c r="I123">
        <v>2015</v>
      </c>
      <c r="J123" t="s">
        <v>695</v>
      </c>
      <c r="K123" t="s">
        <v>525</v>
      </c>
      <c r="L123" t="s">
        <v>526</v>
      </c>
      <c r="M123" t="s">
        <v>71</v>
      </c>
      <c r="N123" t="s">
        <v>696</v>
      </c>
      <c r="O123" t="s">
        <v>73</v>
      </c>
      <c r="P123" t="s">
        <v>74</v>
      </c>
      <c r="Q123" t="s">
        <v>75</v>
      </c>
      <c r="R123" t="s">
        <v>72</v>
      </c>
      <c r="S123" t="s">
        <v>75</v>
      </c>
      <c r="T123" t="s">
        <v>76</v>
      </c>
      <c r="U123" t="s">
        <v>76</v>
      </c>
      <c r="V123" t="s">
        <v>76</v>
      </c>
      <c r="W123" t="s">
        <v>77</v>
      </c>
      <c r="X123" t="s">
        <v>114</v>
      </c>
      <c r="Y123" t="s">
        <v>115</v>
      </c>
      <c r="Z123" t="s">
        <v>697</v>
      </c>
      <c r="AA123" t="s">
        <v>698</v>
      </c>
      <c r="AB123" t="s">
        <v>152</v>
      </c>
      <c r="AC123" t="s">
        <v>152</v>
      </c>
      <c r="AD123" t="s">
        <v>699</v>
      </c>
      <c r="AE123" t="s">
        <v>83</v>
      </c>
      <c r="AF123" t="s">
        <v>700</v>
      </c>
      <c r="AG123" t="s">
        <v>85</v>
      </c>
      <c r="AH123" t="s">
        <v>86</v>
      </c>
      <c r="AI123" t="s">
        <v>76</v>
      </c>
      <c r="AJ123">
        <v>3</v>
      </c>
      <c r="AK123">
        <v>1</v>
      </c>
      <c r="AL123" t="s">
        <v>124</v>
      </c>
      <c r="AM123" t="s">
        <v>534</v>
      </c>
      <c r="AN123" t="s">
        <v>88</v>
      </c>
      <c r="AO123">
        <v>0</v>
      </c>
      <c r="AP123">
        <v>12</v>
      </c>
      <c r="AQ123">
        <v>0</v>
      </c>
      <c r="AR123">
        <v>5</v>
      </c>
      <c r="AS123" t="s">
        <v>138</v>
      </c>
      <c r="AT123" t="s">
        <v>707</v>
      </c>
      <c r="AU123" t="s">
        <v>300</v>
      </c>
      <c r="AV123" t="s">
        <v>101</v>
      </c>
      <c r="AW123">
        <v>0.25</v>
      </c>
      <c r="AX123">
        <v>0.13</v>
      </c>
      <c r="AY123">
        <v>12</v>
      </c>
      <c r="AZ123">
        <v>0.45</v>
      </c>
      <c r="BA123">
        <v>0.4</v>
      </c>
      <c r="BB123">
        <v>0.24</v>
      </c>
      <c r="BC123">
        <v>5</v>
      </c>
      <c r="BD123">
        <v>0.55000000000000004</v>
      </c>
      <c r="BE123" t="s">
        <v>93</v>
      </c>
      <c r="BF123" t="s">
        <v>702</v>
      </c>
      <c r="BG123" t="s">
        <v>703</v>
      </c>
      <c r="BI123">
        <v>122</v>
      </c>
    </row>
    <row r="124" spans="1:61">
      <c r="A124" t="s">
        <v>710</v>
      </c>
      <c r="B124" t="s">
        <v>711</v>
      </c>
      <c r="C124" t="s">
        <v>712</v>
      </c>
      <c r="D124" t="s">
        <v>713</v>
      </c>
      <c r="E124" t="s">
        <v>714</v>
      </c>
      <c r="F124" t="s">
        <v>187</v>
      </c>
      <c r="G124">
        <v>3.234</v>
      </c>
      <c r="H124" t="s">
        <v>67</v>
      </c>
      <c r="I124">
        <v>2017</v>
      </c>
      <c r="J124" t="s">
        <v>715</v>
      </c>
      <c r="K124" t="s">
        <v>167</v>
      </c>
      <c r="L124" t="s">
        <v>168</v>
      </c>
      <c r="M124" t="s">
        <v>71</v>
      </c>
      <c r="N124" t="s">
        <v>446</v>
      </c>
      <c r="O124" t="s">
        <v>73</v>
      </c>
      <c r="P124" t="s">
        <v>74</v>
      </c>
      <c r="Q124" t="s">
        <v>75</v>
      </c>
      <c r="R124" t="s">
        <v>72</v>
      </c>
      <c r="S124" t="s">
        <v>75</v>
      </c>
      <c r="T124" t="s">
        <v>76</v>
      </c>
      <c r="U124" t="s">
        <v>76</v>
      </c>
      <c r="V124" t="s">
        <v>220</v>
      </c>
      <c r="W124" t="s">
        <v>170</v>
      </c>
      <c r="X124" t="s">
        <v>356</v>
      </c>
      <c r="Y124" t="s">
        <v>356</v>
      </c>
      <c r="Z124" t="s">
        <v>716</v>
      </c>
      <c r="AA124" t="s">
        <v>717</v>
      </c>
      <c r="AB124" t="s">
        <v>174</v>
      </c>
      <c r="AC124" t="s">
        <v>718</v>
      </c>
      <c r="AD124" t="s">
        <v>174</v>
      </c>
      <c r="AE124" t="s">
        <v>176</v>
      </c>
      <c r="AF124" t="s">
        <v>719</v>
      </c>
      <c r="AG124" t="s">
        <v>85</v>
      </c>
      <c r="AH124" t="s">
        <v>86</v>
      </c>
      <c r="AI124" t="s">
        <v>220</v>
      </c>
      <c r="AJ124">
        <v>1</v>
      </c>
      <c r="AK124" t="s">
        <v>87</v>
      </c>
      <c r="AL124">
        <v>40</v>
      </c>
      <c r="AM124" t="s">
        <v>720</v>
      </c>
      <c r="AN124" t="s">
        <v>88</v>
      </c>
      <c r="AO124">
        <v>5</v>
      </c>
      <c r="AP124">
        <v>0</v>
      </c>
      <c r="AQ124">
        <v>5</v>
      </c>
      <c r="AR124">
        <v>0</v>
      </c>
      <c r="AS124" t="s">
        <v>127</v>
      </c>
      <c r="AT124" t="s">
        <v>721</v>
      </c>
      <c r="AU124" t="s">
        <v>91</v>
      </c>
      <c r="AV124" t="s">
        <v>98</v>
      </c>
      <c r="AW124">
        <v>0.56000000000000005</v>
      </c>
      <c r="AX124">
        <v>0.09</v>
      </c>
      <c r="AY124">
        <v>5</v>
      </c>
      <c r="AZ124">
        <v>0.2</v>
      </c>
      <c r="BA124">
        <v>0.46</v>
      </c>
      <c r="BB124">
        <v>0.11</v>
      </c>
      <c r="BC124">
        <v>5</v>
      </c>
      <c r="BD124">
        <v>0.25</v>
      </c>
      <c r="BE124" t="s">
        <v>93</v>
      </c>
      <c r="BF124" t="s">
        <v>722</v>
      </c>
      <c r="BH124" t="s">
        <v>96</v>
      </c>
      <c r="BI124">
        <v>123</v>
      </c>
    </row>
    <row r="125" spans="1:61">
      <c r="A125" t="s">
        <v>723</v>
      </c>
      <c r="B125" t="s">
        <v>711</v>
      </c>
      <c r="C125" t="s">
        <v>724</v>
      </c>
      <c r="D125" t="s">
        <v>725</v>
      </c>
      <c r="E125" t="s">
        <v>714</v>
      </c>
      <c r="F125" t="s">
        <v>187</v>
      </c>
      <c r="G125">
        <v>3.234</v>
      </c>
      <c r="H125" t="s">
        <v>67</v>
      </c>
      <c r="I125">
        <v>2017</v>
      </c>
      <c r="J125" t="s">
        <v>715</v>
      </c>
      <c r="K125" t="s">
        <v>167</v>
      </c>
      <c r="L125" t="s">
        <v>168</v>
      </c>
      <c r="M125" t="s">
        <v>71</v>
      </c>
      <c r="N125" t="s">
        <v>446</v>
      </c>
      <c r="O125" t="s">
        <v>73</v>
      </c>
      <c r="P125" t="s">
        <v>74</v>
      </c>
      <c r="Q125" t="s">
        <v>219</v>
      </c>
      <c r="R125" t="s">
        <v>220</v>
      </c>
      <c r="S125" t="s">
        <v>221</v>
      </c>
      <c r="T125" t="s">
        <v>76</v>
      </c>
      <c r="U125" t="s">
        <v>76</v>
      </c>
      <c r="V125" t="s">
        <v>220</v>
      </c>
      <c r="W125" t="s">
        <v>170</v>
      </c>
      <c r="X125" t="s">
        <v>356</v>
      </c>
      <c r="Y125" t="s">
        <v>356</v>
      </c>
      <c r="Z125" t="s">
        <v>716</v>
      </c>
      <c r="AA125" t="s">
        <v>717</v>
      </c>
      <c r="AB125" t="s">
        <v>174</v>
      </c>
      <c r="AC125" t="s">
        <v>718</v>
      </c>
      <c r="AD125" t="s">
        <v>174</v>
      </c>
      <c r="AE125" t="s">
        <v>176</v>
      </c>
      <c r="AF125" t="s">
        <v>719</v>
      </c>
      <c r="AG125" t="s">
        <v>85</v>
      </c>
      <c r="AH125" t="s">
        <v>154</v>
      </c>
      <c r="AI125" t="s">
        <v>220</v>
      </c>
      <c r="AJ125">
        <v>1</v>
      </c>
      <c r="AK125" t="s">
        <v>87</v>
      </c>
      <c r="AL125">
        <v>40</v>
      </c>
      <c r="AM125" t="s">
        <v>720</v>
      </c>
      <c r="AN125" t="s">
        <v>126</v>
      </c>
      <c r="AO125">
        <v>11</v>
      </c>
      <c r="AP125">
        <v>0</v>
      </c>
      <c r="AQ125">
        <v>11</v>
      </c>
      <c r="AR125">
        <v>0</v>
      </c>
      <c r="AS125" t="s">
        <v>127</v>
      </c>
      <c r="AT125" t="s">
        <v>721</v>
      </c>
      <c r="AU125" t="s">
        <v>91</v>
      </c>
      <c r="AV125" t="s">
        <v>98</v>
      </c>
      <c r="AW125">
        <v>46.59</v>
      </c>
      <c r="AX125">
        <v>7.32</v>
      </c>
      <c r="AY125">
        <v>11</v>
      </c>
      <c r="AZ125">
        <v>24.26</v>
      </c>
      <c r="BA125">
        <v>47.86</v>
      </c>
      <c r="BB125">
        <v>7.38</v>
      </c>
      <c r="BC125">
        <v>11</v>
      </c>
      <c r="BD125">
        <v>24.47</v>
      </c>
      <c r="BE125" t="s">
        <v>93</v>
      </c>
      <c r="BF125" t="s">
        <v>726</v>
      </c>
      <c r="BH125" t="s">
        <v>96</v>
      </c>
      <c r="BI125">
        <v>124</v>
      </c>
    </row>
    <row r="126" spans="1:61">
      <c r="A126" t="s">
        <v>727</v>
      </c>
      <c r="B126" t="s">
        <v>711</v>
      </c>
      <c r="C126" t="s">
        <v>728</v>
      </c>
      <c r="D126" t="s">
        <v>713</v>
      </c>
      <c r="E126" t="s">
        <v>714</v>
      </c>
      <c r="F126" t="s">
        <v>187</v>
      </c>
      <c r="G126">
        <v>3.234</v>
      </c>
      <c r="H126" t="s">
        <v>67</v>
      </c>
      <c r="I126">
        <v>2017</v>
      </c>
      <c r="J126" t="s">
        <v>715</v>
      </c>
      <c r="K126" t="s">
        <v>167</v>
      </c>
      <c r="L126" t="s">
        <v>168</v>
      </c>
      <c r="M126" t="s">
        <v>71</v>
      </c>
      <c r="N126" t="s">
        <v>446</v>
      </c>
      <c r="O126" t="s">
        <v>73</v>
      </c>
      <c r="P126" t="s">
        <v>74</v>
      </c>
      <c r="Q126" t="s">
        <v>75</v>
      </c>
      <c r="R126" t="s">
        <v>72</v>
      </c>
      <c r="S126" t="s">
        <v>75</v>
      </c>
      <c r="T126" t="s">
        <v>76</v>
      </c>
      <c r="U126" t="s">
        <v>76</v>
      </c>
      <c r="V126" t="s">
        <v>220</v>
      </c>
      <c r="W126" t="s">
        <v>170</v>
      </c>
      <c r="X126" t="s">
        <v>356</v>
      </c>
      <c r="Y126" t="s">
        <v>356</v>
      </c>
      <c r="Z126" t="s">
        <v>716</v>
      </c>
      <c r="AA126" t="s">
        <v>717</v>
      </c>
      <c r="AB126" t="s">
        <v>174</v>
      </c>
      <c r="AC126" t="s">
        <v>718</v>
      </c>
      <c r="AD126" t="s">
        <v>174</v>
      </c>
      <c r="AE126" t="s">
        <v>176</v>
      </c>
      <c r="AF126" t="s">
        <v>719</v>
      </c>
      <c r="AG126" t="s">
        <v>85</v>
      </c>
      <c r="AH126" t="s">
        <v>86</v>
      </c>
      <c r="AI126" t="s">
        <v>220</v>
      </c>
      <c r="AJ126">
        <v>1</v>
      </c>
      <c r="AK126" t="s">
        <v>87</v>
      </c>
      <c r="AL126">
        <v>40</v>
      </c>
      <c r="AM126" t="s">
        <v>720</v>
      </c>
      <c r="AN126" t="s">
        <v>126</v>
      </c>
      <c r="AO126">
        <v>8</v>
      </c>
      <c r="AP126">
        <v>0</v>
      </c>
      <c r="AQ126">
        <v>8</v>
      </c>
      <c r="AR126">
        <v>0</v>
      </c>
      <c r="AS126" t="s">
        <v>127</v>
      </c>
      <c r="AT126" t="s">
        <v>721</v>
      </c>
      <c r="AU126" t="s">
        <v>91</v>
      </c>
      <c r="AV126" t="s">
        <v>98</v>
      </c>
      <c r="AW126">
        <v>2.79</v>
      </c>
      <c r="AX126">
        <v>0.31</v>
      </c>
      <c r="AY126">
        <v>8</v>
      </c>
      <c r="AZ126">
        <v>0.87</v>
      </c>
      <c r="BA126">
        <v>3.72</v>
      </c>
      <c r="BB126">
        <v>0.42</v>
      </c>
      <c r="BC126">
        <v>8</v>
      </c>
      <c r="BD126">
        <v>1.2</v>
      </c>
      <c r="BE126" t="s">
        <v>93</v>
      </c>
      <c r="BF126" t="s">
        <v>620</v>
      </c>
      <c r="BH126" t="s">
        <v>96</v>
      </c>
      <c r="BI126">
        <v>125</v>
      </c>
    </row>
    <row r="127" spans="1:61">
      <c r="A127" t="s">
        <v>729</v>
      </c>
      <c r="B127" t="s">
        <v>730</v>
      </c>
      <c r="C127" t="s">
        <v>731</v>
      </c>
      <c r="D127" t="s">
        <v>732</v>
      </c>
      <c r="E127" t="s">
        <v>733</v>
      </c>
      <c r="F127" t="s">
        <v>734</v>
      </c>
      <c r="G127">
        <v>41.456000000000003</v>
      </c>
      <c r="H127" t="s">
        <v>67</v>
      </c>
      <c r="I127">
        <v>2004</v>
      </c>
      <c r="J127" t="s">
        <v>735</v>
      </c>
      <c r="K127" t="s">
        <v>167</v>
      </c>
      <c r="L127" t="s">
        <v>168</v>
      </c>
      <c r="M127" t="s">
        <v>71</v>
      </c>
      <c r="N127" t="s">
        <v>446</v>
      </c>
      <c r="O127" t="s">
        <v>73</v>
      </c>
      <c r="P127" t="s">
        <v>74</v>
      </c>
      <c r="Q127" t="s">
        <v>75</v>
      </c>
      <c r="R127" t="s">
        <v>72</v>
      </c>
      <c r="S127" t="s">
        <v>75</v>
      </c>
      <c r="T127" t="s">
        <v>76</v>
      </c>
      <c r="U127" t="s">
        <v>76</v>
      </c>
      <c r="V127" t="s">
        <v>76</v>
      </c>
      <c r="W127" t="s">
        <v>77</v>
      </c>
      <c r="X127" t="s">
        <v>356</v>
      </c>
      <c r="Y127" t="s">
        <v>356</v>
      </c>
      <c r="Z127" t="s">
        <v>736</v>
      </c>
      <c r="AA127" t="s">
        <v>737</v>
      </c>
      <c r="AB127" t="s">
        <v>738</v>
      </c>
      <c r="AC127" t="s">
        <v>739</v>
      </c>
      <c r="AD127" t="s">
        <v>740</v>
      </c>
      <c r="AE127" t="s">
        <v>83</v>
      </c>
      <c r="AF127" t="s">
        <v>741</v>
      </c>
      <c r="AG127" t="s">
        <v>85</v>
      </c>
      <c r="AH127" t="s">
        <v>86</v>
      </c>
      <c r="AI127" t="s">
        <v>76</v>
      </c>
      <c r="AJ127">
        <v>3</v>
      </c>
      <c r="AK127">
        <v>10</v>
      </c>
      <c r="AL127">
        <v>3</v>
      </c>
      <c r="AN127" t="s">
        <v>126</v>
      </c>
      <c r="AO127">
        <v>4</v>
      </c>
      <c r="AP127">
        <v>0</v>
      </c>
      <c r="AQ127">
        <v>5</v>
      </c>
      <c r="AR127">
        <v>0</v>
      </c>
      <c r="AS127" t="s">
        <v>127</v>
      </c>
      <c r="AT127" t="s">
        <v>742</v>
      </c>
      <c r="AU127" t="s">
        <v>91</v>
      </c>
      <c r="AV127" t="s">
        <v>92</v>
      </c>
      <c r="AW127">
        <v>7.6</v>
      </c>
      <c r="AX127">
        <v>0.28999999999999998</v>
      </c>
      <c r="AY127">
        <v>4</v>
      </c>
      <c r="AZ127">
        <v>0.56999999999999995</v>
      </c>
      <c r="BA127">
        <v>7.77</v>
      </c>
      <c r="BB127">
        <v>0.5</v>
      </c>
      <c r="BC127">
        <v>5</v>
      </c>
      <c r="BD127">
        <v>1.1200000000000001</v>
      </c>
      <c r="BE127" t="s">
        <v>93</v>
      </c>
      <c r="BF127" t="s">
        <v>743</v>
      </c>
      <c r="BG127" t="s">
        <v>744</v>
      </c>
      <c r="BI127">
        <v>127</v>
      </c>
    </row>
    <row r="128" spans="1:61">
      <c r="A128" t="s">
        <v>745</v>
      </c>
      <c r="B128" t="s">
        <v>730</v>
      </c>
      <c r="C128" t="s">
        <v>731</v>
      </c>
      <c r="D128" t="s">
        <v>732</v>
      </c>
      <c r="E128" t="s">
        <v>733</v>
      </c>
      <c r="F128" t="s">
        <v>734</v>
      </c>
      <c r="G128">
        <v>41.456000000000003</v>
      </c>
      <c r="H128" t="s">
        <v>67</v>
      </c>
      <c r="I128">
        <v>2004</v>
      </c>
      <c r="J128" t="s">
        <v>735</v>
      </c>
      <c r="K128" t="s">
        <v>167</v>
      </c>
      <c r="L128" t="s">
        <v>168</v>
      </c>
      <c r="M128" t="s">
        <v>71</v>
      </c>
      <c r="N128" t="s">
        <v>446</v>
      </c>
      <c r="O128" t="s">
        <v>73</v>
      </c>
      <c r="P128" t="s">
        <v>74</v>
      </c>
      <c r="Q128" t="s">
        <v>75</v>
      </c>
      <c r="R128" t="s">
        <v>72</v>
      </c>
      <c r="S128" t="s">
        <v>75</v>
      </c>
      <c r="T128" t="s">
        <v>76</v>
      </c>
      <c r="U128" t="s">
        <v>76</v>
      </c>
      <c r="V128" t="s">
        <v>76</v>
      </c>
      <c r="W128" t="s">
        <v>77</v>
      </c>
      <c r="X128" t="s">
        <v>356</v>
      </c>
      <c r="Y128" t="s">
        <v>356</v>
      </c>
      <c r="Z128" t="s">
        <v>736</v>
      </c>
      <c r="AA128" t="s">
        <v>737</v>
      </c>
      <c r="AB128" t="s">
        <v>738</v>
      </c>
      <c r="AC128" t="s">
        <v>739</v>
      </c>
      <c r="AD128" t="s">
        <v>740</v>
      </c>
      <c r="AE128" t="s">
        <v>83</v>
      </c>
      <c r="AF128" t="s">
        <v>741</v>
      </c>
      <c r="AG128" t="s">
        <v>85</v>
      </c>
      <c r="AH128" t="s">
        <v>86</v>
      </c>
      <c r="AI128" t="s">
        <v>76</v>
      </c>
      <c r="AJ128">
        <v>3</v>
      </c>
      <c r="AK128">
        <v>10</v>
      </c>
      <c r="AL128">
        <v>3</v>
      </c>
      <c r="AN128" t="s">
        <v>126</v>
      </c>
      <c r="AO128">
        <v>4</v>
      </c>
      <c r="AP128">
        <v>0</v>
      </c>
      <c r="AQ128">
        <v>5</v>
      </c>
      <c r="AR128">
        <v>0</v>
      </c>
      <c r="AS128" t="s">
        <v>127</v>
      </c>
      <c r="AT128" t="s">
        <v>742</v>
      </c>
      <c r="AU128" t="s">
        <v>91</v>
      </c>
      <c r="AV128" t="s">
        <v>98</v>
      </c>
      <c r="AW128">
        <v>3.91</v>
      </c>
      <c r="AX128">
        <v>0.56000000000000005</v>
      </c>
      <c r="AY128">
        <v>4</v>
      </c>
      <c r="AZ128">
        <v>1.1200000000000001</v>
      </c>
      <c r="BA128">
        <v>4.76</v>
      </c>
      <c r="BB128">
        <v>1.03</v>
      </c>
      <c r="BC128">
        <v>5</v>
      </c>
      <c r="BD128">
        <v>2.31</v>
      </c>
      <c r="BE128" t="s">
        <v>93</v>
      </c>
      <c r="BF128" t="s">
        <v>743</v>
      </c>
      <c r="BG128" t="s">
        <v>744</v>
      </c>
      <c r="BI128">
        <v>128</v>
      </c>
    </row>
    <row r="129" spans="1:61">
      <c r="A129" t="s">
        <v>746</v>
      </c>
      <c r="B129" t="s">
        <v>730</v>
      </c>
      <c r="C129" t="s">
        <v>731</v>
      </c>
      <c r="D129" t="s">
        <v>732</v>
      </c>
      <c r="E129" t="s">
        <v>733</v>
      </c>
      <c r="F129" t="s">
        <v>734</v>
      </c>
      <c r="G129">
        <v>41.456000000000003</v>
      </c>
      <c r="H129" t="s">
        <v>67</v>
      </c>
      <c r="I129">
        <v>2004</v>
      </c>
      <c r="J129" t="s">
        <v>735</v>
      </c>
      <c r="K129" t="s">
        <v>167</v>
      </c>
      <c r="L129" t="s">
        <v>168</v>
      </c>
      <c r="M129" t="s">
        <v>71</v>
      </c>
      <c r="N129" t="s">
        <v>446</v>
      </c>
      <c r="O129" t="s">
        <v>73</v>
      </c>
      <c r="P129" t="s">
        <v>74</v>
      </c>
      <c r="Q129" t="s">
        <v>75</v>
      </c>
      <c r="R129" t="s">
        <v>72</v>
      </c>
      <c r="S129" t="s">
        <v>75</v>
      </c>
      <c r="T129" t="s">
        <v>76</v>
      </c>
      <c r="U129" t="s">
        <v>76</v>
      </c>
      <c r="V129" t="s">
        <v>76</v>
      </c>
      <c r="W129" t="s">
        <v>77</v>
      </c>
      <c r="X129" t="s">
        <v>356</v>
      </c>
      <c r="Y129" t="s">
        <v>356</v>
      </c>
      <c r="Z129" t="s">
        <v>736</v>
      </c>
      <c r="AA129" t="s">
        <v>737</v>
      </c>
      <c r="AB129" t="s">
        <v>738</v>
      </c>
      <c r="AC129" t="s">
        <v>739</v>
      </c>
      <c r="AD129" t="s">
        <v>740</v>
      </c>
      <c r="AE129" t="s">
        <v>83</v>
      </c>
      <c r="AF129" t="s">
        <v>741</v>
      </c>
      <c r="AG129" t="s">
        <v>85</v>
      </c>
      <c r="AH129" t="s">
        <v>86</v>
      </c>
      <c r="AI129" t="s">
        <v>76</v>
      </c>
      <c r="AJ129">
        <v>3</v>
      </c>
      <c r="AK129">
        <v>10</v>
      </c>
      <c r="AL129">
        <v>3</v>
      </c>
      <c r="AN129" t="s">
        <v>126</v>
      </c>
      <c r="AO129">
        <v>4</v>
      </c>
      <c r="AP129">
        <v>0</v>
      </c>
      <c r="AQ129">
        <v>5</v>
      </c>
      <c r="AR129">
        <v>0</v>
      </c>
      <c r="AS129" t="s">
        <v>127</v>
      </c>
      <c r="AT129" t="s">
        <v>742</v>
      </c>
      <c r="AU129" t="s">
        <v>91</v>
      </c>
      <c r="AV129" t="s">
        <v>101</v>
      </c>
      <c r="AW129">
        <v>3.14</v>
      </c>
      <c r="AX129">
        <v>0.52</v>
      </c>
      <c r="AY129">
        <v>4</v>
      </c>
      <c r="AZ129">
        <v>1.03</v>
      </c>
      <c r="BA129">
        <v>4.72</v>
      </c>
      <c r="BB129">
        <v>0.69</v>
      </c>
      <c r="BC129">
        <v>5</v>
      </c>
      <c r="BD129">
        <v>1.54</v>
      </c>
      <c r="BE129" t="s">
        <v>93</v>
      </c>
      <c r="BF129" t="s">
        <v>743</v>
      </c>
      <c r="BG129" t="s">
        <v>744</v>
      </c>
      <c r="BI129">
        <v>129</v>
      </c>
    </row>
    <row r="130" spans="1:61">
      <c r="A130" t="s">
        <v>747</v>
      </c>
      <c r="B130" t="s">
        <v>730</v>
      </c>
      <c r="C130" t="s">
        <v>731</v>
      </c>
      <c r="D130" t="s">
        <v>732</v>
      </c>
      <c r="E130" t="s">
        <v>733</v>
      </c>
      <c r="F130" t="s">
        <v>734</v>
      </c>
      <c r="G130">
        <v>41.456000000000003</v>
      </c>
      <c r="H130" t="s">
        <v>67</v>
      </c>
      <c r="I130">
        <v>2004</v>
      </c>
      <c r="J130" t="s">
        <v>735</v>
      </c>
      <c r="K130" t="s">
        <v>167</v>
      </c>
      <c r="L130" t="s">
        <v>168</v>
      </c>
      <c r="M130" t="s">
        <v>71</v>
      </c>
      <c r="N130" t="s">
        <v>446</v>
      </c>
      <c r="O130" t="s">
        <v>73</v>
      </c>
      <c r="P130" t="s">
        <v>74</v>
      </c>
      <c r="Q130" t="s">
        <v>75</v>
      </c>
      <c r="R130" t="s">
        <v>72</v>
      </c>
      <c r="S130" t="s">
        <v>75</v>
      </c>
      <c r="T130" t="s">
        <v>76</v>
      </c>
      <c r="U130" t="s">
        <v>76</v>
      </c>
      <c r="V130" t="s">
        <v>76</v>
      </c>
      <c r="W130" t="s">
        <v>77</v>
      </c>
      <c r="X130" t="s">
        <v>356</v>
      </c>
      <c r="Y130" t="s">
        <v>356</v>
      </c>
      <c r="Z130" t="s">
        <v>736</v>
      </c>
      <c r="AA130" t="s">
        <v>737</v>
      </c>
      <c r="AB130" t="s">
        <v>738</v>
      </c>
      <c r="AC130" t="s">
        <v>739</v>
      </c>
      <c r="AD130" t="s">
        <v>740</v>
      </c>
      <c r="AE130" t="s">
        <v>83</v>
      </c>
      <c r="AF130" t="s">
        <v>741</v>
      </c>
      <c r="AG130" t="s">
        <v>85</v>
      </c>
      <c r="AH130" t="s">
        <v>86</v>
      </c>
      <c r="AI130" t="s">
        <v>76</v>
      </c>
      <c r="AJ130">
        <v>3</v>
      </c>
      <c r="AK130">
        <v>10</v>
      </c>
      <c r="AL130">
        <v>3</v>
      </c>
      <c r="AN130" t="s">
        <v>88</v>
      </c>
      <c r="AO130">
        <v>4</v>
      </c>
      <c r="AP130">
        <v>0</v>
      </c>
      <c r="AQ130">
        <v>5</v>
      </c>
      <c r="AR130">
        <v>0</v>
      </c>
      <c r="AS130" t="s">
        <v>127</v>
      </c>
      <c r="AT130" t="s">
        <v>748</v>
      </c>
      <c r="AU130" t="s">
        <v>91</v>
      </c>
      <c r="AV130" t="s">
        <v>92</v>
      </c>
      <c r="AW130">
        <v>0.28999999999999998</v>
      </c>
      <c r="AX130">
        <v>0.02</v>
      </c>
      <c r="AY130">
        <v>4</v>
      </c>
      <c r="AZ130">
        <v>0.05</v>
      </c>
      <c r="BA130">
        <v>0.31</v>
      </c>
      <c r="BB130">
        <v>0.08</v>
      </c>
      <c r="BC130">
        <v>5</v>
      </c>
      <c r="BD130">
        <v>0.18</v>
      </c>
      <c r="BE130" t="s">
        <v>93</v>
      </c>
      <c r="BF130" t="s">
        <v>275</v>
      </c>
      <c r="BG130" t="s">
        <v>744</v>
      </c>
      <c r="BI130">
        <v>130</v>
      </c>
    </row>
    <row r="131" spans="1:61">
      <c r="A131" t="s">
        <v>749</v>
      </c>
      <c r="B131" t="s">
        <v>730</v>
      </c>
      <c r="C131" t="s">
        <v>731</v>
      </c>
      <c r="D131" t="s">
        <v>732</v>
      </c>
      <c r="E131" t="s">
        <v>733</v>
      </c>
      <c r="F131" t="s">
        <v>734</v>
      </c>
      <c r="G131">
        <v>41.456000000000003</v>
      </c>
      <c r="H131" t="s">
        <v>67</v>
      </c>
      <c r="I131">
        <v>2004</v>
      </c>
      <c r="J131" t="s">
        <v>735</v>
      </c>
      <c r="K131" t="s">
        <v>167</v>
      </c>
      <c r="L131" t="s">
        <v>168</v>
      </c>
      <c r="M131" t="s">
        <v>71</v>
      </c>
      <c r="N131" t="s">
        <v>446</v>
      </c>
      <c r="O131" t="s">
        <v>73</v>
      </c>
      <c r="P131" t="s">
        <v>74</v>
      </c>
      <c r="Q131" t="s">
        <v>75</v>
      </c>
      <c r="R131" t="s">
        <v>72</v>
      </c>
      <c r="S131" t="s">
        <v>75</v>
      </c>
      <c r="T131" t="s">
        <v>76</v>
      </c>
      <c r="U131" t="s">
        <v>76</v>
      </c>
      <c r="V131" t="s">
        <v>76</v>
      </c>
      <c r="W131" t="s">
        <v>77</v>
      </c>
      <c r="X131" t="s">
        <v>356</v>
      </c>
      <c r="Y131" t="s">
        <v>356</v>
      </c>
      <c r="Z131" t="s">
        <v>736</v>
      </c>
      <c r="AA131" t="s">
        <v>737</v>
      </c>
      <c r="AB131" t="s">
        <v>738</v>
      </c>
      <c r="AC131" t="s">
        <v>739</v>
      </c>
      <c r="AD131" t="s">
        <v>740</v>
      </c>
      <c r="AE131" t="s">
        <v>83</v>
      </c>
      <c r="AF131" t="s">
        <v>741</v>
      </c>
      <c r="AG131" t="s">
        <v>85</v>
      </c>
      <c r="AH131" t="s">
        <v>86</v>
      </c>
      <c r="AI131" t="s">
        <v>76</v>
      </c>
      <c r="AJ131">
        <v>3</v>
      </c>
      <c r="AK131">
        <v>10</v>
      </c>
      <c r="AL131">
        <v>3</v>
      </c>
      <c r="AN131" t="s">
        <v>88</v>
      </c>
      <c r="AO131">
        <v>4</v>
      </c>
      <c r="AP131">
        <v>0</v>
      </c>
      <c r="AQ131">
        <v>5</v>
      </c>
      <c r="AR131">
        <v>0</v>
      </c>
      <c r="AS131" t="s">
        <v>127</v>
      </c>
      <c r="AT131" t="s">
        <v>748</v>
      </c>
      <c r="AU131" t="s">
        <v>91</v>
      </c>
      <c r="AV131" t="s">
        <v>98</v>
      </c>
      <c r="AW131">
        <v>0.76</v>
      </c>
      <c r="AX131">
        <v>0.04</v>
      </c>
      <c r="AY131">
        <v>4</v>
      </c>
      <c r="AZ131">
        <v>0.09</v>
      </c>
      <c r="BA131">
        <v>0.69</v>
      </c>
      <c r="BB131">
        <v>0.11</v>
      </c>
      <c r="BC131">
        <v>5</v>
      </c>
      <c r="BD131">
        <v>0.25</v>
      </c>
      <c r="BE131" t="s">
        <v>93</v>
      </c>
      <c r="BF131" t="s">
        <v>275</v>
      </c>
      <c r="BG131" t="s">
        <v>744</v>
      </c>
      <c r="BI131">
        <v>131</v>
      </c>
    </row>
    <row r="132" spans="1:61">
      <c r="A132" t="s">
        <v>750</v>
      </c>
      <c r="B132" t="s">
        <v>730</v>
      </c>
      <c r="C132" t="s">
        <v>731</v>
      </c>
      <c r="D132" t="s">
        <v>732</v>
      </c>
      <c r="E132" t="s">
        <v>733</v>
      </c>
      <c r="F132" t="s">
        <v>734</v>
      </c>
      <c r="G132">
        <v>41.456000000000003</v>
      </c>
      <c r="H132" t="s">
        <v>67</v>
      </c>
      <c r="I132">
        <v>2004</v>
      </c>
      <c r="J132" t="s">
        <v>735</v>
      </c>
      <c r="K132" t="s">
        <v>167</v>
      </c>
      <c r="L132" t="s">
        <v>168</v>
      </c>
      <c r="M132" t="s">
        <v>71</v>
      </c>
      <c r="N132" t="s">
        <v>446</v>
      </c>
      <c r="O132" t="s">
        <v>73</v>
      </c>
      <c r="P132" t="s">
        <v>74</v>
      </c>
      <c r="Q132" t="s">
        <v>75</v>
      </c>
      <c r="R132" t="s">
        <v>72</v>
      </c>
      <c r="S132" t="s">
        <v>75</v>
      </c>
      <c r="T132" t="s">
        <v>76</v>
      </c>
      <c r="U132" t="s">
        <v>76</v>
      </c>
      <c r="V132" t="s">
        <v>76</v>
      </c>
      <c r="W132" t="s">
        <v>77</v>
      </c>
      <c r="X132" t="s">
        <v>356</v>
      </c>
      <c r="Y132" t="s">
        <v>356</v>
      </c>
      <c r="Z132" t="s">
        <v>736</v>
      </c>
      <c r="AA132" t="s">
        <v>737</v>
      </c>
      <c r="AB132" t="s">
        <v>738</v>
      </c>
      <c r="AC132" t="s">
        <v>739</v>
      </c>
      <c r="AD132" t="s">
        <v>740</v>
      </c>
      <c r="AE132" t="s">
        <v>83</v>
      </c>
      <c r="AF132" t="s">
        <v>741</v>
      </c>
      <c r="AG132" t="s">
        <v>85</v>
      </c>
      <c r="AH132" t="s">
        <v>86</v>
      </c>
      <c r="AI132" t="s">
        <v>76</v>
      </c>
      <c r="AJ132">
        <v>3</v>
      </c>
      <c r="AK132">
        <v>10</v>
      </c>
      <c r="AL132">
        <v>3</v>
      </c>
      <c r="AN132" t="s">
        <v>88</v>
      </c>
      <c r="AO132">
        <v>4</v>
      </c>
      <c r="AP132">
        <v>0</v>
      </c>
      <c r="AQ132">
        <v>5</v>
      </c>
      <c r="AR132">
        <v>0</v>
      </c>
      <c r="AS132" t="s">
        <v>127</v>
      </c>
      <c r="AT132" t="s">
        <v>748</v>
      </c>
      <c r="AU132" t="s">
        <v>91</v>
      </c>
      <c r="AV132" t="s">
        <v>101</v>
      </c>
      <c r="AW132">
        <v>0.84</v>
      </c>
      <c r="AX132">
        <v>0.06</v>
      </c>
      <c r="AY132">
        <v>4</v>
      </c>
      <c r="AZ132">
        <v>0.11</v>
      </c>
      <c r="BA132">
        <v>0.69</v>
      </c>
      <c r="BB132">
        <v>0.09</v>
      </c>
      <c r="BC132">
        <v>5</v>
      </c>
      <c r="BD132">
        <v>0.21</v>
      </c>
      <c r="BE132" t="s">
        <v>93</v>
      </c>
      <c r="BF132" t="s">
        <v>275</v>
      </c>
      <c r="BG132" t="s">
        <v>744</v>
      </c>
      <c r="BI132">
        <v>132</v>
      </c>
    </row>
    <row r="133" spans="1:61">
      <c r="A133" t="s">
        <v>751</v>
      </c>
      <c r="B133" t="s">
        <v>752</v>
      </c>
      <c r="C133" t="s">
        <v>753</v>
      </c>
      <c r="D133" t="s">
        <v>754</v>
      </c>
      <c r="E133" t="s">
        <v>755</v>
      </c>
      <c r="F133" t="s">
        <v>66</v>
      </c>
      <c r="G133">
        <v>1.6910000000000001</v>
      </c>
      <c r="H133" t="s">
        <v>67</v>
      </c>
      <c r="I133">
        <v>2015</v>
      </c>
      <c r="J133" t="s">
        <v>756</v>
      </c>
      <c r="K133" t="s">
        <v>571</v>
      </c>
      <c r="L133" t="s">
        <v>572</v>
      </c>
      <c r="M133" t="s">
        <v>217</v>
      </c>
      <c r="N133" t="s">
        <v>757</v>
      </c>
      <c r="O133" t="s">
        <v>73</v>
      </c>
      <c r="P133" t="s">
        <v>74</v>
      </c>
      <c r="Q133" t="s">
        <v>75</v>
      </c>
      <c r="R133" t="s">
        <v>72</v>
      </c>
      <c r="S133" t="s">
        <v>75</v>
      </c>
      <c r="T133" t="s">
        <v>76</v>
      </c>
      <c r="U133" t="s">
        <v>76</v>
      </c>
      <c r="V133" t="s">
        <v>220</v>
      </c>
      <c r="W133" t="s">
        <v>170</v>
      </c>
      <c r="X133" t="s">
        <v>222</v>
      </c>
      <c r="Y133" t="s">
        <v>78</v>
      </c>
      <c r="Z133" t="s">
        <v>758</v>
      </c>
      <c r="AA133" t="s">
        <v>759</v>
      </c>
      <c r="AB133" t="s">
        <v>152</v>
      </c>
      <c r="AC133" t="s">
        <v>760</v>
      </c>
      <c r="AD133" t="s">
        <v>152</v>
      </c>
      <c r="AE133" t="s">
        <v>176</v>
      </c>
      <c r="AF133" t="s">
        <v>761</v>
      </c>
      <c r="AG133" t="s">
        <v>85</v>
      </c>
      <c r="AH133" t="s">
        <v>154</v>
      </c>
      <c r="AI133" t="s">
        <v>76</v>
      </c>
      <c r="AJ133">
        <v>3</v>
      </c>
      <c r="AK133" t="s">
        <v>87</v>
      </c>
      <c r="AL133" t="s">
        <v>124</v>
      </c>
      <c r="AM133" t="s">
        <v>762</v>
      </c>
      <c r="AN133" t="s">
        <v>126</v>
      </c>
      <c r="AO133">
        <v>0</v>
      </c>
      <c r="AP133">
        <v>10</v>
      </c>
      <c r="AQ133">
        <v>0</v>
      </c>
      <c r="AR133">
        <v>10</v>
      </c>
      <c r="AS133" t="s">
        <v>138</v>
      </c>
      <c r="AT133" t="s">
        <v>448</v>
      </c>
      <c r="AU133" t="s">
        <v>91</v>
      </c>
      <c r="AV133" t="s">
        <v>92</v>
      </c>
      <c r="AW133">
        <v>74.19</v>
      </c>
      <c r="AX133">
        <v>1.86</v>
      </c>
      <c r="AY133">
        <v>10</v>
      </c>
      <c r="AZ133">
        <v>5.88</v>
      </c>
      <c r="BA133">
        <v>74.63</v>
      </c>
      <c r="BB133">
        <v>1.74</v>
      </c>
      <c r="BC133">
        <v>10</v>
      </c>
      <c r="BD133">
        <v>5.51</v>
      </c>
      <c r="BE133" t="s">
        <v>93</v>
      </c>
      <c r="BF133" t="s">
        <v>620</v>
      </c>
      <c r="BI133">
        <v>133</v>
      </c>
    </row>
    <row r="134" spans="1:61">
      <c r="A134" t="s">
        <v>763</v>
      </c>
      <c r="B134" t="s">
        <v>752</v>
      </c>
      <c r="C134" t="s">
        <v>753</v>
      </c>
      <c r="D134" t="s">
        <v>754</v>
      </c>
      <c r="E134" t="s">
        <v>755</v>
      </c>
      <c r="F134" t="s">
        <v>66</v>
      </c>
      <c r="G134">
        <v>1.6910000000000001</v>
      </c>
      <c r="H134" t="s">
        <v>67</v>
      </c>
      <c r="I134">
        <v>2015</v>
      </c>
      <c r="J134" t="s">
        <v>756</v>
      </c>
      <c r="K134" t="s">
        <v>571</v>
      </c>
      <c r="L134" t="s">
        <v>572</v>
      </c>
      <c r="M134" t="s">
        <v>217</v>
      </c>
      <c r="N134" t="s">
        <v>757</v>
      </c>
      <c r="O134" t="s">
        <v>73</v>
      </c>
      <c r="P134" t="s">
        <v>74</v>
      </c>
      <c r="Q134" t="s">
        <v>75</v>
      </c>
      <c r="R134" t="s">
        <v>72</v>
      </c>
      <c r="S134" t="s">
        <v>75</v>
      </c>
      <c r="T134" t="s">
        <v>76</v>
      </c>
      <c r="U134" t="s">
        <v>76</v>
      </c>
      <c r="V134" t="s">
        <v>220</v>
      </c>
      <c r="W134" t="s">
        <v>170</v>
      </c>
      <c r="X134" t="s">
        <v>222</v>
      </c>
      <c r="Y134" t="s">
        <v>78</v>
      </c>
      <c r="Z134" t="s">
        <v>758</v>
      </c>
      <c r="AA134" t="s">
        <v>759</v>
      </c>
      <c r="AB134" t="s">
        <v>152</v>
      </c>
      <c r="AC134" t="s">
        <v>760</v>
      </c>
      <c r="AD134" t="s">
        <v>152</v>
      </c>
      <c r="AE134" t="s">
        <v>176</v>
      </c>
      <c r="AF134" t="s">
        <v>761</v>
      </c>
      <c r="AG134" t="s">
        <v>85</v>
      </c>
      <c r="AH134" t="s">
        <v>154</v>
      </c>
      <c r="AI134" t="s">
        <v>76</v>
      </c>
      <c r="AJ134">
        <v>3</v>
      </c>
      <c r="AK134" t="s">
        <v>87</v>
      </c>
      <c r="AL134" t="s">
        <v>124</v>
      </c>
      <c r="AM134" t="s">
        <v>762</v>
      </c>
      <c r="AN134" t="s">
        <v>126</v>
      </c>
      <c r="AO134">
        <v>0</v>
      </c>
      <c r="AP134">
        <v>10</v>
      </c>
      <c r="AQ134">
        <v>0</v>
      </c>
      <c r="AR134">
        <v>10</v>
      </c>
      <c r="AS134" t="s">
        <v>138</v>
      </c>
      <c r="AT134" t="s">
        <v>448</v>
      </c>
      <c r="AU134" t="s">
        <v>91</v>
      </c>
      <c r="AV134" t="s">
        <v>98</v>
      </c>
      <c r="AW134">
        <v>71.400000000000006</v>
      </c>
      <c r="AX134">
        <v>2.04</v>
      </c>
      <c r="AY134">
        <v>10</v>
      </c>
      <c r="AZ134">
        <v>6.44</v>
      </c>
      <c r="BA134">
        <v>66.64</v>
      </c>
      <c r="BB134">
        <v>2.0499999999999998</v>
      </c>
      <c r="BC134">
        <v>10</v>
      </c>
      <c r="BD134">
        <v>6.49</v>
      </c>
      <c r="BE134" t="s">
        <v>93</v>
      </c>
      <c r="BF134" t="s">
        <v>620</v>
      </c>
      <c r="BI134">
        <v>134</v>
      </c>
    </row>
    <row r="135" spans="1:61">
      <c r="A135" t="s">
        <v>764</v>
      </c>
      <c r="B135" t="s">
        <v>752</v>
      </c>
      <c r="C135" t="s">
        <v>753</v>
      </c>
      <c r="D135" t="s">
        <v>754</v>
      </c>
      <c r="E135" t="s">
        <v>755</v>
      </c>
      <c r="F135" t="s">
        <v>66</v>
      </c>
      <c r="G135">
        <v>1.6910000000000001</v>
      </c>
      <c r="H135" t="s">
        <v>67</v>
      </c>
      <c r="I135">
        <v>2015</v>
      </c>
      <c r="J135" t="s">
        <v>756</v>
      </c>
      <c r="K135" t="s">
        <v>571</v>
      </c>
      <c r="L135" t="s">
        <v>572</v>
      </c>
      <c r="M135" t="s">
        <v>217</v>
      </c>
      <c r="N135" t="s">
        <v>757</v>
      </c>
      <c r="O135" t="s">
        <v>73</v>
      </c>
      <c r="P135" t="s">
        <v>74</v>
      </c>
      <c r="Q135" t="s">
        <v>75</v>
      </c>
      <c r="R135" t="s">
        <v>72</v>
      </c>
      <c r="S135" t="s">
        <v>75</v>
      </c>
      <c r="T135" t="s">
        <v>76</v>
      </c>
      <c r="U135" t="s">
        <v>76</v>
      </c>
      <c r="V135" t="s">
        <v>220</v>
      </c>
      <c r="W135" t="s">
        <v>170</v>
      </c>
      <c r="X135" t="s">
        <v>222</v>
      </c>
      <c r="Y135" t="s">
        <v>78</v>
      </c>
      <c r="Z135" t="s">
        <v>758</v>
      </c>
      <c r="AA135" t="s">
        <v>759</v>
      </c>
      <c r="AB135" t="s">
        <v>152</v>
      </c>
      <c r="AC135" t="s">
        <v>760</v>
      </c>
      <c r="AD135" t="s">
        <v>152</v>
      </c>
      <c r="AE135" t="s">
        <v>176</v>
      </c>
      <c r="AF135" t="s">
        <v>761</v>
      </c>
      <c r="AG135" t="s">
        <v>85</v>
      </c>
      <c r="AH135" t="s">
        <v>154</v>
      </c>
      <c r="AI135" t="s">
        <v>76</v>
      </c>
      <c r="AJ135">
        <v>3</v>
      </c>
      <c r="AK135" t="s">
        <v>87</v>
      </c>
      <c r="AL135" t="s">
        <v>124</v>
      </c>
      <c r="AM135" t="s">
        <v>762</v>
      </c>
      <c r="AN135" t="s">
        <v>126</v>
      </c>
      <c r="AO135">
        <v>0</v>
      </c>
      <c r="AP135">
        <v>10</v>
      </c>
      <c r="AQ135">
        <v>0</v>
      </c>
      <c r="AR135">
        <v>10</v>
      </c>
      <c r="AS135" t="s">
        <v>138</v>
      </c>
      <c r="AT135" t="s">
        <v>448</v>
      </c>
      <c r="AU135" t="s">
        <v>91</v>
      </c>
      <c r="AV135" t="s">
        <v>101</v>
      </c>
      <c r="AW135">
        <v>69.64</v>
      </c>
      <c r="AX135">
        <v>2.09</v>
      </c>
      <c r="AY135">
        <v>10</v>
      </c>
      <c r="AZ135">
        <v>6.62</v>
      </c>
      <c r="BA135">
        <v>63.32</v>
      </c>
      <c r="BB135">
        <v>2.21</v>
      </c>
      <c r="BC135">
        <v>10</v>
      </c>
      <c r="BD135">
        <v>6.99</v>
      </c>
      <c r="BE135" t="s">
        <v>93</v>
      </c>
      <c r="BF135" t="s">
        <v>620</v>
      </c>
      <c r="BI135">
        <v>135</v>
      </c>
    </row>
    <row r="136" spans="1:61">
      <c r="A136" t="s">
        <v>765</v>
      </c>
      <c r="B136" t="s">
        <v>766</v>
      </c>
      <c r="C136" t="s">
        <v>767</v>
      </c>
      <c r="D136" t="s">
        <v>768</v>
      </c>
      <c r="E136" t="s">
        <v>769</v>
      </c>
      <c r="F136" t="s">
        <v>66</v>
      </c>
      <c r="G136">
        <v>1.6910000000000001</v>
      </c>
      <c r="H136" t="s">
        <v>67</v>
      </c>
      <c r="I136">
        <v>2016</v>
      </c>
      <c r="J136" t="s">
        <v>770</v>
      </c>
      <c r="K136" t="s">
        <v>771</v>
      </c>
      <c r="L136" t="s">
        <v>772</v>
      </c>
      <c r="M136" t="s">
        <v>217</v>
      </c>
      <c r="N136" t="s">
        <v>72</v>
      </c>
      <c r="O136" t="s">
        <v>73</v>
      </c>
      <c r="P136" t="s">
        <v>74</v>
      </c>
      <c r="Q136" t="s">
        <v>219</v>
      </c>
      <c r="R136" t="s">
        <v>220</v>
      </c>
      <c r="S136" t="s">
        <v>221</v>
      </c>
      <c r="T136" t="s">
        <v>76</v>
      </c>
      <c r="U136" t="s">
        <v>220</v>
      </c>
      <c r="V136" t="s">
        <v>76</v>
      </c>
      <c r="W136" t="s">
        <v>77</v>
      </c>
      <c r="X136" t="s">
        <v>222</v>
      </c>
      <c r="Y136" t="s">
        <v>78</v>
      </c>
      <c r="Z136" t="s">
        <v>574</v>
      </c>
      <c r="AA136" t="s">
        <v>404</v>
      </c>
      <c r="AB136" t="s">
        <v>152</v>
      </c>
      <c r="AC136" t="s">
        <v>773</v>
      </c>
      <c r="AD136" t="s">
        <v>774</v>
      </c>
      <c r="AE136" t="s">
        <v>83</v>
      </c>
      <c r="AF136" t="s">
        <v>775</v>
      </c>
      <c r="AG136" t="s">
        <v>123</v>
      </c>
      <c r="AH136" t="s">
        <v>154</v>
      </c>
      <c r="AI136" t="s">
        <v>76</v>
      </c>
      <c r="AJ136">
        <v>3</v>
      </c>
      <c r="AK136">
        <v>3</v>
      </c>
      <c r="AL136" t="s">
        <v>124</v>
      </c>
      <c r="AM136" t="s">
        <v>155</v>
      </c>
      <c r="AN136" t="s">
        <v>88</v>
      </c>
      <c r="AO136">
        <v>0</v>
      </c>
      <c r="AP136">
        <v>3</v>
      </c>
      <c r="AQ136">
        <v>0</v>
      </c>
      <c r="AR136">
        <v>3</v>
      </c>
      <c r="AS136" t="s">
        <v>138</v>
      </c>
      <c r="AT136" t="s">
        <v>776</v>
      </c>
      <c r="AU136" t="s">
        <v>129</v>
      </c>
      <c r="AV136" t="s">
        <v>92</v>
      </c>
      <c r="AW136">
        <v>0.21</v>
      </c>
      <c r="AX136">
        <v>0.05</v>
      </c>
      <c r="AY136">
        <v>3</v>
      </c>
      <c r="AZ136">
        <v>0.09</v>
      </c>
      <c r="BA136">
        <v>0.12</v>
      </c>
      <c r="BB136">
        <v>0.03</v>
      </c>
      <c r="BC136">
        <v>3</v>
      </c>
      <c r="BD136">
        <v>0.05</v>
      </c>
      <c r="BE136" t="s">
        <v>93</v>
      </c>
      <c r="BF136" t="s">
        <v>179</v>
      </c>
      <c r="BG136" t="s">
        <v>777</v>
      </c>
      <c r="BH136" t="s">
        <v>96</v>
      </c>
      <c r="BI136">
        <v>136</v>
      </c>
    </row>
    <row r="137" spans="1:61">
      <c r="A137" t="s">
        <v>778</v>
      </c>
      <c r="B137" t="s">
        <v>766</v>
      </c>
      <c r="C137" t="s">
        <v>767</v>
      </c>
      <c r="D137" t="s">
        <v>768</v>
      </c>
      <c r="E137" t="s">
        <v>769</v>
      </c>
      <c r="F137" t="s">
        <v>66</v>
      </c>
      <c r="G137">
        <v>1.6910000000000001</v>
      </c>
      <c r="H137" t="s">
        <v>67</v>
      </c>
      <c r="I137">
        <v>2016</v>
      </c>
      <c r="J137" t="s">
        <v>770</v>
      </c>
      <c r="K137" t="s">
        <v>771</v>
      </c>
      <c r="L137" t="s">
        <v>772</v>
      </c>
      <c r="M137" t="s">
        <v>217</v>
      </c>
      <c r="N137" t="s">
        <v>72</v>
      </c>
      <c r="O137" t="s">
        <v>73</v>
      </c>
      <c r="P137" t="s">
        <v>74</v>
      </c>
      <c r="Q137" t="s">
        <v>219</v>
      </c>
      <c r="R137" t="s">
        <v>220</v>
      </c>
      <c r="S137" t="s">
        <v>221</v>
      </c>
      <c r="T137" t="s">
        <v>76</v>
      </c>
      <c r="U137" t="s">
        <v>220</v>
      </c>
      <c r="V137" t="s">
        <v>76</v>
      </c>
      <c r="W137" t="s">
        <v>77</v>
      </c>
      <c r="X137" t="s">
        <v>222</v>
      </c>
      <c r="Y137" t="s">
        <v>78</v>
      </c>
      <c r="Z137" t="s">
        <v>574</v>
      </c>
      <c r="AA137" t="s">
        <v>404</v>
      </c>
      <c r="AB137" t="s">
        <v>152</v>
      </c>
      <c r="AC137" t="s">
        <v>773</v>
      </c>
      <c r="AD137" t="s">
        <v>774</v>
      </c>
      <c r="AE137" t="s">
        <v>83</v>
      </c>
      <c r="AF137" t="s">
        <v>775</v>
      </c>
      <c r="AG137" t="s">
        <v>123</v>
      </c>
      <c r="AH137" t="s">
        <v>154</v>
      </c>
      <c r="AI137" t="s">
        <v>76</v>
      </c>
      <c r="AJ137">
        <v>3</v>
      </c>
      <c r="AK137">
        <v>3</v>
      </c>
      <c r="AL137" t="s">
        <v>124</v>
      </c>
      <c r="AM137" t="s">
        <v>155</v>
      </c>
      <c r="AN137" t="s">
        <v>88</v>
      </c>
      <c r="AO137">
        <v>0</v>
      </c>
      <c r="AP137">
        <v>3</v>
      </c>
      <c r="AQ137">
        <v>0</v>
      </c>
      <c r="AR137">
        <v>3</v>
      </c>
      <c r="AS137" t="s">
        <v>138</v>
      </c>
      <c r="AT137" t="s">
        <v>776</v>
      </c>
      <c r="AU137" t="s">
        <v>129</v>
      </c>
      <c r="AV137" t="s">
        <v>98</v>
      </c>
      <c r="AW137">
        <v>0.43</v>
      </c>
      <c r="AX137">
        <v>0.09</v>
      </c>
      <c r="AY137">
        <v>3</v>
      </c>
      <c r="AZ137">
        <v>0.15</v>
      </c>
      <c r="BA137">
        <v>0.35</v>
      </c>
      <c r="BB137">
        <v>0.09</v>
      </c>
      <c r="BC137">
        <v>3</v>
      </c>
      <c r="BD137">
        <v>0.16</v>
      </c>
      <c r="BE137" t="s">
        <v>93</v>
      </c>
      <c r="BF137" t="s">
        <v>179</v>
      </c>
      <c r="BG137" t="s">
        <v>777</v>
      </c>
      <c r="BH137" t="s">
        <v>96</v>
      </c>
      <c r="BI137">
        <v>137</v>
      </c>
    </row>
    <row r="138" spans="1:61">
      <c r="A138" t="s">
        <v>779</v>
      </c>
      <c r="B138" t="s">
        <v>766</v>
      </c>
      <c r="C138" t="s">
        <v>767</v>
      </c>
      <c r="D138" t="s">
        <v>768</v>
      </c>
      <c r="E138" t="s">
        <v>769</v>
      </c>
      <c r="F138" t="s">
        <v>66</v>
      </c>
      <c r="G138">
        <v>1.6910000000000001</v>
      </c>
      <c r="H138" t="s">
        <v>67</v>
      </c>
      <c r="I138">
        <v>2016</v>
      </c>
      <c r="J138" t="s">
        <v>770</v>
      </c>
      <c r="K138" t="s">
        <v>771</v>
      </c>
      <c r="L138" t="s">
        <v>772</v>
      </c>
      <c r="M138" t="s">
        <v>217</v>
      </c>
      <c r="N138" t="s">
        <v>72</v>
      </c>
      <c r="O138" t="s">
        <v>73</v>
      </c>
      <c r="P138" t="s">
        <v>74</v>
      </c>
      <c r="Q138" t="s">
        <v>219</v>
      </c>
      <c r="R138" t="s">
        <v>220</v>
      </c>
      <c r="S138" t="s">
        <v>221</v>
      </c>
      <c r="T138" t="s">
        <v>76</v>
      </c>
      <c r="U138" t="s">
        <v>220</v>
      </c>
      <c r="V138" t="s">
        <v>76</v>
      </c>
      <c r="W138" t="s">
        <v>77</v>
      </c>
      <c r="X138" t="s">
        <v>222</v>
      </c>
      <c r="Y138" t="s">
        <v>78</v>
      </c>
      <c r="Z138" t="s">
        <v>574</v>
      </c>
      <c r="AA138" t="s">
        <v>404</v>
      </c>
      <c r="AB138" t="s">
        <v>152</v>
      </c>
      <c r="AC138" t="s">
        <v>773</v>
      </c>
      <c r="AD138" t="s">
        <v>774</v>
      </c>
      <c r="AE138" t="s">
        <v>83</v>
      </c>
      <c r="AF138" t="s">
        <v>775</v>
      </c>
      <c r="AG138" t="s">
        <v>123</v>
      </c>
      <c r="AH138" t="s">
        <v>154</v>
      </c>
      <c r="AI138" t="s">
        <v>76</v>
      </c>
      <c r="AJ138">
        <v>3</v>
      </c>
      <c r="AK138">
        <v>3</v>
      </c>
      <c r="AL138" t="s">
        <v>124</v>
      </c>
      <c r="AM138" t="s">
        <v>155</v>
      </c>
      <c r="AN138" t="s">
        <v>88</v>
      </c>
      <c r="AO138">
        <v>0</v>
      </c>
      <c r="AP138">
        <v>3</v>
      </c>
      <c r="AQ138">
        <v>0</v>
      </c>
      <c r="AR138">
        <v>3</v>
      </c>
      <c r="AS138" t="s">
        <v>138</v>
      </c>
      <c r="AT138" t="s">
        <v>776</v>
      </c>
      <c r="AU138" t="s">
        <v>129</v>
      </c>
      <c r="AV138" t="s">
        <v>101</v>
      </c>
      <c r="AW138">
        <v>0.7</v>
      </c>
      <c r="AX138">
        <v>0.09</v>
      </c>
      <c r="AY138">
        <v>3</v>
      </c>
      <c r="AZ138">
        <v>0.15</v>
      </c>
      <c r="BA138">
        <v>0.56000000000000005</v>
      </c>
      <c r="BB138">
        <v>0.05</v>
      </c>
      <c r="BC138">
        <v>3</v>
      </c>
      <c r="BD138">
        <v>0.09</v>
      </c>
      <c r="BE138" t="s">
        <v>93</v>
      </c>
      <c r="BF138" t="s">
        <v>179</v>
      </c>
      <c r="BG138" t="s">
        <v>777</v>
      </c>
      <c r="BH138" t="s">
        <v>96</v>
      </c>
      <c r="BI138">
        <v>138</v>
      </c>
    </row>
    <row r="139" spans="1:61">
      <c r="A139" t="s">
        <v>780</v>
      </c>
      <c r="B139" t="s">
        <v>766</v>
      </c>
      <c r="C139" t="s">
        <v>781</v>
      </c>
      <c r="D139" t="s">
        <v>782</v>
      </c>
      <c r="E139" t="s">
        <v>769</v>
      </c>
      <c r="F139" t="s">
        <v>66</v>
      </c>
      <c r="G139">
        <v>1.6910000000000001</v>
      </c>
      <c r="H139" t="s">
        <v>67</v>
      </c>
      <c r="I139">
        <v>2016</v>
      </c>
      <c r="J139" t="s">
        <v>770</v>
      </c>
      <c r="K139" t="s">
        <v>771</v>
      </c>
      <c r="L139" t="s">
        <v>772</v>
      </c>
      <c r="M139" t="s">
        <v>217</v>
      </c>
      <c r="N139" t="s">
        <v>72</v>
      </c>
      <c r="O139" t="s">
        <v>73</v>
      </c>
      <c r="P139" t="s">
        <v>74</v>
      </c>
      <c r="Q139" t="s">
        <v>219</v>
      </c>
      <c r="R139" t="s">
        <v>220</v>
      </c>
      <c r="S139" t="s">
        <v>221</v>
      </c>
      <c r="T139" t="s">
        <v>76</v>
      </c>
      <c r="U139" t="s">
        <v>220</v>
      </c>
      <c r="V139" t="s">
        <v>76</v>
      </c>
      <c r="W139" t="s">
        <v>77</v>
      </c>
      <c r="X139" t="s">
        <v>222</v>
      </c>
      <c r="Y139" t="s">
        <v>78</v>
      </c>
      <c r="Z139" t="s">
        <v>574</v>
      </c>
      <c r="AA139" t="s">
        <v>404</v>
      </c>
      <c r="AB139" t="s">
        <v>152</v>
      </c>
      <c r="AC139" t="s">
        <v>773</v>
      </c>
      <c r="AD139" t="s">
        <v>774</v>
      </c>
      <c r="AE139" t="s">
        <v>83</v>
      </c>
      <c r="AF139" t="s">
        <v>775</v>
      </c>
      <c r="AG139" t="s">
        <v>123</v>
      </c>
      <c r="AH139" t="s">
        <v>154</v>
      </c>
      <c r="AI139" t="s">
        <v>76</v>
      </c>
      <c r="AJ139">
        <v>3</v>
      </c>
      <c r="AK139">
        <v>3</v>
      </c>
      <c r="AL139" t="s">
        <v>124</v>
      </c>
      <c r="AM139" t="s">
        <v>155</v>
      </c>
      <c r="AN139" t="s">
        <v>88</v>
      </c>
      <c r="AO139">
        <v>0</v>
      </c>
      <c r="AP139">
        <v>6</v>
      </c>
      <c r="AQ139">
        <v>0</v>
      </c>
      <c r="AR139">
        <v>5</v>
      </c>
      <c r="AS139" t="s">
        <v>138</v>
      </c>
      <c r="AT139" t="s">
        <v>776</v>
      </c>
      <c r="AU139" t="s">
        <v>129</v>
      </c>
      <c r="AV139" t="s">
        <v>92</v>
      </c>
      <c r="AW139">
        <v>0.05</v>
      </c>
      <c r="AX139">
        <v>0.03</v>
      </c>
      <c r="AY139">
        <v>6</v>
      </c>
      <c r="AZ139">
        <v>0.06</v>
      </c>
      <c r="BA139">
        <v>0.12</v>
      </c>
      <c r="BB139">
        <v>0.03</v>
      </c>
      <c r="BC139">
        <v>5</v>
      </c>
      <c r="BD139">
        <v>7.0000000000000007E-2</v>
      </c>
      <c r="BE139" t="s">
        <v>93</v>
      </c>
      <c r="BF139" t="s">
        <v>179</v>
      </c>
      <c r="BG139" t="s">
        <v>783</v>
      </c>
      <c r="BH139" t="s">
        <v>96</v>
      </c>
      <c r="BI139">
        <v>139</v>
      </c>
    </row>
    <row r="140" spans="1:61">
      <c r="A140" t="s">
        <v>784</v>
      </c>
      <c r="B140" t="s">
        <v>766</v>
      </c>
      <c r="C140" t="s">
        <v>781</v>
      </c>
      <c r="D140" t="s">
        <v>782</v>
      </c>
      <c r="E140" t="s">
        <v>769</v>
      </c>
      <c r="F140" t="s">
        <v>66</v>
      </c>
      <c r="G140">
        <v>1.6910000000000001</v>
      </c>
      <c r="H140" t="s">
        <v>67</v>
      </c>
      <c r="I140">
        <v>2016</v>
      </c>
      <c r="J140" t="s">
        <v>770</v>
      </c>
      <c r="K140" t="s">
        <v>771</v>
      </c>
      <c r="L140" t="s">
        <v>772</v>
      </c>
      <c r="M140" t="s">
        <v>217</v>
      </c>
      <c r="N140" t="s">
        <v>72</v>
      </c>
      <c r="O140" t="s">
        <v>73</v>
      </c>
      <c r="P140" t="s">
        <v>74</v>
      </c>
      <c r="Q140" t="s">
        <v>219</v>
      </c>
      <c r="R140" t="s">
        <v>220</v>
      </c>
      <c r="S140" t="s">
        <v>221</v>
      </c>
      <c r="T140" t="s">
        <v>76</v>
      </c>
      <c r="U140" t="s">
        <v>220</v>
      </c>
      <c r="V140" t="s">
        <v>76</v>
      </c>
      <c r="W140" t="s">
        <v>77</v>
      </c>
      <c r="X140" t="s">
        <v>222</v>
      </c>
      <c r="Y140" t="s">
        <v>78</v>
      </c>
      <c r="Z140" t="s">
        <v>574</v>
      </c>
      <c r="AA140" t="s">
        <v>404</v>
      </c>
      <c r="AB140" t="s">
        <v>152</v>
      </c>
      <c r="AC140" t="s">
        <v>773</v>
      </c>
      <c r="AD140" t="s">
        <v>774</v>
      </c>
      <c r="AE140" t="s">
        <v>83</v>
      </c>
      <c r="AF140" t="s">
        <v>775</v>
      </c>
      <c r="AG140" t="s">
        <v>123</v>
      </c>
      <c r="AH140" t="s">
        <v>154</v>
      </c>
      <c r="AI140" t="s">
        <v>76</v>
      </c>
      <c r="AJ140">
        <v>3</v>
      </c>
      <c r="AK140">
        <v>3</v>
      </c>
      <c r="AL140" t="s">
        <v>124</v>
      </c>
      <c r="AM140" t="s">
        <v>155</v>
      </c>
      <c r="AN140" t="s">
        <v>88</v>
      </c>
      <c r="AO140">
        <v>0</v>
      </c>
      <c r="AP140">
        <v>6</v>
      </c>
      <c r="AQ140">
        <v>0</v>
      </c>
      <c r="AR140">
        <v>5</v>
      </c>
      <c r="AS140" t="s">
        <v>138</v>
      </c>
      <c r="AT140" t="s">
        <v>776</v>
      </c>
      <c r="AU140" t="s">
        <v>129</v>
      </c>
      <c r="AV140" t="s">
        <v>98</v>
      </c>
      <c r="AW140">
        <v>0.17</v>
      </c>
      <c r="AX140">
        <v>0.04</v>
      </c>
      <c r="AY140">
        <v>6</v>
      </c>
      <c r="AZ140">
        <v>0.11</v>
      </c>
      <c r="BA140">
        <v>0.48</v>
      </c>
      <c r="BB140">
        <v>0.09</v>
      </c>
      <c r="BC140">
        <v>5</v>
      </c>
      <c r="BD140">
        <v>0.2</v>
      </c>
      <c r="BE140" t="s">
        <v>93</v>
      </c>
      <c r="BF140" t="s">
        <v>179</v>
      </c>
      <c r="BG140" t="s">
        <v>783</v>
      </c>
      <c r="BH140" t="s">
        <v>96</v>
      </c>
      <c r="BI140">
        <v>140</v>
      </c>
    </row>
    <row r="141" spans="1:61">
      <c r="A141" t="s">
        <v>785</v>
      </c>
      <c r="B141" t="s">
        <v>766</v>
      </c>
      <c r="C141" t="s">
        <v>781</v>
      </c>
      <c r="D141" t="s">
        <v>782</v>
      </c>
      <c r="E141" t="s">
        <v>769</v>
      </c>
      <c r="F141" t="s">
        <v>66</v>
      </c>
      <c r="G141">
        <v>1.6910000000000001</v>
      </c>
      <c r="H141" t="s">
        <v>67</v>
      </c>
      <c r="I141">
        <v>2016</v>
      </c>
      <c r="J141" t="s">
        <v>770</v>
      </c>
      <c r="K141" t="s">
        <v>771</v>
      </c>
      <c r="L141" t="s">
        <v>772</v>
      </c>
      <c r="M141" t="s">
        <v>217</v>
      </c>
      <c r="N141" t="s">
        <v>72</v>
      </c>
      <c r="O141" t="s">
        <v>73</v>
      </c>
      <c r="P141" t="s">
        <v>74</v>
      </c>
      <c r="Q141" t="s">
        <v>219</v>
      </c>
      <c r="R141" t="s">
        <v>220</v>
      </c>
      <c r="S141" t="s">
        <v>221</v>
      </c>
      <c r="T141" t="s">
        <v>76</v>
      </c>
      <c r="U141" t="s">
        <v>220</v>
      </c>
      <c r="V141" t="s">
        <v>76</v>
      </c>
      <c r="W141" t="s">
        <v>77</v>
      </c>
      <c r="X141" t="s">
        <v>222</v>
      </c>
      <c r="Y141" t="s">
        <v>78</v>
      </c>
      <c r="Z141" t="s">
        <v>574</v>
      </c>
      <c r="AA141" t="s">
        <v>404</v>
      </c>
      <c r="AB141" t="s">
        <v>152</v>
      </c>
      <c r="AC141" t="s">
        <v>773</v>
      </c>
      <c r="AD141" t="s">
        <v>774</v>
      </c>
      <c r="AE141" t="s">
        <v>83</v>
      </c>
      <c r="AF141" t="s">
        <v>775</v>
      </c>
      <c r="AG141" t="s">
        <v>123</v>
      </c>
      <c r="AH141" t="s">
        <v>154</v>
      </c>
      <c r="AI141" t="s">
        <v>76</v>
      </c>
      <c r="AJ141">
        <v>3</v>
      </c>
      <c r="AK141">
        <v>3</v>
      </c>
      <c r="AL141" t="s">
        <v>124</v>
      </c>
      <c r="AM141" t="s">
        <v>155</v>
      </c>
      <c r="AN141" t="s">
        <v>88</v>
      </c>
      <c r="AO141">
        <v>0</v>
      </c>
      <c r="AP141">
        <v>6</v>
      </c>
      <c r="AQ141">
        <v>0</v>
      </c>
      <c r="AR141">
        <v>5</v>
      </c>
      <c r="AS141" t="s">
        <v>138</v>
      </c>
      <c r="AT141" t="s">
        <v>776</v>
      </c>
      <c r="AU141" t="s">
        <v>129</v>
      </c>
      <c r="AV141" t="s">
        <v>101</v>
      </c>
      <c r="AW141">
        <v>0.65</v>
      </c>
      <c r="AX141">
        <v>0.06</v>
      </c>
      <c r="AY141">
        <v>6</v>
      </c>
      <c r="AZ141">
        <v>0.14000000000000001</v>
      </c>
      <c r="BA141">
        <v>0.77</v>
      </c>
      <c r="BB141">
        <v>7.0000000000000007E-2</v>
      </c>
      <c r="BC141">
        <v>5</v>
      </c>
      <c r="BD141">
        <v>0.17</v>
      </c>
      <c r="BE141" t="s">
        <v>93</v>
      </c>
      <c r="BF141" t="s">
        <v>179</v>
      </c>
      <c r="BG141" t="s">
        <v>783</v>
      </c>
      <c r="BH141" t="s">
        <v>96</v>
      </c>
      <c r="BI141">
        <v>141</v>
      </c>
    </row>
    <row r="142" spans="1:61">
      <c r="A142" t="s">
        <v>786</v>
      </c>
      <c r="B142" t="s">
        <v>766</v>
      </c>
      <c r="C142" t="s">
        <v>787</v>
      </c>
      <c r="D142" t="s">
        <v>788</v>
      </c>
      <c r="E142" t="s">
        <v>769</v>
      </c>
      <c r="F142" t="s">
        <v>66</v>
      </c>
      <c r="G142">
        <v>1.6910000000000001</v>
      </c>
      <c r="H142" t="s">
        <v>67</v>
      </c>
      <c r="I142">
        <v>2016</v>
      </c>
      <c r="J142" t="s">
        <v>770</v>
      </c>
      <c r="K142" t="s">
        <v>771</v>
      </c>
      <c r="L142" t="s">
        <v>772</v>
      </c>
      <c r="M142" t="s">
        <v>217</v>
      </c>
      <c r="N142" t="s">
        <v>72</v>
      </c>
      <c r="O142" t="s">
        <v>73</v>
      </c>
      <c r="P142" t="s">
        <v>74</v>
      </c>
      <c r="Q142" t="s">
        <v>219</v>
      </c>
      <c r="R142" t="s">
        <v>220</v>
      </c>
      <c r="S142" t="s">
        <v>221</v>
      </c>
      <c r="T142" t="s">
        <v>76</v>
      </c>
      <c r="U142" t="s">
        <v>220</v>
      </c>
      <c r="V142" t="s">
        <v>76</v>
      </c>
      <c r="W142" t="s">
        <v>77</v>
      </c>
      <c r="X142" t="s">
        <v>222</v>
      </c>
      <c r="Y142" t="s">
        <v>78</v>
      </c>
      <c r="Z142" t="s">
        <v>574</v>
      </c>
      <c r="AA142" t="s">
        <v>404</v>
      </c>
      <c r="AB142" t="s">
        <v>152</v>
      </c>
      <c r="AC142" t="s">
        <v>773</v>
      </c>
      <c r="AD142" t="s">
        <v>774</v>
      </c>
      <c r="AE142" t="s">
        <v>83</v>
      </c>
      <c r="AF142" t="s">
        <v>775</v>
      </c>
      <c r="AG142" t="s">
        <v>123</v>
      </c>
      <c r="AH142" t="s">
        <v>154</v>
      </c>
      <c r="AI142" t="s">
        <v>76</v>
      </c>
      <c r="AJ142">
        <v>3</v>
      </c>
      <c r="AK142">
        <v>3</v>
      </c>
      <c r="AL142" t="s">
        <v>124</v>
      </c>
      <c r="AM142" t="s">
        <v>155</v>
      </c>
      <c r="AN142" t="s">
        <v>88</v>
      </c>
      <c r="AO142">
        <v>0</v>
      </c>
      <c r="AP142">
        <v>4</v>
      </c>
      <c r="AQ142">
        <v>0</v>
      </c>
      <c r="AR142">
        <v>5</v>
      </c>
      <c r="AS142" t="s">
        <v>138</v>
      </c>
      <c r="AT142" t="s">
        <v>776</v>
      </c>
      <c r="AU142" t="s">
        <v>129</v>
      </c>
      <c r="AV142" t="s">
        <v>92</v>
      </c>
      <c r="AW142">
        <v>0.04</v>
      </c>
      <c r="AX142">
        <v>0.02</v>
      </c>
      <c r="AY142">
        <v>4</v>
      </c>
      <c r="AZ142">
        <v>0.04</v>
      </c>
      <c r="BA142">
        <v>0.19</v>
      </c>
      <c r="BB142">
        <v>0.06</v>
      </c>
      <c r="BC142">
        <v>5</v>
      </c>
      <c r="BD142">
        <v>0.14000000000000001</v>
      </c>
      <c r="BE142" t="s">
        <v>93</v>
      </c>
      <c r="BF142" t="s">
        <v>179</v>
      </c>
      <c r="BG142" t="s">
        <v>789</v>
      </c>
      <c r="BH142" t="s">
        <v>96</v>
      </c>
      <c r="BI142">
        <v>142</v>
      </c>
    </row>
    <row r="143" spans="1:61">
      <c r="A143" t="s">
        <v>790</v>
      </c>
      <c r="B143" t="s">
        <v>766</v>
      </c>
      <c r="C143" t="s">
        <v>787</v>
      </c>
      <c r="D143" t="s">
        <v>788</v>
      </c>
      <c r="E143" t="s">
        <v>769</v>
      </c>
      <c r="F143" t="s">
        <v>66</v>
      </c>
      <c r="G143">
        <v>1.6910000000000001</v>
      </c>
      <c r="H143" t="s">
        <v>67</v>
      </c>
      <c r="I143">
        <v>2016</v>
      </c>
      <c r="J143" t="s">
        <v>770</v>
      </c>
      <c r="K143" t="s">
        <v>771</v>
      </c>
      <c r="L143" t="s">
        <v>772</v>
      </c>
      <c r="M143" t="s">
        <v>217</v>
      </c>
      <c r="N143" t="s">
        <v>72</v>
      </c>
      <c r="O143" t="s">
        <v>73</v>
      </c>
      <c r="P143" t="s">
        <v>74</v>
      </c>
      <c r="Q143" t="s">
        <v>219</v>
      </c>
      <c r="R143" t="s">
        <v>220</v>
      </c>
      <c r="S143" t="s">
        <v>221</v>
      </c>
      <c r="T143" t="s">
        <v>76</v>
      </c>
      <c r="U143" t="s">
        <v>220</v>
      </c>
      <c r="V143" t="s">
        <v>76</v>
      </c>
      <c r="W143" t="s">
        <v>77</v>
      </c>
      <c r="X143" t="s">
        <v>222</v>
      </c>
      <c r="Y143" t="s">
        <v>78</v>
      </c>
      <c r="Z143" t="s">
        <v>574</v>
      </c>
      <c r="AA143" t="s">
        <v>404</v>
      </c>
      <c r="AB143" t="s">
        <v>152</v>
      </c>
      <c r="AC143" t="s">
        <v>773</v>
      </c>
      <c r="AD143" t="s">
        <v>774</v>
      </c>
      <c r="AE143" t="s">
        <v>83</v>
      </c>
      <c r="AF143" t="s">
        <v>775</v>
      </c>
      <c r="AG143" t="s">
        <v>123</v>
      </c>
      <c r="AH143" t="s">
        <v>154</v>
      </c>
      <c r="AI143" t="s">
        <v>76</v>
      </c>
      <c r="AJ143">
        <v>3</v>
      </c>
      <c r="AK143">
        <v>3</v>
      </c>
      <c r="AL143" t="s">
        <v>124</v>
      </c>
      <c r="AM143" t="s">
        <v>155</v>
      </c>
      <c r="AN143" t="s">
        <v>88</v>
      </c>
      <c r="AO143">
        <v>0</v>
      </c>
      <c r="AP143">
        <v>4</v>
      </c>
      <c r="AQ143">
        <v>0</v>
      </c>
      <c r="AR143">
        <v>5</v>
      </c>
      <c r="AS143" t="s">
        <v>138</v>
      </c>
      <c r="AT143" t="s">
        <v>776</v>
      </c>
      <c r="AU143" t="s">
        <v>129</v>
      </c>
      <c r="AV143" t="s">
        <v>98</v>
      </c>
      <c r="AW143">
        <v>0.16</v>
      </c>
      <c r="AX143">
        <v>0.06</v>
      </c>
      <c r="AY143">
        <v>4</v>
      </c>
      <c r="AZ143">
        <v>0.11</v>
      </c>
      <c r="BA143">
        <v>0.4</v>
      </c>
      <c r="BB143">
        <v>0.08</v>
      </c>
      <c r="BC143">
        <v>5</v>
      </c>
      <c r="BD143">
        <v>0.18</v>
      </c>
      <c r="BE143" t="s">
        <v>93</v>
      </c>
      <c r="BF143" t="s">
        <v>179</v>
      </c>
      <c r="BG143" t="s">
        <v>789</v>
      </c>
      <c r="BH143" t="s">
        <v>96</v>
      </c>
      <c r="BI143">
        <v>143</v>
      </c>
    </row>
    <row r="144" spans="1:61">
      <c r="A144" t="s">
        <v>791</v>
      </c>
      <c r="B144" t="s">
        <v>766</v>
      </c>
      <c r="C144" t="s">
        <v>787</v>
      </c>
      <c r="D144" t="s">
        <v>788</v>
      </c>
      <c r="E144" t="s">
        <v>769</v>
      </c>
      <c r="F144" t="s">
        <v>66</v>
      </c>
      <c r="G144">
        <v>1.6910000000000001</v>
      </c>
      <c r="H144" t="s">
        <v>67</v>
      </c>
      <c r="I144">
        <v>2016</v>
      </c>
      <c r="J144" t="s">
        <v>770</v>
      </c>
      <c r="K144" t="s">
        <v>771</v>
      </c>
      <c r="L144" t="s">
        <v>772</v>
      </c>
      <c r="M144" t="s">
        <v>217</v>
      </c>
      <c r="N144" t="s">
        <v>72</v>
      </c>
      <c r="O144" t="s">
        <v>73</v>
      </c>
      <c r="P144" t="s">
        <v>74</v>
      </c>
      <c r="Q144" t="s">
        <v>219</v>
      </c>
      <c r="R144" t="s">
        <v>220</v>
      </c>
      <c r="S144" t="s">
        <v>221</v>
      </c>
      <c r="T144" t="s">
        <v>76</v>
      </c>
      <c r="U144" t="s">
        <v>220</v>
      </c>
      <c r="V144" t="s">
        <v>76</v>
      </c>
      <c r="W144" t="s">
        <v>77</v>
      </c>
      <c r="X144" t="s">
        <v>222</v>
      </c>
      <c r="Y144" t="s">
        <v>78</v>
      </c>
      <c r="Z144" t="s">
        <v>574</v>
      </c>
      <c r="AA144" t="s">
        <v>404</v>
      </c>
      <c r="AB144" t="s">
        <v>152</v>
      </c>
      <c r="AC144" t="s">
        <v>773</v>
      </c>
      <c r="AD144" t="s">
        <v>774</v>
      </c>
      <c r="AE144" t="s">
        <v>83</v>
      </c>
      <c r="AF144" t="s">
        <v>775</v>
      </c>
      <c r="AG144" t="s">
        <v>123</v>
      </c>
      <c r="AH144" t="s">
        <v>154</v>
      </c>
      <c r="AI144" t="s">
        <v>76</v>
      </c>
      <c r="AJ144">
        <v>3</v>
      </c>
      <c r="AK144">
        <v>3</v>
      </c>
      <c r="AL144" t="s">
        <v>124</v>
      </c>
      <c r="AM144" t="s">
        <v>155</v>
      </c>
      <c r="AN144" t="s">
        <v>88</v>
      </c>
      <c r="AO144">
        <v>0</v>
      </c>
      <c r="AP144">
        <v>4</v>
      </c>
      <c r="AQ144">
        <v>0</v>
      </c>
      <c r="AR144">
        <v>5</v>
      </c>
      <c r="AS144" t="s">
        <v>138</v>
      </c>
      <c r="AT144" t="s">
        <v>776</v>
      </c>
      <c r="AU144" t="s">
        <v>129</v>
      </c>
      <c r="AV144" t="s">
        <v>101</v>
      </c>
      <c r="AW144">
        <v>0.39</v>
      </c>
      <c r="AX144">
        <v>0.1</v>
      </c>
      <c r="AY144">
        <v>4</v>
      </c>
      <c r="AZ144">
        <v>0.21</v>
      </c>
      <c r="BA144">
        <v>0.63</v>
      </c>
      <c r="BB144">
        <v>0.09</v>
      </c>
      <c r="BC144">
        <v>5</v>
      </c>
      <c r="BD144">
        <v>0.21</v>
      </c>
      <c r="BE144" t="s">
        <v>93</v>
      </c>
      <c r="BF144" t="s">
        <v>179</v>
      </c>
      <c r="BG144" t="s">
        <v>789</v>
      </c>
      <c r="BH144" t="s">
        <v>96</v>
      </c>
      <c r="BI144">
        <v>144</v>
      </c>
    </row>
    <row r="145" spans="1:61">
      <c r="A145" t="s">
        <v>792</v>
      </c>
      <c r="B145" t="s">
        <v>766</v>
      </c>
      <c r="C145" t="s">
        <v>793</v>
      </c>
      <c r="D145" t="s">
        <v>794</v>
      </c>
      <c r="E145" t="s">
        <v>769</v>
      </c>
      <c r="F145" t="s">
        <v>66</v>
      </c>
      <c r="G145">
        <v>1.6910000000000001</v>
      </c>
      <c r="H145" t="s">
        <v>67</v>
      </c>
      <c r="I145">
        <v>2016</v>
      </c>
      <c r="J145" t="s">
        <v>770</v>
      </c>
      <c r="K145" t="s">
        <v>771</v>
      </c>
      <c r="L145" t="s">
        <v>772</v>
      </c>
      <c r="M145" t="s">
        <v>217</v>
      </c>
      <c r="N145" t="s">
        <v>72</v>
      </c>
      <c r="O145" t="s">
        <v>73</v>
      </c>
      <c r="P145" t="s">
        <v>74</v>
      </c>
      <c r="Q145" t="s">
        <v>219</v>
      </c>
      <c r="R145" t="s">
        <v>220</v>
      </c>
      <c r="S145" t="s">
        <v>221</v>
      </c>
      <c r="T145" t="s">
        <v>76</v>
      </c>
      <c r="U145" t="s">
        <v>220</v>
      </c>
      <c r="V145" t="s">
        <v>76</v>
      </c>
      <c r="W145" t="s">
        <v>77</v>
      </c>
      <c r="X145" t="s">
        <v>222</v>
      </c>
      <c r="Y145" t="s">
        <v>78</v>
      </c>
      <c r="Z145" t="s">
        <v>574</v>
      </c>
      <c r="AA145" t="s">
        <v>404</v>
      </c>
      <c r="AB145" t="s">
        <v>152</v>
      </c>
      <c r="AC145" t="s">
        <v>773</v>
      </c>
      <c r="AD145" t="s">
        <v>774</v>
      </c>
      <c r="AE145" t="s">
        <v>83</v>
      </c>
      <c r="AF145" t="s">
        <v>775</v>
      </c>
      <c r="AG145" t="s">
        <v>123</v>
      </c>
      <c r="AH145" t="s">
        <v>154</v>
      </c>
      <c r="AI145" t="s">
        <v>76</v>
      </c>
      <c r="AJ145">
        <v>3</v>
      </c>
      <c r="AK145">
        <v>3</v>
      </c>
      <c r="AL145" t="s">
        <v>124</v>
      </c>
      <c r="AM145" t="s">
        <v>155</v>
      </c>
      <c r="AN145" t="s">
        <v>88</v>
      </c>
      <c r="AO145">
        <v>0</v>
      </c>
      <c r="AP145">
        <v>10</v>
      </c>
      <c r="AQ145">
        <v>0</v>
      </c>
      <c r="AR145">
        <v>9</v>
      </c>
      <c r="AS145" t="s">
        <v>138</v>
      </c>
      <c r="AT145" t="s">
        <v>776</v>
      </c>
      <c r="AU145" t="s">
        <v>129</v>
      </c>
      <c r="AV145" t="s">
        <v>92</v>
      </c>
      <c r="AW145">
        <v>7.0000000000000007E-2</v>
      </c>
      <c r="AX145">
        <v>0.03</v>
      </c>
      <c r="AY145">
        <v>10</v>
      </c>
      <c r="AZ145">
        <v>0.09</v>
      </c>
      <c r="BA145">
        <v>0.14000000000000001</v>
      </c>
      <c r="BB145">
        <v>0.05</v>
      </c>
      <c r="BC145">
        <v>9</v>
      </c>
      <c r="BD145">
        <v>0.15</v>
      </c>
      <c r="BE145" t="s">
        <v>93</v>
      </c>
      <c r="BF145" t="s">
        <v>179</v>
      </c>
      <c r="BG145" t="s">
        <v>795</v>
      </c>
      <c r="BH145" t="s">
        <v>96</v>
      </c>
      <c r="BI145">
        <v>145</v>
      </c>
    </row>
    <row r="146" spans="1:61">
      <c r="A146" t="s">
        <v>796</v>
      </c>
      <c r="B146" t="s">
        <v>766</v>
      </c>
      <c r="C146" t="s">
        <v>793</v>
      </c>
      <c r="D146" t="s">
        <v>794</v>
      </c>
      <c r="E146" t="s">
        <v>769</v>
      </c>
      <c r="F146" t="s">
        <v>66</v>
      </c>
      <c r="G146">
        <v>1.6910000000000001</v>
      </c>
      <c r="H146" t="s">
        <v>67</v>
      </c>
      <c r="I146">
        <v>2016</v>
      </c>
      <c r="J146" t="s">
        <v>770</v>
      </c>
      <c r="K146" t="s">
        <v>771</v>
      </c>
      <c r="L146" t="s">
        <v>772</v>
      </c>
      <c r="M146" t="s">
        <v>217</v>
      </c>
      <c r="N146" t="s">
        <v>72</v>
      </c>
      <c r="O146" t="s">
        <v>73</v>
      </c>
      <c r="P146" t="s">
        <v>74</v>
      </c>
      <c r="Q146" t="s">
        <v>219</v>
      </c>
      <c r="R146" t="s">
        <v>220</v>
      </c>
      <c r="S146" t="s">
        <v>221</v>
      </c>
      <c r="T146" t="s">
        <v>76</v>
      </c>
      <c r="U146" t="s">
        <v>220</v>
      </c>
      <c r="V146" t="s">
        <v>76</v>
      </c>
      <c r="W146" t="s">
        <v>77</v>
      </c>
      <c r="X146" t="s">
        <v>222</v>
      </c>
      <c r="Y146" t="s">
        <v>78</v>
      </c>
      <c r="Z146" t="s">
        <v>574</v>
      </c>
      <c r="AA146" t="s">
        <v>404</v>
      </c>
      <c r="AB146" t="s">
        <v>152</v>
      </c>
      <c r="AC146" t="s">
        <v>773</v>
      </c>
      <c r="AD146" t="s">
        <v>774</v>
      </c>
      <c r="AE146" t="s">
        <v>83</v>
      </c>
      <c r="AF146" t="s">
        <v>775</v>
      </c>
      <c r="AG146" t="s">
        <v>123</v>
      </c>
      <c r="AH146" t="s">
        <v>154</v>
      </c>
      <c r="AI146" t="s">
        <v>76</v>
      </c>
      <c r="AJ146">
        <v>3</v>
      </c>
      <c r="AK146">
        <v>3</v>
      </c>
      <c r="AL146" t="s">
        <v>124</v>
      </c>
      <c r="AM146" t="s">
        <v>155</v>
      </c>
      <c r="AN146" t="s">
        <v>88</v>
      </c>
      <c r="AO146">
        <v>0</v>
      </c>
      <c r="AP146">
        <v>10</v>
      </c>
      <c r="AQ146">
        <v>0</v>
      </c>
      <c r="AR146">
        <v>9</v>
      </c>
      <c r="AS146" t="s">
        <v>138</v>
      </c>
      <c r="AT146" t="s">
        <v>776</v>
      </c>
      <c r="AU146" t="s">
        <v>129</v>
      </c>
      <c r="AV146" t="s">
        <v>98</v>
      </c>
      <c r="AW146">
        <v>0.2</v>
      </c>
      <c r="AX146">
        <v>0.04</v>
      </c>
      <c r="AY146">
        <v>10</v>
      </c>
      <c r="AZ146">
        <v>0.11</v>
      </c>
      <c r="BA146">
        <v>0.33</v>
      </c>
      <c r="BB146">
        <v>7.0000000000000007E-2</v>
      </c>
      <c r="BC146">
        <v>9</v>
      </c>
      <c r="BD146">
        <v>0.21</v>
      </c>
      <c r="BE146" t="s">
        <v>93</v>
      </c>
      <c r="BF146" t="s">
        <v>179</v>
      </c>
      <c r="BG146" t="s">
        <v>795</v>
      </c>
      <c r="BH146" t="s">
        <v>96</v>
      </c>
      <c r="BI146">
        <v>146</v>
      </c>
    </row>
    <row r="147" spans="1:61">
      <c r="A147" t="s">
        <v>797</v>
      </c>
      <c r="B147" t="s">
        <v>766</v>
      </c>
      <c r="C147" t="s">
        <v>793</v>
      </c>
      <c r="D147" t="s">
        <v>794</v>
      </c>
      <c r="E147" t="s">
        <v>769</v>
      </c>
      <c r="F147" t="s">
        <v>66</v>
      </c>
      <c r="G147">
        <v>1.6910000000000001</v>
      </c>
      <c r="H147" t="s">
        <v>67</v>
      </c>
      <c r="I147">
        <v>2016</v>
      </c>
      <c r="J147" t="s">
        <v>770</v>
      </c>
      <c r="K147" t="s">
        <v>771</v>
      </c>
      <c r="L147" t="s">
        <v>772</v>
      </c>
      <c r="M147" t="s">
        <v>217</v>
      </c>
      <c r="N147" t="s">
        <v>72</v>
      </c>
      <c r="O147" t="s">
        <v>73</v>
      </c>
      <c r="P147" t="s">
        <v>74</v>
      </c>
      <c r="Q147" t="s">
        <v>219</v>
      </c>
      <c r="R147" t="s">
        <v>220</v>
      </c>
      <c r="S147" t="s">
        <v>221</v>
      </c>
      <c r="T147" t="s">
        <v>76</v>
      </c>
      <c r="U147" t="s">
        <v>220</v>
      </c>
      <c r="V147" t="s">
        <v>76</v>
      </c>
      <c r="W147" t="s">
        <v>77</v>
      </c>
      <c r="X147" t="s">
        <v>222</v>
      </c>
      <c r="Y147" t="s">
        <v>78</v>
      </c>
      <c r="Z147" t="s">
        <v>574</v>
      </c>
      <c r="AA147" t="s">
        <v>404</v>
      </c>
      <c r="AB147" t="s">
        <v>152</v>
      </c>
      <c r="AC147" t="s">
        <v>773</v>
      </c>
      <c r="AD147" t="s">
        <v>774</v>
      </c>
      <c r="AE147" t="s">
        <v>83</v>
      </c>
      <c r="AF147" t="s">
        <v>775</v>
      </c>
      <c r="AG147" t="s">
        <v>123</v>
      </c>
      <c r="AH147" t="s">
        <v>154</v>
      </c>
      <c r="AI147" t="s">
        <v>76</v>
      </c>
      <c r="AJ147">
        <v>3</v>
      </c>
      <c r="AK147">
        <v>3</v>
      </c>
      <c r="AL147" t="s">
        <v>124</v>
      </c>
      <c r="AM147" t="s">
        <v>155</v>
      </c>
      <c r="AN147" t="s">
        <v>88</v>
      </c>
      <c r="AO147">
        <v>0</v>
      </c>
      <c r="AP147">
        <v>10</v>
      </c>
      <c r="AQ147">
        <v>0</v>
      </c>
      <c r="AR147">
        <v>9</v>
      </c>
      <c r="AS147" t="s">
        <v>138</v>
      </c>
      <c r="AT147" t="s">
        <v>776</v>
      </c>
      <c r="AU147" t="s">
        <v>129</v>
      </c>
      <c r="AV147" t="s">
        <v>101</v>
      </c>
      <c r="AW147">
        <v>0.34</v>
      </c>
      <c r="AX147">
        <v>0.05</v>
      </c>
      <c r="AY147">
        <v>10</v>
      </c>
      <c r="AZ147">
        <v>0.17</v>
      </c>
      <c r="BA147">
        <v>0.49</v>
      </c>
      <c r="BB147">
        <v>0.06</v>
      </c>
      <c r="BC147">
        <v>9</v>
      </c>
      <c r="BD147">
        <v>0.18</v>
      </c>
      <c r="BE147" t="s">
        <v>93</v>
      </c>
      <c r="BF147" t="s">
        <v>179</v>
      </c>
      <c r="BG147" t="s">
        <v>795</v>
      </c>
      <c r="BH147" t="s">
        <v>96</v>
      </c>
      <c r="BI147">
        <v>147</v>
      </c>
    </row>
    <row r="148" spans="1:61">
      <c r="A148" t="s">
        <v>798</v>
      </c>
      <c r="B148" t="s">
        <v>799</v>
      </c>
      <c r="C148" t="s">
        <v>800</v>
      </c>
      <c r="D148" t="s">
        <v>801</v>
      </c>
      <c r="E148" t="s">
        <v>802</v>
      </c>
      <c r="F148" t="s">
        <v>187</v>
      </c>
      <c r="G148">
        <v>3.234</v>
      </c>
      <c r="H148" t="s">
        <v>67</v>
      </c>
      <c r="I148">
        <v>2016</v>
      </c>
      <c r="J148" t="s">
        <v>803</v>
      </c>
      <c r="K148" t="s">
        <v>804</v>
      </c>
      <c r="L148" t="s">
        <v>805</v>
      </c>
      <c r="M148" t="s">
        <v>71</v>
      </c>
      <c r="N148" t="s">
        <v>72</v>
      </c>
      <c r="O148" t="s">
        <v>73</v>
      </c>
      <c r="P148" t="s">
        <v>74</v>
      </c>
      <c r="Q148" t="s">
        <v>75</v>
      </c>
      <c r="R148" t="s">
        <v>72</v>
      </c>
      <c r="S148" t="s">
        <v>75</v>
      </c>
      <c r="T148" t="s">
        <v>76</v>
      </c>
      <c r="U148" t="s">
        <v>76</v>
      </c>
      <c r="V148" t="s">
        <v>220</v>
      </c>
      <c r="W148" t="s">
        <v>77</v>
      </c>
      <c r="X148" t="s">
        <v>114</v>
      </c>
      <c r="Y148" t="s">
        <v>115</v>
      </c>
      <c r="Z148" t="s">
        <v>116</v>
      </c>
      <c r="AA148" t="s">
        <v>806</v>
      </c>
      <c r="AB148" t="s">
        <v>807</v>
      </c>
      <c r="AC148" t="s">
        <v>807</v>
      </c>
      <c r="AD148" t="s">
        <v>456</v>
      </c>
      <c r="AE148" t="s">
        <v>83</v>
      </c>
      <c r="AF148" t="s">
        <v>808</v>
      </c>
      <c r="AG148" t="s">
        <v>85</v>
      </c>
      <c r="AH148" t="s">
        <v>86</v>
      </c>
      <c r="AI148" t="s">
        <v>76</v>
      </c>
      <c r="AJ148">
        <v>3</v>
      </c>
      <c r="AK148" t="s">
        <v>87</v>
      </c>
      <c r="AL148">
        <v>3</v>
      </c>
      <c r="AM148" t="s">
        <v>809</v>
      </c>
      <c r="AN148" t="s">
        <v>126</v>
      </c>
      <c r="AO148" t="s">
        <v>72</v>
      </c>
      <c r="AP148" t="s">
        <v>72</v>
      </c>
      <c r="AQ148" t="s">
        <v>72</v>
      </c>
      <c r="AR148" t="s">
        <v>72</v>
      </c>
      <c r="AS148" t="s">
        <v>89</v>
      </c>
      <c r="AT148" t="s">
        <v>810</v>
      </c>
      <c r="AU148" t="s">
        <v>91</v>
      </c>
      <c r="AV148" t="s">
        <v>92</v>
      </c>
      <c r="AW148">
        <v>2.89</v>
      </c>
      <c r="AX148">
        <v>0.93</v>
      </c>
      <c r="AY148">
        <v>9</v>
      </c>
      <c r="AZ148">
        <v>2.79</v>
      </c>
      <c r="BA148">
        <v>4.42</v>
      </c>
      <c r="BB148">
        <v>1.95</v>
      </c>
      <c r="BC148">
        <v>5</v>
      </c>
      <c r="BD148">
        <v>4.3600000000000003</v>
      </c>
      <c r="BE148" t="s">
        <v>93</v>
      </c>
      <c r="BF148" t="s">
        <v>811</v>
      </c>
      <c r="BI148">
        <v>148</v>
      </c>
    </row>
    <row r="149" spans="1:61">
      <c r="A149" t="s">
        <v>812</v>
      </c>
      <c r="B149" t="s">
        <v>799</v>
      </c>
      <c r="C149" t="s">
        <v>800</v>
      </c>
      <c r="D149" t="s">
        <v>801</v>
      </c>
      <c r="E149" t="s">
        <v>802</v>
      </c>
      <c r="F149" t="s">
        <v>187</v>
      </c>
      <c r="G149">
        <v>3.234</v>
      </c>
      <c r="H149" t="s">
        <v>67</v>
      </c>
      <c r="I149">
        <v>2016</v>
      </c>
      <c r="J149" t="s">
        <v>803</v>
      </c>
      <c r="K149" t="s">
        <v>804</v>
      </c>
      <c r="L149" t="s">
        <v>805</v>
      </c>
      <c r="M149" t="s">
        <v>71</v>
      </c>
      <c r="N149" t="s">
        <v>72</v>
      </c>
      <c r="O149" t="s">
        <v>73</v>
      </c>
      <c r="P149" t="s">
        <v>74</v>
      </c>
      <c r="Q149" t="s">
        <v>75</v>
      </c>
      <c r="R149" t="s">
        <v>72</v>
      </c>
      <c r="S149" t="s">
        <v>75</v>
      </c>
      <c r="T149" t="s">
        <v>76</v>
      </c>
      <c r="U149" t="s">
        <v>76</v>
      </c>
      <c r="V149" t="s">
        <v>220</v>
      </c>
      <c r="W149" t="s">
        <v>77</v>
      </c>
      <c r="X149" t="s">
        <v>114</v>
      </c>
      <c r="Y149" t="s">
        <v>115</v>
      </c>
      <c r="Z149" t="s">
        <v>116</v>
      </c>
      <c r="AA149" t="s">
        <v>806</v>
      </c>
      <c r="AB149" t="s">
        <v>807</v>
      </c>
      <c r="AC149" t="s">
        <v>807</v>
      </c>
      <c r="AD149" t="s">
        <v>456</v>
      </c>
      <c r="AE149" t="s">
        <v>83</v>
      </c>
      <c r="AF149" t="s">
        <v>808</v>
      </c>
      <c r="AG149" t="s">
        <v>85</v>
      </c>
      <c r="AH149" t="s">
        <v>86</v>
      </c>
      <c r="AI149" t="s">
        <v>76</v>
      </c>
      <c r="AJ149">
        <v>3</v>
      </c>
      <c r="AK149" t="s">
        <v>87</v>
      </c>
      <c r="AL149">
        <v>3</v>
      </c>
      <c r="AM149" t="s">
        <v>809</v>
      </c>
      <c r="AN149" t="s">
        <v>126</v>
      </c>
      <c r="AO149" t="s">
        <v>72</v>
      </c>
      <c r="AP149" t="s">
        <v>72</v>
      </c>
      <c r="AQ149" t="s">
        <v>72</v>
      </c>
      <c r="AR149" t="s">
        <v>72</v>
      </c>
      <c r="AS149" t="s">
        <v>89</v>
      </c>
      <c r="AT149" t="s">
        <v>810</v>
      </c>
      <c r="AU149" t="s">
        <v>91</v>
      </c>
      <c r="AV149" t="s">
        <v>98</v>
      </c>
      <c r="AW149">
        <v>1.4</v>
      </c>
      <c r="AX149">
        <v>0.22</v>
      </c>
      <c r="AY149">
        <v>9</v>
      </c>
      <c r="AZ149">
        <v>0.66</v>
      </c>
      <c r="BA149">
        <v>1.59</v>
      </c>
      <c r="BB149">
        <v>0.2</v>
      </c>
      <c r="BC149">
        <v>5</v>
      </c>
      <c r="BD149">
        <v>0.45</v>
      </c>
      <c r="BE149" t="s">
        <v>93</v>
      </c>
      <c r="BF149" t="s">
        <v>811</v>
      </c>
      <c r="BI149">
        <v>149</v>
      </c>
    </row>
    <row r="150" spans="1:61">
      <c r="A150" t="s">
        <v>813</v>
      </c>
      <c r="B150" t="s">
        <v>799</v>
      </c>
      <c r="C150" t="s">
        <v>800</v>
      </c>
      <c r="D150" t="s">
        <v>801</v>
      </c>
      <c r="E150" t="s">
        <v>802</v>
      </c>
      <c r="F150" t="s">
        <v>187</v>
      </c>
      <c r="G150">
        <v>3.234</v>
      </c>
      <c r="H150" t="s">
        <v>67</v>
      </c>
      <c r="I150">
        <v>2016</v>
      </c>
      <c r="J150" t="s">
        <v>803</v>
      </c>
      <c r="K150" t="s">
        <v>804</v>
      </c>
      <c r="L150" t="s">
        <v>805</v>
      </c>
      <c r="M150" t="s">
        <v>71</v>
      </c>
      <c r="N150" t="s">
        <v>72</v>
      </c>
      <c r="O150" t="s">
        <v>73</v>
      </c>
      <c r="P150" t="s">
        <v>74</v>
      </c>
      <c r="Q150" t="s">
        <v>75</v>
      </c>
      <c r="R150" t="s">
        <v>72</v>
      </c>
      <c r="S150" t="s">
        <v>75</v>
      </c>
      <c r="T150" t="s">
        <v>76</v>
      </c>
      <c r="U150" t="s">
        <v>76</v>
      </c>
      <c r="V150" t="s">
        <v>220</v>
      </c>
      <c r="W150" t="s">
        <v>77</v>
      </c>
      <c r="X150" t="s">
        <v>114</v>
      </c>
      <c r="Y150" t="s">
        <v>115</v>
      </c>
      <c r="Z150" t="s">
        <v>116</v>
      </c>
      <c r="AA150" t="s">
        <v>806</v>
      </c>
      <c r="AB150" t="s">
        <v>807</v>
      </c>
      <c r="AC150" t="s">
        <v>807</v>
      </c>
      <c r="AD150" t="s">
        <v>456</v>
      </c>
      <c r="AE150" t="s">
        <v>83</v>
      </c>
      <c r="AF150" t="s">
        <v>808</v>
      </c>
      <c r="AG150" t="s">
        <v>85</v>
      </c>
      <c r="AH150" t="s">
        <v>86</v>
      </c>
      <c r="AI150" t="s">
        <v>76</v>
      </c>
      <c r="AJ150">
        <v>3</v>
      </c>
      <c r="AK150" t="s">
        <v>87</v>
      </c>
      <c r="AL150">
        <v>3</v>
      </c>
      <c r="AM150" t="s">
        <v>809</v>
      </c>
      <c r="AN150" t="s">
        <v>126</v>
      </c>
      <c r="AO150" t="s">
        <v>72</v>
      </c>
      <c r="AP150" t="s">
        <v>72</v>
      </c>
      <c r="AQ150" t="s">
        <v>72</v>
      </c>
      <c r="AR150" t="s">
        <v>72</v>
      </c>
      <c r="AS150" t="s">
        <v>89</v>
      </c>
      <c r="AT150" t="s">
        <v>810</v>
      </c>
      <c r="AU150" t="s">
        <v>91</v>
      </c>
      <c r="AV150" t="s">
        <v>101</v>
      </c>
      <c r="AW150">
        <v>1.25</v>
      </c>
      <c r="AX150">
        <v>0.12</v>
      </c>
      <c r="AY150">
        <v>9</v>
      </c>
      <c r="AZ150">
        <v>0.36</v>
      </c>
      <c r="BA150">
        <v>1.84</v>
      </c>
      <c r="BB150">
        <v>0.27</v>
      </c>
      <c r="BC150">
        <v>5</v>
      </c>
      <c r="BD150">
        <v>0.6</v>
      </c>
      <c r="BE150" t="s">
        <v>93</v>
      </c>
      <c r="BF150" t="s">
        <v>811</v>
      </c>
      <c r="BI150">
        <v>150</v>
      </c>
    </row>
    <row r="151" spans="1:61">
      <c r="A151" t="s">
        <v>814</v>
      </c>
      <c r="B151" t="s">
        <v>815</v>
      </c>
      <c r="C151" t="s">
        <v>816</v>
      </c>
      <c r="D151" t="s">
        <v>817</v>
      </c>
      <c r="E151" t="s">
        <v>818</v>
      </c>
      <c r="F151" t="s">
        <v>415</v>
      </c>
      <c r="G151">
        <v>2.5819999999999999</v>
      </c>
      <c r="H151" t="s">
        <v>67</v>
      </c>
      <c r="I151">
        <v>2013</v>
      </c>
      <c r="J151" t="s">
        <v>819</v>
      </c>
      <c r="K151" t="s">
        <v>820</v>
      </c>
      <c r="L151" t="s">
        <v>821</v>
      </c>
      <c r="M151" t="s">
        <v>71</v>
      </c>
      <c r="N151" t="s">
        <v>72</v>
      </c>
      <c r="O151" t="s">
        <v>73</v>
      </c>
      <c r="P151" t="s">
        <v>74</v>
      </c>
      <c r="Q151" t="s">
        <v>219</v>
      </c>
      <c r="R151" t="s">
        <v>220</v>
      </c>
      <c r="S151" t="s">
        <v>221</v>
      </c>
      <c r="T151" t="s">
        <v>220</v>
      </c>
      <c r="U151" t="s">
        <v>76</v>
      </c>
      <c r="V151" t="s">
        <v>76</v>
      </c>
      <c r="W151" t="s">
        <v>77</v>
      </c>
      <c r="X151" t="s">
        <v>222</v>
      </c>
      <c r="Y151" t="s">
        <v>78</v>
      </c>
      <c r="Z151" t="s">
        <v>822</v>
      </c>
      <c r="AA151" t="s">
        <v>823</v>
      </c>
      <c r="AB151" t="s">
        <v>824</v>
      </c>
      <c r="AC151" t="s">
        <v>825</v>
      </c>
      <c r="AD151" t="s">
        <v>824</v>
      </c>
      <c r="AE151" t="s">
        <v>176</v>
      </c>
      <c r="AF151" t="s">
        <v>826</v>
      </c>
      <c r="AG151" t="s">
        <v>123</v>
      </c>
      <c r="AH151" t="s">
        <v>154</v>
      </c>
      <c r="AI151" t="s">
        <v>220</v>
      </c>
      <c r="AJ151">
        <v>3</v>
      </c>
      <c r="AK151" t="s">
        <v>87</v>
      </c>
      <c r="AL151" t="s">
        <v>124</v>
      </c>
      <c r="AM151" t="s">
        <v>827</v>
      </c>
      <c r="AN151" t="s">
        <v>88</v>
      </c>
      <c r="AO151">
        <v>2</v>
      </c>
      <c r="AP151">
        <v>6</v>
      </c>
      <c r="AQ151">
        <v>2</v>
      </c>
      <c r="AR151">
        <v>6</v>
      </c>
      <c r="AS151" t="s">
        <v>89</v>
      </c>
      <c r="AT151" t="s">
        <v>828</v>
      </c>
      <c r="AU151" t="s">
        <v>129</v>
      </c>
      <c r="AV151" t="s">
        <v>92</v>
      </c>
      <c r="AW151">
        <v>0.89</v>
      </c>
      <c r="AX151">
        <v>0.11</v>
      </c>
      <c r="AY151">
        <v>8</v>
      </c>
      <c r="AZ151">
        <v>0.32</v>
      </c>
      <c r="BA151">
        <v>0.88</v>
      </c>
      <c r="BB151">
        <v>0.1</v>
      </c>
      <c r="BC151">
        <v>8</v>
      </c>
      <c r="BD151">
        <v>0.28999999999999998</v>
      </c>
      <c r="BE151" t="s">
        <v>93</v>
      </c>
      <c r="BF151" t="s">
        <v>205</v>
      </c>
      <c r="BI151">
        <v>151</v>
      </c>
    </row>
    <row r="152" spans="1:61">
      <c r="A152" t="s">
        <v>829</v>
      </c>
      <c r="B152" t="s">
        <v>815</v>
      </c>
      <c r="C152" t="s">
        <v>816</v>
      </c>
      <c r="D152" t="s">
        <v>817</v>
      </c>
      <c r="E152" t="s">
        <v>818</v>
      </c>
      <c r="F152" t="s">
        <v>415</v>
      </c>
      <c r="G152">
        <v>2.5819999999999999</v>
      </c>
      <c r="H152" t="s">
        <v>67</v>
      </c>
      <c r="I152">
        <v>2013</v>
      </c>
      <c r="J152" t="s">
        <v>819</v>
      </c>
      <c r="K152" t="s">
        <v>820</v>
      </c>
      <c r="L152" t="s">
        <v>821</v>
      </c>
      <c r="M152" t="s">
        <v>71</v>
      </c>
      <c r="N152" t="s">
        <v>72</v>
      </c>
      <c r="O152" t="s">
        <v>73</v>
      </c>
      <c r="P152" t="s">
        <v>74</v>
      </c>
      <c r="Q152" t="s">
        <v>219</v>
      </c>
      <c r="R152" t="s">
        <v>220</v>
      </c>
      <c r="S152" t="s">
        <v>221</v>
      </c>
      <c r="T152" t="s">
        <v>220</v>
      </c>
      <c r="U152" t="s">
        <v>76</v>
      </c>
      <c r="V152" t="s">
        <v>76</v>
      </c>
      <c r="W152" t="s">
        <v>77</v>
      </c>
      <c r="X152" t="s">
        <v>222</v>
      </c>
      <c r="Y152" t="s">
        <v>78</v>
      </c>
      <c r="Z152" t="s">
        <v>822</v>
      </c>
      <c r="AA152" t="s">
        <v>823</v>
      </c>
      <c r="AB152" t="s">
        <v>824</v>
      </c>
      <c r="AC152" t="s">
        <v>825</v>
      </c>
      <c r="AD152" t="s">
        <v>824</v>
      </c>
      <c r="AE152" t="s">
        <v>176</v>
      </c>
      <c r="AF152" t="s">
        <v>826</v>
      </c>
      <c r="AG152" t="s">
        <v>123</v>
      </c>
      <c r="AH152" t="s">
        <v>154</v>
      </c>
      <c r="AI152" t="s">
        <v>220</v>
      </c>
      <c r="AJ152">
        <v>3</v>
      </c>
      <c r="AK152" t="s">
        <v>87</v>
      </c>
      <c r="AL152" t="s">
        <v>124</v>
      </c>
      <c r="AM152" t="s">
        <v>827</v>
      </c>
      <c r="AN152" t="s">
        <v>88</v>
      </c>
      <c r="AO152">
        <v>2</v>
      </c>
      <c r="AP152">
        <v>6</v>
      </c>
      <c r="AQ152">
        <v>2</v>
      </c>
      <c r="AR152">
        <v>6</v>
      </c>
      <c r="AS152" t="s">
        <v>89</v>
      </c>
      <c r="AT152" t="s">
        <v>828</v>
      </c>
      <c r="AU152" t="s">
        <v>129</v>
      </c>
      <c r="AV152" t="s">
        <v>98</v>
      </c>
      <c r="AW152">
        <v>0.55000000000000004</v>
      </c>
      <c r="AX152">
        <v>0.18</v>
      </c>
      <c r="AY152">
        <v>8</v>
      </c>
      <c r="AZ152">
        <v>0.51</v>
      </c>
      <c r="BA152">
        <v>0.56999999999999995</v>
      </c>
      <c r="BB152">
        <v>0.18</v>
      </c>
      <c r="BC152">
        <v>8</v>
      </c>
      <c r="BD152">
        <v>0.5</v>
      </c>
      <c r="BE152" t="s">
        <v>93</v>
      </c>
      <c r="BF152" t="s">
        <v>205</v>
      </c>
      <c r="BI152">
        <v>152</v>
      </c>
    </row>
    <row r="153" spans="1:61">
      <c r="A153" t="s">
        <v>830</v>
      </c>
      <c r="B153" t="s">
        <v>815</v>
      </c>
      <c r="C153" t="s">
        <v>816</v>
      </c>
      <c r="D153" t="s">
        <v>817</v>
      </c>
      <c r="E153" t="s">
        <v>818</v>
      </c>
      <c r="F153" t="s">
        <v>415</v>
      </c>
      <c r="G153">
        <v>2.5819999999999999</v>
      </c>
      <c r="H153" t="s">
        <v>67</v>
      </c>
      <c r="I153">
        <v>2013</v>
      </c>
      <c r="J153" t="s">
        <v>819</v>
      </c>
      <c r="K153" t="s">
        <v>820</v>
      </c>
      <c r="L153" t="s">
        <v>821</v>
      </c>
      <c r="M153" t="s">
        <v>71</v>
      </c>
      <c r="N153" t="s">
        <v>72</v>
      </c>
      <c r="O153" t="s">
        <v>73</v>
      </c>
      <c r="P153" t="s">
        <v>74</v>
      </c>
      <c r="Q153" t="s">
        <v>219</v>
      </c>
      <c r="R153" t="s">
        <v>220</v>
      </c>
      <c r="S153" t="s">
        <v>221</v>
      </c>
      <c r="T153" t="s">
        <v>220</v>
      </c>
      <c r="U153" t="s">
        <v>76</v>
      </c>
      <c r="V153" t="s">
        <v>76</v>
      </c>
      <c r="W153" t="s">
        <v>77</v>
      </c>
      <c r="X153" t="s">
        <v>222</v>
      </c>
      <c r="Y153" t="s">
        <v>78</v>
      </c>
      <c r="Z153" t="s">
        <v>822</v>
      </c>
      <c r="AA153" t="s">
        <v>823</v>
      </c>
      <c r="AB153" t="s">
        <v>824</v>
      </c>
      <c r="AC153" t="s">
        <v>825</v>
      </c>
      <c r="AD153" t="s">
        <v>824</v>
      </c>
      <c r="AE153" t="s">
        <v>176</v>
      </c>
      <c r="AF153" t="s">
        <v>826</v>
      </c>
      <c r="AG153" t="s">
        <v>123</v>
      </c>
      <c r="AH153" t="s">
        <v>154</v>
      </c>
      <c r="AI153" t="s">
        <v>220</v>
      </c>
      <c r="AJ153">
        <v>3</v>
      </c>
      <c r="AK153" t="s">
        <v>87</v>
      </c>
      <c r="AL153" t="s">
        <v>124</v>
      </c>
      <c r="AM153" t="s">
        <v>827</v>
      </c>
      <c r="AN153" t="s">
        <v>88</v>
      </c>
      <c r="AO153">
        <v>2</v>
      </c>
      <c r="AP153">
        <v>6</v>
      </c>
      <c r="AQ153">
        <v>2</v>
      </c>
      <c r="AR153">
        <v>6</v>
      </c>
      <c r="AS153" t="s">
        <v>89</v>
      </c>
      <c r="AT153" t="s">
        <v>828</v>
      </c>
      <c r="AU153" t="s">
        <v>129</v>
      </c>
      <c r="AV153" t="s">
        <v>101</v>
      </c>
      <c r="AW153">
        <v>0.18</v>
      </c>
      <c r="AX153">
        <v>7.0000000000000007E-2</v>
      </c>
      <c r="AY153">
        <v>8</v>
      </c>
      <c r="AZ153">
        <v>0.19</v>
      </c>
      <c r="BA153">
        <v>0.18</v>
      </c>
      <c r="BB153">
        <v>0.14000000000000001</v>
      </c>
      <c r="BC153">
        <v>8</v>
      </c>
      <c r="BD153">
        <v>0.39</v>
      </c>
      <c r="BE153" t="s">
        <v>93</v>
      </c>
      <c r="BF153" t="s">
        <v>205</v>
      </c>
      <c r="BI153">
        <v>153</v>
      </c>
    </row>
    <row r="154" spans="1:61">
      <c r="A154" t="s">
        <v>831</v>
      </c>
      <c r="B154" t="s">
        <v>832</v>
      </c>
      <c r="C154" t="s">
        <v>833</v>
      </c>
      <c r="D154" t="s">
        <v>834</v>
      </c>
      <c r="E154" t="s">
        <v>835</v>
      </c>
      <c r="F154" t="s">
        <v>513</v>
      </c>
      <c r="G154">
        <v>1.746</v>
      </c>
      <c r="H154" t="s">
        <v>67</v>
      </c>
      <c r="I154">
        <v>2017</v>
      </c>
      <c r="J154" t="s">
        <v>836</v>
      </c>
      <c r="K154" t="s">
        <v>837</v>
      </c>
      <c r="L154" t="s">
        <v>838</v>
      </c>
      <c r="M154" t="s">
        <v>217</v>
      </c>
      <c r="N154" t="s">
        <v>72</v>
      </c>
      <c r="O154" t="s">
        <v>73</v>
      </c>
      <c r="P154" t="s">
        <v>74</v>
      </c>
      <c r="Q154" t="s">
        <v>219</v>
      </c>
      <c r="R154" t="s">
        <v>220</v>
      </c>
      <c r="S154" t="s">
        <v>221</v>
      </c>
      <c r="T154" t="s">
        <v>76</v>
      </c>
      <c r="U154" t="s">
        <v>76</v>
      </c>
      <c r="V154" t="s">
        <v>220</v>
      </c>
      <c r="W154" t="s">
        <v>77</v>
      </c>
      <c r="X154" t="s">
        <v>114</v>
      </c>
      <c r="Y154" t="s">
        <v>115</v>
      </c>
      <c r="Z154" t="s">
        <v>293</v>
      </c>
      <c r="AA154" t="s">
        <v>404</v>
      </c>
      <c r="AB154" t="s">
        <v>152</v>
      </c>
      <c r="AC154" t="s">
        <v>839</v>
      </c>
      <c r="AD154" t="s">
        <v>840</v>
      </c>
      <c r="AE154" t="s">
        <v>83</v>
      </c>
      <c r="AF154" t="s">
        <v>682</v>
      </c>
      <c r="AG154" t="s">
        <v>85</v>
      </c>
      <c r="AH154" t="s">
        <v>86</v>
      </c>
      <c r="AI154" t="s">
        <v>76</v>
      </c>
      <c r="AJ154">
        <v>3</v>
      </c>
      <c r="AK154">
        <v>23</v>
      </c>
      <c r="AL154" t="s">
        <v>124</v>
      </c>
      <c r="AM154" t="s">
        <v>155</v>
      </c>
      <c r="AN154" t="s">
        <v>126</v>
      </c>
      <c r="AO154">
        <v>11</v>
      </c>
      <c r="AP154">
        <v>11</v>
      </c>
      <c r="AQ154">
        <v>10</v>
      </c>
      <c r="AR154">
        <v>11</v>
      </c>
      <c r="AS154" t="s">
        <v>89</v>
      </c>
      <c r="AT154" t="s">
        <v>841</v>
      </c>
      <c r="AU154" t="s">
        <v>300</v>
      </c>
      <c r="AV154" t="s">
        <v>92</v>
      </c>
      <c r="AW154">
        <v>109.22</v>
      </c>
      <c r="AX154">
        <v>10.99</v>
      </c>
      <c r="AY154">
        <v>22</v>
      </c>
      <c r="AZ154">
        <v>51.54</v>
      </c>
      <c r="BA154">
        <v>111.16</v>
      </c>
      <c r="BB154">
        <v>9.2899999999999991</v>
      </c>
      <c r="BC154">
        <v>21</v>
      </c>
      <c r="BD154">
        <v>42.56</v>
      </c>
      <c r="BE154" t="s">
        <v>93</v>
      </c>
      <c r="BF154" t="s">
        <v>205</v>
      </c>
      <c r="BI154">
        <v>154</v>
      </c>
    </row>
    <row r="155" spans="1:61">
      <c r="A155" t="s">
        <v>842</v>
      </c>
      <c r="B155" t="s">
        <v>832</v>
      </c>
      <c r="C155" t="s">
        <v>833</v>
      </c>
      <c r="D155" t="s">
        <v>834</v>
      </c>
      <c r="E155" t="s">
        <v>835</v>
      </c>
      <c r="F155" t="s">
        <v>513</v>
      </c>
      <c r="G155">
        <v>1.746</v>
      </c>
      <c r="H155" t="s">
        <v>67</v>
      </c>
      <c r="I155">
        <v>2017</v>
      </c>
      <c r="J155" t="s">
        <v>836</v>
      </c>
      <c r="K155" t="s">
        <v>837</v>
      </c>
      <c r="L155" t="s">
        <v>838</v>
      </c>
      <c r="M155" t="s">
        <v>217</v>
      </c>
      <c r="N155" t="s">
        <v>72</v>
      </c>
      <c r="O155" t="s">
        <v>73</v>
      </c>
      <c r="P155" t="s">
        <v>74</v>
      </c>
      <c r="Q155" t="s">
        <v>219</v>
      </c>
      <c r="R155" t="s">
        <v>220</v>
      </c>
      <c r="S155" t="s">
        <v>221</v>
      </c>
      <c r="T155" t="s">
        <v>76</v>
      </c>
      <c r="U155" t="s">
        <v>76</v>
      </c>
      <c r="V155" t="s">
        <v>220</v>
      </c>
      <c r="W155" t="s">
        <v>77</v>
      </c>
      <c r="X155" t="s">
        <v>114</v>
      </c>
      <c r="Y155" t="s">
        <v>115</v>
      </c>
      <c r="Z155" t="s">
        <v>293</v>
      </c>
      <c r="AA155" t="s">
        <v>404</v>
      </c>
      <c r="AB155" t="s">
        <v>152</v>
      </c>
      <c r="AC155" t="s">
        <v>839</v>
      </c>
      <c r="AD155" t="s">
        <v>840</v>
      </c>
      <c r="AE155" t="s">
        <v>83</v>
      </c>
      <c r="AF155" t="s">
        <v>682</v>
      </c>
      <c r="AG155" t="s">
        <v>85</v>
      </c>
      <c r="AH155" t="s">
        <v>86</v>
      </c>
      <c r="AI155" t="s">
        <v>76</v>
      </c>
      <c r="AJ155">
        <v>3</v>
      </c>
      <c r="AK155">
        <v>23</v>
      </c>
      <c r="AL155" t="s">
        <v>124</v>
      </c>
      <c r="AM155" t="s">
        <v>155</v>
      </c>
      <c r="AN155" t="s">
        <v>126</v>
      </c>
      <c r="AO155">
        <v>11</v>
      </c>
      <c r="AP155">
        <v>11</v>
      </c>
      <c r="AQ155">
        <v>10</v>
      </c>
      <c r="AR155">
        <v>11</v>
      </c>
      <c r="AS155" t="s">
        <v>89</v>
      </c>
      <c r="AT155" t="s">
        <v>841</v>
      </c>
      <c r="AU155" t="s">
        <v>300</v>
      </c>
      <c r="AV155" t="s">
        <v>98</v>
      </c>
      <c r="AW155">
        <v>65.67</v>
      </c>
      <c r="AX155">
        <v>9.4</v>
      </c>
      <c r="AY155">
        <v>22</v>
      </c>
      <c r="AZ155">
        <v>44.1</v>
      </c>
      <c r="BA155">
        <v>90.31</v>
      </c>
      <c r="BB155">
        <v>8.35</v>
      </c>
      <c r="BC155">
        <v>21</v>
      </c>
      <c r="BD155">
        <v>38.28</v>
      </c>
      <c r="BE155" t="s">
        <v>93</v>
      </c>
      <c r="BF155" t="s">
        <v>205</v>
      </c>
      <c r="BI155">
        <v>155</v>
      </c>
    </row>
    <row r="156" spans="1:61">
      <c r="A156" t="s">
        <v>843</v>
      </c>
      <c r="B156" t="s">
        <v>832</v>
      </c>
      <c r="C156" t="s">
        <v>833</v>
      </c>
      <c r="D156" t="s">
        <v>834</v>
      </c>
      <c r="E156" t="s">
        <v>835</v>
      </c>
      <c r="F156" t="s">
        <v>513</v>
      </c>
      <c r="G156">
        <v>1.746</v>
      </c>
      <c r="H156" t="s">
        <v>67</v>
      </c>
      <c r="I156">
        <v>2017</v>
      </c>
      <c r="J156" t="s">
        <v>836</v>
      </c>
      <c r="K156" t="s">
        <v>837</v>
      </c>
      <c r="L156" t="s">
        <v>838</v>
      </c>
      <c r="M156" t="s">
        <v>217</v>
      </c>
      <c r="N156" t="s">
        <v>72</v>
      </c>
      <c r="O156" t="s">
        <v>73</v>
      </c>
      <c r="P156" t="s">
        <v>74</v>
      </c>
      <c r="Q156" t="s">
        <v>219</v>
      </c>
      <c r="R156" t="s">
        <v>220</v>
      </c>
      <c r="S156" t="s">
        <v>221</v>
      </c>
      <c r="T156" t="s">
        <v>76</v>
      </c>
      <c r="U156" t="s">
        <v>76</v>
      </c>
      <c r="V156" t="s">
        <v>220</v>
      </c>
      <c r="W156" t="s">
        <v>77</v>
      </c>
      <c r="X156" t="s">
        <v>114</v>
      </c>
      <c r="Y156" t="s">
        <v>115</v>
      </c>
      <c r="Z156" t="s">
        <v>293</v>
      </c>
      <c r="AA156" t="s">
        <v>404</v>
      </c>
      <c r="AB156" t="s">
        <v>152</v>
      </c>
      <c r="AC156" t="s">
        <v>839</v>
      </c>
      <c r="AD156" t="s">
        <v>840</v>
      </c>
      <c r="AE156" t="s">
        <v>83</v>
      </c>
      <c r="AF156" t="s">
        <v>682</v>
      </c>
      <c r="AG156" t="s">
        <v>85</v>
      </c>
      <c r="AH156" t="s">
        <v>86</v>
      </c>
      <c r="AI156" t="s">
        <v>76</v>
      </c>
      <c r="AJ156">
        <v>3</v>
      </c>
      <c r="AK156">
        <v>23</v>
      </c>
      <c r="AL156" t="s">
        <v>124</v>
      </c>
      <c r="AM156" t="s">
        <v>155</v>
      </c>
      <c r="AN156" t="s">
        <v>126</v>
      </c>
      <c r="AO156">
        <v>11</v>
      </c>
      <c r="AP156">
        <v>11</v>
      </c>
      <c r="AQ156">
        <v>10</v>
      </c>
      <c r="AR156">
        <v>11</v>
      </c>
      <c r="AS156" t="s">
        <v>89</v>
      </c>
      <c r="AT156" t="s">
        <v>841</v>
      </c>
      <c r="AU156" t="s">
        <v>300</v>
      </c>
      <c r="AV156" t="s">
        <v>101</v>
      </c>
      <c r="AW156">
        <v>56.18</v>
      </c>
      <c r="AX156">
        <v>10.88</v>
      </c>
      <c r="AY156">
        <v>22</v>
      </c>
      <c r="AZ156">
        <v>51.03</v>
      </c>
      <c r="BA156">
        <v>60.68</v>
      </c>
      <c r="BB156">
        <v>7.76</v>
      </c>
      <c r="BC156">
        <v>21</v>
      </c>
      <c r="BD156">
        <v>35.549999999999997</v>
      </c>
      <c r="BE156" t="s">
        <v>93</v>
      </c>
      <c r="BF156" t="s">
        <v>205</v>
      </c>
      <c r="BI156">
        <v>156</v>
      </c>
    </row>
    <row r="157" spans="1:61">
      <c r="A157" t="s">
        <v>844</v>
      </c>
      <c r="B157" t="s">
        <v>845</v>
      </c>
      <c r="C157" t="s">
        <v>846</v>
      </c>
      <c r="D157" t="s">
        <v>847</v>
      </c>
      <c r="E157" t="s">
        <v>848</v>
      </c>
      <c r="F157" t="s">
        <v>677</v>
      </c>
      <c r="G157">
        <v>0.95699999999999996</v>
      </c>
      <c r="H157" t="s">
        <v>67</v>
      </c>
      <c r="I157">
        <v>2015</v>
      </c>
      <c r="J157" t="s">
        <v>849</v>
      </c>
      <c r="K157" t="s">
        <v>401</v>
      </c>
      <c r="L157" t="s">
        <v>402</v>
      </c>
      <c r="M157" t="s">
        <v>71</v>
      </c>
      <c r="N157" t="s">
        <v>850</v>
      </c>
      <c r="O157" t="s">
        <v>73</v>
      </c>
      <c r="P157" t="s">
        <v>74</v>
      </c>
      <c r="Q157" t="s">
        <v>75</v>
      </c>
      <c r="R157" t="s">
        <v>72</v>
      </c>
      <c r="S157" t="s">
        <v>75</v>
      </c>
      <c r="T157" t="s">
        <v>76</v>
      </c>
      <c r="U157" t="s">
        <v>76</v>
      </c>
      <c r="V157" t="s">
        <v>76</v>
      </c>
      <c r="W157" t="s">
        <v>77</v>
      </c>
      <c r="X157" t="s">
        <v>114</v>
      </c>
      <c r="Y157" t="s">
        <v>115</v>
      </c>
      <c r="Z157" t="s">
        <v>293</v>
      </c>
      <c r="AA157" t="s">
        <v>851</v>
      </c>
      <c r="AB157" t="s">
        <v>152</v>
      </c>
      <c r="AC157" t="s">
        <v>152</v>
      </c>
      <c r="AD157" t="s">
        <v>456</v>
      </c>
      <c r="AE157" t="s">
        <v>83</v>
      </c>
      <c r="AF157" t="s">
        <v>852</v>
      </c>
      <c r="AG157" t="s">
        <v>85</v>
      </c>
      <c r="AH157" t="s">
        <v>86</v>
      </c>
      <c r="AI157" t="s">
        <v>76</v>
      </c>
      <c r="AJ157">
        <v>3</v>
      </c>
      <c r="AK157" t="s">
        <v>87</v>
      </c>
      <c r="AL157">
        <v>3</v>
      </c>
      <c r="AM157" t="s">
        <v>125</v>
      </c>
      <c r="AN157" t="s">
        <v>126</v>
      </c>
      <c r="AO157">
        <v>5</v>
      </c>
      <c r="AP157">
        <v>2</v>
      </c>
      <c r="AQ157">
        <v>2</v>
      </c>
      <c r="AR157">
        <v>4</v>
      </c>
      <c r="AS157" t="s">
        <v>89</v>
      </c>
      <c r="AT157" t="s">
        <v>853</v>
      </c>
      <c r="AU157" t="s">
        <v>300</v>
      </c>
      <c r="AV157" t="s">
        <v>92</v>
      </c>
      <c r="AW157">
        <v>27.02</v>
      </c>
      <c r="AX157">
        <v>2.84</v>
      </c>
      <c r="AY157">
        <v>7</v>
      </c>
      <c r="AZ157">
        <v>7.51</v>
      </c>
      <c r="BA157">
        <v>28.14</v>
      </c>
      <c r="BB157">
        <v>1.86</v>
      </c>
      <c r="BC157">
        <v>6</v>
      </c>
      <c r="BD157">
        <v>4.55</v>
      </c>
      <c r="BE157" t="s">
        <v>93</v>
      </c>
      <c r="BF157" t="s">
        <v>157</v>
      </c>
      <c r="BI157">
        <v>157</v>
      </c>
    </row>
    <row r="158" spans="1:61">
      <c r="A158" t="s">
        <v>854</v>
      </c>
      <c r="B158" t="s">
        <v>845</v>
      </c>
      <c r="C158" t="s">
        <v>846</v>
      </c>
      <c r="D158" t="s">
        <v>847</v>
      </c>
      <c r="E158" t="s">
        <v>848</v>
      </c>
      <c r="F158" t="s">
        <v>677</v>
      </c>
      <c r="G158">
        <v>0.95699999999999996</v>
      </c>
      <c r="H158" t="s">
        <v>67</v>
      </c>
      <c r="I158">
        <v>2015</v>
      </c>
      <c r="J158" t="s">
        <v>849</v>
      </c>
      <c r="K158" t="s">
        <v>401</v>
      </c>
      <c r="L158" t="s">
        <v>402</v>
      </c>
      <c r="M158" t="s">
        <v>71</v>
      </c>
      <c r="N158" t="s">
        <v>850</v>
      </c>
      <c r="O158" t="s">
        <v>73</v>
      </c>
      <c r="P158" t="s">
        <v>74</v>
      </c>
      <c r="Q158" t="s">
        <v>75</v>
      </c>
      <c r="R158" t="s">
        <v>72</v>
      </c>
      <c r="S158" t="s">
        <v>75</v>
      </c>
      <c r="T158" t="s">
        <v>76</v>
      </c>
      <c r="U158" t="s">
        <v>76</v>
      </c>
      <c r="V158" t="s">
        <v>76</v>
      </c>
      <c r="W158" t="s">
        <v>77</v>
      </c>
      <c r="X158" t="s">
        <v>114</v>
      </c>
      <c r="Y158" t="s">
        <v>115</v>
      </c>
      <c r="Z158" t="s">
        <v>293</v>
      </c>
      <c r="AA158" t="s">
        <v>851</v>
      </c>
      <c r="AB158" t="s">
        <v>152</v>
      </c>
      <c r="AC158" t="s">
        <v>152</v>
      </c>
      <c r="AD158" t="s">
        <v>456</v>
      </c>
      <c r="AE158" t="s">
        <v>83</v>
      </c>
      <c r="AF158" t="s">
        <v>852</v>
      </c>
      <c r="AG158" t="s">
        <v>85</v>
      </c>
      <c r="AH158" t="s">
        <v>86</v>
      </c>
      <c r="AI158" t="s">
        <v>76</v>
      </c>
      <c r="AJ158">
        <v>3</v>
      </c>
      <c r="AK158" t="s">
        <v>87</v>
      </c>
      <c r="AL158">
        <v>3</v>
      </c>
      <c r="AM158" t="s">
        <v>125</v>
      </c>
      <c r="AN158" t="s">
        <v>126</v>
      </c>
      <c r="AO158">
        <v>5</v>
      </c>
      <c r="AP158">
        <v>2</v>
      </c>
      <c r="AQ158">
        <v>2</v>
      </c>
      <c r="AR158">
        <v>4</v>
      </c>
      <c r="AS158" t="s">
        <v>89</v>
      </c>
      <c r="AT158" t="s">
        <v>853</v>
      </c>
      <c r="AU158" t="s">
        <v>300</v>
      </c>
      <c r="AV158" t="s">
        <v>98</v>
      </c>
      <c r="AW158">
        <v>18.079999999999998</v>
      </c>
      <c r="AX158">
        <v>4.28</v>
      </c>
      <c r="AY158">
        <v>7</v>
      </c>
      <c r="AZ158">
        <v>11.31</v>
      </c>
      <c r="BA158">
        <v>15.5</v>
      </c>
      <c r="BB158">
        <v>3.34</v>
      </c>
      <c r="BC158">
        <v>6</v>
      </c>
      <c r="BD158">
        <v>8.18</v>
      </c>
      <c r="BE158" t="s">
        <v>93</v>
      </c>
      <c r="BF158" t="s">
        <v>157</v>
      </c>
      <c r="BI158">
        <v>158</v>
      </c>
    </row>
    <row r="159" spans="1:61">
      <c r="A159" t="s">
        <v>855</v>
      </c>
      <c r="B159" t="s">
        <v>845</v>
      </c>
      <c r="C159" t="s">
        <v>846</v>
      </c>
      <c r="D159" t="s">
        <v>847</v>
      </c>
      <c r="E159" t="s">
        <v>848</v>
      </c>
      <c r="F159" t="s">
        <v>677</v>
      </c>
      <c r="G159">
        <v>0.95699999999999996</v>
      </c>
      <c r="H159" t="s">
        <v>67</v>
      </c>
      <c r="I159">
        <v>2015</v>
      </c>
      <c r="J159" t="s">
        <v>849</v>
      </c>
      <c r="K159" t="s">
        <v>401</v>
      </c>
      <c r="L159" t="s">
        <v>402</v>
      </c>
      <c r="M159" t="s">
        <v>71</v>
      </c>
      <c r="N159" t="s">
        <v>850</v>
      </c>
      <c r="O159" t="s">
        <v>73</v>
      </c>
      <c r="P159" t="s">
        <v>74</v>
      </c>
      <c r="Q159" t="s">
        <v>75</v>
      </c>
      <c r="R159" t="s">
        <v>72</v>
      </c>
      <c r="S159" t="s">
        <v>75</v>
      </c>
      <c r="T159" t="s">
        <v>76</v>
      </c>
      <c r="U159" t="s">
        <v>76</v>
      </c>
      <c r="V159" t="s">
        <v>76</v>
      </c>
      <c r="W159" t="s">
        <v>77</v>
      </c>
      <c r="X159" t="s">
        <v>114</v>
      </c>
      <c r="Y159" t="s">
        <v>115</v>
      </c>
      <c r="Z159" t="s">
        <v>293</v>
      </c>
      <c r="AA159" t="s">
        <v>851</v>
      </c>
      <c r="AB159" t="s">
        <v>152</v>
      </c>
      <c r="AC159" t="s">
        <v>152</v>
      </c>
      <c r="AD159" t="s">
        <v>456</v>
      </c>
      <c r="AE159" t="s">
        <v>83</v>
      </c>
      <c r="AF159" t="s">
        <v>852</v>
      </c>
      <c r="AG159" t="s">
        <v>85</v>
      </c>
      <c r="AH159" t="s">
        <v>86</v>
      </c>
      <c r="AI159" t="s">
        <v>76</v>
      </c>
      <c r="AJ159">
        <v>3</v>
      </c>
      <c r="AK159" t="s">
        <v>87</v>
      </c>
      <c r="AL159">
        <v>3</v>
      </c>
      <c r="AM159" t="s">
        <v>125</v>
      </c>
      <c r="AN159" t="s">
        <v>126</v>
      </c>
      <c r="AO159">
        <v>5</v>
      </c>
      <c r="AP159">
        <v>2</v>
      </c>
      <c r="AQ159">
        <v>2</v>
      </c>
      <c r="AR159">
        <v>4</v>
      </c>
      <c r="AS159" t="s">
        <v>89</v>
      </c>
      <c r="AT159" t="s">
        <v>853</v>
      </c>
      <c r="AU159" t="s">
        <v>300</v>
      </c>
      <c r="AV159" t="s">
        <v>101</v>
      </c>
      <c r="AW159">
        <v>9.43</v>
      </c>
      <c r="AX159">
        <v>0.53</v>
      </c>
      <c r="AY159">
        <v>7</v>
      </c>
      <c r="AZ159">
        <v>1.39</v>
      </c>
      <c r="BA159">
        <v>9.7100000000000009</v>
      </c>
      <c r="BB159">
        <v>0.64</v>
      </c>
      <c r="BC159">
        <v>6</v>
      </c>
      <c r="BD159">
        <v>1.58</v>
      </c>
      <c r="BE159" t="s">
        <v>93</v>
      </c>
      <c r="BF159" t="s">
        <v>157</v>
      </c>
      <c r="BI159">
        <v>159</v>
      </c>
    </row>
    <row r="160" spans="1:61">
      <c r="A160" t="s">
        <v>856</v>
      </c>
      <c r="B160" t="s">
        <v>857</v>
      </c>
      <c r="C160" t="s">
        <v>858</v>
      </c>
      <c r="D160" t="s">
        <v>859</v>
      </c>
      <c r="E160" t="s">
        <v>860</v>
      </c>
      <c r="F160" t="s">
        <v>66</v>
      </c>
      <c r="G160">
        <v>1.6910000000000001</v>
      </c>
      <c r="H160" t="s">
        <v>67</v>
      </c>
      <c r="I160">
        <v>2008</v>
      </c>
      <c r="J160" t="s">
        <v>861</v>
      </c>
      <c r="K160" t="s">
        <v>215</v>
      </c>
      <c r="L160" t="s">
        <v>216</v>
      </c>
      <c r="M160" t="s">
        <v>217</v>
      </c>
      <c r="N160" t="s">
        <v>72</v>
      </c>
      <c r="O160" t="s">
        <v>218</v>
      </c>
      <c r="P160" t="s">
        <v>74</v>
      </c>
      <c r="Q160" t="s">
        <v>219</v>
      </c>
      <c r="R160" t="s">
        <v>76</v>
      </c>
      <c r="S160" t="s">
        <v>417</v>
      </c>
      <c r="T160" t="s">
        <v>76</v>
      </c>
      <c r="U160" t="s">
        <v>220</v>
      </c>
      <c r="V160" t="s">
        <v>220</v>
      </c>
      <c r="W160" t="s">
        <v>170</v>
      </c>
      <c r="X160" t="s">
        <v>862</v>
      </c>
      <c r="Y160" t="s">
        <v>78</v>
      </c>
      <c r="Z160" t="s">
        <v>863</v>
      </c>
      <c r="AA160" t="s">
        <v>864</v>
      </c>
      <c r="AB160" t="s">
        <v>152</v>
      </c>
      <c r="AC160" t="s">
        <v>865</v>
      </c>
      <c r="AD160" t="s">
        <v>152</v>
      </c>
      <c r="AE160" t="s">
        <v>176</v>
      </c>
      <c r="AF160" t="s">
        <v>866</v>
      </c>
      <c r="AG160" t="s">
        <v>123</v>
      </c>
      <c r="AH160" t="s">
        <v>86</v>
      </c>
      <c r="AI160" t="s">
        <v>76</v>
      </c>
      <c r="AJ160">
        <v>7</v>
      </c>
      <c r="AK160">
        <v>9</v>
      </c>
      <c r="AL160" t="s">
        <v>229</v>
      </c>
      <c r="AM160" t="s">
        <v>867</v>
      </c>
      <c r="AN160" t="s">
        <v>88</v>
      </c>
      <c r="AS160" t="s">
        <v>89</v>
      </c>
      <c r="AT160" t="s">
        <v>231</v>
      </c>
      <c r="AU160" t="s">
        <v>129</v>
      </c>
      <c r="AV160" t="s">
        <v>92</v>
      </c>
      <c r="AW160">
        <v>0.21</v>
      </c>
      <c r="AX160">
        <v>0.01</v>
      </c>
      <c r="AY160">
        <v>2</v>
      </c>
      <c r="AZ160">
        <v>0.01</v>
      </c>
      <c r="BA160">
        <v>0.21</v>
      </c>
      <c r="BB160">
        <v>0.03</v>
      </c>
      <c r="BC160">
        <v>2</v>
      </c>
      <c r="BD160">
        <v>0.04</v>
      </c>
      <c r="BE160" t="s">
        <v>93</v>
      </c>
      <c r="BF160" t="s">
        <v>157</v>
      </c>
      <c r="BG160" t="s">
        <v>868</v>
      </c>
      <c r="BI160">
        <v>160</v>
      </c>
    </row>
    <row r="161" spans="1:61">
      <c r="A161" t="s">
        <v>869</v>
      </c>
      <c r="B161" t="s">
        <v>857</v>
      </c>
      <c r="C161" t="s">
        <v>858</v>
      </c>
      <c r="D161" t="s">
        <v>859</v>
      </c>
      <c r="E161" t="s">
        <v>860</v>
      </c>
      <c r="F161" t="s">
        <v>66</v>
      </c>
      <c r="G161">
        <v>1.6910000000000001</v>
      </c>
      <c r="H161" t="s">
        <v>67</v>
      </c>
      <c r="I161">
        <v>2008</v>
      </c>
      <c r="J161" t="s">
        <v>861</v>
      </c>
      <c r="K161" t="s">
        <v>215</v>
      </c>
      <c r="L161" t="s">
        <v>216</v>
      </c>
      <c r="M161" t="s">
        <v>217</v>
      </c>
      <c r="N161" t="s">
        <v>72</v>
      </c>
      <c r="O161" t="s">
        <v>218</v>
      </c>
      <c r="P161" t="s">
        <v>74</v>
      </c>
      <c r="Q161" t="s">
        <v>219</v>
      </c>
      <c r="R161" t="s">
        <v>76</v>
      </c>
      <c r="S161" t="s">
        <v>417</v>
      </c>
      <c r="T161" t="s">
        <v>76</v>
      </c>
      <c r="U161" t="s">
        <v>220</v>
      </c>
      <c r="V161" t="s">
        <v>220</v>
      </c>
      <c r="W161" t="s">
        <v>170</v>
      </c>
      <c r="X161" t="s">
        <v>862</v>
      </c>
      <c r="Y161" t="s">
        <v>78</v>
      </c>
      <c r="Z161" t="s">
        <v>863</v>
      </c>
      <c r="AA161" t="s">
        <v>864</v>
      </c>
      <c r="AB161" t="s">
        <v>152</v>
      </c>
      <c r="AC161" t="s">
        <v>865</v>
      </c>
      <c r="AD161" t="s">
        <v>152</v>
      </c>
      <c r="AE161" t="s">
        <v>176</v>
      </c>
      <c r="AF161" t="s">
        <v>866</v>
      </c>
      <c r="AG161" t="s">
        <v>123</v>
      </c>
      <c r="AH161" t="s">
        <v>86</v>
      </c>
      <c r="AI161" t="s">
        <v>76</v>
      </c>
      <c r="AJ161">
        <v>7</v>
      </c>
      <c r="AK161">
        <v>9</v>
      </c>
      <c r="AL161" t="s">
        <v>229</v>
      </c>
      <c r="AM161" t="s">
        <v>867</v>
      </c>
      <c r="AN161" t="s">
        <v>88</v>
      </c>
      <c r="AS161" t="s">
        <v>89</v>
      </c>
      <c r="AT161" t="s">
        <v>231</v>
      </c>
      <c r="AU161" t="s">
        <v>129</v>
      </c>
      <c r="AV161" t="s">
        <v>98</v>
      </c>
      <c r="AW161">
        <v>0.36</v>
      </c>
      <c r="AX161">
        <v>0.09</v>
      </c>
      <c r="AY161">
        <v>2</v>
      </c>
      <c r="AZ161">
        <v>0.13</v>
      </c>
      <c r="BA161">
        <v>0.3</v>
      </c>
      <c r="BB161">
        <v>0.01</v>
      </c>
      <c r="BC161">
        <v>2</v>
      </c>
      <c r="BD161">
        <v>0.01</v>
      </c>
      <c r="BE161" t="s">
        <v>93</v>
      </c>
      <c r="BF161" t="s">
        <v>157</v>
      </c>
      <c r="BG161" t="s">
        <v>868</v>
      </c>
      <c r="BI161">
        <v>161</v>
      </c>
    </row>
    <row r="162" spans="1:61">
      <c r="A162" t="s">
        <v>870</v>
      </c>
      <c r="B162" t="s">
        <v>857</v>
      </c>
      <c r="C162" t="s">
        <v>858</v>
      </c>
      <c r="D162" t="s">
        <v>859</v>
      </c>
      <c r="E162" t="s">
        <v>860</v>
      </c>
      <c r="F162" t="s">
        <v>66</v>
      </c>
      <c r="G162">
        <v>1.6910000000000001</v>
      </c>
      <c r="H162" t="s">
        <v>67</v>
      </c>
      <c r="I162">
        <v>2008</v>
      </c>
      <c r="J162" t="s">
        <v>861</v>
      </c>
      <c r="K162" t="s">
        <v>215</v>
      </c>
      <c r="L162" t="s">
        <v>216</v>
      </c>
      <c r="M162" t="s">
        <v>217</v>
      </c>
      <c r="N162" t="s">
        <v>72</v>
      </c>
      <c r="O162" t="s">
        <v>218</v>
      </c>
      <c r="P162" t="s">
        <v>74</v>
      </c>
      <c r="Q162" t="s">
        <v>219</v>
      </c>
      <c r="R162" t="s">
        <v>76</v>
      </c>
      <c r="S162" t="s">
        <v>417</v>
      </c>
      <c r="T162" t="s">
        <v>76</v>
      </c>
      <c r="U162" t="s">
        <v>220</v>
      </c>
      <c r="V162" t="s">
        <v>220</v>
      </c>
      <c r="W162" t="s">
        <v>170</v>
      </c>
      <c r="X162" t="s">
        <v>862</v>
      </c>
      <c r="Y162" t="s">
        <v>78</v>
      </c>
      <c r="Z162" t="s">
        <v>863</v>
      </c>
      <c r="AA162" t="s">
        <v>864</v>
      </c>
      <c r="AB162" t="s">
        <v>152</v>
      </c>
      <c r="AC162" t="s">
        <v>865</v>
      </c>
      <c r="AD162" t="s">
        <v>152</v>
      </c>
      <c r="AE162" t="s">
        <v>176</v>
      </c>
      <c r="AF162" t="s">
        <v>866</v>
      </c>
      <c r="AG162" t="s">
        <v>123</v>
      </c>
      <c r="AH162" t="s">
        <v>86</v>
      </c>
      <c r="AI162" t="s">
        <v>76</v>
      </c>
      <c r="AJ162">
        <v>7</v>
      </c>
      <c r="AK162">
        <v>9</v>
      </c>
      <c r="AL162" t="s">
        <v>229</v>
      </c>
      <c r="AM162" t="s">
        <v>867</v>
      </c>
      <c r="AN162" t="s">
        <v>88</v>
      </c>
      <c r="AS162" t="s">
        <v>89</v>
      </c>
      <c r="AT162" t="s">
        <v>231</v>
      </c>
      <c r="AU162" t="s">
        <v>129</v>
      </c>
      <c r="AV162" t="s">
        <v>101</v>
      </c>
      <c r="AW162">
        <v>0.34</v>
      </c>
      <c r="AX162">
        <v>0.01</v>
      </c>
      <c r="AY162">
        <v>2</v>
      </c>
      <c r="AZ162">
        <v>0.01</v>
      </c>
      <c r="BA162">
        <v>0.38</v>
      </c>
      <c r="BB162">
        <v>0.16</v>
      </c>
      <c r="BC162">
        <v>2</v>
      </c>
      <c r="BD162">
        <v>0.23</v>
      </c>
      <c r="BE162" t="s">
        <v>93</v>
      </c>
      <c r="BF162" t="s">
        <v>157</v>
      </c>
      <c r="BG162" t="s">
        <v>868</v>
      </c>
      <c r="BI162">
        <v>162</v>
      </c>
    </row>
    <row r="163" spans="1:61">
      <c r="A163" t="s">
        <v>871</v>
      </c>
      <c r="B163" t="s">
        <v>857</v>
      </c>
      <c r="C163" t="s">
        <v>872</v>
      </c>
      <c r="D163" t="s">
        <v>873</v>
      </c>
      <c r="E163" t="s">
        <v>860</v>
      </c>
      <c r="F163" t="s">
        <v>66</v>
      </c>
      <c r="G163">
        <v>1.6910000000000001</v>
      </c>
      <c r="H163" t="s">
        <v>67</v>
      </c>
      <c r="I163">
        <v>2008</v>
      </c>
      <c r="J163" t="s">
        <v>861</v>
      </c>
      <c r="K163" t="s">
        <v>215</v>
      </c>
      <c r="L163" t="s">
        <v>216</v>
      </c>
      <c r="M163" t="s">
        <v>217</v>
      </c>
      <c r="N163" t="s">
        <v>72</v>
      </c>
      <c r="O163" t="s">
        <v>218</v>
      </c>
      <c r="P163" t="s">
        <v>74</v>
      </c>
      <c r="Q163" t="s">
        <v>219</v>
      </c>
      <c r="R163" t="s">
        <v>76</v>
      </c>
      <c r="S163" t="s">
        <v>417</v>
      </c>
      <c r="T163" t="s">
        <v>76</v>
      </c>
      <c r="U163" t="s">
        <v>220</v>
      </c>
      <c r="V163" t="s">
        <v>220</v>
      </c>
      <c r="W163" t="s">
        <v>170</v>
      </c>
      <c r="X163" t="s">
        <v>862</v>
      </c>
      <c r="Y163" t="s">
        <v>78</v>
      </c>
      <c r="Z163" t="s">
        <v>863</v>
      </c>
      <c r="AA163" t="s">
        <v>864</v>
      </c>
      <c r="AB163" t="s">
        <v>152</v>
      </c>
      <c r="AC163" t="s">
        <v>865</v>
      </c>
      <c r="AD163" t="s">
        <v>152</v>
      </c>
      <c r="AE163" t="s">
        <v>176</v>
      </c>
      <c r="AF163" t="s">
        <v>866</v>
      </c>
      <c r="AG163" t="s">
        <v>123</v>
      </c>
      <c r="AH163" t="s">
        <v>86</v>
      </c>
      <c r="AI163" t="s">
        <v>76</v>
      </c>
      <c r="AJ163">
        <v>7</v>
      </c>
      <c r="AK163">
        <v>9</v>
      </c>
      <c r="AL163" t="s">
        <v>229</v>
      </c>
      <c r="AM163" t="s">
        <v>867</v>
      </c>
      <c r="AN163" t="s">
        <v>88</v>
      </c>
      <c r="AS163" t="s">
        <v>89</v>
      </c>
      <c r="AT163" t="s">
        <v>231</v>
      </c>
      <c r="AU163" t="s">
        <v>129</v>
      </c>
      <c r="AV163" t="s">
        <v>92</v>
      </c>
      <c r="AW163">
        <v>0.44</v>
      </c>
      <c r="AX163">
        <v>0.03</v>
      </c>
      <c r="AY163">
        <v>4</v>
      </c>
      <c r="AZ163">
        <v>7.0000000000000007E-2</v>
      </c>
      <c r="BA163">
        <v>0.23</v>
      </c>
      <c r="BB163">
        <v>0.04</v>
      </c>
      <c r="BC163">
        <v>4</v>
      </c>
      <c r="BD163">
        <v>0.08</v>
      </c>
      <c r="BE163" t="s">
        <v>93</v>
      </c>
      <c r="BF163" t="s">
        <v>157</v>
      </c>
      <c r="BG163" t="s">
        <v>874</v>
      </c>
      <c r="BI163">
        <v>163</v>
      </c>
    </row>
    <row r="164" spans="1:61">
      <c r="A164" t="s">
        <v>875</v>
      </c>
      <c r="B164" t="s">
        <v>857</v>
      </c>
      <c r="C164" t="s">
        <v>872</v>
      </c>
      <c r="D164" t="s">
        <v>873</v>
      </c>
      <c r="E164" t="s">
        <v>860</v>
      </c>
      <c r="F164" t="s">
        <v>66</v>
      </c>
      <c r="G164">
        <v>1.6910000000000001</v>
      </c>
      <c r="H164" t="s">
        <v>67</v>
      </c>
      <c r="I164">
        <v>2008</v>
      </c>
      <c r="J164" t="s">
        <v>861</v>
      </c>
      <c r="K164" t="s">
        <v>215</v>
      </c>
      <c r="L164" t="s">
        <v>216</v>
      </c>
      <c r="M164" t="s">
        <v>217</v>
      </c>
      <c r="N164" t="s">
        <v>72</v>
      </c>
      <c r="O164" t="s">
        <v>218</v>
      </c>
      <c r="P164" t="s">
        <v>74</v>
      </c>
      <c r="Q164" t="s">
        <v>219</v>
      </c>
      <c r="R164" t="s">
        <v>76</v>
      </c>
      <c r="S164" t="s">
        <v>417</v>
      </c>
      <c r="T164" t="s">
        <v>76</v>
      </c>
      <c r="U164" t="s">
        <v>220</v>
      </c>
      <c r="V164" t="s">
        <v>220</v>
      </c>
      <c r="W164" t="s">
        <v>170</v>
      </c>
      <c r="X164" t="s">
        <v>862</v>
      </c>
      <c r="Y164" t="s">
        <v>78</v>
      </c>
      <c r="Z164" t="s">
        <v>863</v>
      </c>
      <c r="AA164" t="s">
        <v>864</v>
      </c>
      <c r="AB164" t="s">
        <v>152</v>
      </c>
      <c r="AC164" t="s">
        <v>865</v>
      </c>
      <c r="AD164" t="s">
        <v>152</v>
      </c>
      <c r="AE164" t="s">
        <v>176</v>
      </c>
      <c r="AF164" t="s">
        <v>866</v>
      </c>
      <c r="AG164" t="s">
        <v>123</v>
      </c>
      <c r="AH164" t="s">
        <v>86</v>
      </c>
      <c r="AI164" t="s">
        <v>76</v>
      </c>
      <c r="AJ164">
        <v>7</v>
      </c>
      <c r="AK164">
        <v>9</v>
      </c>
      <c r="AL164" t="s">
        <v>229</v>
      </c>
      <c r="AM164" t="s">
        <v>867</v>
      </c>
      <c r="AN164" t="s">
        <v>88</v>
      </c>
      <c r="AS164" t="s">
        <v>89</v>
      </c>
      <c r="AT164" t="s">
        <v>231</v>
      </c>
      <c r="AU164" t="s">
        <v>129</v>
      </c>
      <c r="AV164" t="s">
        <v>98</v>
      </c>
      <c r="AW164">
        <v>0.61</v>
      </c>
      <c r="AX164">
        <v>7.0000000000000007E-2</v>
      </c>
      <c r="AY164">
        <v>4</v>
      </c>
      <c r="AZ164">
        <v>0.13</v>
      </c>
      <c r="BA164">
        <v>0.59</v>
      </c>
      <c r="BB164">
        <v>0.05</v>
      </c>
      <c r="BC164">
        <v>4</v>
      </c>
      <c r="BD164">
        <v>0.09</v>
      </c>
      <c r="BE164" t="s">
        <v>93</v>
      </c>
      <c r="BF164" t="s">
        <v>157</v>
      </c>
      <c r="BG164" t="s">
        <v>874</v>
      </c>
      <c r="BI164">
        <v>164</v>
      </c>
    </row>
    <row r="165" spans="1:61">
      <c r="A165" t="s">
        <v>876</v>
      </c>
      <c r="B165" t="s">
        <v>857</v>
      </c>
      <c r="C165" t="s">
        <v>872</v>
      </c>
      <c r="D165" t="s">
        <v>873</v>
      </c>
      <c r="E165" t="s">
        <v>860</v>
      </c>
      <c r="F165" t="s">
        <v>66</v>
      </c>
      <c r="G165">
        <v>1.6910000000000001</v>
      </c>
      <c r="H165" t="s">
        <v>67</v>
      </c>
      <c r="I165">
        <v>2008</v>
      </c>
      <c r="J165" t="s">
        <v>861</v>
      </c>
      <c r="K165" t="s">
        <v>215</v>
      </c>
      <c r="L165" t="s">
        <v>216</v>
      </c>
      <c r="M165" t="s">
        <v>217</v>
      </c>
      <c r="N165" t="s">
        <v>72</v>
      </c>
      <c r="O165" t="s">
        <v>218</v>
      </c>
      <c r="P165" t="s">
        <v>74</v>
      </c>
      <c r="Q165" t="s">
        <v>219</v>
      </c>
      <c r="R165" t="s">
        <v>76</v>
      </c>
      <c r="S165" t="s">
        <v>417</v>
      </c>
      <c r="T165" t="s">
        <v>76</v>
      </c>
      <c r="U165" t="s">
        <v>220</v>
      </c>
      <c r="V165" t="s">
        <v>220</v>
      </c>
      <c r="W165" t="s">
        <v>170</v>
      </c>
      <c r="X165" t="s">
        <v>862</v>
      </c>
      <c r="Y165" t="s">
        <v>78</v>
      </c>
      <c r="Z165" t="s">
        <v>863</v>
      </c>
      <c r="AA165" t="s">
        <v>864</v>
      </c>
      <c r="AB165" t="s">
        <v>152</v>
      </c>
      <c r="AC165" t="s">
        <v>865</v>
      </c>
      <c r="AD165" t="s">
        <v>152</v>
      </c>
      <c r="AE165" t="s">
        <v>176</v>
      </c>
      <c r="AF165" t="s">
        <v>866</v>
      </c>
      <c r="AG165" t="s">
        <v>123</v>
      </c>
      <c r="AH165" t="s">
        <v>86</v>
      </c>
      <c r="AI165" t="s">
        <v>76</v>
      </c>
      <c r="AJ165">
        <v>7</v>
      </c>
      <c r="AK165">
        <v>9</v>
      </c>
      <c r="AL165" t="s">
        <v>229</v>
      </c>
      <c r="AM165" t="s">
        <v>867</v>
      </c>
      <c r="AN165" t="s">
        <v>88</v>
      </c>
      <c r="AS165" t="s">
        <v>89</v>
      </c>
      <c r="AT165" t="s">
        <v>231</v>
      </c>
      <c r="AU165" t="s">
        <v>129</v>
      </c>
      <c r="AV165" t="s">
        <v>101</v>
      </c>
      <c r="AW165">
        <v>0.85</v>
      </c>
      <c r="AX165">
        <v>0.03</v>
      </c>
      <c r="AY165">
        <v>4</v>
      </c>
      <c r="AZ165">
        <v>7.0000000000000007E-2</v>
      </c>
      <c r="BA165">
        <v>0.79</v>
      </c>
      <c r="BB165">
        <v>0.04</v>
      </c>
      <c r="BC165">
        <v>4</v>
      </c>
      <c r="BD165">
        <v>7.0000000000000007E-2</v>
      </c>
      <c r="BE165" t="s">
        <v>93</v>
      </c>
      <c r="BF165" t="s">
        <v>157</v>
      </c>
      <c r="BG165" t="s">
        <v>874</v>
      </c>
      <c r="BI165">
        <v>165</v>
      </c>
    </row>
    <row r="166" spans="1:61">
      <c r="A166" t="s">
        <v>877</v>
      </c>
      <c r="B166" t="s">
        <v>878</v>
      </c>
      <c r="C166" t="s">
        <v>879</v>
      </c>
      <c r="D166" t="s">
        <v>880</v>
      </c>
      <c r="E166" t="s">
        <v>881</v>
      </c>
      <c r="F166" t="s">
        <v>415</v>
      </c>
      <c r="G166">
        <v>2.5819999999999999</v>
      </c>
      <c r="H166" t="s">
        <v>882</v>
      </c>
      <c r="I166">
        <v>2012</v>
      </c>
      <c r="J166" t="s">
        <v>883</v>
      </c>
      <c r="K166" t="s">
        <v>478</v>
      </c>
      <c r="L166" t="s">
        <v>479</v>
      </c>
      <c r="M166" t="s">
        <v>71</v>
      </c>
      <c r="N166" t="s">
        <v>884</v>
      </c>
      <c r="O166" t="s">
        <v>73</v>
      </c>
      <c r="P166" t="s">
        <v>74</v>
      </c>
      <c r="Q166" t="s">
        <v>219</v>
      </c>
      <c r="R166" t="s">
        <v>220</v>
      </c>
      <c r="S166" t="s">
        <v>221</v>
      </c>
      <c r="T166" t="s">
        <v>220</v>
      </c>
      <c r="U166" t="s">
        <v>76</v>
      </c>
      <c r="V166" t="s">
        <v>76</v>
      </c>
      <c r="W166" t="s">
        <v>77</v>
      </c>
      <c r="X166" t="s">
        <v>114</v>
      </c>
      <c r="Y166" t="s">
        <v>115</v>
      </c>
      <c r="Z166" t="s">
        <v>116</v>
      </c>
      <c r="AA166" t="s">
        <v>404</v>
      </c>
      <c r="AB166" t="s">
        <v>152</v>
      </c>
      <c r="AC166" t="s">
        <v>152</v>
      </c>
      <c r="AD166" t="s">
        <v>152</v>
      </c>
      <c r="AE166" t="s">
        <v>121</v>
      </c>
      <c r="AF166" t="s">
        <v>885</v>
      </c>
      <c r="AG166" t="s">
        <v>85</v>
      </c>
      <c r="AH166" t="s">
        <v>154</v>
      </c>
      <c r="AI166" t="s">
        <v>76</v>
      </c>
      <c r="AJ166">
        <v>3</v>
      </c>
      <c r="AK166">
        <v>2</v>
      </c>
      <c r="AL166" t="s">
        <v>272</v>
      </c>
      <c r="AM166" t="s">
        <v>886</v>
      </c>
      <c r="AN166" t="s">
        <v>126</v>
      </c>
      <c r="AO166">
        <v>9</v>
      </c>
      <c r="AP166">
        <v>15</v>
      </c>
      <c r="AQ166">
        <v>9</v>
      </c>
      <c r="AR166">
        <v>15</v>
      </c>
      <c r="AS166" t="s">
        <v>89</v>
      </c>
      <c r="AT166" t="s">
        <v>887</v>
      </c>
      <c r="AU166" t="s">
        <v>91</v>
      </c>
      <c r="AV166" t="s">
        <v>92</v>
      </c>
      <c r="AW166">
        <v>21.47</v>
      </c>
      <c r="AX166">
        <v>1.5</v>
      </c>
      <c r="AY166">
        <v>24</v>
      </c>
      <c r="AZ166">
        <v>7.33</v>
      </c>
      <c r="BA166">
        <v>22.81</v>
      </c>
      <c r="BB166">
        <v>1.61</v>
      </c>
      <c r="BC166">
        <v>24</v>
      </c>
      <c r="BD166">
        <v>7.87</v>
      </c>
      <c r="BE166" t="s">
        <v>93</v>
      </c>
      <c r="BF166" t="s">
        <v>157</v>
      </c>
      <c r="BI166">
        <v>166</v>
      </c>
    </row>
    <row r="167" spans="1:61">
      <c r="A167" t="s">
        <v>888</v>
      </c>
      <c r="B167" t="s">
        <v>878</v>
      </c>
      <c r="C167" t="s">
        <v>879</v>
      </c>
      <c r="D167" t="s">
        <v>880</v>
      </c>
      <c r="E167" t="s">
        <v>881</v>
      </c>
      <c r="F167" t="s">
        <v>415</v>
      </c>
      <c r="G167">
        <v>2.5819999999999999</v>
      </c>
      <c r="H167" t="s">
        <v>882</v>
      </c>
      <c r="I167">
        <v>2012</v>
      </c>
      <c r="J167" t="s">
        <v>883</v>
      </c>
      <c r="K167" t="s">
        <v>478</v>
      </c>
      <c r="L167" t="s">
        <v>479</v>
      </c>
      <c r="M167" t="s">
        <v>71</v>
      </c>
      <c r="N167" t="s">
        <v>884</v>
      </c>
      <c r="O167" t="s">
        <v>73</v>
      </c>
      <c r="P167" t="s">
        <v>74</v>
      </c>
      <c r="Q167" t="s">
        <v>219</v>
      </c>
      <c r="R167" t="s">
        <v>220</v>
      </c>
      <c r="S167" t="s">
        <v>221</v>
      </c>
      <c r="T167" t="s">
        <v>220</v>
      </c>
      <c r="U167" t="s">
        <v>76</v>
      </c>
      <c r="V167" t="s">
        <v>76</v>
      </c>
      <c r="W167" t="s">
        <v>77</v>
      </c>
      <c r="X167" t="s">
        <v>114</v>
      </c>
      <c r="Y167" t="s">
        <v>115</v>
      </c>
      <c r="Z167" t="s">
        <v>116</v>
      </c>
      <c r="AA167" t="s">
        <v>404</v>
      </c>
      <c r="AB167" t="s">
        <v>152</v>
      </c>
      <c r="AC167" t="s">
        <v>152</v>
      </c>
      <c r="AD167" t="s">
        <v>152</v>
      </c>
      <c r="AE167" t="s">
        <v>121</v>
      </c>
      <c r="AF167" t="s">
        <v>885</v>
      </c>
      <c r="AG167" t="s">
        <v>85</v>
      </c>
      <c r="AH167" t="s">
        <v>154</v>
      </c>
      <c r="AI167" t="s">
        <v>76</v>
      </c>
      <c r="AJ167">
        <v>3</v>
      </c>
      <c r="AK167">
        <v>2</v>
      </c>
      <c r="AL167" t="s">
        <v>272</v>
      </c>
      <c r="AM167" t="s">
        <v>886</v>
      </c>
      <c r="AN167" t="s">
        <v>126</v>
      </c>
      <c r="AO167">
        <v>9</v>
      </c>
      <c r="AP167">
        <v>15</v>
      </c>
      <c r="AQ167">
        <v>9</v>
      </c>
      <c r="AR167">
        <v>15</v>
      </c>
      <c r="AS167" t="s">
        <v>89</v>
      </c>
      <c r="AT167" t="s">
        <v>887</v>
      </c>
      <c r="AU167" t="s">
        <v>91</v>
      </c>
      <c r="AV167" t="s">
        <v>98</v>
      </c>
      <c r="AW167">
        <v>15.95</v>
      </c>
      <c r="AX167">
        <v>1.89</v>
      </c>
      <c r="AY167">
        <v>24</v>
      </c>
      <c r="AZ167">
        <v>9.26</v>
      </c>
      <c r="BA167">
        <v>16.38</v>
      </c>
      <c r="BB167">
        <v>2.02</v>
      </c>
      <c r="BC167">
        <v>24</v>
      </c>
      <c r="BD167">
        <v>9.9</v>
      </c>
      <c r="BE167" t="s">
        <v>93</v>
      </c>
      <c r="BF167" t="s">
        <v>157</v>
      </c>
      <c r="BI167">
        <v>167</v>
      </c>
    </row>
    <row r="168" spans="1:61">
      <c r="A168" t="s">
        <v>889</v>
      </c>
      <c r="B168" t="s">
        <v>878</v>
      </c>
      <c r="C168" t="s">
        <v>879</v>
      </c>
      <c r="D168" t="s">
        <v>880</v>
      </c>
      <c r="E168" t="s">
        <v>881</v>
      </c>
      <c r="F168" t="s">
        <v>415</v>
      </c>
      <c r="G168">
        <v>2.5819999999999999</v>
      </c>
      <c r="H168" t="s">
        <v>882</v>
      </c>
      <c r="I168">
        <v>2012</v>
      </c>
      <c r="J168" t="s">
        <v>883</v>
      </c>
      <c r="K168" t="s">
        <v>478</v>
      </c>
      <c r="L168" t="s">
        <v>479</v>
      </c>
      <c r="M168" t="s">
        <v>71</v>
      </c>
      <c r="N168" t="s">
        <v>884</v>
      </c>
      <c r="O168" t="s">
        <v>73</v>
      </c>
      <c r="P168" t="s">
        <v>74</v>
      </c>
      <c r="Q168" t="s">
        <v>219</v>
      </c>
      <c r="R168" t="s">
        <v>220</v>
      </c>
      <c r="S168" t="s">
        <v>221</v>
      </c>
      <c r="T168" t="s">
        <v>220</v>
      </c>
      <c r="U168" t="s">
        <v>76</v>
      </c>
      <c r="V168" t="s">
        <v>76</v>
      </c>
      <c r="W168" t="s">
        <v>77</v>
      </c>
      <c r="X168" t="s">
        <v>114</v>
      </c>
      <c r="Y168" t="s">
        <v>115</v>
      </c>
      <c r="Z168" t="s">
        <v>116</v>
      </c>
      <c r="AA168" t="s">
        <v>404</v>
      </c>
      <c r="AB168" t="s">
        <v>152</v>
      </c>
      <c r="AC168" t="s">
        <v>152</v>
      </c>
      <c r="AD168" t="s">
        <v>152</v>
      </c>
      <c r="AE168" t="s">
        <v>121</v>
      </c>
      <c r="AF168" t="s">
        <v>885</v>
      </c>
      <c r="AG168" t="s">
        <v>85</v>
      </c>
      <c r="AH168" t="s">
        <v>154</v>
      </c>
      <c r="AI168" t="s">
        <v>76</v>
      </c>
      <c r="AJ168">
        <v>3</v>
      </c>
      <c r="AK168">
        <v>2</v>
      </c>
      <c r="AL168" t="s">
        <v>272</v>
      </c>
      <c r="AM168" t="s">
        <v>886</v>
      </c>
      <c r="AN168" t="s">
        <v>126</v>
      </c>
      <c r="AO168">
        <v>9</v>
      </c>
      <c r="AP168">
        <v>15</v>
      </c>
      <c r="AQ168">
        <v>9</v>
      </c>
      <c r="AR168">
        <v>15</v>
      </c>
      <c r="AS168" t="s">
        <v>89</v>
      </c>
      <c r="AT168" t="s">
        <v>887</v>
      </c>
      <c r="AU168" t="s">
        <v>91</v>
      </c>
      <c r="AV168" t="s">
        <v>101</v>
      </c>
      <c r="AW168">
        <v>7.93</v>
      </c>
      <c r="AX168">
        <v>1.3</v>
      </c>
      <c r="AY168">
        <v>24</v>
      </c>
      <c r="AZ168">
        <v>6.36</v>
      </c>
      <c r="BA168">
        <v>9.16</v>
      </c>
      <c r="BB168">
        <v>1.67</v>
      </c>
      <c r="BC168">
        <v>24</v>
      </c>
      <c r="BD168">
        <v>8.1999999999999993</v>
      </c>
      <c r="BE168" t="s">
        <v>93</v>
      </c>
      <c r="BF168" t="s">
        <v>157</v>
      </c>
      <c r="BI168">
        <v>168</v>
      </c>
    </row>
    <row r="169" spans="1:61">
      <c r="A169" t="s">
        <v>890</v>
      </c>
      <c r="B169" t="s">
        <v>891</v>
      </c>
      <c r="C169" t="s">
        <v>892</v>
      </c>
      <c r="D169" t="s">
        <v>893</v>
      </c>
      <c r="E169" t="s">
        <v>894</v>
      </c>
      <c r="F169" t="s">
        <v>66</v>
      </c>
      <c r="G169">
        <v>1.6910000000000001</v>
      </c>
      <c r="H169" t="s">
        <v>67</v>
      </c>
      <c r="I169">
        <v>2013</v>
      </c>
      <c r="J169" t="s">
        <v>895</v>
      </c>
      <c r="K169" t="s">
        <v>110</v>
      </c>
      <c r="L169" t="s">
        <v>111</v>
      </c>
      <c r="M169" t="s">
        <v>71</v>
      </c>
      <c r="N169" t="s">
        <v>896</v>
      </c>
      <c r="O169" t="s">
        <v>73</v>
      </c>
      <c r="P169" t="s">
        <v>74</v>
      </c>
      <c r="Q169" t="s">
        <v>219</v>
      </c>
      <c r="R169" t="s">
        <v>76</v>
      </c>
      <c r="S169" t="s">
        <v>417</v>
      </c>
      <c r="T169" t="s">
        <v>76</v>
      </c>
      <c r="U169" t="s">
        <v>76</v>
      </c>
      <c r="V169" t="s">
        <v>76</v>
      </c>
      <c r="W169" t="s">
        <v>170</v>
      </c>
      <c r="X169" t="s">
        <v>356</v>
      </c>
      <c r="Y169" t="s">
        <v>356</v>
      </c>
      <c r="Z169" t="s">
        <v>897</v>
      </c>
      <c r="AA169" t="s">
        <v>898</v>
      </c>
      <c r="AB169" t="s">
        <v>899</v>
      </c>
      <c r="AC169" t="s">
        <v>900</v>
      </c>
      <c r="AD169" t="s">
        <v>899</v>
      </c>
      <c r="AE169" t="s">
        <v>176</v>
      </c>
      <c r="AF169" t="s">
        <v>901</v>
      </c>
      <c r="AG169" t="s">
        <v>85</v>
      </c>
      <c r="AH169" t="s">
        <v>154</v>
      </c>
      <c r="AI169" t="s">
        <v>76</v>
      </c>
      <c r="AJ169">
        <v>3</v>
      </c>
      <c r="AK169">
        <v>4</v>
      </c>
      <c r="AL169" t="s">
        <v>124</v>
      </c>
      <c r="AM169" t="s">
        <v>457</v>
      </c>
      <c r="AN169" t="s">
        <v>126</v>
      </c>
      <c r="AO169">
        <v>0</v>
      </c>
      <c r="AP169">
        <v>8</v>
      </c>
      <c r="AQ169">
        <v>0</v>
      </c>
      <c r="AR169">
        <v>8</v>
      </c>
      <c r="AS169" t="s">
        <v>138</v>
      </c>
      <c r="AT169" t="s">
        <v>902</v>
      </c>
      <c r="AU169" t="s">
        <v>91</v>
      </c>
      <c r="AV169" t="s">
        <v>92</v>
      </c>
      <c r="AW169">
        <v>6.77</v>
      </c>
      <c r="AX169">
        <v>0.46</v>
      </c>
      <c r="AY169">
        <v>8</v>
      </c>
      <c r="AZ169">
        <v>1.3</v>
      </c>
      <c r="BA169">
        <v>8.31</v>
      </c>
      <c r="BB169">
        <v>0.87</v>
      </c>
      <c r="BC169">
        <v>8</v>
      </c>
      <c r="BD169">
        <v>2.4700000000000002</v>
      </c>
      <c r="BE169" t="s">
        <v>93</v>
      </c>
      <c r="BF169" t="s">
        <v>157</v>
      </c>
      <c r="BI169">
        <v>169</v>
      </c>
    </row>
    <row r="170" spans="1:61">
      <c r="A170" t="s">
        <v>903</v>
      </c>
      <c r="B170" t="s">
        <v>891</v>
      </c>
      <c r="C170" t="s">
        <v>892</v>
      </c>
      <c r="D170" t="s">
        <v>893</v>
      </c>
      <c r="E170" t="s">
        <v>894</v>
      </c>
      <c r="F170" t="s">
        <v>66</v>
      </c>
      <c r="G170">
        <v>1.6910000000000001</v>
      </c>
      <c r="H170" t="s">
        <v>67</v>
      </c>
      <c r="I170">
        <v>2013</v>
      </c>
      <c r="J170" t="s">
        <v>895</v>
      </c>
      <c r="K170" t="s">
        <v>110</v>
      </c>
      <c r="L170" t="s">
        <v>111</v>
      </c>
      <c r="M170" t="s">
        <v>71</v>
      </c>
      <c r="N170" t="s">
        <v>896</v>
      </c>
      <c r="O170" t="s">
        <v>73</v>
      </c>
      <c r="P170" t="s">
        <v>74</v>
      </c>
      <c r="Q170" t="s">
        <v>219</v>
      </c>
      <c r="R170" t="s">
        <v>76</v>
      </c>
      <c r="S170" t="s">
        <v>417</v>
      </c>
      <c r="T170" t="s">
        <v>76</v>
      </c>
      <c r="U170" t="s">
        <v>76</v>
      </c>
      <c r="V170" t="s">
        <v>76</v>
      </c>
      <c r="W170" t="s">
        <v>170</v>
      </c>
      <c r="X170" t="s">
        <v>356</v>
      </c>
      <c r="Y170" t="s">
        <v>356</v>
      </c>
      <c r="Z170" t="s">
        <v>897</v>
      </c>
      <c r="AA170" t="s">
        <v>898</v>
      </c>
      <c r="AB170" t="s">
        <v>899</v>
      </c>
      <c r="AC170" t="s">
        <v>900</v>
      </c>
      <c r="AD170" t="s">
        <v>899</v>
      </c>
      <c r="AE170" t="s">
        <v>176</v>
      </c>
      <c r="AF170" t="s">
        <v>904</v>
      </c>
      <c r="AG170" t="s">
        <v>85</v>
      </c>
      <c r="AH170" t="s">
        <v>154</v>
      </c>
      <c r="AI170" t="s">
        <v>76</v>
      </c>
      <c r="AJ170">
        <v>3</v>
      </c>
      <c r="AK170">
        <v>4</v>
      </c>
      <c r="AL170" t="s">
        <v>124</v>
      </c>
      <c r="AM170" t="s">
        <v>457</v>
      </c>
      <c r="AN170" t="s">
        <v>126</v>
      </c>
      <c r="AO170">
        <v>0</v>
      </c>
      <c r="AP170">
        <v>8</v>
      </c>
      <c r="AQ170">
        <v>0</v>
      </c>
      <c r="AR170">
        <v>8</v>
      </c>
      <c r="AS170" t="s">
        <v>138</v>
      </c>
      <c r="AT170" t="s">
        <v>902</v>
      </c>
      <c r="AU170" t="s">
        <v>91</v>
      </c>
      <c r="AV170" t="s">
        <v>98</v>
      </c>
      <c r="AW170">
        <v>6.28</v>
      </c>
      <c r="AX170">
        <v>0.3</v>
      </c>
      <c r="AY170">
        <v>8</v>
      </c>
      <c r="AZ170">
        <v>0.86</v>
      </c>
      <c r="BA170">
        <v>7.49</v>
      </c>
      <c r="BB170">
        <v>0.91</v>
      </c>
      <c r="BC170">
        <v>8</v>
      </c>
      <c r="BD170">
        <v>2.58</v>
      </c>
      <c r="BE170" t="s">
        <v>93</v>
      </c>
      <c r="BF170" t="s">
        <v>157</v>
      </c>
      <c r="BI170">
        <v>170</v>
      </c>
    </row>
    <row r="171" spans="1:61">
      <c r="A171" t="s">
        <v>905</v>
      </c>
      <c r="B171" t="s">
        <v>891</v>
      </c>
      <c r="C171" t="s">
        <v>892</v>
      </c>
      <c r="D171" t="s">
        <v>893</v>
      </c>
      <c r="E171" t="s">
        <v>894</v>
      </c>
      <c r="F171" t="s">
        <v>66</v>
      </c>
      <c r="G171">
        <v>1.6910000000000001</v>
      </c>
      <c r="H171" t="s">
        <v>67</v>
      </c>
      <c r="I171">
        <v>2013</v>
      </c>
      <c r="J171" t="s">
        <v>895</v>
      </c>
      <c r="K171" t="s">
        <v>110</v>
      </c>
      <c r="L171" t="s">
        <v>111</v>
      </c>
      <c r="M171" t="s">
        <v>71</v>
      </c>
      <c r="N171" t="s">
        <v>896</v>
      </c>
      <c r="O171" t="s">
        <v>73</v>
      </c>
      <c r="P171" t="s">
        <v>74</v>
      </c>
      <c r="Q171" t="s">
        <v>219</v>
      </c>
      <c r="R171" t="s">
        <v>76</v>
      </c>
      <c r="S171" t="s">
        <v>417</v>
      </c>
      <c r="T171" t="s">
        <v>76</v>
      </c>
      <c r="U171" t="s">
        <v>76</v>
      </c>
      <c r="V171" t="s">
        <v>76</v>
      </c>
      <c r="W171" t="s">
        <v>170</v>
      </c>
      <c r="X171" t="s">
        <v>356</v>
      </c>
      <c r="Y171" t="s">
        <v>356</v>
      </c>
      <c r="Z171" t="s">
        <v>897</v>
      </c>
      <c r="AA171" t="s">
        <v>898</v>
      </c>
      <c r="AB171" t="s">
        <v>899</v>
      </c>
      <c r="AC171" t="s">
        <v>900</v>
      </c>
      <c r="AD171" t="s">
        <v>899</v>
      </c>
      <c r="AE171" t="s">
        <v>176</v>
      </c>
      <c r="AF171" t="s">
        <v>904</v>
      </c>
      <c r="AG171" t="s">
        <v>85</v>
      </c>
      <c r="AH171" t="s">
        <v>154</v>
      </c>
      <c r="AI171" t="s">
        <v>76</v>
      </c>
      <c r="AJ171">
        <v>3</v>
      </c>
      <c r="AK171">
        <v>4</v>
      </c>
      <c r="AL171" t="s">
        <v>124</v>
      </c>
      <c r="AM171" t="s">
        <v>457</v>
      </c>
      <c r="AN171" t="s">
        <v>126</v>
      </c>
      <c r="AO171">
        <v>0</v>
      </c>
      <c r="AP171">
        <v>8</v>
      </c>
      <c r="AQ171">
        <v>0</v>
      </c>
      <c r="AR171">
        <v>8</v>
      </c>
      <c r="AS171" t="s">
        <v>138</v>
      </c>
      <c r="AT171" t="s">
        <v>902</v>
      </c>
      <c r="AU171" t="s">
        <v>91</v>
      </c>
      <c r="AV171" t="s">
        <v>101</v>
      </c>
      <c r="AW171">
        <v>6.6</v>
      </c>
      <c r="AX171">
        <v>0.47</v>
      </c>
      <c r="AY171">
        <v>8</v>
      </c>
      <c r="AZ171">
        <v>1.32</v>
      </c>
      <c r="BA171">
        <v>8.24</v>
      </c>
      <c r="BB171">
        <v>1.02</v>
      </c>
      <c r="BC171">
        <v>8</v>
      </c>
      <c r="BD171">
        <v>2.9</v>
      </c>
      <c r="BE171" t="s">
        <v>93</v>
      </c>
      <c r="BF171" t="s">
        <v>157</v>
      </c>
      <c r="BI171">
        <v>171</v>
      </c>
    </row>
    <row r="172" spans="1:61">
      <c r="A172" t="s">
        <v>906</v>
      </c>
      <c r="B172" t="s">
        <v>891</v>
      </c>
      <c r="C172" t="s">
        <v>892</v>
      </c>
      <c r="D172" t="s">
        <v>893</v>
      </c>
      <c r="E172" t="s">
        <v>894</v>
      </c>
      <c r="F172" t="s">
        <v>66</v>
      </c>
      <c r="G172">
        <v>1.6910000000000001</v>
      </c>
      <c r="H172" t="s">
        <v>67</v>
      </c>
      <c r="I172">
        <v>2013</v>
      </c>
      <c r="J172" t="s">
        <v>895</v>
      </c>
      <c r="K172" t="s">
        <v>110</v>
      </c>
      <c r="L172" t="s">
        <v>111</v>
      </c>
      <c r="M172" t="s">
        <v>71</v>
      </c>
      <c r="N172" t="s">
        <v>896</v>
      </c>
      <c r="O172" t="s">
        <v>73</v>
      </c>
      <c r="P172" t="s">
        <v>74</v>
      </c>
      <c r="Q172" t="s">
        <v>219</v>
      </c>
      <c r="R172" t="s">
        <v>76</v>
      </c>
      <c r="S172" t="s">
        <v>417</v>
      </c>
      <c r="T172" t="s">
        <v>76</v>
      </c>
      <c r="U172" t="s">
        <v>76</v>
      </c>
      <c r="V172" t="s">
        <v>76</v>
      </c>
      <c r="W172" t="s">
        <v>170</v>
      </c>
      <c r="X172" t="s">
        <v>356</v>
      </c>
      <c r="Y172" t="s">
        <v>356</v>
      </c>
      <c r="Z172" t="s">
        <v>897</v>
      </c>
      <c r="AA172" t="s">
        <v>898</v>
      </c>
      <c r="AB172" t="s">
        <v>899</v>
      </c>
      <c r="AC172" t="s">
        <v>900</v>
      </c>
      <c r="AD172" t="s">
        <v>899</v>
      </c>
      <c r="AE172" t="s">
        <v>176</v>
      </c>
      <c r="AF172" t="s">
        <v>719</v>
      </c>
      <c r="AG172" t="s">
        <v>85</v>
      </c>
      <c r="AH172" t="s">
        <v>154</v>
      </c>
      <c r="AI172" t="s">
        <v>76</v>
      </c>
      <c r="AJ172">
        <v>3</v>
      </c>
      <c r="AK172">
        <v>4</v>
      </c>
      <c r="AL172" t="s">
        <v>124</v>
      </c>
      <c r="AM172" t="s">
        <v>457</v>
      </c>
      <c r="AN172" t="s">
        <v>88</v>
      </c>
      <c r="AO172">
        <v>0</v>
      </c>
      <c r="AP172">
        <v>8</v>
      </c>
      <c r="AQ172">
        <v>0</v>
      </c>
      <c r="AR172">
        <v>8</v>
      </c>
      <c r="AS172" t="s">
        <v>138</v>
      </c>
      <c r="AT172" t="s">
        <v>907</v>
      </c>
      <c r="AU172" t="s">
        <v>91</v>
      </c>
      <c r="AV172" t="s">
        <v>92</v>
      </c>
      <c r="AW172">
        <v>0.13</v>
      </c>
      <c r="AX172">
        <v>7.0000000000000007E-2</v>
      </c>
      <c r="AY172">
        <v>8</v>
      </c>
      <c r="AZ172">
        <v>0.19</v>
      </c>
      <c r="BA172">
        <v>0</v>
      </c>
      <c r="BB172">
        <v>0</v>
      </c>
      <c r="BC172">
        <v>8</v>
      </c>
      <c r="BD172">
        <v>0</v>
      </c>
      <c r="BE172" t="s">
        <v>93</v>
      </c>
      <c r="BF172" t="s">
        <v>908</v>
      </c>
      <c r="BI172">
        <v>172</v>
      </c>
    </row>
    <row r="173" spans="1:61">
      <c r="A173" t="s">
        <v>909</v>
      </c>
      <c r="B173" t="s">
        <v>891</v>
      </c>
      <c r="C173" t="s">
        <v>892</v>
      </c>
      <c r="D173" t="s">
        <v>893</v>
      </c>
      <c r="E173" t="s">
        <v>894</v>
      </c>
      <c r="F173" t="s">
        <v>66</v>
      </c>
      <c r="G173">
        <v>1.6910000000000001</v>
      </c>
      <c r="H173" t="s">
        <v>67</v>
      </c>
      <c r="I173">
        <v>2013</v>
      </c>
      <c r="J173" t="s">
        <v>895</v>
      </c>
      <c r="K173" t="s">
        <v>110</v>
      </c>
      <c r="L173" t="s">
        <v>111</v>
      </c>
      <c r="M173" t="s">
        <v>71</v>
      </c>
      <c r="N173" t="s">
        <v>896</v>
      </c>
      <c r="O173" t="s">
        <v>73</v>
      </c>
      <c r="P173" t="s">
        <v>74</v>
      </c>
      <c r="Q173" t="s">
        <v>219</v>
      </c>
      <c r="R173" t="s">
        <v>76</v>
      </c>
      <c r="S173" t="s">
        <v>417</v>
      </c>
      <c r="T173" t="s">
        <v>76</v>
      </c>
      <c r="U173" t="s">
        <v>76</v>
      </c>
      <c r="V173" t="s">
        <v>76</v>
      </c>
      <c r="W173" t="s">
        <v>170</v>
      </c>
      <c r="X173" t="s">
        <v>356</v>
      </c>
      <c r="Y173" t="s">
        <v>356</v>
      </c>
      <c r="Z173" t="s">
        <v>897</v>
      </c>
      <c r="AA173" t="s">
        <v>898</v>
      </c>
      <c r="AB173" t="s">
        <v>899</v>
      </c>
      <c r="AC173" t="s">
        <v>900</v>
      </c>
      <c r="AD173" t="s">
        <v>899</v>
      </c>
      <c r="AE173" t="s">
        <v>176</v>
      </c>
      <c r="AF173" t="s">
        <v>904</v>
      </c>
      <c r="AG173" t="s">
        <v>85</v>
      </c>
      <c r="AH173" t="s">
        <v>154</v>
      </c>
      <c r="AI173" t="s">
        <v>76</v>
      </c>
      <c r="AJ173">
        <v>3</v>
      </c>
      <c r="AK173">
        <v>4</v>
      </c>
      <c r="AL173" t="s">
        <v>124</v>
      </c>
      <c r="AM173" t="s">
        <v>457</v>
      </c>
      <c r="AN173" t="s">
        <v>88</v>
      </c>
      <c r="AO173">
        <v>0</v>
      </c>
      <c r="AP173">
        <v>8</v>
      </c>
      <c r="AQ173">
        <v>0</v>
      </c>
      <c r="AR173">
        <v>8</v>
      </c>
      <c r="AS173" t="s">
        <v>138</v>
      </c>
      <c r="AT173" t="s">
        <v>907</v>
      </c>
      <c r="AU173" t="s">
        <v>91</v>
      </c>
      <c r="AV173" t="s">
        <v>98</v>
      </c>
      <c r="AW173">
        <v>0.31</v>
      </c>
      <c r="AX173">
        <v>0.09</v>
      </c>
      <c r="AY173">
        <v>8</v>
      </c>
      <c r="AZ173">
        <v>0.26</v>
      </c>
      <c r="BA173">
        <v>0.22</v>
      </c>
      <c r="BB173">
        <v>0.06</v>
      </c>
      <c r="BC173">
        <v>8</v>
      </c>
      <c r="BD173">
        <v>0.16</v>
      </c>
      <c r="BE173" t="s">
        <v>93</v>
      </c>
      <c r="BF173" t="s">
        <v>910</v>
      </c>
      <c r="BI173">
        <v>173</v>
      </c>
    </row>
    <row r="174" spans="1:61">
      <c r="A174" t="s">
        <v>911</v>
      </c>
      <c r="B174" t="s">
        <v>891</v>
      </c>
      <c r="C174" t="s">
        <v>892</v>
      </c>
      <c r="D174" t="s">
        <v>893</v>
      </c>
      <c r="E174" t="s">
        <v>894</v>
      </c>
      <c r="F174" t="s">
        <v>66</v>
      </c>
      <c r="G174">
        <v>1.6910000000000001</v>
      </c>
      <c r="H174" t="s">
        <v>67</v>
      </c>
      <c r="I174">
        <v>2013</v>
      </c>
      <c r="J174" t="s">
        <v>895</v>
      </c>
      <c r="K174" t="s">
        <v>110</v>
      </c>
      <c r="L174" t="s">
        <v>111</v>
      </c>
      <c r="M174" t="s">
        <v>71</v>
      </c>
      <c r="N174" t="s">
        <v>896</v>
      </c>
      <c r="O174" t="s">
        <v>73</v>
      </c>
      <c r="P174" t="s">
        <v>74</v>
      </c>
      <c r="Q174" t="s">
        <v>219</v>
      </c>
      <c r="R174" t="s">
        <v>76</v>
      </c>
      <c r="S174" t="s">
        <v>417</v>
      </c>
      <c r="T174" t="s">
        <v>76</v>
      </c>
      <c r="U174" t="s">
        <v>76</v>
      </c>
      <c r="V174" t="s">
        <v>76</v>
      </c>
      <c r="W174" t="s">
        <v>170</v>
      </c>
      <c r="X174" t="s">
        <v>356</v>
      </c>
      <c r="Y174" t="s">
        <v>356</v>
      </c>
      <c r="Z174" t="s">
        <v>897</v>
      </c>
      <c r="AA174" t="s">
        <v>898</v>
      </c>
      <c r="AB174" t="s">
        <v>899</v>
      </c>
      <c r="AC174" t="s">
        <v>900</v>
      </c>
      <c r="AD174" t="s">
        <v>899</v>
      </c>
      <c r="AE174" t="s">
        <v>176</v>
      </c>
      <c r="AF174" t="s">
        <v>904</v>
      </c>
      <c r="AG174" t="s">
        <v>85</v>
      </c>
      <c r="AH174" t="s">
        <v>154</v>
      </c>
      <c r="AI174" t="s">
        <v>76</v>
      </c>
      <c r="AJ174">
        <v>3</v>
      </c>
      <c r="AK174">
        <v>4</v>
      </c>
      <c r="AL174" t="s">
        <v>124</v>
      </c>
      <c r="AM174" t="s">
        <v>457</v>
      </c>
      <c r="AN174" t="s">
        <v>88</v>
      </c>
      <c r="AO174">
        <v>0</v>
      </c>
      <c r="AP174">
        <v>8</v>
      </c>
      <c r="AQ174">
        <v>0</v>
      </c>
      <c r="AR174">
        <v>8</v>
      </c>
      <c r="AS174" t="s">
        <v>138</v>
      </c>
      <c r="AT174" t="s">
        <v>907</v>
      </c>
      <c r="AU174" t="s">
        <v>91</v>
      </c>
      <c r="AV174" t="s">
        <v>101</v>
      </c>
      <c r="AW174">
        <v>0.44</v>
      </c>
      <c r="AX174">
        <v>0.13</v>
      </c>
      <c r="AY174">
        <v>8</v>
      </c>
      <c r="AZ174">
        <v>0.37</v>
      </c>
      <c r="BA174">
        <v>0.16</v>
      </c>
      <c r="BB174">
        <v>7.0000000000000007E-2</v>
      </c>
      <c r="BC174">
        <v>8</v>
      </c>
      <c r="BD174">
        <v>0.19</v>
      </c>
      <c r="BE174" t="s">
        <v>93</v>
      </c>
      <c r="BF174" t="s">
        <v>908</v>
      </c>
      <c r="BI174">
        <v>174</v>
      </c>
    </row>
    <row r="175" spans="1:61">
      <c r="A175" t="s">
        <v>912</v>
      </c>
      <c r="B175" t="s">
        <v>891</v>
      </c>
      <c r="C175" t="s">
        <v>913</v>
      </c>
      <c r="D175" t="s">
        <v>914</v>
      </c>
      <c r="E175" t="s">
        <v>894</v>
      </c>
      <c r="F175" t="s">
        <v>66</v>
      </c>
      <c r="G175">
        <v>1.6910000000000001</v>
      </c>
      <c r="H175" t="s">
        <v>67</v>
      </c>
      <c r="I175">
        <v>2013</v>
      </c>
      <c r="J175" t="s">
        <v>895</v>
      </c>
      <c r="K175" t="s">
        <v>110</v>
      </c>
      <c r="L175" t="s">
        <v>111</v>
      </c>
      <c r="M175" t="s">
        <v>71</v>
      </c>
      <c r="N175" t="s">
        <v>915</v>
      </c>
      <c r="O175" t="s">
        <v>73</v>
      </c>
      <c r="P175" t="s">
        <v>74</v>
      </c>
      <c r="Q175" t="s">
        <v>219</v>
      </c>
      <c r="R175" t="s">
        <v>76</v>
      </c>
      <c r="S175" t="s">
        <v>417</v>
      </c>
      <c r="T175" t="s">
        <v>76</v>
      </c>
      <c r="U175" t="s">
        <v>76</v>
      </c>
      <c r="V175" t="s">
        <v>76</v>
      </c>
      <c r="W175" t="s">
        <v>170</v>
      </c>
      <c r="X175" t="s">
        <v>356</v>
      </c>
      <c r="Y175" t="s">
        <v>356</v>
      </c>
      <c r="Z175" t="s">
        <v>897</v>
      </c>
      <c r="AA175" t="s">
        <v>898</v>
      </c>
      <c r="AB175" t="s">
        <v>899</v>
      </c>
      <c r="AC175" t="s">
        <v>900</v>
      </c>
      <c r="AD175" t="s">
        <v>899</v>
      </c>
      <c r="AE175" t="s">
        <v>176</v>
      </c>
      <c r="AF175" t="s">
        <v>901</v>
      </c>
      <c r="AG175" t="s">
        <v>85</v>
      </c>
      <c r="AH175" t="s">
        <v>154</v>
      </c>
      <c r="AI175" t="s">
        <v>76</v>
      </c>
      <c r="AJ175">
        <v>3</v>
      </c>
      <c r="AK175">
        <v>4</v>
      </c>
      <c r="AL175" t="s">
        <v>124</v>
      </c>
      <c r="AM175" t="s">
        <v>457</v>
      </c>
      <c r="AN175" t="s">
        <v>126</v>
      </c>
      <c r="AO175">
        <v>0</v>
      </c>
      <c r="AP175">
        <v>7</v>
      </c>
      <c r="AQ175">
        <v>0</v>
      </c>
      <c r="AR175">
        <v>7</v>
      </c>
      <c r="AS175" t="s">
        <v>138</v>
      </c>
      <c r="AT175" t="s">
        <v>902</v>
      </c>
      <c r="AU175" t="s">
        <v>91</v>
      </c>
      <c r="AV175" t="s">
        <v>92</v>
      </c>
      <c r="AW175">
        <v>9.9499999999999993</v>
      </c>
      <c r="AX175">
        <v>0.92</v>
      </c>
      <c r="AY175">
        <v>7</v>
      </c>
      <c r="AZ175">
        <v>2.4300000000000002</v>
      </c>
      <c r="BA175">
        <v>11.45</v>
      </c>
      <c r="BB175">
        <v>1.41</v>
      </c>
      <c r="BC175">
        <v>7</v>
      </c>
      <c r="BD175">
        <v>3.73</v>
      </c>
      <c r="BE175" t="s">
        <v>93</v>
      </c>
      <c r="BF175" t="s">
        <v>157</v>
      </c>
      <c r="BI175">
        <v>175</v>
      </c>
    </row>
    <row r="176" spans="1:61">
      <c r="A176" t="s">
        <v>916</v>
      </c>
      <c r="B176" t="s">
        <v>891</v>
      </c>
      <c r="C176" t="s">
        <v>913</v>
      </c>
      <c r="D176" t="s">
        <v>914</v>
      </c>
      <c r="E176" t="s">
        <v>894</v>
      </c>
      <c r="F176" t="s">
        <v>66</v>
      </c>
      <c r="G176">
        <v>1.6910000000000001</v>
      </c>
      <c r="H176" t="s">
        <v>67</v>
      </c>
      <c r="I176">
        <v>2013</v>
      </c>
      <c r="J176" t="s">
        <v>895</v>
      </c>
      <c r="K176" t="s">
        <v>110</v>
      </c>
      <c r="L176" t="s">
        <v>111</v>
      </c>
      <c r="M176" t="s">
        <v>71</v>
      </c>
      <c r="N176" t="s">
        <v>915</v>
      </c>
      <c r="O176" t="s">
        <v>73</v>
      </c>
      <c r="P176" t="s">
        <v>74</v>
      </c>
      <c r="Q176" t="s">
        <v>219</v>
      </c>
      <c r="R176" t="s">
        <v>76</v>
      </c>
      <c r="S176" t="s">
        <v>417</v>
      </c>
      <c r="T176" t="s">
        <v>76</v>
      </c>
      <c r="U176" t="s">
        <v>76</v>
      </c>
      <c r="V176" t="s">
        <v>76</v>
      </c>
      <c r="W176" t="s">
        <v>170</v>
      </c>
      <c r="X176" t="s">
        <v>356</v>
      </c>
      <c r="Y176" t="s">
        <v>356</v>
      </c>
      <c r="Z176" t="s">
        <v>897</v>
      </c>
      <c r="AA176" t="s">
        <v>898</v>
      </c>
      <c r="AB176" t="s">
        <v>899</v>
      </c>
      <c r="AC176" t="s">
        <v>900</v>
      </c>
      <c r="AD176" t="s">
        <v>899</v>
      </c>
      <c r="AE176" t="s">
        <v>176</v>
      </c>
      <c r="AF176" t="s">
        <v>904</v>
      </c>
      <c r="AG176" t="s">
        <v>85</v>
      </c>
      <c r="AH176" t="s">
        <v>154</v>
      </c>
      <c r="AI176" t="s">
        <v>76</v>
      </c>
      <c r="AJ176">
        <v>3</v>
      </c>
      <c r="AK176">
        <v>4</v>
      </c>
      <c r="AL176" t="s">
        <v>124</v>
      </c>
      <c r="AM176" t="s">
        <v>457</v>
      </c>
      <c r="AN176" t="s">
        <v>126</v>
      </c>
      <c r="AO176">
        <v>0</v>
      </c>
      <c r="AP176">
        <v>7</v>
      </c>
      <c r="AQ176">
        <v>0</v>
      </c>
      <c r="AR176">
        <v>7</v>
      </c>
      <c r="AS176" t="s">
        <v>138</v>
      </c>
      <c r="AT176" t="s">
        <v>902</v>
      </c>
      <c r="AU176" t="s">
        <v>91</v>
      </c>
      <c r="AV176" t="s">
        <v>98</v>
      </c>
      <c r="AW176">
        <v>9.44</v>
      </c>
      <c r="AX176">
        <v>1.36</v>
      </c>
      <c r="AY176">
        <v>7</v>
      </c>
      <c r="AZ176">
        <v>3.59</v>
      </c>
      <c r="BA176">
        <v>10.8</v>
      </c>
      <c r="BB176">
        <v>1.28</v>
      </c>
      <c r="BC176">
        <v>7</v>
      </c>
      <c r="BD176">
        <v>3.39</v>
      </c>
      <c r="BE176" t="s">
        <v>93</v>
      </c>
      <c r="BF176" t="s">
        <v>157</v>
      </c>
      <c r="BI176">
        <v>176</v>
      </c>
    </row>
    <row r="177" spans="1:61">
      <c r="A177" t="s">
        <v>917</v>
      </c>
      <c r="B177" t="s">
        <v>891</v>
      </c>
      <c r="C177" t="s">
        <v>913</v>
      </c>
      <c r="D177" t="s">
        <v>914</v>
      </c>
      <c r="E177" t="s">
        <v>894</v>
      </c>
      <c r="F177" t="s">
        <v>66</v>
      </c>
      <c r="G177">
        <v>1.6910000000000001</v>
      </c>
      <c r="H177" t="s">
        <v>67</v>
      </c>
      <c r="I177">
        <v>2013</v>
      </c>
      <c r="J177" t="s">
        <v>895</v>
      </c>
      <c r="K177" t="s">
        <v>110</v>
      </c>
      <c r="L177" t="s">
        <v>111</v>
      </c>
      <c r="M177" t="s">
        <v>71</v>
      </c>
      <c r="N177" t="s">
        <v>915</v>
      </c>
      <c r="O177" t="s">
        <v>73</v>
      </c>
      <c r="P177" t="s">
        <v>74</v>
      </c>
      <c r="Q177" t="s">
        <v>219</v>
      </c>
      <c r="R177" t="s">
        <v>76</v>
      </c>
      <c r="S177" t="s">
        <v>417</v>
      </c>
      <c r="T177" t="s">
        <v>76</v>
      </c>
      <c r="U177" t="s">
        <v>76</v>
      </c>
      <c r="V177" t="s">
        <v>76</v>
      </c>
      <c r="W177" t="s">
        <v>170</v>
      </c>
      <c r="X177" t="s">
        <v>356</v>
      </c>
      <c r="Y177" t="s">
        <v>356</v>
      </c>
      <c r="Z177" t="s">
        <v>897</v>
      </c>
      <c r="AA177" t="s">
        <v>898</v>
      </c>
      <c r="AB177" t="s">
        <v>899</v>
      </c>
      <c r="AC177" t="s">
        <v>900</v>
      </c>
      <c r="AD177" t="s">
        <v>899</v>
      </c>
      <c r="AE177" t="s">
        <v>176</v>
      </c>
      <c r="AF177" t="s">
        <v>904</v>
      </c>
      <c r="AG177" t="s">
        <v>85</v>
      </c>
      <c r="AH177" t="s">
        <v>154</v>
      </c>
      <c r="AI177" t="s">
        <v>76</v>
      </c>
      <c r="AJ177">
        <v>3</v>
      </c>
      <c r="AK177">
        <v>4</v>
      </c>
      <c r="AL177" t="s">
        <v>124</v>
      </c>
      <c r="AM177" t="s">
        <v>457</v>
      </c>
      <c r="AN177" t="s">
        <v>126</v>
      </c>
      <c r="AO177">
        <v>0</v>
      </c>
      <c r="AP177">
        <v>7</v>
      </c>
      <c r="AQ177">
        <v>0</v>
      </c>
      <c r="AR177">
        <v>7</v>
      </c>
      <c r="AS177" t="s">
        <v>138</v>
      </c>
      <c r="AT177" t="s">
        <v>902</v>
      </c>
      <c r="AU177" t="s">
        <v>91</v>
      </c>
      <c r="AV177" t="s">
        <v>101</v>
      </c>
      <c r="AW177">
        <v>8.1300000000000008</v>
      </c>
      <c r="AX177">
        <v>0.49</v>
      </c>
      <c r="AY177">
        <v>7</v>
      </c>
      <c r="AZ177">
        <v>1.3</v>
      </c>
      <c r="BA177">
        <v>11.22</v>
      </c>
      <c r="BB177">
        <v>1.28</v>
      </c>
      <c r="BC177">
        <v>7</v>
      </c>
      <c r="BD177">
        <v>3.39</v>
      </c>
      <c r="BE177" t="s">
        <v>93</v>
      </c>
      <c r="BF177" t="s">
        <v>157</v>
      </c>
      <c r="BI177">
        <v>177</v>
      </c>
    </row>
    <row r="178" spans="1:61">
      <c r="A178" t="s">
        <v>918</v>
      </c>
      <c r="B178" t="s">
        <v>891</v>
      </c>
      <c r="C178" t="s">
        <v>913</v>
      </c>
      <c r="D178" t="s">
        <v>914</v>
      </c>
      <c r="E178" t="s">
        <v>894</v>
      </c>
      <c r="F178" t="s">
        <v>66</v>
      </c>
      <c r="G178">
        <v>1.6910000000000001</v>
      </c>
      <c r="H178" t="s">
        <v>67</v>
      </c>
      <c r="I178">
        <v>2013</v>
      </c>
      <c r="J178" t="s">
        <v>895</v>
      </c>
      <c r="K178" t="s">
        <v>110</v>
      </c>
      <c r="L178" t="s">
        <v>111</v>
      </c>
      <c r="M178" t="s">
        <v>71</v>
      </c>
      <c r="N178" t="s">
        <v>915</v>
      </c>
      <c r="O178" t="s">
        <v>73</v>
      </c>
      <c r="P178" t="s">
        <v>74</v>
      </c>
      <c r="Q178" t="s">
        <v>219</v>
      </c>
      <c r="R178" t="s">
        <v>76</v>
      </c>
      <c r="S178" t="s">
        <v>417</v>
      </c>
      <c r="T178" t="s">
        <v>76</v>
      </c>
      <c r="U178" t="s">
        <v>76</v>
      </c>
      <c r="V178" t="s">
        <v>76</v>
      </c>
      <c r="W178" t="s">
        <v>170</v>
      </c>
      <c r="X178" t="s">
        <v>356</v>
      </c>
      <c r="Y178" t="s">
        <v>356</v>
      </c>
      <c r="Z178" t="s">
        <v>897</v>
      </c>
      <c r="AA178" t="s">
        <v>898</v>
      </c>
      <c r="AB178" t="s">
        <v>899</v>
      </c>
      <c r="AC178" t="s">
        <v>900</v>
      </c>
      <c r="AD178" t="s">
        <v>899</v>
      </c>
      <c r="AE178" t="s">
        <v>176</v>
      </c>
      <c r="AF178" t="s">
        <v>719</v>
      </c>
      <c r="AG178" t="s">
        <v>85</v>
      </c>
      <c r="AH178" t="s">
        <v>154</v>
      </c>
      <c r="AI178" t="s">
        <v>76</v>
      </c>
      <c r="AJ178">
        <v>3</v>
      </c>
      <c r="AK178">
        <v>4</v>
      </c>
      <c r="AL178" t="s">
        <v>124</v>
      </c>
      <c r="AM178" t="s">
        <v>457</v>
      </c>
      <c r="AN178" t="s">
        <v>88</v>
      </c>
      <c r="AO178">
        <v>0</v>
      </c>
      <c r="AP178">
        <v>7</v>
      </c>
      <c r="AQ178">
        <v>0</v>
      </c>
      <c r="AR178">
        <v>7</v>
      </c>
      <c r="AS178" t="s">
        <v>138</v>
      </c>
      <c r="AT178" t="s">
        <v>907</v>
      </c>
      <c r="AU178" t="s">
        <v>91</v>
      </c>
      <c r="AV178" t="s">
        <v>92</v>
      </c>
      <c r="AW178">
        <v>0.32</v>
      </c>
      <c r="AX178">
        <v>0.12</v>
      </c>
      <c r="AY178">
        <v>7</v>
      </c>
      <c r="AZ178">
        <v>0.31</v>
      </c>
      <c r="BA178">
        <v>0</v>
      </c>
      <c r="BB178">
        <v>0</v>
      </c>
      <c r="BC178">
        <v>7</v>
      </c>
      <c r="BD178">
        <v>0</v>
      </c>
      <c r="BE178" t="s">
        <v>93</v>
      </c>
      <c r="BF178" t="s">
        <v>908</v>
      </c>
      <c r="BI178">
        <v>178</v>
      </c>
    </row>
    <row r="179" spans="1:61">
      <c r="A179" t="s">
        <v>919</v>
      </c>
      <c r="B179" t="s">
        <v>891</v>
      </c>
      <c r="C179" t="s">
        <v>913</v>
      </c>
      <c r="D179" t="s">
        <v>914</v>
      </c>
      <c r="E179" t="s">
        <v>894</v>
      </c>
      <c r="F179" t="s">
        <v>66</v>
      </c>
      <c r="G179">
        <v>1.6910000000000001</v>
      </c>
      <c r="H179" t="s">
        <v>67</v>
      </c>
      <c r="I179">
        <v>2013</v>
      </c>
      <c r="J179" t="s">
        <v>895</v>
      </c>
      <c r="K179" t="s">
        <v>110</v>
      </c>
      <c r="L179" t="s">
        <v>111</v>
      </c>
      <c r="M179" t="s">
        <v>71</v>
      </c>
      <c r="N179" t="s">
        <v>915</v>
      </c>
      <c r="O179" t="s">
        <v>73</v>
      </c>
      <c r="P179" t="s">
        <v>74</v>
      </c>
      <c r="Q179" t="s">
        <v>219</v>
      </c>
      <c r="R179" t="s">
        <v>76</v>
      </c>
      <c r="S179" t="s">
        <v>417</v>
      </c>
      <c r="T179" t="s">
        <v>76</v>
      </c>
      <c r="U179" t="s">
        <v>76</v>
      </c>
      <c r="V179" t="s">
        <v>76</v>
      </c>
      <c r="W179" t="s">
        <v>170</v>
      </c>
      <c r="X179" t="s">
        <v>356</v>
      </c>
      <c r="Y179" t="s">
        <v>356</v>
      </c>
      <c r="Z179" t="s">
        <v>897</v>
      </c>
      <c r="AA179" t="s">
        <v>898</v>
      </c>
      <c r="AB179" t="s">
        <v>899</v>
      </c>
      <c r="AC179" t="s">
        <v>900</v>
      </c>
      <c r="AD179" t="s">
        <v>899</v>
      </c>
      <c r="AE179" t="s">
        <v>176</v>
      </c>
      <c r="AF179" t="s">
        <v>904</v>
      </c>
      <c r="AG179" t="s">
        <v>85</v>
      </c>
      <c r="AH179" t="s">
        <v>154</v>
      </c>
      <c r="AI179" t="s">
        <v>76</v>
      </c>
      <c r="AJ179">
        <v>3</v>
      </c>
      <c r="AK179">
        <v>4</v>
      </c>
      <c r="AL179" t="s">
        <v>124</v>
      </c>
      <c r="AM179" t="s">
        <v>457</v>
      </c>
      <c r="AN179" t="s">
        <v>88</v>
      </c>
      <c r="AO179">
        <v>0</v>
      </c>
      <c r="AP179">
        <v>7</v>
      </c>
      <c r="AQ179">
        <v>0</v>
      </c>
      <c r="AR179">
        <v>7</v>
      </c>
      <c r="AS179" t="s">
        <v>138</v>
      </c>
      <c r="AT179" t="s">
        <v>907</v>
      </c>
      <c r="AU179" t="s">
        <v>91</v>
      </c>
      <c r="AV179" t="s">
        <v>98</v>
      </c>
      <c r="AW179">
        <v>0.46</v>
      </c>
      <c r="AX179">
        <v>0.14000000000000001</v>
      </c>
      <c r="AY179">
        <v>7</v>
      </c>
      <c r="AZ179">
        <v>0.37</v>
      </c>
      <c r="BA179">
        <v>0.14000000000000001</v>
      </c>
      <c r="BB179">
        <v>7.0000000000000007E-2</v>
      </c>
      <c r="BC179">
        <v>7</v>
      </c>
      <c r="BD179">
        <v>0.2</v>
      </c>
      <c r="BE179" t="s">
        <v>93</v>
      </c>
      <c r="BF179" t="s">
        <v>908</v>
      </c>
      <c r="BI179">
        <v>179</v>
      </c>
    </row>
    <row r="180" spans="1:61">
      <c r="A180" t="s">
        <v>920</v>
      </c>
      <c r="B180" t="s">
        <v>891</v>
      </c>
      <c r="C180" t="s">
        <v>913</v>
      </c>
      <c r="D180" t="s">
        <v>914</v>
      </c>
      <c r="E180" t="s">
        <v>894</v>
      </c>
      <c r="F180" t="s">
        <v>66</v>
      </c>
      <c r="G180">
        <v>1.6910000000000001</v>
      </c>
      <c r="H180" t="s">
        <v>67</v>
      </c>
      <c r="I180">
        <v>2013</v>
      </c>
      <c r="J180" t="s">
        <v>895</v>
      </c>
      <c r="K180" t="s">
        <v>110</v>
      </c>
      <c r="L180" t="s">
        <v>111</v>
      </c>
      <c r="M180" t="s">
        <v>71</v>
      </c>
      <c r="N180" t="s">
        <v>915</v>
      </c>
      <c r="O180" t="s">
        <v>73</v>
      </c>
      <c r="P180" t="s">
        <v>74</v>
      </c>
      <c r="Q180" t="s">
        <v>219</v>
      </c>
      <c r="R180" t="s">
        <v>76</v>
      </c>
      <c r="S180" t="s">
        <v>417</v>
      </c>
      <c r="T180" t="s">
        <v>76</v>
      </c>
      <c r="U180" t="s">
        <v>76</v>
      </c>
      <c r="V180" t="s">
        <v>76</v>
      </c>
      <c r="W180" t="s">
        <v>170</v>
      </c>
      <c r="X180" t="s">
        <v>356</v>
      </c>
      <c r="Y180" t="s">
        <v>356</v>
      </c>
      <c r="Z180" t="s">
        <v>897</v>
      </c>
      <c r="AA180" t="s">
        <v>898</v>
      </c>
      <c r="AB180" t="s">
        <v>899</v>
      </c>
      <c r="AC180" t="s">
        <v>900</v>
      </c>
      <c r="AD180" t="s">
        <v>899</v>
      </c>
      <c r="AE180" t="s">
        <v>176</v>
      </c>
      <c r="AF180" t="s">
        <v>904</v>
      </c>
      <c r="AG180" t="s">
        <v>85</v>
      </c>
      <c r="AH180" t="s">
        <v>154</v>
      </c>
      <c r="AI180" t="s">
        <v>76</v>
      </c>
      <c r="AJ180">
        <v>3</v>
      </c>
      <c r="AK180">
        <v>4</v>
      </c>
      <c r="AL180" t="s">
        <v>124</v>
      </c>
      <c r="AM180" t="s">
        <v>457</v>
      </c>
      <c r="AN180" t="s">
        <v>88</v>
      </c>
      <c r="AO180">
        <v>0</v>
      </c>
      <c r="AP180">
        <v>7</v>
      </c>
      <c r="AQ180">
        <v>0</v>
      </c>
      <c r="AR180">
        <v>7</v>
      </c>
      <c r="AS180" t="s">
        <v>138</v>
      </c>
      <c r="AT180" t="s">
        <v>907</v>
      </c>
      <c r="AU180" t="s">
        <v>91</v>
      </c>
      <c r="AV180" t="s">
        <v>101</v>
      </c>
      <c r="AW180">
        <v>0.68</v>
      </c>
      <c r="AX180">
        <v>7.0000000000000007E-2</v>
      </c>
      <c r="AY180">
        <v>7</v>
      </c>
      <c r="AZ180">
        <v>0.19</v>
      </c>
      <c r="BA180">
        <v>0.28999999999999998</v>
      </c>
      <c r="BB180">
        <v>0.1</v>
      </c>
      <c r="BC180">
        <v>7</v>
      </c>
      <c r="BD180">
        <v>0.27</v>
      </c>
      <c r="BE180" t="s">
        <v>93</v>
      </c>
      <c r="BF180" t="s">
        <v>908</v>
      </c>
      <c r="BI180">
        <v>180</v>
      </c>
    </row>
    <row r="181" spans="1:61">
      <c r="A181" t="s">
        <v>921</v>
      </c>
      <c r="B181" t="s">
        <v>922</v>
      </c>
      <c r="C181" t="s">
        <v>923</v>
      </c>
      <c r="D181" t="s">
        <v>924</v>
      </c>
      <c r="E181" t="s">
        <v>925</v>
      </c>
      <c r="F181" t="s">
        <v>187</v>
      </c>
      <c r="G181">
        <v>3.234</v>
      </c>
      <c r="H181" t="s">
        <v>67</v>
      </c>
      <c r="I181">
        <v>2013</v>
      </c>
      <c r="J181" t="s">
        <v>926</v>
      </c>
      <c r="K181" t="s">
        <v>544</v>
      </c>
      <c r="L181" t="s">
        <v>545</v>
      </c>
      <c r="M181" t="s">
        <v>71</v>
      </c>
      <c r="N181" t="s">
        <v>546</v>
      </c>
      <c r="O181" t="s">
        <v>73</v>
      </c>
      <c r="P181" t="s">
        <v>113</v>
      </c>
      <c r="Q181" t="s">
        <v>219</v>
      </c>
      <c r="R181" t="s">
        <v>76</v>
      </c>
      <c r="S181" t="s">
        <v>417</v>
      </c>
      <c r="T181" t="s">
        <v>76</v>
      </c>
      <c r="U181" t="s">
        <v>76</v>
      </c>
      <c r="V181" t="s">
        <v>76</v>
      </c>
      <c r="W181" t="s">
        <v>77</v>
      </c>
      <c r="X181" t="s">
        <v>222</v>
      </c>
      <c r="Y181" t="s">
        <v>78</v>
      </c>
      <c r="Z181" t="s">
        <v>927</v>
      </c>
      <c r="AA181" t="s">
        <v>548</v>
      </c>
      <c r="AB181" t="s">
        <v>549</v>
      </c>
      <c r="AC181" t="s">
        <v>928</v>
      </c>
      <c r="AD181" t="s">
        <v>929</v>
      </c>
      <c r="AE181" t="s">
        <v>83</v>
      </c>
      <c r="AF181" t="s">
        <v>930</v>
      </c>
      <c r="AG181" t="s">
        <v>85</v>
      </c>
      <c r="AH181" t="s">
        <v>154</v>
      </c>
      <c r="AI181" t="s">
        <v>76</v>
      </c>
      <c r="AJ181">
        <v>3</v>
      </c>
      <c r="AK181" t="s">
        <v>931</v>
      </c>
      <c r="AL181">
        <v>4.4000000000000004</v>
      </c>
      <c r="AM181" t="s">
        <v>932</v>
      </c>
      <c r="AN181" t="s">
        <v>88</v>
      </c>
      <c r="AO181">
        <v>17</v>
      </c>
      <c r="AP181">
        <v>0</v>
      </c>
      <c r="AQ181">
        <v>17</v>
      </c>
      <c r="AR181">
        <v>0</v>
      </c>
      <c r="AS181" t="s">
        <v>127</v>
      </c>
      <c r="AT181" t="s">
        <v>933</v>
      </c>
      <c r="AU181" t="s">
        <v>91</v>
      </c>
      <c r="AV181" t="s">
        <v>92</v>
      </c>
      <c r="AW181">
        <v>0.23</v>
      </c>
      <c r="AX181">
        <v>0.04</v>
      </c>
      <c r="AY181">
        <v>8</v>
      </c>
      <c r="AZ181">
        <v>0.13</v>
      </c>
      <c r="BA181">
        <v>0.11</v>
      </c>
      <c r="BB181">
        <v>0.05</v>
      </c>
      <c r="BC181">
        <v>8</v>
      </c>
      <c r="BD181">
        <v>0.13</v>
      </c>
      <c r="BE181" t="s">
        <v>93</v>
      </c>
      <c r="BF181" t="s">
        <v>426</v>
      </c>
      <c r="BG181" t="s">
        <v>934</v>
      </c>
      <c r="BI181">
        <v>181</v>
      </c>
    </row>
    <row r="182" spans="1:61">
      <c r="A182" t="s">
        <v>935</v>
      </c>
      <c r="B182" t="s">
        <v>922</v>
      </c>
      <c r="C182" t="s">
        <v>923</v>
      </c>
      <c r="D182" t="s">
        <v>924</v>
      </c>
      <c r="E182" t="s">
        <v>925</v>
      </c>
      <c r="F182" t="s">
        <v>187</v>
      </c>
      <c r="G182">
        <v>3.234</v>
      </c>
      <c r="H182" t="s">
        <v>67</v>
      </c>
      <c r="I182">
        <v>2013</v>
      </c>
      <c r="J182" t="s">
        <v>926</v>
      </c>
      <c r="K182" t="s">
        <v>544</v>
      </c>
      <c r="L182" t="s">
        <v>545</v>
      </c>
      <c r="M182" t="s">
        <v>71</v>
      </c>
      <c r="N182" t="s">
        <v>546</v>
      </c>
      <c r="O182" t="s">
        <v>73</v>
      </c>
      <c r="P182" t="s">
        <v>113</v>
      </c>
      <c r="Q182" t="s">
        <v>219</v>
      </c>
      <c r="R182" t="s">
        <v>76</v>
      </c>
      <c r="S182" t="s">
        <v>417</v>
      </c>
      <c r="T182" t="s">
        <v>76</v>
      </c>
      <c r="U182" t="s">
        <v>76</v>
      </c>
      <c r="V182" t="s">
        <v>76</v>
      </c>
      <c r="W182" t="s">
        <v>77</v>
      </c>
      <c r="X182" t="s">
        <v>222</v>
      </c>
      <c r="Y182" t="s">
        <v>78</v>
      </c>
      <c r="Z182" t="s">
        <v>927</v>
      </c>
      <c r="AA182" t="s">
        <v>548</v>
      </c>
      <c r="AB182" t="s">
        <v>549</v>
      </c>
      <c r="AC182" t="s">
        <v>928</v>
      </c>
      <c r="AD182" t="s">
        <v>929</v>
      </c>
      <c r="AE182" t="s">
        <v>83</v>
      </c>
      <c r="AF182" t="s">
        <v>930</v>
      </c>
      <c r="AG182" t="s">
        <v>85</v>
      </c>
      <c r="AH182" t="s">
        <v>154</v>
      </c>
      <c r="AI182" t="s">
        <v>76</v>
      </c>
      <c r="AJ182">
        <v>3</v>
      </c>
      <c r="AK182" t="s">
        <v>936</v>
      </c>
      <c r="AL182">
        <v>4.4000000000000004</v>
      </c>
      <c r="AM182" t="s">
        <v>932</v>
      </c>
      <c r="AN182" t="s">
        <v>88</v>
      </c>
      <c r="AO182">
        <v>17</v>
      </c>
      <c r="AP182">
        <v>0</v>
      </c>
      <c r="AQ182">
        <v>17</v>
      </c>
      <c r="AR182">
        <v>0</v>
      </c>
      <c r="AS182" t="s">
        <v>127</v>
      </c>
      <c r="AT182" t="s">
        <v>933</v>
      </c>
      <c r="AU182" t="s">
        <v>91</v>
      </c>
      <c r="AV182" t="s">
        <v>98</v>
      </c>
      <c r="AW182">
        <v>0.69</v>
      </c>
      <c r="AX182">
        <v>0.04</v>
      </c>
      <c r="AY182">
        <v>8</v>
      </c>
      <c r="AZ182">
        <v>0.13</v>
      </c>
      <c r="BA182">
        <v>0.55000000000000004</v>
      </c>
      <c r="BB182">
        <v>0.05</v>
      </c>
      <c r="BC182">
        <v>8</v>
      </c>
      <c r="BD182">
        <v>0.14000000000000001</v>
      </c>
      <c r="BE182" t="s">
        <v>93</v>
      </c>
      <c r="BF182" t="s">
        <v>426</v>
      </c>
      <c r="BG182" t="s">
        <v>934</v>
      </c>
      <c r="BI182">
        <v>182</v>
      </c>
    </row>
    <row r="183" spans="1:61">
      <c r="A183" t="s">
        <v>937</v>
      </c>
      <c r="B183" t="s">
        <v>922</v>
      </c>
      <c r="C183" t="s">
        <v>923</v>
      </c>
      <c r="D183" t="s">
        <v>924</v>
      </c>
      <c r="E183" t="s">
        <v>925</v>
      </c>
      <c r="F183" t="s">
        <v>187</v>
      </c>
      <c r="G183">
        <v>3.234</v>
      </c>
      <c r="H183" t="s">
        <v>67</v>
      </c>
      <c r="I183">
        <v>2013</v>
      </c>
      <c r="J183" t="s">
        <v>926</v>
      </c>
      <c r="K183" t="s">
        <v>544</v>
      </c>
      <c r="L183" t="s">
        <v>545</v>
      </c>
      <c r="M183" t="s">
        <v>71</v>
      </c>
      <c r="N183" t="s">
        <v>546</v>
      </c>
      <c r="O183" t="s">
        <v>73</v>
      </c>
      <c r="P183" t="s">
        <v>113</v>
      </c>
      <c r="Q183" t="s">
        <v>219</v>
      </c>
      <c r="R183" t="s">
        <v>76</v>
      </c>
      <c r="S183" t="s">
        <v>417</v>
      </c>
      <c r="T183" t="s">
        <v>76</v>
      </c>
      <c r="U183" t="s">
        <v>76</v>
      </c>
      <c r="V183" t="s">
        <v>76</v>
      </c>
      <c r="W183" t="s">
        <v>77</v>
      </c>
      <c r="X183" t="s">
        <v>222</v>
      </c>
      <c r="Y183" t="s">
        <v>78</v>
      </c>
      <c r="Z183" t="s">
        <v>927</v>
      </c>
      <c r="AA183" t="s">
        <v>548</v>
      </c>
      <c r="AB183" t="s">
        <v>549</v>
      </c>
      <c r="AC183" t="s">
        <v>928</v>
      </c>
      <c r="AD183" t="s">
        <v>929</v>
      </c>
      <c r="AE183" t="s">
        <v>83</v>
      </c>
      <c r="AF183" t="s">
        <v>930</v>
      </c>
      <c r="AG183" t="s">
        <v>85</v>
      </c>
      <c r="AH183" t="s">
        <v>154</v>
      </c>
      <c r="AI183" t="s">
        <v>76</v>
      </c>
      <c r="AJ183">
        <v>3</v>
      </c>
      <c r="AK183" t="s">
        <v>938</v>
      </c>
      <c r="AL183">
        <v>4.4000000000000004</v>
      </c>
      <c r="AM183" t="s">
        <v>932</v>
      </c>
      <c r="AN183" t="s">
        <v>88</v>
      </c>
      <c r="AO183">
        <v>17</v>
      </c>
      <c r="AP183">
        <v>0</v>
      </c>
      <c r="AQ183">
        <v>17</v>
      </c>
      <c r="AR183">
        <v>0</v>
      </c>
      <c r="AS183" t="s">
        <v>127</v>
      </c>
      <c r="AT183" t="s">
        <v>933</v>
      </c>
      <c r="AU183" t="s">
        <v>91</v>
      </c>
      <c r="AV183" t="s">
        <v>101</v>
      </c>
      <c r="AW183">
        <v>0.92</v>
      </c>
      <c r="AX183">
        <v>0.05</v>
      </c>
      <c r="AY183">
        <v>8</v>
      </c>
      <c r="AZ183">
        <v>0.13</v>
      </c>
      <c r="BA183">
        <v>0.88</v>
      </c>
      <c r="BB183">
        <v>0.04</v>
      </c>
      <c r="BC183">
        <v>8</v>
      </c>
      <c r="BD183">
        <v>0.13</v>
      </c>
      <c r="BE183" t="s">
        <v>93</v>
      </c>
      <c r="BF183" t="s">
        <v>426</v>
      </c>
      <c r="BG183" t="s">
        <v>934</v>
      </c>
      <c r="BI183">
        <v>183</v>
      </c>
    </row>
    <row r="184" spans="1:61">
      <c r="A184" t="s">
        <v>939</v>
      </c>
      <c r="B184" t="s">
        <v>940</v>
      </c>
      <c r="C184" t="s">
        <v>941</v>
      </c>
      <c r="D184" t="s">
        <v>942</v>
      </c>
      <c r="E184" t="s">
        <v>943</v>
      </c>
      <c r="F184" t="s">
        <v>187</v>
      </c>
      <c r="G184">
        <v>3.234</v>
      </c>
      <c r="H184" t="s">
        <v>67</v>
      </c>
      <c r="I184">
        <v>2015</v>
      </c>
      <c r="J184" t="s">
        <v>944</v>
      </c>
      <c r="K184" t="s">
        <v>945</v>
      </c>
      <c r="L184" t="s">
        <v>946</v>
      </c>
      <c r="M184" t="s">
        <v>71</v>
      </c>
      <c r="N184" t="s">
        <v>72</v>
      </c>
      <c r="O184" t="s">
        <v>73</v>
      </c>
      <c r="P184" t="s">
        <v>74</v>
      </c>
      <c r="Q184" t="s">
        <v>219</v>
      </c>
      <c r="R184" t="s">
        <v>76</v>
      </c>
      <c r="S184" t="s">
        <v>417</v>
      </c>
      <c r="T184" t="s">
        <v>76</v>
      </c>
      <c r="U184" t="s">
        <v>76</v>
      </c>
      <c r="V184" t="s">
        <v>76</v>
      </c>
      <c r="W184" t="s">
        <v>77</v>
      </c>
      <c r="X184" t="s">
        <v>356</v>
      </c>
      <c r="Y184" t="s">
        <v>356</v>
      </c>
      <c r="Z184" t="s">
        <v>947</v>
      </c>
      <c r="AA184" t="s">
        <v>948</v>
      </c>
      <c r="AB184" t="s">
        <v>152</v>
      </c>
      <c r="AC184" t="s">
        <v>949</v>
      </c>
      <c r="AD184" t="s">
        <v>950</v>
      </c>
      <c r="AE184" t="s">
        <v>83</v>
      </c>
      <c r="AF184" t="s">
        <v>951</v>
      </c>
      <c r="AG184" t="s">
        <v>85</v>
      </c>
      <c r="AH184" t="s">
        <v>154</v>
      </c>
      <c r="AI184" t="s">
        <v>76</v>
      </c>
      <c r="AJ184">
        <v>1</v>
      </c>
      <c r="AK184" t="s">
        <v>952</v>
      </c>
      <c r="AL184">
        <v>10</v>
      </c>
      <c r="AM184" t="s">
        <v>886</v>
      </c>
      <c r="AN184" t="s">
        <v>88</v>
      </c>
      <c r="AO184">
        <v>4</v>
      </c>
      <c r="AP184">
        <v>4</v>
      </c>
      <c r="AQ184">
        <v>4</v>
      </c>
      <c r="AR184">
        <v>4</v>
      </c>
      <c r="AS184" t="s">
        <v>89</v>
      </c>
      <c r="AT184" t="s">
        <v>953</v>
      </c>
      <c r="AU184" t="s">
        <v>91</v>
      </c>
      <c r="AV184" t="s">
        <v>98</v>
      </c>
      <c r="AW184">
        <v>0.47</v>
      </c>
      <c r="AX184">
        <v>0.09</v>
      </c>
      <c r="AY184">
        <v>8</v>
      </c>
      <c r="AZ184">
        <v>0.27</v>
      </c>
      <c r="BA184">
        <v>0.26</v>
      </c>
      <c r="BB184">
        <v>0.08</v>
      </c>
      <c r="BC184">
        <v>8</v>
      </c>
      <c r="BD184">
        <v>0.22</v>
      </c>
      <c r="BE184" t="s">
        <v>93</v>
      </c>
      <c r="BF184" t="s">
        <v>954</v>
      </c>
      <c r="BI184">
        <v>184</v>
      </c>
    </row>
    <row r="185" spans="1:61">
      <c r="A185" t="s">
        <v>955</v>
      </c>
      <c r="B185" t="s">
        <v>956</v>
      </c>
      <c r="C185" t="s">
        <v>957</v>
      </c>
      <c r="D185" t="s">
        <v>958</v>
      </c>
      <c r="E185" t="s">
        <v>959</v>
      </c>
      <c r="F185" t="s">
        <v>66</v>
      </c>
      <c r="G185">
        <v>1.6910000000000001</v>
      </c>
      <c r="H185" t="s">
        <v>67</v>
      </c>
      <c r="I185">
        <v>2016</v>
      </c>
      <c r="J185" t="s">
        <v>960</v>
      </c>
      <c r="K185" t="s">
        <v>961</v>
      </c>
      <c r="L185" t="s">
        <v>337</v>
      </c>
      <c r="M185" t="s">
        <v>71</v>
      </c>
      <c r="N185" t="s">
        <v>962</v>
      </c>
      <c r="O185" t="s">
        <v>73</v>
      </c>
      <c r="P185" t="s">
        <v>74</v>
      </c>
      <c r="Q185" t="s">
        <v>75</v>
      </c>
      <c r="R185" t="s">
        <v>72</v>
      </c>
      <c r="S185" t="s">
        <v>75</v>
      </c>
      <c r="T185" t="s">
        <v>76</v>
      </c>
      <c r="U185" t="s">
        <v>76</v>
      </c>
      <c r="V185" t="s">
        <v>220</v>
      </c>
      <c r="W185" t="s">
        <v>170</v>
      </c>
      <c r="X185" t="s">
        <v>171</v>
      </c>
      <c r="Y185" t="s">
        <v>171</v>
      </c>
      <c r="Z185" t="s">
        <v>963</v>
      </c>
      <c r="AA185" t="s">
        <v>964</v>
      </c>
      <c r="AB185" t="s">
        <v>965</v>
      </c>
      <c r="AC185" t="s">
        <v>174</v>
      </c>
      <c r="AD185" t="s">
        <v>965</v>
      </c>
      <c r="AE185" t="s">
        <v>121</v>
      </c>
      <c r="AF185" t="s">
        <v>966</v>
      </c>
      <c r="AG185" t="s">
        <v>85</v>
      </c>
      <c r="AH185" t="s">
        <v>86</v>
      </c>
      <c r="AI185" t="s">
        <v>76</v>
      </c>
      <c r="AJ185">
        <v>3</v>
      </c>
      <c r="AK185" t="s">
        <v>87</v>
      </c>
      <c r="AL185" t="s">
        <v>124</v>
      </c>
      <c r="AM185" t="s">
        <v>421</v>
      </c>
      <c r="AN185" t="s">
        <v>126</v>
      </c>
      <c r="AO185">
        <v>0</v>
      </c>
      <c r="AP185">
        <v>6</v>
      </c>
      <c r="AQ185">
        <v>0</v>
      </c>
      <c r="AR185">
        <v>6</v>
      </c>
      <c r="AS185" t="s">
        <v>138</v>
      </c>
      <c r="AT185" t="s">
        <v>448</v>
      </c>
      <c r="AU185" t="s">
        <v>91</v>
      </c>
      <c r="AV185" t="s">
        <v>92</v>
      </c>
      <c r="AW185">
        <v>18.3</v>
      </c>
      <c r="AX185">
        <v>3.24</v>
      </c>
      <c r="AY185">
        <v>6</v>
      </c>
      <c r="AZ185">
        <v>7.93</v>
      </c>
      <c r="BA185">
        <v>15.95</v>
      </c>
      <c r="BB185">
        <v>3.42</v>
      </c>
      <c r="BC185">
        <v>6</v>
      </c>
      <c r="BD185">
        <v>8.3699999999999992</v>
      </c>
      <c r="BE185" t="s">
        <v>93</v>
      </c>
      <c r="BF185" t="s">
        <v>179</v>
      </c>
      <c r="BH185" t="s">
        <v>96</v>
      </c>
      <c r="BI185">
        <v>185</v>
      </c>
    </row>
    <row r="186" spans="1:61">
      <c r="A186" t="s">
        <v>967</v>
      </c>
      <c r="B186" t="s">
        <v>956</v>
      </c>
      <c r="C186" t="s">
        <v>957</v>
      </c>
      <c r="D186" t="s">
        <v>958</v>
      </c>
      <c r="E186" t="s">
        <v>959</v>
      </c>
      <c r="F186" t="s">
        <v>66</v>
      </c>
      <c r="G186">
        <v>1.6910000000000001</v>
      </c>
      <c r="H186" t="s">
        <v>67</v>
      </c>
      <c r="I186">
        <v>2016</v>
      </c>
      <c r="J186" t="s">
        <v>960</v>
      </c>
      <c r="K186" t="s">
        <v>961</v>
      </c>
      <c r="L186" t="s">
        <v>337</v>
      </c>
      <c r="M186" t="s">
        <v>71</v>
      </c>
      <c r="N186" t="s">
        <v>962</v>
      </c>
      <c r="O186" t="s">
        <v>73</v>
      </c>
      <c r="P186" t="s">
        <v>74</v>
      </c>
      <c r="Q186" t="s">
        <v>75</v>
      </c>
      <c r="R186" t="s">
        <v>72</v>
      </c>
      <c r="S186" t="s">
        <v>75</v>
      </c>
      <c r="T186" t="s">
        <v>76</v>
      </c>
      <c r="U186" t="s">
        <v>76</v>
      </c>
      <c r="V186" t="s">
        <v>220</v>
      </c>
      <c r="W186" t="s">
        <v>170</v>
      </c>
      <c r="X186" t="s">
        <v>171</v>
      </c>
      <c r="Y186" t="s">
        <v>171</v>
      </c>
      <c r="Z186" t="s">
        <v>963</v>
      </c>
      <c r="AA186" t="s">
        <v>964</v>
      </c>
      <c r="AB186" t="s">
        <v>965</v>
      </c>
      <c r="AC186" t="s">
        <v>174</v>
      </c>
      <c r="AD186" t="s">
        <v>965</v>
      </c>
      <c r="AE186" t="s">
        <v>121</v>
      </c>
      <c r="AF186" t="s">
        <v>966</v>
      </c>
      <c r="AG186" t="s">
        <v>85</v>
      </c>
      <c r="AH186" t="s">
        <v>86</v>
      </c>
      <c r="AI186" t="s">
        <v>76</v>
      </c>
      <c r="AJ186">
        <v>3</v>
      </c>
      <c r="AK186" t="s">
        <v>87</v>
      </c>
      <c r="AL186" t="s">
        <v>124</v>
      </c>
      <c r="AM186" t="s">
        <v>421</v>
      </c>
      <c r="AN186" t="s">
        <v>126</v>
      </c>
      <c r="AO186">
        <v>0</v>
      </c>
      <c r="AP186">
        <v>6</v>
      </c>
      <c r="AQ186">
        <v>0</v>
      </c>
      <c r="AR186">
        <v>6</v>
      </c>
      <c r="AS186" t="s">
        <v>138</v>
      </c>
      <c r="AT186" t="s">
        <v>448</v>
      </c>
      <c r="AU186" t="s">
        <v>91</v>
      </c>
      <c r="AV186" t="s">
        <v>98</v>
      </c>
      <c r="AW186">
        <v>12.28</v>
      </c>
      <c r="AX186">
        <v>5.1100000000000003</v>
      </c>
      <c r="AY186">
        <v>6</v>
      </c>
      <c r="AZ186">
        <v>12.51</v>
      </c>
      <c r="BA186">
        <v>9.8699999999999992</v>
      </c>
      <c r="BB186">
        <v>2.61</v>
      </c>
      <c r="BC186">
        <v>6</v>
      </c>
      <c r="BD186">
        <v>6.38</v>
      </c>
      <c r="BE186" t="s">
        <v>93</v>
      </c>
      <c r="BF186" t="s">
        <v>179</v>
      </c>
      <c r="BH186" t="s">
        <v>96</v>
      </c>
      <c r="BI186">
        <v>186</v>
      </c>
    </row>
    <row r="187" spans="1:61">
      <c r="A187" t="s">
        <v>968</v>
      </c>
      <c r="B187" t="s">
        <v>956</v>
      </c>
      <c r="C187" t="s">
        <v>957</v>
      </c>
      <c r="D187" t="s">
        <v>958</v>
      </c>
      <c r="E187" t="s">
        <v>959</v>
      </c>
      <c r="F187" t="s">
        <v>66</v>
      </c>
      <c r="G187">
        <v>1.6910000000000001</v>
      </c>
      <c r="H187" t="s">
        <v>67</v>
      </c>
      <c r="I187">
        <v>2016</v>
      </c>
      <c r="J187" t="s">
        <v>960</v>
      </c>
      <c r="K187" t="s">
        <v>961</v>
      </c>
      <c r="L187" t="s">
        <v>337</v>
      </c>
      <c r="M187" t="s">
        <v>71</v>
      </c>
      <c r="N187" t="s">
        <v>962</v>
      </c>
      <c r="O187" t="s">
        <v>73</v>
      </c>
      <c r="P187" t="s">
        <v>74</v>
      </c>
      <c r="Q187" t="s">
        <v>75</v>
      </c>
      <c r="R187" t="s">
        <v>72</v>
      </c>
      <c r="S187" t="s">
        <v>75</v>
      </c>
      <c r="T187" t="s">
        <v>76</v>
      </c>
      <c r="U187" t="s">
        <v>76</v>
      </c>
      <c r="V187" t="s">
        <v>220</v>
      </c>
      <c r="W187" t="s">
        <v>170</v>
      </c>
      <c r="X187" t="s">
        <v>171</v>
      </c>
      <c r="Y187" t="s">
        <v>171</v>
      </c>
      <c r="Z187" t="s">
        <v>963</v>
      </c>
      <c r="AA187" t="s">
        <v>964</v>
      </c>
      <c r="AB187" t="s">
        <v>965</v>
      </c>
      <c r="AC187" t="s">
        <v>174</v>
      </c>
      <c r="AD187" t="s">
        <v>965</v>
      </c>
      <c r="AE187" t="s">
        <v>121</v>
      </c>
      <c r="AF187" t="s">
        <v>966</v>
      </c>
      <c r="AG187" t="s">
        <v>85</v>
      </c>
      <c r="AH187" t="s">
        <v>86</v>
      </c>
      <c r="AI187" t="s">
        <v>76</v>
      </c>
      <c r="AJ187">
        <v>3</v>
      </c>
      <c r="AK187" t="s">
        <v>87</v>
      </c>
      <c r="AL187" t="s">
        <v>124</v>
      </c>
      <c r="AM187" t="s">
        <v>421</v>
      </c>
      <c r="AN187" t="s">
        <v>126</v>
      </c>
      <c r="AO187">
        <v>0</v>
      </c>
      <c r="AP187">
        <v>6</v>
      </c>
      <c r="AQ187">
        <v>0</v>
      </c>
      <c r="AR187">
        <v>6</v>
      </c>
      <c r="AS187" t="s">
        <v>138</v>
      </c>
      <c r="AT187" t="s">
        <v>448</v>
      </c>
      <c r="AU187" t="s">
        <v>91</v>
      </c>
      <c r="AV187" t="s">
        <v>101</v>
      </c>
      <c r="AW187">
        <v>16.420000000000002</v>
      </c>
      <c r="AX187">
        <v>2.59</v>
      </c>
      <c r="AY187">
        <v>6</v>
      </c>
      <c r="AZ187">
        <v>6.35</v>
      </c>
      <c r="BA187">
        <v>8.27</v>
      </c>
      <c r="BB187">
        <v>1.66</v>
      </c>
      <c r="BC187">
        <v>6</v>
      </c>
      <c r="BD187">
        <v>4.07</v>
      </c>
      <c r="BE187" t="s">
        <v>93</v>
      </c>
      <c r="BF187" t="s">
        <v>179</v>
      </c>
      <c r="BH187" t="s">
        <v>96</v>
      </c>
      <c r="BI187">
        <v>187</v>
      </c>
    </row>
    <row r="188" spans="1:61">
      <c r="A188" t="s">
        <v>969</v>
      </c>
      <c r="B188" t="s">
        <v>956</v>
      </c>
      <c r="C188" t="s">
        <v>957</v>
      </c>
      <c r="D188" t="s">
        <v>958</v>
      </c>
      <c r="E188" t="s">
        <v>970</v>
      </c>
      <c r="F188" t="s">
        <v>66</v>
      </c>
      <c r="G188">
        <v>1.6910000000000001</v>
      </c>
      <c r="H188" t="s">
        <v>67</v>
      </c>
      <c r="I188">
        <v>2016</v>
      </c>
      <c r="J188" t="s">
        <v>971</v>
      </c>
      <c r="K188" t="s">
        <v>961</v>
      </c>
      <c r="L188" t="s">
        <v>337</v>
      </c>
      <c r="M188" t="s">
        <v>71</v>
      </c>
      <c r="N188" t="s">
        <v>962</v>
      </c>
      <c r="O188" t="s">
        <v>73</v>
      </c>
      <c r="P188" t="s">
        <v>74</v>
      </c>
      <c r="Q188" t="s">
        <v>75</v>
      </c>
      <c r="R188" t="s">
        <v>72</v>
      </c>
      <c r="S188" t="s">
        <v>75</v>
      </c>
      <c r="T188" t="s">
        <v>76</v>
      </c>
      <c r="U188" t="s">
        <v>76</v>
      </c>
      <c r="V188" t="s">
        <v>220</v>
      </c>
      <c r="W188" t="s">
        <v>170</v>
      </c>
      <c r="X188" t="s">
        <v>171</v>
      </c>
      <c r="Y188" t="s">
        <v>171</v>
      </c>
      <c r="Z188" t="s">
        <v>963</v>
      </c>
      <c r="AA188" t="s">
        <v>964</v>
      </c>
      <c r="AB188" t="s">
        <v>965</v>
      </c>
      <c r="AC188" t="s">
        <v>174</v>
      </c>
      <c r="AD188" t="s">
        <v>965</v>
      </c>
      <c r="AE188" t="s">
        <v>121</v>
      </c>
      <c r="AF188" t="s">
        <v>966</v>
      </c>
      <c r="AG188" t="s">
        <v>85</v>
      </c>
      <c r="AH188" t="s">
        <v>86</v>
      </c>
      <c r="AI188" t="s">
        <v>76</v>
      </c>
      <c r="AJ188">
        <v>3</v>
      </c>
      <c r="AK188" t="s">
        <v>87</v>
      </c>
      <c r="AL188" t="s">
        <v>124</v>
      </c>
      <c r="AM188" t="s">
        <v>421</v>
      </c>
      <c r="AN188" t="s">
        <v>88</v>
      </c>
      <c r="AO188">
        <v>0</v>
      </c>
      <c r="AP188">
        <v>6</v>
      </c>
      <c r="AQ188">
        <v>0</v>
      </c>
      <c r="AR188">
        <v>6</v>
      </c>
      <c r="AS188" t="s">
        <v>138</v>
      </c>
      <c r="AT188" t="s">
        <v>448</v>
      </c>
      <c r="AU188" t="s">
        <v>91</v>
      </c>
      <c r="AV188" t="s">
        <v>92</v>
      </c>
      <c r="AW188">
        <v>0.44</v>
      </c>
      <c r="AX188">
        <v>0.11</v>
      </c>
      <c r="AY188">
        <v>6</v>
      </c>
      <c r="AZ188">
        <v>0.28000000000000003</v>
      </c>
      <c r="BA188">
        <v>0.56000000000000005</v>
      </c>
      <c r="BB188">
        <v>0.12</v>
      </c>
      <c r="BC188">
        <v>6</v>
      </c>
      <c r="BD188">
        <v>0.28999999999999998</v>
      </c>
      <c r="BE188" t="s">
        <v>93</v>
      </c>
      <c r="BF188" t="s">
        <v>205</v>
      </c>
      <c r="BH188" t="s">
        <v>96</v>
      </c>
      <c r="BI188">
        <v>188</v>
      </c>
    </row>
    <row r="189" spans="1:61">
      <c r="A189" t="s">
        <v>972</v>
      </c>
      <c r="B189" t="s">
        <v>956</v>
      </c>
      <c r="C189" t="s">
        <v>957</v>
      </c>
      <c r="D189" t="s">
        <v>958</v>
      </c>
      <c r="E189" t="s">
        <v>970</v>
      </c>
      <c r="F189" t="s">
        <v>66</v>
      </c>
      <c r="G189">
        <v>1.6910000000000001</v>
      </c>
      <c r="H189" t="s">
        <v>67</v>
      </c>
      <c r="I189">
        <v>2016</v>
      </c>
      <c r="J189" t="s">
        <v>971</v>
      </c>
      <c r="K189" t="s">
        <v>961</v>
      </c>
      <c r="L189" t="s">
        <v>337</v>
      </c>
      <c r="M189" t="s">
        <v>71</v>
      </c>
      <c r="N189" t="s">
        <v>962</v>
      </c>
      <c r="O189" t="s">
        <v>73</v>
      </c>
      <c r="P189" t="s">
        <v>74</v>
      </c>
      <c r="Q189" t="s">
        <v>75</v>
      </c>
      <c r="R189" t="s">
        <v>72</v>
      </c>
      <c r="S189" t="s">
        <v>75</v>
      </c>
      <c r="T189" t="s">
        <v>76</v>
      </c>
      <c r="U189" t="s">
        <v>76</v>
      </c>
      <c r="V189" t="s">
        <v>220</v>
      </c>
      <c r="W189" t="s">
        <v>170</v>
      </c>
      <c r="X189" t="s">
        <v>171</v>
      </c>
      <c r="Y189" t="s">
        <v>171</v>
      </c>
      <c r="Z189" t="s">
        <v>963</v>
      </c>
      <c r="AA189" t="s">
        <v>964</v>
      </c>
      <c r="AB189" t="s">
        <v>965</v>
      </c>
      <c r="AC189" t="s">
        <v>174</v>
      </c>
      <c r="AD189" t="s">
        <v>965</v>
      </c>
      <c r="AE189" t="s">
        <v>121</v>
      </c>
      <c r="AF189" t="s">
        <v>966</v>
      </c>
      <c r="AG189" t="s">
        <v>85</v>
      </c>
      <c r="AH189" t="s">
        <v>86</v>
      </c>
      <c r="AI189" t="s">
        <v>76</v>
      </c>
      <c r="AJ189">
        <v>3</v>
      </c>
      <c r="AK189" t="s">
        <v>87</v>
      </c>
      <c r="AL189" t="s">
        <v>124</v>
      </c>
      <c r="AM189" t="s">
        <v>421</v>
      </c>
      <c r="AN189" t="s">
        <v>88</v>
      </c>
      <c r="AO189">
        <v>0</v>
      </c>
      <c r="AP189">
        <v>6</v>
      </c>
      <c r="AQ189">
        <v>0</v>
      </c>
      <c r="AR189">
        <v>6</v>
      </c>
      <c r="AS189" t="s">
        <v>138</v>
      </c>
      <c r="AT189" t="s">
        <v>448</v>
      </c>
      <c r="AU189" t="s">
        <v>91</v>
      </c>
      <c r="AV189" t="s">
        <v>98</v>
      </c>
      <c r="AW189">
        <v>0.68</v>
      </c>
      <c r="AX189">
        <v>0.13</v>
      </c>
      <c r="AY189">
        <v>6</v>
      </c>
      <c r="AZ189">
        <v>0.31</v>
      </c>
      <c r="BA189">
        <v>0.78</v>
      </c>
      <c r="BB189">
        <v>0.1</v>
      </c>
      <c r="BC189">
        <v>6</v>
      </c>
      <c r="BD189">
        <v>0.25</v>
      </c>
      <c r="BE189" t="s">
        <v>93</v>
      </c>
      <c r="BF189" t="s">
        <v>205</v>
      </c>
      <c r="BH189" t="s">
        <v>96</v>
      </c>
      <c r="BI189">
        <v>189</v>
      </c>
    </row>
    <row r="190" spans="1:61">
      <c r="A190" t="s">
        <v>973</v>
      </c>
      <c r="B190" t="s">
        <v>956</v>
      </c>
      <c r="C190" t="s">
        <v>957</v>
      </c>
      <c r="D190" t="s">
        <v>958</v>
      </c>
      <c r="E190" t="s">
        <v>970</v>
      </c>
      <c r="F190" t="s">
        <v>66</v>
      </c>
      <c r="G190">
        <v>1.6910000000000001</v>
      </c>
      <c r="H190" t="s">
        <v>67</v>
      </c>
      <c r="I190">
        <v>2016</v>
      </c>
      <c r="J190" t="s">
        <v>971</v>
      </c>
      <c r="K190" t="s">
        <v>961</v>
      </c>
      <c r="L190" t="s">
        <v>337</v>
      </c>
      <c r="M190" t="s">
        <v>71</v>
      </c>
      <c r="N190" t="s">
        <v>962</v>
      </c>
      <c r="O190" t="s">
        <v>73</v>
      </c>
      <c r="P190" t="s">
        <v>74</v>
      </c>
      <c r="Q190" t="s">
        <v>75</v>
      </c>
      <c r="R190" t="s">
        <v>72</v>
      </c>
      <c r="S190" t="s">
        <v>75</v>
      </c>
      <c r="T190" t="s">
        <v>76</v>
      </c>
      <c r="U190" t="s">
        <v>76</v>
      </c>
      <c r="V190" t="s">
        <v>220</v>
      </c>
      <c r="W190" t="s">
        <v>170</v>
      </c>
      <c r="X190" t="s">
        <v>171</v>
      </c>
      <c r="Y190" t="s">
        <v>171</v>
      </c>
      <c r="Z190" t="s">
        <v>963</v>
      </c>
      <c r="AA190" t="s">
        <v>964</v>
      </c>
      <c r="AB190" t="s">
        <v>965</v>
      </c>
      <c r="AC190" t="s">
        <v>174</v>
      </c>
      <c r="AD190" t="s">
        <v>965</v>
      </c>
      <c r="AE190" t="s">
        <v>121</v>
      </c>
      <c r="AF190" t="s">
        <v>966</v>
      </c>
      <c r="AG190" t="s">
        <v>85</v>
      </c>
      <c r="AH190" t="s">
        <v>86</v>
      </c>
      <c r="AI190" t="s">
        <v>76</v>
      </c>
      <c r="AJ190">
        <v>3</v>
      </c>
      <c r="AK190" t="s">
        <v>87</v>
      </c>
      <c r="AL190" t="s">
        <v>124</v>
      </c>
      <c r="AM190" t="s">
        <v>421</v>
      </c>
      <c r="AN190" t="s">
        <v>88</v>
      </c>
      <c r="AO190">
        <v>0</v>
      </c>
      <c r="AP190">
        <v>6</v>
      </c>
      <c r="AQ190">
        <v>0</v>
      </c>
      <c r="AR190">
        <v>6</v>
      </c>
      <c r="AS190" t="s">
        <v>138</v>
      </c>
      <c r="AT190" t="s">
        <v>448</v>
      </c>
      <c r="AU190" t="s">
        <v>91</v>
      </c>
      <c r="AV190" t="s">
        <v>101</v>
      </c>
      <c r="AW190">
        <v>0.73</v>
      </c>
      <c r="AX190">
        <v>0.1</v>
      </c>
      <c r="AY190">
        <v>6</v>
      </c>
      <c r="AZ190">
        <v>0.25</v>
      </c>
      <c r="BA190">
        <v>0.56000000000000005</v>
      </c>
      <c r="BB190">
        <v>0.12</v>
      </c>
      <c r="BC190">
        <v>6</v>
      </c>
      <c r="BD190">
        <v>0.3</v>
      </c>
      <c r="BE190" t="s">
        <v>93</v>
      </c>
      <c r="BF190" t="s">
        <v>205</v>
      </c>
      <c r="BH190" t="s">
        <v>96</v>
      </c>
      <c r="BI190">
        <v>190</v>
      </c>
    </row>
    <row r="191" spans="1:61">
      <c r="A191" t="s">
        <v>974</v>
      </c>
      <c r="B191" t="s">
        <v>956</v>
      </c>
      <c r="C191" t="s">
        <v>975</v>
      </c>
      <c r="D191" t="s">
        <v>976</v>
      </c>
      <c r="E191" t="s">
        <v>959</v>
      </c>
      <c r="F191" t="s">
        <v>66</v>
      </c>
      <c r="G191">
        <v>1.6910000000000001</v>
      </c>
      <c r="H191" t="s">
        <v>67</v>
      </c>
      <c r="I191">
        <v>2016</v>
      </c>
      <c r="J191" t="s">
        <v>960</v>
      </c>
      <c r="K191" t="s">
        <v>961</v>
      </c>
      <c r="L191" t="s">
        <v>337</v>
      </c>
      <c r="M191" t="s">
        <v>71</v>
      </c>
      <c r="N191" t="s">
        <v>977</v>
      </c>
      <c r="O191" t="s">
        <v>73</v>
      </c>
      <c r="P191" t="s">
        <v>74</v>
      </c>
      <c r="Q191" t="s">
        <v>75</v>
      </c>
      <c r="R191" t="s">
        <v>72</v>
      </c>
      <c r="S191" t="s">
        <v>75</v>
      </c>
      <c r="T191" t="s">
        <v>76</v>
      </c>
      <c r="U191" t="s">
        <v>76</v>
      </c>
      <c r="V191" t="s">
        <v>220</v>
      </c>
      <c r="W191" t="s">
        <v>170</v>
      </c>
      <c r="X191" t="s">
        <v>171</v>
      </c>
      <c r="Y191" t="s">
        <v>171</v>
      </c>
      <c r="Z191" t="s">
        <v>963</v>
      </c>
      <c r="AA191" t="s">
        <v>964</v>
      </c>
      <c r="AB191" t="s">
        <v>965</v>
      </c>
      <c r="AC191" t="s">
        <v>174</v>
      </c>
      <c r="AD191" t="s">
        <v>965</v>
      </c>
      <c r="AE191" t="s">
        <v>121</v>
      </c>
      <c r="AF191" t="s">
        <v>966</v>
      </c>
      <c r="AG191" t="s">
        <v>85</v>
      </c>
      <c r="AH191" t="s">
        <v>86</v>
      </c>
      <c r="AI191" t="s">
        <v>76</v>
      </c>
      <c r="AJ191">
        <v>3</v>
      </c>
      <c r="AK191" t="s">
        <v>87</v>
      </c>
      <c r="AL191" t="s">
        <v>124</v>
      </c>
      <c r="AM191" t="s">
        <v>421</v>
      </c>
      <c r="AN191" t="s">
        <v>126</v>
      </c>
      <c r="AO191">
        <v>0</v>
      </c>
      <c r="AP191">
        <v>7</v>
      </c>
      <c r="AQ191">
        <v>0</v>
      </c>
      <c r="AR191">
        <v>7</v>
      </c>
      <c r="AS191" t="s">
        <v>138</v>
      </c>
      <c r="AT191" t="s">
        <v>448</v>
      </c>
      <c r="AU191" t="s">
        <v>91</v>
      </c>
      <c r="AV191" t="s">
        <v>92</v>
      </c>
      <c r="AW191">
        <v>20.7</v>
      </c>
      <c r="AX191">
        <v>9.0500000000000007</v>
      </c>
      <c r="AY191">
        <v>7</v>
      </c>
      <c r="AZ191">
        <v>23.95</v>
      </c>
      <c r="BA191">
        <v>5.1100000000000003</v>
      </c>
      <c r="BB191">
        <v>1.56</v>
      </c>
      <c r="BC191">
        <v>7</v>
      </c>
      <c r="BD191">
        <v>4.1100000000000003</v>
      </c>
      <c r="BE191" t="s">
        <v>93</v>
      </c>
      <c r="BF191" t="s">
        <v>179</v>
      </c>
      <c r="BH191" t="s">
        <v>96</v>
      </c>
      <c r="BI191">
        <v>191</v>
      </c>
    </row>
    <row r="192" spans="1:61">
      <c r="A192" t="s">
        <v>978</v>
      </c>
      <c r="B192" t="s">
        <v>956</v>
      </c>
      <c r="C192" t="s">
        <v>975</v>
      </c>
      <c r="D192" t="s">
        <v>976</v>
      </c>
      <c r="E192" t="s">
        <v>959</v>
      </c>
      <c r="F192" t="s">
        <v>66</v>
      </c>
      <c r="G192">
        <v>1.6910000000000001</v>
      </c>
      <c r="H192" t="s">
        <v>67</v>
      </c>
      <c r="I192">
        <v>2016</v>
      </c>
      <c r="J192" t="s">
        <v>960</v>
      </c>
      <c r="K192" t="s">
        <v>961</v>
      </c>
      <c r="L192" t="s">
        <v>337</v>
      </c>
      <c r="M192" t="s">
        <v>71</v>
      </c>
      <c r="N192" t="s">
        <v>977</v>
      </c>
      <c r="O192" t="s">
        <v>73</v>
      </c>
      <c r="P192" t="s">
        <v>74</v>
      </c>
      <c r="Q192" t="s">
        <v>75</v>
      </c>
      <c r="R192" t="s">
        <v>72</v>
      </c>
      <c r="S192" t="s">
        <v>75</v>
      </c>
      <c r="T192" t="s">
        <v>76</v>
      </c>
      <c r="U192" t="s">
        <v>76</v>
      </c>
      <c r="V192" t="s">
        <v>220</v>
      </c>
      <c r="W192" t="s">
        <v>170</v>
      </c>
      <c r="X192" t="s">
        <v>171</v>
      </c>
      <c r="Y192" t="s">
        <v>171</v>
      </c>
      <c r="Z192" t="s">
        <v>963</v>
      </c>
      <c r="AA192" t="s">
        <v>964</v>
      </c>
      <c r="AB192" t="s">
        <v>965</v>
      </c>
      <c r="AC192" t="s">
        <v>174</v>
      </c>
      <c r="AD192" t="s">
        <v>965</v>
      </c>
      <c r="AE192" t="s">
        <v>121</v>
      </c>
      <c r="AF192" t="s">
        <v>966</v>
      </c>
      <c r="AG192" t="s">
        <v>85</v>
      </c>
      <c r="AH192" t="s">
        <v>86</v>
      </c>
      <c r="AI192" t="s">
        <v>76</v>
      </c>
      <c r="AJ192">
        <v>3</v>
      </c>
      <c r="AK192" t="s">
        <v>87</v>
      </c>
      <c r="AL192" t="s">
        <v>124</v>
      </c>
      <c r="AM192" t="s">
        <v>421</v>
      </c>
      <c r="AN192" t="s">
        <v>126</v>
      </c>
      <c r="AO192">
        <v>0</v>
      </c>
      <c r="AP192">
        <v>7</v>
      </c>
      <c r="AQ192">
        <v>0</v>
      </c>
      <c r="AR192">
        <v>7</v>
      </c>
      <c r="AS192" t="s">
        <v>138</v>
      </c>
      <c r="AT192" t="s">
        <v>448</v>
      </c>
      <c r="AU192" t="s">
        <v>91</v>
      </c>
      <c r="AV192" t="s">
        <v>98</v>
      </c>
      <c r="AW192">
        <v>12.25</v>
      </c>
      <c r="AX192">
        <v>4.17</v>
      </c>
      <c r="AY192">
        <v>7</v>
      </c>
      <c r="AZ192">
        <v>11.02</v>
      </c>
      <c r="BA192">
        <v>3.11</v>
      </c>
      <c r="BB192">
        <v>0.69</v>
      </c>
      <c r="BC192">
        <v>7</v>
      </c>
      <c r="BD192">
        <v>1.82</v>
      </c>
      <c r="BE192" t="s">
        <v>93</v>
      </c>
      <c r="BF192" t="s">
        <v>179</v>
      </c>
      <c r="BH192" t="s">
        <v>96</v>
      </c>
      <c r="BI192">
        <v>192</v>
      </c>
    </row>
    <row r="193" spans="1:61">
      <c r="A193" t="s">
        <v>979</v>
      </c>
      <c r="B193" t="s">
        <v>956</v>
      </c>
      <c r="C193" t="s">
        <v>975</v>
      </c>
      <c r="D193" t="s">
        <v>976</v>
      </c>
      <c r="E193" t="s">
        <v>959</v>
      </c>
      <c r="F193" t="s">
        <v>66</v>
      </c>
      <c r="G193">
        <v>1.6910000000000001</v>
      </c>
      <c r="H193" t="s">
        <v>67</v>
      </c>
      <c r="I193">
        <v>2016</v>
      </c>
      <c r="J193" t="s">
        <v>960</v>
      </c>
      <c r="K193" t="s">
        <v>961</v>
      </c>
      <c r="L193" t="s">
        <v>337</v>
      </c>
      <c r="M193" t="s">
        <v>71</v>
      </c>
      <c r="N193" t="s">
        <v>977</v>
      </c>
      <c r="O193" t="s">
        <v>73</v>
      </c>
      <c r="P193" t="s">
        <v>74</v>
      </c>
      <c r="Q193" t="s">
        <v>75</v>
      </c>
      <c r="R193" t="s">
        <v>72</v>
      </c>
      <c r="S193" t="s">
        <v>75</v>
      </c>
      <c r="T193" t="s">
        <v>76</v>
      </c>
      <c r="U193" t="s">
        <v>76</v>
      </c>
      <c r="V193" t="s">
        <v>220</v>
      </c>
      <c r="W193" t="s">
        <v>170</v>
      </c>
      <c r="X193" t="s">
        <v>171</v>
      </c>
      <c r="Y193" t="s">
        <v>171</v>
      </c>
      <c r="Z193" t="s">
        <v>963</v>
      </c>
      <c r="AA193" t="s">
        <v>964</v>
      </c>
      <c r="AB193" t="s">
        <v>965</v>
      </c>
      <c r="AC193" t="s">
        <v>174</v>
      </c>
      <c r="AD193" t="s">
        <v>965</v>
      </c>
      <c r="AE193" t="s">
        <v>121</v>
      </c>
      <c r="AF193" t="s">
        <v>966</v>
      </c>
      <c r="AG193" t="s">
        <v>85</v>
      </c>
      <c r="AH193" t="s">
        <v>86</v>
      </c>
      <c r="AI193" t="s">
        <v>76</v>
      </c>
      <c r="AJ193">
        <v>3</v>
      </c>
      <c r="AK193" t="s">
        <v>87</v>
      </c>
      <c r="AL193" t="s">
        <v>124</v>
      </c>
      <c r="AM193" t="s">
        <v>421</v>
      </c>
      <c r="AN193" t="s">
        <v>126</v>
      </c>
      <c r="AO193">
        <v>0</v>
      </c>
      <c r="AP193">
        <v>7</v>
      </c>
      <c r="AQ193">
        <v>0</v>
      </c>
      <c r="AR193">
        <v>7</v>
      </c>
      <c r="AS193" t="s">
        <v>138</v>
      </c>
      <c r="AT193" t="s">
        <v>448</v>
      </c>
      <c r="AU193" t="s">
        <v>91</v>
      </c>
      <c r="AV193" t="s">
        <v>101</v>
      </c>
      <c r="AW193">
        <v>4.74</v>
      </c>
      <c r="AX193">
        <v>0.92</v>
      </c>
      <c r="AY193">
        <v>7</v>
      </c>
      <c r="AZ193">
        <v>2.42</v>
      </c>
      <c r="BA193">
        <v>2.79</v>
      </c>
      <c r="BB193">
        <v>0.95</v>
      </c>
      <c r="BC193">
        <v>7</v>
      </c>
      <c r="BD193">
        <v>2.5099999999999998</v>
      </c>
      <c r="BE193" t="s">
        <v>93</v>
      </c>
      <c r="BF193" t="s">
        <v>179</v>
      </c>
      <c r="BH193" t="s">
        <v>96</v>
      </c>
      <c r="BI193">
        <v>193</v>
      </c>
    </row>
    <row r="194" spans="1:61">
      <c r="A194" t="s">
        <v>980</v>
      </c>
      <c r="B194" t="s">
        <v>956</v>
      </c>
      <c r="C194" t="s">
        <v>975</v>
      </c>
      <c r="D194" t="s">
        <v>976</v>
      </c>
      <c r="E194" t="s">
        <v>970</v>
      </c>
      <c r="F194" t="s">
        <v>66</v>
      </c>
      <c r="G194">
        <v>1.6910000000000001</v>
      </c>
      <c r="H194" t="s">
        <v>67</v>
      </c>
      <c r="I194">
        <v>2016</v>
      </c>
      <c r="J194" t="s">
        <v>971</v>
      </c>
      <c r="K194" t="s">
        <v>961</v>
      </c>
      <c r="L194" t="s">
        <v>337</v>
      </c>
      <c r="M194" t="s">
        <v>71</v>
      </c>
      <c r="N194" t="s">
        <v>977</v>
      </c>
      <c r="O194" t="s">
        <v>73</v>
      </c>
      <c r="P194" t="s">
        <v>74</v>
      </c>
      <c r="Q194" t="s">
        <v>75</v>
      </c>
      <c r="R194" t="s">
        <v>72</v>
      </c>
      <c r="S194" t="s">
        <v>75</v>
      </c>
      <c r="T194" t="s">
        <v>76</v>
      </c>
      <c r="U194" t="s">
        <v>76</v>
      </c>
      <c r="V194" t="s">
        <v>220</v>
      </c>
      <c r="W194" t="s">
        <v>170</v>
      </c>
      <c r="X194" t="s">
        <v>171</v>
      </c>
      <c r="Y194" t="s">
        <v>171</v>
      </c>
      <c r="Z194" t="s">
        <v>963</v>
      </c>
      <c r="AA194" t="s">
        <v>964</v>
      </c>
      <c r="AB194" t="s">
        <v>965</v>
      </c>
      <c r="AC194" t="s">
        <v>174</v>
      </c>
      <c r="AD194" t="s">
        <v>965</v>
      </c>
      <c r="AE194" t="s">
        <v>121</v>
      </c>
      <c r="AF194" t="s">
        <v>966</v>
      </c>
      <c r="AG194" t="s">
        <v>85</v>
      </c>
      <c r="AH194" t="s">
        <v>86</v>
      </c>
      <c r="AI194" t="s">
        <v>76</v>
      </c>
      <c r="AJ194">
        <v>3</v>
      </c>
      <c r="AK194" t="s">
        <v>87</v>
      </c>
      <c r="AL194" t="s">
        <v>124</v>
      </c>
      <c r="AM194" t="s">
        <v>421</v>
      </c>
      <c r="AN194" t="s">
        <v>88</v>
      </c>
      <c r="AO194">
        <v>0</v>
      </c>
      <c r="AP194">
        <v>7</v>
      </c>
      <c r="AQ194">
        <v>0</v>
      </c>
      <c r="AR194">
        <v>7</v>
      </c>
      <c r="AS194" t="s">
        <v>138</v>
      </c>
      <c r="AT194" t="s">
        <v>448</v>
      </c>
      <c r="AU194" t="s">
        <v>91</v>
      </c>
      <c r="AV194" t="s">
        <v>92</v>
      </c>
      <c r="AW194">
        <v>0.33</v>
      </c>
      <c r="AX194">
        <v>0.1</v>
      </c>
      <c r="AY194">
        <v>7</v>
      </c>
      <c r="AZ194">
        <v>0.27</v>
      </c>
      <c r="BA194">
        <v>0.52</v>
      </c>
      <c r="BB194">
        <v>0.11</v>
      </c>
      <c r="BC194">
        <v>7</v>
      </c>
      <c r="BD194">
        <v>0.3</v>
      </c>
      <c r="BE194" t="s">
        <v>93</v>
      </c>
      <c r="BF194" t="s">
        <v>205</v>
      </c>
      <c r="BH194" t="s">
        <v>96</v>
      </c>
      <c r="BI194">
        <v>194</v>
      </c>
    </row>
    <row r="195" spans="1:61">
      <c r="A195" t="s">
        <v>981</v>
      </c>
      <c r="B195" t="s">
        <v>956</v>
      </c>
      <c r="C195" t="s">
        <v>975</v>
      </c>
      <c r="D195" t="s">
        <v>976</v>
      </c>
      <c r="E195" t="s">
        <v>970</v>
      </c>
      <c r="F195" t="s">
        <v>66</v>
      </c>
      <c r="G195">
        <v>1.6910000000000001</v>
      </c>
      <c r="H195" t="s">
        <v>67</v>
      </c>
      <c r="I195">
        <v>2016</v>
      </c>
      <c r="J195" t="s">
        <v>971</v>
      </c>
      <c r="K195" t="s">
        <v>961</v>
      </c>
      <c r="L195" t="s">
        <v>337</v>
      </c>
      <c r="M195" t="s">
        <v>71</v>
      </c>
      <c r="N195" t="s">
        <v>977</v>
      </c>
      <c r="O195" t="s">
        <v>73</v>
      </c>
      <c r="P195" t="s">
        <v>74</v>
      </c>
      <c r="Q195" t="s">
        <v>75</v>
      </c>
      <c r="R195" t="s">
        <v>72</v>
      </c>
      <c r="S195" t="s">
        <v>75</v>
      </c>
      <c r="T195" t="s">
        <v>76</v>
      </c>
      <c r="U195" t="s">
        <v>76</v>
      </c>
      <c r="V195" t="s">
        <v>220</v>
      </c>
      <c r="W195" t="s">
        <v>170</v>
      </c>
      <c r="X195" t="s">
        <v>171</v>
      </c>
      <c r="Y195" t="s">
        <v>171</v>
      </c>
      <c r="Z195" t="s">
        <v>963</v>
      </c>
      <c r="AA195" t="s">
        <v>964</v>
      </c>
      <c r="AB195" t="s">
        <v>965</v>
      </c>
      <c r="AC195" t="s">
        <v>174</v>
      </c>
      <c r="AD195" t="s">
        <v>965</v>
      </c>
      <c r="AE195" t="s">
        <v>121</v>
      </c>
      <c r="AF195" t="s">
        <v>966</v>
      </c>
      <c r="AG195" t="s">
        <v>85</v>
      </c>
      <c r="AH195" t="s">
        <v>86</v>
      </c>
      <c r="AI195" t="s">
        <v>76</v>
      </c>
      <c r="AJ195">
        <v>3</v>
      </c>
      <c r="AK195" t="s">
        <v>87</v>
      </c>
      <c r="AL195" t="s">
        <v>124</v>
      </c>
      <c r="AM195" t="s">
        <v>421</v>
      </c>
      <c r="AN195" t="s">
        <v>88</v>
      </c>
      <c r="AO195">
        <v>0</v>
      </c>
      <c r="AP195">
        <v>7</v>
      </c>
      <c r="AQ195">
        <v>0</v>
      </c>
      <c r="AR195">
        <v>7</v>
      </c>
      <c r="AS195" t="s">
        <v>138</v>
      </c>
      <c r="AT195" t="s">
        <v>448</v>
      </c>
      <c r="AU195" t="s">
        <v>91</v>
      </c>
      <c r="AV195" t="s">
        <v>98</v>
      </c>
      <c r="AW195">
        <v>0.56999999999999995</v>
      </c>
      <c r="AX195">
        <v>0.11</v>
      </c>
      <c r="AY195">
        <v>7</v>
      </c>
      <c r="AZ195">
        <v>0.3</v>
      </c>
      <c r="BA195">
        <v>0.48</v>
      </c>
      <c r="BB195">
        <v>0.11</v>
      </c>
      <c r="BC195">
        <v>7</v>
      </c>
      <c r="BD195">
        <v>0.3</v>
      </c>
      <c r="BE195" t="s">
        <v>93</v>
      </c>
      <c r="BF195" t="s">
        <v>205</v>
      </c>
      <c r="BH195" t="s">
        <v>96</v>
      </c>
      <c r="BI195">
        <v>195</v>
      </c>
    </row>
    <row r="196" spans="1:61">
      <c r="A196" t="s">
        <v>982</v>
      </c>
      <c r="B196" t="s">
        <v>956</v>
      </c>
      <c r="C196" t="s">
        <v>975</v>
      </c>
      <c r="D196" t="s">
        <v>976</v>
      </c>
      <c r="E196" t="s">
        <v>970</v>
      </c>
      <c r="F196" t="s">
        <v>66</v>
      </c>
      <c r="G196">
        <v>1.6910000000000001</v>
      </c>
      <c r="H196" t="s">
        <v>67</v>
      </c>
      <c r="I196">
        <v>2016</v>
      </c>
      <c r="J196" t="s">
        <v>971</v>
      </c>
      <c r="K196" t="s">
        <v>961</v>
      </c>
      <c r="L196" t="s">
        <v>337</v>
      </c>
      <c r="M196" t="s">
        <v>71</v>
      </c>
      <c r="N196" t="s">
        <v>977</v>
      </c>
      <c r="O196" t="s">
        <v>73</v>
      </c>
      <c r="P196" t="s">
        <v>74</v>
      </c>
      <c r="Q196" t="s">
        <v>75</v>
      </c>
      <c r="R196" t="s">
        <v>72</v>
      </c>
      <c r="S196" t="s">
        <v>75</v>
      </c>
      <c r="T196" t="s">
        <v>76</v>
      </c>
      <c r="U196" t="s">
        <v>76</v>
      </c>
      <c r="V196" t="s">
        <v>220</v>
      </c>
      <c r="W196" t="s">
        <v>170</v>
      </c>
      <c r="X196" t="s">
        <v>171</v>
      </c>
      <c r="Y196" t="s">
        <v>171</v>
      </c>
      <c r="Z196" t="s">
        <v>963</v>
      </c>
      <c r="AA196" t="s">
        <v>964</v>
      </c>
      <c r="AB196" t="s">
        <v>965</v>
      </c>
      <c r="AC196" t="s">
        <v>174</v>
      </c>
      <c r="AD196" t="s">
        <v>965</v>
      </c>
      <c r="AE196" t="s">
        <v>121</v>
      </c>
      <c r="AF196" t="s">
        <v>966</v>
      </c>
      <c r="AG196" t="s">
        <v>85</v>
      </c>
      <c r="AH196" t="s">
        <v>86</v>
      </c>
      <c r="AI196" t="s">
        <v>76</v>
      </c>
      <c r="AJ196">
        <v>3</v>
      </c>
      <c r="AK196" t="s">
        <v>87</v>
      </c>
      <c r="AL196" t="s">
        <v>124</v>
      </c>
      <c r="AM196" t="s">
        <v>421</v>
      </c>
      <c r="AN196" t="s">
        <v>88</v>
      </c>
      <c r="AO196">
        <v>0</v>
      </c>
      <c r="AP196">
        <v>7</v>
      </c>
      <c r="AQ196">
        <v>0</v>
      </c>
      <c r="AR196">
        <v>7</v>
      </c>
      <c r="AS196" t="s">
        <v>138</v>
      </c>
      <c r="AT196" t="s">
        <v>448</v>
      </c>
      <c r="AU196" t="s">
        <v>91</v>
      </c>
      <c r="AV196" t="s">
        <v>101</v>
      </c>
      <c r="AW196">
        <v>0.67</v>
      </c>
      <c r="AX196">
        <v>0.11</v>
      </c>
      <c r="AY196">
        <v>7</v>
      </c>
      <c r="AZ196">
        <v>0.28999999999999998</v>
      </c>
      <c r="BA196">
        <v>0.52</v>
      </c>
      <c r="BB196">
        <v>0.11</v>
      </c>
      <c r="BC196">
        <v>7</v>
      </c>
      <c r="BD196">
        <v>0.3</v>
      </c>
      <c r="BE196" t="s">
        <v>93</v>
      </c>
      <c r="BF196" t="s">
        <v>205</v>
      </c>
      <c r="BH196" t="s">
        <v>96</v>
      </c>
      <c r="BI196">
        <v>196</v>
      </c>
    </row>
    <row r="197" spans="1:61">
      <c r="A197" t="s">
        <v>983</v>
      </c>
      <c r="B197" t="s">
        <v>984</v>
      </c>
      <c r="C197" t="s">
        <v>985</v>
      </c>
      <c r="D197" t="s">
        <v>986</v>
      </c>
      <c r="E197" t="s">
        <v>987</v>
      </c>
      <c r="F197" t="s">
        <v>66</v>
      </c>
      <c r="G197">
        <v>1.6910000000000001</v>
      </c>
      <c r="H197" t="s">
        <v>67</v>
      </c>
      <c r="I197">
        <v>2016</v>
      </c>
      <c r="J197" t="s">
        <v>988</v>
      </c>
      <c r="K197" t="s">
        <v>989</v>
      </c>
      <c r="L197" t="s">
        <v>990</v>
      </c>
      <c r="M197" t="s">
        <v>71</v>
      </c>
      <c r="N197" t="s">
        <v>72</v>
      </c>
      <c r="O197" t="s">
        <v>73</v>
      </c>
      <c r="P197" t="s">
        <v>74</v>
      </c>
      <c r="Q197" t="s">
        <v>219</v>
      </c>
      <c r="R197" t="s">
        <v>76</v>
      </c>
      <c r="S197" t="s">
        <v>417</v>
      </c>
      <c r="T197" t="s">
        <v>76</v>
      </c>
      <c r="U197" t="s">
        <v>76</v>
      </c>
      <c r="V197" t="s">
        <v>220</v>
      </c>
      <c r="W197" t="s">
        <v>77</v>
      </c>
      <c r="X197" t="s">
        <v>356</v>
      </c>
      <c r="Y197" t="s">
        <v>356</v>
      </c>
      <c r="Z197" t="s">
        <v>116</v>
      </c>
      <c r="AA197" t="s">
        <v>991</v>
      </c>
      <c r="AB197" t="s">
        <v>992</v>
      </c>
      <c r="AC197" t="s">
        <v>993</v>
      </c>
      <c r="AD197" t="s">
        <v>994</v>
      </c>
      <c r="AE197" t="s">
        <v>83</v>
      </c>
      <c r="AF197" t="s">
        <v>177</v>
      </c>
      <c r="AG197" t="s">
        <v>85</v>
      </c>
      <c r="AH197" t="s">
        <v>154</v>
      </c>
      <c r="AI197" t="s">
        <v>76</v>
      </c>
      <c r="AJ197">
        <v>1</v>
      </c>
      <c r="AK197" t="s">
        <v>87</v>
      </c>
      <c r="AL197">
        <v>10</v>
      </c>
      <c r="AM197">
        <v>20</v>
      </c>
      <c r="AN197" t="s">
        <v>88</v>
      </c>
      <c r="AO197">
        <v>6</v>
      </c>
      <c r="AP197">
        <v>0</v>
      </c>
      <c r="AQ197">
        <v>6</v>
      </c>
      <c r="AR197">
        <v>0</v>
      </c>
      <c r="AS197" t="s">
        <v>127</v>
      </c>
      <c r="AT197" t="s">
        <v>995</v>
      </c>
      <c r="AU197" t="s">
        <v>91</v>
      </c>
      <c r="AV197" t="s">
        <v>98</v>
      </c>
      <c r="AW197">
        <v>0.3</v>
      </c>
      <c r="AX197">
        <v>0.18</v>
      </c>
      <c r="AY197">
        <v>6</v>
      </c>
      <c r="AZ197">
        <v>0.44</v>
      </c>
      <c r="BA197">
        <v>0.24</v>
      </c>
      <c r="BB197">
        <v>0.06</v>
      </c>
      <c r="BC197">
        <v>6</v>
      </c>
      <c r="BD197">
        <v>0.15</v>
      </c>
      <c r="BE197" t="s">
        <v>93</v>
      </c>
      <c r="BF197" t="s">
        <v>179</v>
      </c>
      <c r="BI197">
        <v>197</v>
      </c>
    </row>
    <row r="198" spans="1:61">
      <c r="A198" t="s">
        <v>996</v>
      </c>
      <c r="B198" t="s">
        <v>984</v>
      </c>
      <c r="C198" t="s">
        <v>997</v>
      </c>
      <c r="D198" t="s">
        <v>986</v>
      </c>
      <c r="E198" t="s">
        <v>987</v>
      </c>
      <c r="F198" t="s">
        <v>66</v>
      </c>
      <c r="G198">
        <v>1.6910000000000001</v>
      </c>
      <c r="H198" t="s">
        <v>67</v>
      </c>
      <c r="I198">
        <v>2016</v>
      </c>
      <c r="J198" t="s">
        <v>988</v>
      </c>
      <c r="K198" t="s">
        <v>989</v>
      </c>
      <c r="L198" t="s">
        <v>990</v>
      </c>
      <c r="M198" t="s">
        <v>71</v>
      </c>
      <c r="N198" t="s">
        <v>72</v>
      </c>
      <c r="O198" t="s">
        <v>73</v>
      </c>
      <c r="P198" t="s">
        <v>74</v>
      </c>
      <c r="Q198" t="s">
        <v>219</v>
      </c>
      <c r="R198" t="s">
        <v>76</v>
      </c>
      <c r="S198" t="s">
        <v>417</v>
      </c>
      <c r="T198" t="s">
        <v>76</v>
      </c>
      <c r="U198" t="s">
        <v>76</v>
      </c>
      <c r="V198" t="s">
        <v>220</v>
      </c>
      <c r="W198" t="s">
        <v>77</v>
      </c>
      <c r="X198" t="s">
        <v>356</v>
      </c>
      <c r="Y198" t="s">
        <v>356</v>
      </c>
      <c r="Z198" t="s">
        <v>116</v>
      </c>
      <c r="AA198" t="s">
        <v>991</v>
      </c>
      <c r="AB198" t="s">
        <v>992</v>
      </c>
      <c r="AC198" t="s">
        <v>993</v>
      </c>
      <c r="AD198" t="s">
        <v>994</v>
      </c>
      <c r="AE198" t="s">
        <v>83</v>
      </c>
      <c r="AF198" t="s">
        <v>177</v>
      </c>
      <c r="AG198" t="s">
        <v>85</v>
      </c>
      <c r="AH198" t="s">
        <v>154</v>
      </c>
      <c r="AI198" t="s">
        <v>76</v>
      </c>
      <c r="AJ198">
        <v>1</v>
      </c>
      <c r="AK198" t="s">
        <v>87</v>
      </c>
      <c r="AL198">
        <v>10</v>
      </c>
      <c r="AM198">
        <v>20</v>
      </c>
      <c r="AN198" t="s">
        <v>88</v>
      </c>
      <c r="AO198">
        <v>6</v>
      </c>
      <c r="AP198">
        <v>0</v>
      </c>
      <c r="AQ198">
        <v>6</v>
      </c>
      <c r="AR198">
        <v>0</v>
      </c>
      <c r="AS198" t="s">
        <v>127</v>
      </c>
      <c r="AT198" t="s">
        <v>998</v>
      </c>
      <c r="AU198" t="s">
        <v>91</v>
      </c>
      <c r="AV198" t="s">
        <v>98</v>
      </c>
      <c r="AW198">
        <v>0.3</v>
      </c>
      <c r="AX198">
        <v>0.18</v>
      </c>
      <c r="AY198">
        <v>6</v>
      </c>
      <c r="AZ198">
        <v>0.44</v>
      </c>
      <c r="BA198">
        <v>0.4</v>
      </c>
      <c r="BB198">
        <v>0.19</v>
      </c>
      <c r="BC198">
        <v>6</v>
      </c>
      <c r="BD198">
        <v>0.47</v>
      </c>
      <c r="BE198" t="s">
        <v>93</v>
      </c>
      <c r="BF198" t="s">
        <v>179</v>
      </c>
      <c r="BI198">
        <v>198</v>
      </c>
    </row>
    <row r="199" spans="1:61">
      <c r="A199" t="s">
        <v>999</v>
      </c>
      <c r="B199" t="s">
        <v>1000</v>
      </c>
      <c r="C199" t="s">
        <v>1001</v>
      </c>
      <c r="D199" t="s">
        <v>1002</v>
      </c>
      <c r="E199" t="s">
        <v>1003</v>
      </c>
      <c r="F199" t="s">
        <v>334</v>
      </c>
      <c r="G199">
        <v>3.028</v>
      </c>
      <c r="H199" t="s">
        <v>67</v>
      </c>
      <c r="I199">
        <v>2013</v>
      </c>
      <c r="J199" t="s">
        <v>1004</v>
      </c>
      <c r="K199" t="s">
        <v>167</v>
      </c>
      <c r="L199" t="s">
        <v>168</v>
      </c>
      <c r="M199" t="s">
        <v>71</v>
      </c>
      <c r="N199" t="s">
        <v>169</v>
      </c>
      <c r="O199" t="s">
        <v>73</v>
      </c>
      <c r="P199" t="s">
        <v>74</v>
      </c>
      <c r="Q199" t="s">
        <v>75</v>
      </c>
      <c r="R199" t="s">
        <v>72</v>
      </c>
      <c r="S199" t="s">
        <v>75</v>
      </c>
      <c r="T199" t="s">
        <v>220</v>
      </c>
      <c r="U199" t="s">
        <v>220</v>
      </c>
      <c r="V199" t="s">
        <v>220</v>
      </c>
      <c r="W199" t="s">
        <v>170</v>
      </c>
      <c r="X199" t="s">
        <v>356</v>
      </c>
      <c r="Y199" t="s">
        <v>356</v>
      </c>
      <c r="Z199" t="s">
        <v>736</v>
      </c>
      <c r="AA199" t="s">
        <v>1005</v>
      </c>
      <c r="AB199" t="s">
        <v>1006</v>
      </c>
      <c r="AC199" t="s">
        <v>1007</v>
      </c>
      <c r="AD199" t="s">
        <v>1008</v>
      </c>
      <c r="AE199" t="s">
        <v>83</v>
      </c>
      <c r="AF199" t="s">
        <v>1009</v>
      </c>
      <c r="AG199" t="s">
        <v>85</v>
      </c>
      <c r="AH199" t="s">
        <v>86</v>
      </c>
      <c r="AI199" t="s">
        <v>76</v>
      </c>
      <c r="AJ199">
        <v>1</v>
      </c>
      <c r="AK199">
        <v>4</v>
      </c>
      <c r="AL199">
        <v>10</v>
      </c>
      <c r="AM199" t="s">
        <v>1010</v>
      </c>
      <c r="AN199" t="s">
        <v>88</v>
      </c>
      <c r="AO199">
        <v>16</v>
      </c>
      <c r="AP199">
        <v>0</v>
      </c>
      <c r="AQ199">
        <v>16</v>
      </c>
      <c r="AR199">
        <v>0</v>
      </c>
      <c r="AS199" t="s">
        <v>127</v>
      </c>
      <c r="AT199" t="s">
        <v>1011</v>
      </c>
      <c r="AU199" t="s">
        <v>91</v>
      </c>
      <c r="AV199" t="s">
        <v>98</v>
      </c>
      <c r="AW199">
        <v>0.47</v>
      </c>
      <c r="AX199">
        <v>0.04</v>
      </c>
      <c r="AY199">
        <v>16</v>
      </c>
      <c r="AZ199">
        <v>0.17</v>
      </c>
      <c r="BA199">
        <v>0.35</v>
      </c>
      <c r="BB199">
        <v>0.04</v>
      </c>
      <c r="BC199">
        <v>16</v>
      </c>
      <c r="BD199">
        <v>0.15</v>
      </c>
      <c r="BE199" t="s">
        <v>93</v>
      </c>
      <c r="BF199" t="s">
        <v>1012</v>
      </c>
      <c r="BG199" t="s">
        <v>1013</v>
      </c>
      <c r="BI199">
        <v>199</v>
      </c>
    </row>
    <row r="200" spans="1:61">
      <c r="A200" t="s">
        <v>1014</v>
      </c>
      <c r="B200" t="s">
        <v>1000</v>
      </c>
      <c r="C200" t="s">
        <v>1015</v>
      </c>
      <c r="D200" t="s">
        <v>1002</v>
      </c>
      <c r="E200" t="s">
        <v>1003</v>
      </c>
      <c r="F200" t="s">
        <v>334</v>
      </c>
      <c r="G200">
        <v>3.028</v>
      </c>
      <c r="H200" t="s">
        <v>67</v>
      </c>
      <c r="I200">
        <v>2013</v>
      </c>
      <c r="J200" t="s">
        <v>1004</v>
      </c>
      <c r="K200" t="s">
        <v>167</v>
      </c>
      <c r="L200" t="s">
        <v>168</v>
      </c>
      <c r="M200" t="s">
        <v>71</v>
      </c>
      <c r="N200" t="s">
        <v>169</v>
      </c>
      <c r="O200" t="s">
        <v>73</v>
      </c>
      <c r="P200" t="s">
        <v>74</v>
      </c>
      <c r="Q200" t="s">
        <v>219</v>
      </c>
      <c r="R200" t="s">
        <v>76</v>
      </c>
      <c r="S200" t="s">
        <v>417</v>
      </c>
      <c r="T200" t="s">
        <v>220</v>
      </c>
      <c r="U200" t="s">
        <v>220</v>
      </c>
      <c r="V200" t="s">
        <v>220</v>
      </c>
      <c r="W200" t="s">
        <v>170</v>
      </c>
      <c r="X200" t="s">
        <v>356</v>
      </c>
      <c r="Y200" t="s">
        <v>356</v>
      </c>
      <c r="Z200" t="s">
        <v>736</v>
      </c>
      <c r="AA200" t="s">
        <v>1005</v>
      </c>
      <c r="AB200" t="s">
        <v>1006</v>
      </c>
      <c r="AC200" t="s">
        <v>1007</v>
      </c>
      <c r="AD200" t="s">
        <v>1008</v>
      </c>
      <c r="AE200" t="s">
        <v>83</v>
      </c>
      <c r="AF200" t="s">
        <v>1009</v>
      </c>
      <c r="AG200" t="s">
        <v>85</v>
      </c>
      <c r="AH200" t="s">
        <v>86</v>
      </c>
      <c r="AI200" t="s">
        <v>76</v>
      </c>
      <c r="AJ200">
        <v>1</v>
      </c>
      <c r="AK200">
        <v>4</v>
      </c>
      <c r="AL200">
        <v>10</v>
      </c>
      <c r="AM200" t="s">
        <v>1010</v>
      </c>
      <c r="AN200" t="s">
        <v>88</v>
      </c>
      <c r="AO200">
        <v>16</v>
      </c>
      <c r="AP200">
        <v>0</v>
      </c>
      <c r="AQ200">
        <v>16</v>
      </c>
      <c r="AR200">
        <v>0</v>
      </c>
      <c r="AS200" t="s">
        <v>127</v>
      </c>
      <c r="AT200" t="s">
        <v>1016</v>
      </c>
      <c r="AU200" t="s">
        <v>91</v>
      </c>
      <c r="AV200" t="s">
        <v>98</v>
      </c>
      <c r="AW200">
        <v>0.45</v>
      </c>
      <c r="AX200">
        <v>0.03</v>
      </c>
      <c r="AY200">
        <v>16</v>
      </c>
      <c r="AZ200">
        <v>0.13</v>
      </c>
      <c r="BA200">
        <v>0.35</v>
      </c>
      <c r="BB200">
        <v>0.04</v>
      </c>
      <c r="BC200">
        <v>16</v>
      </c>
      <c r="BD200">
        <v>0.15</v>
      </c>
      <c r="BE200" t="s">
        <v>93</v>
      </c>
      <c r="BF200" t="s">
        <v>1012</v>
      </c>
      <c r="BG200" t="s">
        <v>1013</v>
      </c>
      <c r="BI200">
        <v>200</v>
      </c>
    </row>
    <row r="201" spans="1:61">
      <c r="A201" t="s">
        <v>1017</v>
      </c>
      <c r="B201" t="s">
        <v>1018</v>
      </c>
      <c r="C201" t="s">
        <v>1019</v>
      </c>
      <c r="D201" t="s">
        <v>1020</v>
      </c>
      <c r="E201" t="s">
        <v>1021</v>
      </c>
      <c r="F201" t="s">
        <v>334</v>
      </c>
      <c r="G201">
        <v>3.028</v>
      </c>
      <c r="H201" t="s">
        <v>67</v>
      </c>
      <c r="I201">
        <v>2014</v>
      </c>
      <c r="J201" t="s">
        <v>1022</v>
      </c>
      <c r="K201" t="s">
        <v>167</v>
      </c>
      <c r="L201" t="s">
        <v>168</v>
      </c>
      <c r="M201" t="s">
        <v>71</v>
      </c>
      <c r="N201" t="s">
        <v>446</v>
      </c>
      <c r="O201" t="s">
        <v>73</v>
      </c>
      <c r="P201" t="s">
        <v>74</v>
      </c>
      <c r="Q201" t="s">
        <v>75</v>
      </c>
      <c r="R201" t="s">
        <v>72</v>
      </c>
      <c r="S201" t="s">
        <v>75</v>
      </c>
      <c r="T201" t="s">
        <v>220</v>
      </c>
      <c r="U201" t="s">
        <v>76</v>
      </c>
      <c r="V201" t="s">
        <v>76</v>
      </c>
      <c r="W201" t="s">
        <v>170</v>
      </c>
      <c r="X201" t="s">
        <v>356</v>
      </c>
      <c r="Y201" t="s">
        <v>356</v>
      </c>
      <c r="Z201" t="s">
        <v>736</v>
      </c>
      <c r="AA201" t="s">
        <v>1023</v>
      </c>
      <c r="AB201" t="s">
        <v>1024</v>
      </c>
      <c r="AC201" t="s">
        <v>1024</v>
      </c>
      <c r="AD201" t="s">
        <v>1025</v>
      </c>
      <c r="AE201" t="s">
        <v>176</v>
      </c>
      <c r="AF201" t="s">
        <v>1026</v>
      </c>
      <c r="AG201" t="s">
        <v>85</v>
      </c>
      <c r="AH201" t="s">
        <v>86</v>
      </c>
      <c r="AI201" t="s">
        <v>76</v>
      </c>
      <c r="AJ201">
        <v>13</v>
      </c>
      <c r="AK201">
        <v>6</v>
      </c>
      <c r="AL201">
        <v>32</v>
      </c>
      <c r="AM201">
        <v>32</v>
      </c>
      <c r="AN201" t="s">
        <v>88</v>
      </c>
      <c r="AO201">
        <v>8</v>
      </c>
      <c r="AP201">
        <v>0</v>
      </c>
      <c r="AQ201">
        <v>8</v>
      </c>
      <c r="AR201">
        <v>0</v>
      </c>
      <c r="AS201" t="s">
        <v>127</v>
      </c>
      <c r="AT201" t="s">
        <v>1027</v>
      </c>
      <c r="AU201" t="s">
        <v>91</v>
      </c>
      <c r="AV201" t="s">
        <v>92</v>
      </c>
      <c r="AW201">
        <v>0.3</v>
      </c>
      <c r="AX201">
        <v>7.0000000000000007E-2</v>
      </c>
      <c r="AY201">
        <v>8</v>
      </c>
      <c r="AZ201">
        <v>0.21</v>
      </c>
      <c r="BA201">
        <v>0.35</v>
      </c>
      <c r="BB201">
        <v>0.06</v>
      </c>
      <c r="BC201">
        <v>8</v>
      </c>
      <c r="BD201">
        <v>0.18</v>
      </c>
      <c r="BE201" t="s">
        <v>93</v>
      </c>
      <c r="BF201" t="s">
        <v>232</v>
      </c>
      <c r="BG201" t="s">
        <v>1028</v>
      </c>
      <c r="BI201">
        <v>201</v>
      </c>
    </row>
    <row r="202" spans="1:61">
      <c r="A202" t="s">
        <v>1029</v>
      </c>
      <c r="B202" t="s">
        <v>1018</v>
      </c>
      <c r="C202" t="s">
        <v>1019</v>
      </c>
      <c r="D202" t="s">
        <v>1020</v>
      </c>
      <c r="E202" t="s">
        <v>1021</v>
      </c>
      <c r="F202" t="s">
        <v>334</v>
      </c>
      <c r="G202">
        <v>3.028</v>
      </c>
      <c r="H202" t="s">
        <v>67</v>
      </c>
      <c r="I202">
        <v>2014</v>
      </c>
      <c r="J202" t="s">
        <v>1022</v>
      </c>
      <c r="K202" t="s">
        <v>167</v>
      </c>
      <c r="L202" t="s">
        <v>168</v>
      </c>
      <c r="M202" t="s">
        <v>71</v>
      </c>
      <c r="N202" t="s">
        <v>446</v>
      </c>
      <c r="O202" t="s">
        <v>73</v>
      </c>
      <c r="P202" t="s">
        <v>74</v>
      </c>
      <c r="Q202" t="s">
        <v>75</v>
      </c>
      <c r="R202" t="s">
        <v>72</v>
      </c>
      <c r="S202" t="s">
        <v>75</v>
      </c>
      <c r="T202" t="s">
        <v>220</v>
      </c>
      <c r="U202" t="s">
        <v>76</v>
      </c>
      <c r="V202" t="s">
        <v>76</v>
      </c>
      <c r="W202" t="s">
        <v>170</v>
      </c>
      <c r="X202" t="s">
        <v>356</v>
      </c>
      <c r="Y202" t="s">
        <v>356</v>
      </c>
      <c r="Z202" t="s">
        <v>736</v>
      </c>
      <c r="AA202" t="s">
        <v>1023</v>
      </c>
      <c r="AB202" t="s">
        <v>1024</v>
      </c>
      <c r="AC202" t="s">
        <v>1024</v>
      </c>
      <c r="AD202" t="s">
        <v>1025</v>
      </c>
      <c r="AE202" t="s">
        <v>176</v>
      </c>
      <c r="AF202" t="s">
        <v>1026</v>
      </c>
      <c r="AG202" t="s">
        <v>85</v>
      </c>
      <c r="AH202" t="s">
        <v>86</v>
      </c>
      <c r="AI202" t="s">
        <v>76</v>
      </c>
      <c r="AJ202">
        <v>13</v>
      </c>
      <c r="AK202">
        <v>6</v>
      </c>
      <c r="AL202">
        <v>32</v>
      </c>
      <c r="AM202">
        <v>32</v>
      </c>
      <c r="AN202" t="s">
        <v>88</v>
      </c>
      <c r="AO202">
        <v>8</v>
      </c>
      <c r="AP202">
        <v>0</v>
      </c>
      <c r="AQ202">
        <v>8</v>
      </c>
      <c r="AR202">
        <v>0</v>
      </c>
      <c r="AS202" t="s">
        <v>127</v>
      </c>
      <c r="AT202" t="s">
        <v>1027</v>
      </c>
      <c r="AU202" t="s">
        <v>91</v>
      </c>
      <c r="AV202" t="s">
        <v>98</v>
      </c>
      <c r="AW202">
        <v>0.53</v>
      </c>
      <c r="AX202">
        <v>0.09</v>
      </c>
      <c r="AY202">
        <v>8</v>
      </c>
      <c r="AZ202">
        <v>0.26</v>
      </c>
      <c r="BA202">
        <v>0.5</v>
      </c>
      <c r="BB202">
        <v>0.1</v>
      </c>
      <c r="BC202">
        <v>8</v>
      </c>
      <c r="BD202">
        <v>0.28999999999999998</v>
      </c>
      <c r="BE202" t="s">
        <v>93</v>
      </c>
      <c r="BF202" t="s">
        <v>232</v>
      </c>
      <c r="BG202" t="s">
        <v>1028</v>
      </c>
      <c r="BI202">
        <v>202</v>
      </c>
    </row>
    <row r="203" spans="1:61">
      <c r="A203" t="s">
        <v>1030</v>
      </c>
      <c r="B203" t="s">
        <v>1018</v>
      </c>
      <c r="C203" t="s">
        <v>1019</v>
      </c>
      <c r="D203" t="s">
        <v>1020</v>
      </c>
      <c r="E203" t="s">
        <v>1021</v>
      </c>
      <c r="F203" t="s">
        <v>334</v>
      </c>
      <c r="G203">
        <v>3.028</v>
      </c>
      <c r="H203" t="s">
        <v>67</v>
      </c>
      <c r="I203">
        <v>2014</v>
      </c>
      <c r="J203" t="s">
        <v>1022</v>
      </c>
      <c r="K203" t="s">
        <v>167</v>
      </c>
      <c r="L203" t="s">
        <v>168</v>
      </c>
      <c r="M203" t="s">
        <v>71</v>
      </c>
      <c r="N203" t="s">
        <v>446</v>
      </c>
      <c r="O203" t="s">
        <v>73</v>
      </c>
      <c r="P203" t="s">
        <v>74</v>
      </c>
      <c r="Q203" t="s">
        <v>75</v>
      </c>
      <c r="R203" t="s">
        <v>72</v>
      </c>
      <c r="S203" t="s">
        <v>75</v>
      </c>
      <c r="T203" t="s">
        <v>220</v>
      </c>
      <c r="U203" t="s">
        <v>76</v>
      </c>
      <c r="V203" t="s">
        <v>76</v>
      </c>
      <c r="W203" t="s">
        <v>170</v>
      </c>
      <c r="X203" t="s">
        <v>356</v>
      </c>
      <c r="Y203" t="s">
        <v>356</v>
      </c>
      <c r="Z203" t="s">
        <v>736</v>
      </c>
      <c r="AA203" t="s">
        <v>1023</v>
      </c>
      <c r="AB203" t="s">
        <v>1024</v>
      </c>
      <c r="AC203" t="s">
        <v>1025</v>
      </c>
      <c r="AD203" t="s">
        <v>1024</v>
      </c>
      <c r="AE203" t="s">
        <v>176</v>
      </c>
      <c r="AF203" t="s">
        <v>1026</v>
      </c>
      <c r="AG203" t="s">
        <v>85</v>
      </c>
      <c r="AH203" t="s">
        <v>86</v>
      </c>
      <c r="AI203" t="s">
        <v>76</v>
      </c>
      <c r="AJ203">
        <v>13</v>
      </c>
      <c r="AK203">
        <v>6</v>
      </c>
      <c r="AL203">
        <v>32</v>
      </c>
      <c r="AM203">
        <v>32</v>
      </c>
      <c r="AN203" t="s">
        <v>88</v>
      </c>
      <c r="AO203">
        <v>8</v>
      </c>
      <c r="AP203">
        <v>0</v>
      </c>
      <c r="AQ203">
        <v>8</v>
      </c>
      <c r="AR203">
        <v>0</v>
      </c>
      <c r="AS203" t="s">
        <v>127</v>
      </c>
      <c r="AT203" t="s">
        <v>1027</v>
      </c>
      <c r="AU203" t="s">
        <v>91</v>
      </c>
      <c r="AV203" t="s">
        <v>101</v>
      </c>
      <c r="AW203">
        <v>0.78</v>
      </c>
      <c r="AX203">
        <v>0.05</v>
      </c>
      <c r="AY203">
        <v>8</v>
      </c>
      <c r="AZ203">
        <v>0.14000000000000001</v>
      </c>
      <c r="BA203">
        <v>0.85</v>
      </c>
      <c r="BB203">
        <v>0.03</v>
      </c>
      <c r="BC203">
        <v>8</v>
      </c>
      <c r="BD203">
        <v>0.08</v>
      </c>
      <c r="BE203" t="s">
        <v>93</v>
      </c>
      <c r="BF203" t="s">
        <v>232</v>
      </c>
      <c r="BG203" t="s">
        <v>1028</v>
      </c>
      <c r="BI203">
        <v>203</v>
      </c>
    </row>
    <row r="204" spans="1:61">
      <c r="A204" t="s">
        <v>1031</v>
      </c>
      <c r="B204" t="s">
        <v>1032</v>
      </c>
      <c r="C204" t="s">
        <v>1033</v>
      </c>
      <c r="D204" t="s">
        <v>1034</v>
      </c>
      <c r="E204" t="s">
        <v>1035</v>
      </c>
      <c r="F204" t="s">
        <v>1036</v>
      </c>
      <c r="G204">
        <v>33.61</v>
      </c>
      <c r="H204" t="s">
        <v>67</v>
      </c>
      <c r="I204">
        <v>2016</v>
      </c>
      <c r="J204" t="s">
        <v>1037</v>
      </c>
      <c r="K204" t="s">
        <v>1038</v>
      </c>
      <c r="L204" t="s">
        <v>1039</v>
      </c>
      <c r="M204" t="s">
        <v>245</v>
      </c>
      <c r="N204" t="s">
        <v>72</v>
      </c>
      <c r="O204" t="s">
        <v>73</v>
      </c>
      <c r="P204" t="s">
        <v>74</v>
      </c>
      <c r="Q204" t="s">
        <v>75</v>
      </c>
      <c r="R204" t="s">
        <v>72</v>
      </c>
      <c r="S204" t="s">
        <v>75</v>
      </c>
      <c r="T204" t="s">
        <v>76</v>
      </c>
      <c r="U204" t="s">
        <v>76</v>
      </c>
      <c r="V204" t="s">
        <v>76</v>
      </c>
      <c r="W204" t="s">
        <v>77</v>
      </c>
      <c r="X204" t="s">
        <v>114</v>
      </c>
      <c r="Y204" t="s">
        <v>115</v>
      </c>
      <c r="Z204" t="s">
        <v>1040</v>
      </c>
      <c r="AA204" t="s">
        <v>1041</v>
      </c>
      <c r="AB204" t="s">
        <v>250</v>
      </c>
      <c r="AC204" t="s">
        <v>1042</v>
      </c>
      <c r="AD204" t="s">
        <v>1043</v>
      </c>
      <c r="AE204" t="s">
        <v>121</v>
      </c>
      <c r="AF204" t="s">
        <v>1041</v>
      </c>
      <c r="AG204" t="s">
        <v>123</v>
      </c>
      <c r="AH204" t="s">
        <v>154</v>
      </c>
      <c r="AI204" t="s">
        <v>76</v>
      </c>
      <c r="AJ204">
        <v>3</v>
      </c>
      <c r="AK204" t="s">
        <v>87</v>
      </c>
      <c r="AL204" t="s">
        <v>124</v>
      </c>
      <c r="AM204" t="s">
        <v>155</v>
      </c>
      <c r="AN204" t="s">
        <v>126</v>
      </c>
      <c r="AO204">
        <v>0</v>
      </c>
      <c r="AP204">
        <v>12</v>
      </c>
      <c r="AQ204">
        <v>0</v>
      </c>
      <c r="AR204">
        <v>12</v>
      </c>
      <c r="AS204" t="s">
        <v>138</v>
      </c>
      <c r="AT204" t="s">
        <v>1044</v>
      </c>
      <c r="AU204" t="s">
        <v>129</v>
      </c>
      <c r="AV204" t="s">
        <v>92</v>
      </c>
      <c r="AW204">
        <v>96.96</v>
      </c>
      <c r="AX204">
        <v>11.64</v>
      </c>
      <c r="AY204">
        <v>12</v>
      </c>
      <c r="AZ204">
        <v>40.340000000000003</v>
      </c>
      <c r="BA204">
        <v>115.8</v>
      </c>
      <c r="BB204">
        <v>4.32</v>
      </c>
      <c r="BC204">
        <v>12</v>
      </c>
      <c r="BD204">
        <v>14.96</v>
      </c>
      <c r="BE204" t="s">
        <v>93</v>
      </c>
      <c r="BF204" t="s">
        <v>1045</v>
      </c>
      <c r="BH204" t="s">
        <v>96</v>
      </c>
      <c r="BI204">
        <v>204</v>
      </c>
    </row>
    <row r="205" spans="1:61">
      <c r="A205" t="s">
        <v>1046</v>
      </c>
      <c r="B205" t="s">
        <v>1032</v>
      </c>
      <c r="C205" t="s">
        <v>1033</v>
      </c>
      <c r="D205" t="s">
        <v>1034</v>
      </c>
      <c r="E205" t="s">
        <v>1035</v>
      </c>
      <c r="F205" t="s">
        <v>1036</v>
      </c>
      <c r="G205">
        <v>33.61</v>
      </c>
      <c r="H205" t="s">
        <v>67</v>
      </c>
      <c r="I205">
        <v>2016</v>
      </c>
      <c r="J205" t="s">
        <v>1037</v>
      </c>
      <c r="K205" t="s">
        <v>1038</v>
      </c>
      <c r="L205" t="s">
        <v>1039</v>
      </c>
      <c r="M205" t="s">
        <v>245</v>
      </c>
      <c r="N205" t="s">
        <v>72</v>
      </c>
      <c r="O205" t="s">
        <v>73</v>
      </c>
      <c r="P205" t="s">
        <v>74</v>
      </c>
      <c r="Q205" t="s">
        <v>75</v>
      </c>
      <c r="R205" t="s">
        <v>72</v>
      </c>
      <c r="S205" t="s">
        <v>75</v>
      </c>
      <c r="T205" t="s">
        <v>76</v>
      </c>
      <c r="U205" t="s">
        <v>76</v>
      </c>
      <c r="V205" t="s">
        <v>76</v>
      </c>
      <c r="W205" t="s">
        <v>77</v>
      </c>
      <c r="X205" t="s">
        <v>114</v>
      </c>
      <c r="Y205" t="s">
        <v>115</v>
      </c>
      <c r="Z205" t="s">
        <v>1040</v>
      </c>
      <c r="AA205" t="s">
        <v>1041</v>
      </c>
      <c r="AB205" t="s">
        <v>250</v>
      </c>
      <c r="AC205" t="s">
        <v>1042</v>
      </c>
      <c r="AD205" t="s">
        <v>1043</v>
      </c>
      <c r="AE205" t="s">
        <v>121</v>
      </c>
      <c r="AF205" t="s">
        <v>1041</v>
      </c>
      <c r="AG205" t="s">
        <v>123</v>
      </c>
      <c r="AH205" t="s">
        <v>154</v>
      </c>
      <c r="AI205" t="s">
        <v>76</v>
      </c>
      <c r="AJ205">
        <v>3</v>
      </c>
      <c r="AK205" t="s">
        <v>87</v>
      </c>
      <c r="AL205" t="s">
        <v>124</v>
      </c>
      <c r="AM205" t="s">
        <v>155</v>
      </c>
      <c r="AN205" t="s">
        <v>126</v>
      </c>
      <c r="AO205">
        <v>0</v>
      </c>
      <c r="AP205">
        <v>12</v>
      </c>
      <c r="AQ205">
        <v>0</v>
      </c>
      <c r="AR205">
        <v>12</v>
      </c>
      <c r="AS205" t="s">
        <v>138</v>
      </c>
      <c r="AT205" t="s">
        <v>1044</v>
      </c>
      <c r="AU205" t="s">
        <v>129</v>
      </c>
      <c r="AV205" t="s">
        <v>98</v>
      </c>
      <c r="AW205">
        <v>50.08</v>
      </c>
      <c r="AX205">
        <v>12.82</v>
      </c>
      <c r="AY205">
        <v>12</v>
      </c>
      <c r="AZ205">
        <v>44.39</v>
      </c>
      <c r="BA205">
        <v>102.16</v>
      </c>
      <c r="BB205">
        <v>9.7899999999999991</v>
      </c>
      <c r="BC205">
        <v>12</v>
      </c>
      <c r="BD205">
        <v>33.9</v>
      </c>
      <c r="BE205" t="s">
        <v>93</v>
      </c>
      <c r="BF205" t="s">
        <v>1045</v>
      </c>
      <c r="BH205" t="s">
        <v>96</v>
      </c>
      <c r="BI205">
        <v>205</v>
      </c>
    </row>
    <row r="206" spans="1:61">
      <c r="A206" t="s">
        <v>1047</v>
      </c>
      <c r="B206" t="s">
        <v>1032</v>
      </c>
      <c r="C206" t="s">
        <v>1033</v>
      </c>
      <c r="D206" t="s">
        <v>1034</v>
      </c>
      <c r="E206" t="s">
        <v>1035</v>
      </c>
      <c r="F206" t="s">
        <v>1036</v>
      </c>
      <c r="G206">
        <v>33.61</v>
      </c>
      <c r="H206" t="s">
        <v>67</v>
      </c>
      <c r="I206">
        <v>2016</v>
      </c>
      <c r="J206" t="s">
        <v>1037</v>
      </c>
      <c r="K206" t="s">
        <v>1038</v>
      </c>
      <c r="L206" t="s">
        <v>1039</v>
      </c>
      <c r="M206" t="s">
        <v>245</v>
      </c>
      <c r="N206" t="s">
        <v>72</v>
      </c>
      <c r="O206" t="s">
        <v>73</v>
      </c>
      <c r="P206" t="s">
        <v>74</v>
      </c>
      <c r="Q206" t="s">
        <v>75</v>
      </c>
      <c r="R206" t="s">
        <v>72</v>
      </c>
      <c r="S206" t="s">
        <v>75</v>
      </c>
      <c r="T206" t="s">
        <v>76</v>
      </c>
      <c r="U206" t="s">
        <v>76</v>
      </c>
      <c r="V206" t="s">
        <v>76</v>
      </c>
      <c r="W206" t="s">
        <v>77</v>
      </c>
      <c r="X206" t="s">
        <v>114</v>
      </c>
      <c r="Y206" t="s">
        <v>115</v>
      </c>
      <c r="Z206" t="s">
        <v>1040</v>
      </c>
      <c r="AA206" t="s">
        <v>1041</v>
      </c>
      <c r="AB206" t="s">
        <v>250</v>
      </c>
      <c r="AC206" t="s">
        <v>1042</v>
      </c>
      <c r="AD206" t="s">
        <v>1043</v>
      </c>
      <c r="AE206" t="s">
        <v>121</v>
      </c>
      <c r="AF206" t="s">
        <v>1041</v>
      </c>
      <c r="AG206" t="s">
        <v>123</v>
      </c>
      <c r="AH206" t="s">
        <v>154</v>
      </c>
      <c r="AI206" t="s">
        <v>76</v>
      </c>
      <c r="AJ206">
        <v>3</v>
      </c>
      <c r="AK206" t="s">
        <v>87</v>
      </c>
      <c r="AL206" t="s">
        <v>124</v>
      </c>
      <c r="AM206" t="s">
        <v>155</v>
      </c>
      <c r="AN206" t="s">
        <v>126</v>
      </c>
      <c r="AO206">
        <v>0</v>
      </c>
      <c r="AP206">
        <v>12</v>
      </c>
      <c r="AQ206">
        <v>0</v>
      </c>
      <c r="AR206">
        <v>12</v>
      </c>
      <c r="AS206" t="s">
        <v>138</v>
      </c>
      <c r="AT206" t="s">
        <v>1044</v>
      </c>
      <c r="AU206" t="s">
        <v>129</v>
      </c>
      <c r="AV206" t="s">
        <v>101</v>
      </c>
      <c r="AW206">
        <v>27.09</v>
      </c>
      <c r="AX206">
        <v>8.59</v>
      </c>
      <c r="AY206">
        <v>12</v>
      </c>
      <c r="AZ206">
        <v>29.75</v>
      </c>
      <c r="BA206">
        <v>49.07</v>
      </c>
      <c r="BB206">
        <v>12.24</v>
      </c>
      <c r="BC206">
        <v>12</v>
      </c>
      <c r="BD206">
        <v>42.4</v>
      </c>
      <c r="BE206" t="s">
        <v>93</v>
      </c>
      <c r="BF206" t="s">
        <v>1045</v>
      </c>
      <c r="BH206" t="s">
        <v>96</v>
      </c>
      <c r="BI206">
        <v>206</v>
      </c>
    </row>
    <row r="207" spans="1:61">
      <c r="A207" t="s">
        <v>1048</v>
      </c>
      <c r="B207" t="s">
        <v>1049</v>
      </c>
      <c r="C207" t="s">
        <v>1050</v>
      </c>
      <c r="D207" t="s">
        <v>1051</v>
      </c>
      <c r="E207" t="s">
        <v>1052</v>
      </c>
      <c r="F207" t="s">
        <v>1053</v>
      </c>
      <c r="G207">
        <v>3.2869999999999999</v>
      </c>
      <c r="H207" t="s">
        <v>67</v>
      </c>
      <c r="I207">
        <v>2012</v>
      </c>
      <c r="J207" t="s">
        <v>1054</v>
      </c>
      <c r="K207" t="s">
        <v>167</v>
      </c>
      <c r="L207" t="s">
        <v>168</v>
      </c>
      <c r="M207" t="s">
        <v>71</v>
      </c>
      <c r="N207" t="s">
        <v>1055</v>
      </c>
      <c r="O207" t="s">
        <v>73</v>
      </c>
      <c r="P207" t="s">
        <v>74</v>
      </c>
      <c r="Q207" t="s">
        <v>75</v>
      </c>
      <c r="R207" t="s">
        <v>72</v>
      </c>
      <c r="S207" t="s">
        <v>75</v>
      </c>
      <c r="T207" t="s">
        <v>220</v>
      </c>
      <c r="U207" t="s">
        <v>76</v>
      </c>
      <c r="V207" t="s">
        <v>220</v>
      </c>
      <c r="W207" t="s">
        <v>77</v>
      </c>
      <c r="X207" t="s">
        <v>114</v>
      </c>
      <c r="Y207" t="s">
        <v>115</v>
      </c>
      <c r="Z207" t="s">
        <v>1056</v>
      </c>
      <c r="AA207" t="s">
        <v>1057</v>
      </c>
      <c r="AB207" t="s">
        <v>1058</v>
      </c>
      <c r="AC207" t="s">
        <v>1059</v>
      </c>
      <c r="AD207" t="s">
        <v>1060</v>
      </c>
      <c r="AE207" t="s">
        <v>83</v>
      </c>
      <c r="AF207" t="s">
        <v>1061</v>
      </c>
      <c r="AG207" t="s">
        <v>123</v>
      </c>
      <c r="AH207" t="s">
        <v>86</v>
      </c>
      <c r="AI207" t="s">
        <v>76</v>
      </c>
      <c r="AJ207">
        <v>3</v>
      </c>
      <c r="AK207">
        <v>3</v>
      </c>
      <c r="AL207" t="s">
        <v>124</v>
      </c>
      <c r="AM207" t="s">
        <v>457</v>
      </c>
      <c r="AN207" t="s">
        <v>126</v>
      </c>
      <c r="AO207">
        <v>6</v>
      </c>
      <c r="AP207">
        <v>0</v>
      </c>
      <c r="AQ207">
        <v>6</v>
      </c>
      <c r="AR207">
        <v>0</v>
      </c>
      <c r="AS207" t="s">
        <v>127</v>
      </c>
      <c r="AT207" t="s">
        <v>231</v>
      </c>
      <c r="AU207" t="s">
        <v>129</v>
      </c>
      <c r="AV207" t="s">
        <v>92</v>
      </c>
      <c r="AW207">
        <v>11.89</v>
      </c>
      <c r="AX207">
        <v>3.34</v>
      </c>
      <c r="AY207">
        <v>6</v>
      </c>
      <c r="AZ207">
        <v>8.18</v>
      </c>
      <c r="BA207">
        <v>22.39</v>
      </c>
      <c r="BB207">
        <v>10.5</v>
      </c>
      <c r="BC207">
        <v>6</v>
      </c>
      <c r="BD207">
        <v>25.73</v>
      </c>
      <c r="BE207" t="s">
        <v>93</v>
      </c>
      <c r="BF207" t="s">
        <v>157</v>
      </c>
      <c r="BI207">
        <v>207</v>
      </c>
    </row>
    <row r="208" spans="1:61">
      <c r="A208" t="s">
        <v>1062</v>
      </c>
      <c r="B208" t="s">
        <v>1049</v>
      </c>
      <c r="C208" t="s">
        <v>1050</v>
      </c>
      <c r="D208" t="s">
        <v>1051</v>
      </c>
      <c r="E208" t="s">
        <v>1052</v>
      </c>
      <c r="F208" t="s">
        <v>1053</v>
      </c>
      <c r="G208">
        <v>3.2869999999999999</v>
      </c>
      <c r="H208" t="s">
        <v>67</v>
      </c>
      <c r="I208">
        <v>2012</v>
      </c>
      <c r="J208" t="s">
        <v>1054</v>
      </c>
      <c r="K208" t="s">
        <v>167</v>
      </c>
      <c r="L208" t="s">
        <v>168</v>
      </c>
      <c r="M208" t="s">
        <v>71</v>
      </c>
      <c r="N208" t="s">
        <v>1055</v>
      </c>
      <c r="O208" t="s">
        <v>73</v>
      </c>
      <c r="P208" t="s">
        <v>74</v>
      </c>
      <c r="Q208" t="s">
        <v>75</v>
      </c>
      <c r="R208" t="s">
        <v>72</v>
      </c>
      <c r="S208" t="s">
        <v>75</v>
      </c>
      <c r="T208" t="s">
        <v>220</v>
      </c>
      <c r="U208" t="s">
        <v>76</v>
      </c>
      <c r="V208" t="s">
        <v>220</v>
      </c>
      <c r="W208" t="s">
        <v>77</v>
      </c>
      <c r="X208" t="s">
        <v>114</v>
      </c>
      <c r="Y208" t="s">
        <v>115</v>
      </c>
      <c r="Z208" t="s">
        <v>1056</v>
      </c>
      <c r="AA208" t="s">
        <v>1057</v>
      </c>
      <c r="AB208" t="s">
        <v>1058</v>
      </c>
      <c r="AC208" t="s">
        <v>1059</v>
      </c>
      <c r="AD208" t="s">
        <v>1060</v>
      </c>
      <c r="AE208" t="s">
        <v>83</v>
      </c>
      <c r="AF208" t="s">
        <v>1061</v>
      </c>
      <c r="AG208" t="s">
        <v>123</v>
      </c>
      <c r="AH208" t="s">
        <v>86</v>
      </c>
      <c r="AI208" t="s">
        <v>76</v>
      </c>
      <c r="AJ208">
        <v>3</v>
      </c>
      <c r="AK208">
        <v>3</v>
      </c>
      <c r="AL208" t="s">
        <v>124</v>
      </c>
      <c r="AM208" t="s">
        <v>457</v>
      </c>
      <c r="AN208" t="s">
        <v>126</v>
      </c>
      <c r="AO208">
        <v>6</v>
      </c>
      <c r="AP208">
        <v>0</v>
      </c>
      <c r="AQ208">
        <v>6</v>
      </c>
      <c r="AR208">
        <v>0</v>
      </c>
      <c r="AS208" t="s">
        <v>127</v>
      </c>
      <c r="AT208" t="s">
        <v>231</v>
      </c>
      <c r="AU208" t="s">
        <v>129</v>
      </c>
      <c r="AV208" t="s">
        <v>98</v>
      </c>
      <c r="AW208">
        <v>17.170000000000002</v>
      </c>
      <c r="AX208">
        <v>6.02</v>
      </c>
      <c r="AY208">
        <v>6</v>
      </c>
      <c r="AZ208">
        <v>14.74</v>
      </c>
      <c r="BA208">
        <v>23.33</v>
      </c>
      <c r="BB208">
        <v>10.26</v>
      </c>
      <c r="BC208">
        <v>6</v>
      </c>
      <c r="BD208">
        <v>25.14</v>
      </c>
      <c r="BE208" t="s">
        <v>93</v>
      </c>
      <c r="BF208" t="s">
        <v>157</v>
      </c>
      <c r="BI208">
        <v>208</v>
      </c>
    </row>
    <row r="209" spans="1:61">
      <c r="A209" t="s">
        <v>1063</v>
      </c>
      <c r="B209" t="s">
        <v>1049</v>
      </c>
      <c r="C209" t="s">
        <v>1050</v>
      </c>
      <c r="D209" t="s">
        <v>1051</v>
      </c>
      <c r="E209" t="s">
        <v>1052</v>
      </c>
      <c r="F209" t="s">
        <v>1053</v>
      </c>
      <c r="G209">
        <v>3.2869999999999999</v>
      </c>
      <c r="H209" t="s">
        <v>67</v>
      </c>
      <c r="I209">
        <v>2012</v>
      </c>
      <c r="J209" t="s">
        <v>1054</v>
      </c>
      <c r="K209" t="s">
        <v>167</v>
      </c>
      <c r="L209" t="s">
        <v>168</v>
      </c>
      <c r="M209" t="s">
        <v>71</v>
      </c>
      <c r="N209" t="s">
        <v>1055</v>
      </c>
      <c r="O209" t="s">
        <v>73</v>
      </c>
      <c r="P209" t="s">
        <v>74</v>
      </c>
      <c r="Q209" t="s">
        <v>75</v>
      </c>
      <c r="R209" t="s">
        <v>72</v>
      </c>
      <c r="S209" t="s">
        <v>75</v>
      </c>
      <c r="T209" t="s">
        <v>220</v>
      </c>
      <c r="U209" t="s">
        <v>76</v>
      </c>
      <c r="V209" t="s">
        <v>220</v>
      </c>
      <c r="W209" t="s">
        <v>77</v>
      </c>
      <c r="X209" t="s">
        <v>114</v>
      </c>
      <c r="Y209" t="s">
        <v>115</v>
      </c>
      <c r="Z209" t="s">
        <v>1056</v>
      </c>
      <c r="AA209" t="s">
        <v>1057</v>
      </c>
      <c r="AB209" t="s">
        <v>1058</v>
      </c>
      <c r="AC209" t="s">
        <v>1059</v>
      </c>
      <c r="AD209" t="s">
        <v>1060</v>
      </c>
      <c r="AE209" t="s">
        <v>83</v>
      </c>
      <c r="AF209" t="s">
        <v>1061</v>
      </c>
      <c r="AG209" t="s">
        <v>123</v>
      </c>
      <c r="AH209" t="s">
        <v>86</v>
      </c>
      <c r="AI209" t="s">
        <v>76</v>
      </c>
      <c r="AJ209">
        <v>3</v>
      </c>
      <c r="AK209">
        <v>3</v>
      </c>
      <c r="AL209" t="s">
        <v>124</v>
      </c>
      <c r="AM209" t="s">
        <v>457</v>
      </c>
      <c r="AN209" t="s">
        <v>126</v>
      </c>
      <c r="AO209">
        <v>6</v>
      </c>
      <c r="AP209">
        <v>0</v>
      </c>
      <c r="AQ209">
        <v>6</v>
      </c>
      <c r="AR209">
        <v>0</v>
      </c>
      <c r="AS209" t="s">
        <v>127</v>
      </c>
      <c r="AT209" t="s">
        <v>231</v>
      </c>
      <c r="AU209" t="s">
        <v>129</v>
      </c>
      <c r="AV209" t="s">
        <v>101</v>
      </c>
      <c r="AW209">
        <v>11.89</v>
      </c>
      <c r="AX209">
        <v>2.85</v>
      </c>
      <c r="AY209">
        <v>6</v>
      </c>
      <c r="AZ209">
        <v>6.97</v>
      </c>
      <c r="BA209">
        <v>19.329999999999998</v>
      </c>
      <c r="BB209">
        <v>6.38</v>
      </c>
      <c r="BC209">
        <v>6</v>
      </c>
      <c r="BD209">
        <v>15.62</v>
      </c>
      <c r="BE209" t="s">
        <v>93</v>
      </c>
      <c r="BF209" t="s">
        <v>157</v>
      </c>
      <c r="BI209">
        <v>209</v>
      </c>
    </row>
    <row r="210" spans="1:61">
      <c r="A210" t="s">
        <v>1064</v>
      </c>
      <c r="B210" t="s">
        <v>1049</v>
      </c>
      <c r="C210" t="s">
        <v>1065</v>
      </c>
      <c r="D210" t="s">
        <v>1051</v>
      </c>
      <c r="E210" t="s">
        <v>1052</v>
      </c>
      <c r="F210" t="s">
        <v>1053</v>
      </c>
      <c r="G210">
        <v>3.2869999999999999</v>
      </c>
      <c r="H210" t="s">
        <v>67</v>
      </c>
      <c r="I210">
        <v>2012</v>
      </c>
      <c r="J210" t="s">
        <v>1054</v>
      </c>
      <c r="K210" t="s">
        <v>167</v>
      </c>
      <c r="L210" t="s">
        <v>168</v>
      </c>
      <c r="M210" t="s">
        <v>71</v>
      </c>
      <c r="N210" t="s">
        <v>1066</v>
      </c>
      <c r="O210" t="s">
        <v>73</v>
      </c>
      <c r="P210" t="s">
        <v>74</v>
      </c>
      <c r="Q210" t="s">
        <v>75</v>
      </c>
      <c r="R210" t="s">
        <v>72</v>
      </c>
      <c r="S210" t="s">
        <v>75</v>
      </c>
      <c r="T210" t="s">
        <v>220</v>
      </c>
      <c r="U210" t="s">
        <v>76</v>
      </c>
      <c r="V210" t="s">
        <v>220</v>
      </c>
      <c r="W210" t="s">
        <v>77</v>
      </c>
      <c r="X210" t="s">
        <v>114</v>
      </c>
      <c r="Y210" t="s">
        <v>115</v>
      </c>
      <c r="Z210" t="s">
        <v>1056</v>
      </c>
      <c r="AA210" t="s">
        <v>1057</v>
      </c>
      <c r="AB210" t="s">
        <v>1058</v>
      </c>
      <c r="AC210" t="s">
        <v>1059</v>
      </c>
      <c r="AD210" t="s">
        <v>1060</v>
      </c>
      <c r="AE210" t="s">
        <v>83</v>
      </c>
      <c r="AF210" t="s">
        <v>1061</v>
      </c>
      <c r="AG210" t="s">
        <v>123</v>
      </c>
      <c r="AH210" t="s">
        <v>86</v>
      </c>
      <c r="AI210" t="s">
        <v>76</v>
      </c>
      <c r="AJ210">
        <v>3</v>
      </c>
      <c r="AK210">
        <v>3</v>
      </c>
      <c r="AL210" t="s">
        <v>124</v>
      </c>
      <c r="AM210" t="s">
        <v>457</v>
      </c>
      <c r="AN210" t="s">
        <v>126</v>
      </c>
      <c r="AO210">
        <v>5</v>
      </c>
      <c r="AP210">
        <v>0</v>
      </c>
      <c r="AQ210">
        <v>6</v>
      </c>
      <c r="AR210">
        <v>0</v>
      </c>
      <c r="AS210" t="s">
        <v>127</v>
      </c>
      <c r="AT210" t="s">
        <v>231</v>
      </c>
      <c r="AU210" t="s">
        <v>129</v>
      </c>
      <c r="AV210" t="s">
        <v>92</v>
      </c>
      <c r="AW210">
        <v>13.17</v>
      </c>
      <c r="AX210">
        <v>1.73</v>
      </c>
      <c r="AY210">
        <v>5</v>
      </c>
      <c r="AZ210">
        <v>3.86</v>
      </c>
      <c r="BA210">
        <v>16.78</v>
      </c>
      <c r="BB210">
        <v>1.1000000000000001</v>
      </c>
      <c r="BC210">
        <v>6</v>
      </c>
      <c r="BD210">
        <v>2.7</v>
      </c>
      <c r="BE210" t="s">
        <v>93</v>
      </c>
      <c r="BF210" t="s">
        <v>157</v>
      </c>
      <c r="BI210">
        <v>210</v>
      </c>
    </row>
    <row r="211" spans="1:61">
      <c r="A211" t="s">
        <v>1067</v>
      </c>
      <c r="B211" t="s">
        <v>1049</v>
      </c>
      <c r="C211" t="s">
        <v>1065</v>
      </c>
      <c r="D211" t="s">
        <v>1051</v>
      </c>
      <c r="E211" t="s">
        <v>1052</v>
      </c>
      <c r="F211" t="s">
        <v>1053</v>
      </c>
      <c r="G211">
        <v>3.2869999999999999</v>
      </c>
      <c r="H211" t="s">
        <v>67</v>
      </c>
      <c r="I211">
        <v>2012</v>
      </c>
      <c r="J211" t="s">
        <v>1054</v>
      </c>
      <c r="K211" t="s">
        <v>167</v>
      </c>
      <c r="L211" t="s">
        <v>168</v>
      </c>
      <c r="M211" t="s">
        <v>71</v>
      </c>
      <c r="N211" t="s">
        <v>1066</v>
      </c>
      <c r="O211" t="s">
        <v>73</v>
      </c>
      <c r="P211" t="s">
        <v>74</v>
      </c>
      <c r="Q211" t="s">
        <v>75</v>
      </c>
      <c r="R211" t="s">
        <v>72</v>
      </c>
      <c r="S211" t="s">
        <v>75</v>
      </c>
      <c r="T211" t="s">
        <v>220</v>
      </c>
      <c r="U211" t="s">
        <v>76</v>
      </c>
      <c r="V211" t="s">
        <v>220</v>
      </c>
      <c r="W211" t="s">
        <v>77</v>
      </c>
      <c r="X211" t="s">
        <v>114</v>
      </c>
      <c r="Y211" t="s">
        <v>115</v>
      </c>
      <c r="Z211" t="s">
        <v>1056</v>
      </c>
      <c r="AA211" t="s">
        <v>1057</v>
      </c>
      <c r="AB211" t="s">
        <v>1058</v>
      </c>
      <c r="AC211" t="s">
        <v>1059</v>
      </c>
      <c r="AD211" t="s">
        <v>1060</v>
      </c>
      <c r="AE211" t="s">
        <v>83</v>
      </c>
      <c r="AF211" t="s">
        <v>1061</v>
      </c>
      <c r="AG211" t="s">
        <v>123</v>
      </c>
      <c r="AH211" t="s">
        <v>86</v>
      </c>
      <c r="AI211" t="s">
        <v>76</v>
      </c>
      <c r="AJ211">
        <v>3</v>
      </c>
      <c r="AK211">
        <v>3</v>
      </c>
      <c r="AL211" t="s">
        <v>124</v>
      </c>
      <c r="AM211" t="s">
        <v>457</v>
      </c>
      <c r="AN211" t="s">
        <v>126</v>
      </c>
      <c r="AO211">
        <v>5</v>
      </c>
      <c r="AP211">
        <v>0</v>
      </c>
      <c r="AQ211">
        <v>6</v>
      </c>
      <c r="AR211">
        <v>0</v>
      </c>
      <c r="AS211" t="s">
        <v>127</v>
      </c>
      <c r="AT211" t="s">
        <v>231</v>
      </c>
      <c r="AU211" t="s">
        <v>129</v>
      </c>
      <c r="AV211" t="s">
        <v>98</v>
      </c>
      <c r="AW211">
        <v>22.33</v>
      </c>
      <c r="AX211">
        <v>8.16</v>
      </c>
      <c r="AY211">
        <v>5</v>
      </c>
      <c r="AZ211">
        <v>18.25</v>
      </c>
      <c r="BA211">
        <v>22.06</v>
      </c>
      <c r="BB211">
        <v>6.68</v>
      </c>
      <c r="BC211">
        <v>6</v>
      </c>
      <c r="BD211">
        <v>16.37</v>
      </c>
      <c r="BE211" t="s">
        <v>93</v>
      </c>
      <c r="BF211" t="s">
        <v>157</v>
      </c>
      <c r="BI211">
        <v>211</v>
      </c>
    </row>
    <row r="212" spans="1:61">
      <c r="A212" t="s">
        <v>1068</v>
      </c>
      <c r="B212" t="s">
        <v>1049</v>
      </c>
      <c r="C212" t="s">
        <v>1065</v>
      </c>
      <c r="D212" t="s">
        <v>1051</v>
      </c>
      <c r="E212" t="s">
        <v>1052</v>
      </c>
      <c r="F212" t="s">
        <v>1053</v>
      </c>
      <c r="G212">
        <v>3.2869999999999999</v>
      </c>
      <c r="H212" t="s">
        <v>67</v>
      </c>
      <c r="I212">
        <v>2012</v>
      </c>
      <c r="J212" t="s">
        <v>1054</v>
      </c>
      <c r="K212" t="s">
        <v>167</v>
      </c>
      <c r="L212" t="s">
        <v>168</v>
      </c>
      <c r="M212" t="s">
        <v>71</v>
      </c>
      <c r="N212" t="s">
        <v>1066</v>
      </c>
      <c r="O212" t="s">
        <v>73</v>
      </c>
      <c r="P212" t="s">
        <v>74</v>
      </c>
      <c r="Q212" t="s">
        <v>75</v>
      </c>
      <c r="R212" t="s">
        <v>72</v>
      </c>
      <c r="S212" t="s">
        <v>75</v>
      </c>
      <c r="T212" t="s">
        <v>220</v>
      </c>
      <c r="U212" t="s">
        <v>76</v>
      </c>
      <c r="V212" t="s">
        <v>220</v>
      </c>
      <c r="W212" t="s">
        <v>77</v>
      </c>
      <c r="X212" t="s">
        <v>114</v>
      </c>
      <c r="Y212" t="s">
        <v>115</v>
      </c>
      <c r="Z212" t="s">
        <v>1056</v>
      </c>
      <c r="AA212" t="s">
        <v>1057</v>
      </c>
      <c r="AB212" t="s">
        <v>1058</v>
      </c>
      <c r="AC212" t="s">
        <v>1059</v>
      </c>
      <c r="AD212" t="s">
        <v>1060</v>
      </c>
      <c r="AE212" t="s">
        <v>83</v>
      </c>
      <c r="AF212" t="s">
        <v>1061</v>
      </c>
      <c r="AG212" t="s">
        <v>123</v>
      </c>
      <c r="AH212" t="s">
        <v>86</v>
      </c>
      <c r="AI212" t="s">
        <v>76</v>
      </c>
      <c r="AJ212">
        <v>3</v>
      </c>
      <c r="AK212">
        <v>3</v>
      </c>
      <c r="AL212" t="s">
        <v>124</v>
      </c>
      <c r="AM212" t="s">
        <v>457</v>
      </c>
      <c r="AN212" t="s">
        <v>126</v>
      </c>
      <c r="AO212">
        <v>5</v>
      </c>
      <c r="AP212">
        <v>0</v>
      </c>
      <c r="AQ212">
        <v>6</v>
      </c>
      <c r="AR212">
        <v>0</v>
      </c>
      <c r="AS212" t="s">
        <v>127</v>
      </c>
      <c r="AT212" t="s">
        <v>231</v>
      </c>
      <c r="AU212" t="s">
        <v>129</v>
      </c>
      <c r="AV212" t="s">
        <v>101</v>
      </c>
      <c r="AW212">
        <v>20.83</v>
      </c>
      <c r="AX212">
        <v>9.85</v>
      </c>
      <c r="AY212">
        <v>5</v>
      </c>
      <c r="AZ212">
        <v>22.03</v>
      </c>
      <c r="BA212">
        <v>17.22</v>
      </c>
      <c r="BB212">
        <v>7.45</v>
      </c>
      <c r="BC212">
        <v>6</v>
      </c>
      <c r="BD212">
        <v>18.25</v>
      </c>
      <c r="BE212" t="s">
        <v>93</v>
      </c>
      <c r="BF212" t="s">
        <v>157</v>
      </c>
      <c r="BI212">
        <v>212</v>
      </c>
    </row>
    <row r="213" spans="1:61">
      <c r="A213" t="s">
        <v>1069</v>
      </c>
      <c r="B213" t="s">
        <v>1070</v>
      </c>
      <c r="C213" t="s">
        <v>1071</v>
      </c>
      <c r="D213" t="s">
        <v>1072</v>
      </c>
      <c r="E213" t="s">
        <v>1073</v>
      </c>
      <c r="F213" t="s">
        <v>187</v>
      </c>
      <c r="G213">
        <v>3.234</v>
      </c>
      <c r="H213" t="s">
        <v>67</v>
      </c>
      <c r="I213">
        <v>2012</v>
      </c>
      <c r="J213" t="s">
        <v>1074</v>
      </c>
      <c r="K213" t="s">
        <v>167</v>
      </c>
      <c r="L213" t="s">
        <v>168</v>
      </c>
      <c r="M213" t="s">
        <v>71</v>
      </c>
      <c r="N213" t="s">
        <v>1075</v>
      </c>
      <c r="O213" t="s">
        <v>73</v>
      </c>
      <c r="P213" t="s">
        <v>74</v>
      </c>
      <c r="Q213" t="s">
        <v>219</v>
      </c>
      <c r="R213" t="s">
        <v>220</v>
      </c>
      <c r="S213" t="s">
        <v>221</v>
      </c>
      <c r="T213" t="s">
        <v>220</v>
      </c>
      <c r="U213" t="s">
        <v>220</v>
      </c>
      <c r="V213" t="s">
        <v>220</v>
      </c>
      <c r="W213" t="s">
        <v>170</v>
      </c>
      <c r="X213" t="s">
        <v>356</v>
      </c>
      <c r="Y213" t="s">
        <v>356</v>
      </c>
      <c r="Z213" t="s">
        <v>716</v>
      </c>
      <c r="AA213" t="s">
        <v>1005</v>
      </c>
      <c r="AB213" t="s">
        <v>1076</v>
      </c>
      <c r="AC213" t="s">
        <v>1077</v>
      </c>
      <c r="AD213" t="s">
        <v>1008</v>
      </c>
      <c r="AE213" t="s">
        <v>83</v>
      </c>
      <c r="AF213" t="s">
        <v>1078</v>
      </c>
      <c r="AG213" t="s">
        <v>123</v>
      </c>
      <c r="AH213" t="s">
        <v>154</v>
      </c>
      <c r="AI213" t="s">
        <v>76</v>
      </c>
      <c r="AJ213">
        <v>1</v>
      </c>
      <c r="AK213" t="s">
        <v>607</v>
      </c>
      <c r="AL213">
        <v>10</v>
      </c>
      <c r="AM213" t="s">
        <v>1010</v>
      </c>
      <c r="AN213" t="s">
        <v>88</v>
      </c>
      <c r="AO213">
        <v>13</v>
      </c>
      <c r="AP213">
        <v>0</v>
      </c>
      <c r="AQ213">
        <v>13</v>
      </c>
      <c r="AR213">
        <v>0</v>
      </c>
      <c r="AS213" t="s">
        <v>127</v>
      </c>
      <c r="AT213" t="s">
        <v>1079</v>
      </c>
      <c r="AU213" t="s">
        <v>129</v>
      </c>
      <c r="AV213" t="s">
        <v>98</v>
      </c>
      <c r="AW213">
        <v>0.62</v>
      </c>
      <c r="AX213">
        <v>0.04</v>
      </c>
      <c r="AY213">
        <v>13</v>
      </c>
      <c r="AZ213">
        <v>0.14000000000000001</v>
      </c>
      <c r="BA213">
        <v>0.44</v>
      </c>
      <c r="BB213">
        <v>0.06</v>
      </c>
      <c r="BC213">
        <v>13</v>
      </c>
      <c r="BD213">
        <v>0.2</v>
      </c>
      <c r="BE213" t="s">
        <v>93</v>
      </c>
      <c r="BF213" t="s">
        <v>726</v>
      </c>
      <c r="BG213" t="s">
        <v>1080</v>
      </c>
      <c r="BI213">
        <v>213</v>
      </c>
    </row>
    <row r="214" spans="1:61">
      <c r="A214" t="s">
        <v>1081</v>
      </c>
      <c r="B214" t="s">
        <v>1070</v>
      </c>
      <c r="C214" t="s">
        <v>1082</v>
      </c>
      <c r="D214" t="s">
        <v>1083</v>
      </c>
      <c r="E214" t="s">
        <v>1073</v>
      </c>
      <c r="F214" t="s">
        <v>187</v>
      </c>
      <c r="G214">
        <v>3.234</v>
      </c>
      <c r="H214" t="s">
        <v>67</v>
      </c>
      <c r="I214">
        <v>2012</v>
      </c>
      <c r="J214" t="s">
        <v>1074</v>
      </c>
      <c r="K214" t="s">
        <v>167</v>
      </c>
      <c r="L214" t="s">
        <v>168</v>
      </c>
      <c r="M214" t="s">
        <v>71</v>
      </c>
      <c r="N214" t="s">
        <v>1084</v>
      </c>
      <c r="O214" t="s">
        <v>73</v>
      </c>
      <c r="P214" t="s">
        <v>74</v>
      </c>
      <c r="Q214" t="s">
        <v>219</v>
      </c>
      <c r="R214" t="s">
        <v>220</v>
      </c>
      <c r="S214" t="s">
        <v>221</v>
      </c>
      <c r="T214" t="s">
        <v>220</v>
      </c>
      <c r="U214" t="s">
        <v>220</v>
      </c>
      <c r="V214" t="s">
        <v>220</v>
      </c>
      <c r="W214" t="s">
        <v>170</v>
      </c>
      <c r="X214" t="s">
        <v>356</v>
      </c>
      <c r="Y214" t="s">
        <v>356</v>
      </c>
      <c r="Z214" t="s">
        <v>716</v>
      </c>
      <c r="AA214" t="s">
        <v>1005</v>
      </c>
      <c r="AB214" t="s">
        <v>1076</v>
      </c>
      <c r="AC214" t="s">
        <v>1077</v>
      </c>
      <c r="AD214" t="s">
        <v>1008</v>
      </c>
      <c r="AE214" t="s">
        <v>83</v>
      </c>
      <c r="AF214" t="s">
        <v>1078</v>
      </c>
      <c r="AG214" t="s">
        <v>123</v>
      </c>
      <c r="AH214" t="s">
        <v>154</v>
      </c>
      <c r="AI214" t="s">
        <v>76</v>
      </c>
      <c r="AJ214">
        <v>1</v>
      </c>
      <c r="AK214" t="s">
        <v>607</v>
      </c>
      <c r="AL214">
        <v>10</v>
      </c>
      <c r="AM214" t="s">
        <v>1010</v>
      </c>
      <c r="AN214" t="s">
        <v>88</v>
      </c>
      <c r="AO214">
        <v>13</v>
      </c>
      <c r="AP214">
        <v>0</v>
      </c>
      <c r="AQ214">
        <v>13</v>
      </c>
      <c r="AR214">
        <v>0</v>
      </c>
      <c r="AS214" t="s">
        <v>127</v>
      </c>
      <c r="AT214" t="s">
        <v>1079</v>
      </c>
      <c r="AU214" t="s">
        <v>129</v>
      </c>
      <c r="AV214" t="s">
        <v>98</v>
      </c>
      <c r="AW214">
        <v>0.46</v>
      </c>
      <c r="AX214">
        <v>0.06</v>
      </c>
      <c r="AY214">
        <v>13</v>
      </c>
      <c r="AZ214">
        <v>0.21</v>
      </c>
      <c r="BA214">
        <v>0.49</v>
      </c>
      <c r="BB214">
        <v>0.08</v>
      </c>
      <c r="BC214">
        <v>13</v>
      </c>
      <c r="BD214">
        <v>0.28999999999999998</v>
      </c>
      <c r="BE214" t="s">
        <v>93</v>
      </c>
      <c r="BF214" t="s">
        <v>726</v>
      </c>
      <c r="BG214" t="s">
        <v>1080</v>
      </c>
      <c r="BI214">
        <v>214</v>
      </c>
    </row>
    <row r="215" spans="1:61">
      <c r="A215" t="s">
        <v>1085</v>
      </c>
      <c r="B215" t="s">
        <v>1086</v>
      </c>
      <c r="C215" t="s">
        <v>1087</v>
      </c>
      <c r="D215" t="s">
        <v>1088</v>
      </c>
      <c r="E215" t="s">
        <v>1089</v>
      </c>
      <c r="F215" t="s">
        <v>1090</v>
      </c>
      <c r="G215">
        <v>7.048</v>
      </c>
      <c r="H215" t="s">
        <v>67</v>
      </c>
      <c r="I215">
        <v>2013</v>
      </c>
      <c r="J215" t="s">
        <v>1091</v>
      </c>
      <c r="K215" t="s">
        <v>167</v>
      </c>
      <c r="L215" t="s">
        <v>168</v>
      </c>
      <c r="M215" t="s">
        <v>71</v>
      </c>
      <c r="N215" t="s">
        <v>1092</v>
      </c>
      <c r="O215" t="s">
        <v>73</v>
      </c>
      <c r="P215" t="s">
        <v>74</v>
      </c>
      <c r="Q215" t="s">
        <v>75</v>
      </c>
      <c r="R215" t="s">
        <v>72</v>
      </c>
      <c r="S215" t="s">
        <v>75</v>
      </c>
      <c r="T215" t="s">
        <v>220</v>
      </c>
      <c r="U215" t="s">
        <v>220</v>
      </c>
      <c r="V215" t="s">
        <v>220</v>
      </c>
      <c r="W215" t="s">
        <v>170</v>
      </c>
      <c r="X215" t="s">
        <v>356</v>
      </c>
      <c r="Y215" t="s">
        <v>356</v>
      </c>
      <c r="Z215" t="s">
        <v>716</v>
      </c>
      <c r="AA215" t="s">
        <v>1005</v>
      </c>
      <c r="AB215" t="s">
        <v>250</v>
      </c>
      <c r="AC215" t="s">
        <v>1077</v>
      </c>
      <c r="AD215" t="s">
        <v>1008</v>
      </c>
      <c r="AE215" t="s">
        <v>83</v>
      </c>
      <c r="AF215" t="s">
        <v>1093</v>
      </c>
      <c r="AG215" t="s">
        <v>85</v>
      </c>
      <c r="AH215" t="s">
        <v>86</v>
      </c>
      <c r="AI215" t="s">
        <v>76</v>
      </c>
      <c r="AJ215">
        <v>1</v>
      </c>
      <c r="AK215">
        <v>10</v>
      </c>
      <c r="AL215">
        <v>10</v>
      </c>
      <c r="AM215" t="s">
        <v>1010</v>
      </c>
      <c r="AN215" t="s">
        <v>88</v>
      </c>
      <c r="AO215">
        <v>5</v>
      </c>
      <c r="AP215">
        <v>0</v>
      </c>
      <c r="AQ215">
        <v>7</v>
      </c>
      <c r="AR215">
        <v>0</v>
      </c>
      <c r="AS215" t="s">
        <v>127</v>
      </c>
      <c r="AT215" t="s">
        <v>448</v>
      </c>
      <c r="AU215" t="s">
        <v>91</v>
      </c>
      <c r="AV215" t="s">
        <v>98</v>
      </c>
      <c r="AW215">
        <v>0.57999999999999996</v>
      </c>
      <c r="AX215">
        <v>0.15</v>
      </c>
      <c r="AY215">
        <v>5</v>
      </c>
      <c r="AZ215">
        <v>0.33</v>
      </c>
      <c r="BA215">
        <v>0.27</v>
      </c>
      <c r="BB215">
        <v>0.04</v>
      </c>
      <c r="BC215">
        <v>7</v>
      </c>
      <c r="BD215">
        <v>0.1</v>
      </c>
      <c r="BE215" t="s">
        <v>93</v>
      </c>
      <c r="BF215" t="s">
        <v>1094</v>
      </c>
      <c r="BG215" t="s">
        <v>1080</v>
      </c>
      <c r="BI215">
        <v>215</v>
      </c>
    </row>
    <row r="216" spans="1:61">
      <c r="A216" t="s">
        <v>1095</v>
      </c>
      <c r="B216" t="s">
        <v>1086</v>
      </c>
      <c r="C216" t="s">
        <v>1096</v>
      </c>
      <c r="D216" t="s">
        <v>1097</v>
      </c>
      <c r="E216" t="s">
        <v>1089</v>
      </c>
      <c r="F216" t="s">
        <v>1090</v>
      </c>
      <c r="G216">
        <v>7.048</v>
      </c>
      <c r="H216" t="s">
        <v>67</v>
      </c>
      <c r="I216">
        <v>2013</v>
      </c>
      <c r="J216" t="s">
        <v>1091</v>
      </c>
      <c r="K216" t="s">
        <v>167</v>
      </c>
      <c r="L216" t="s">
        <v>168</v>
      </c>
      <c r="M216" t="s">
        <v>71</v>
      </c>
      <c r="N216" t="s">
        <v>1098</v>
      </c>
      <c r="O216" t="s">
        <v>73</v>
      </c>
      <c r="P216" t="s">
        <v>74</v>
      </c>
      <c r="Q216" t="s">
        <v>75</v>
      </c>
      <c r="R216" t="s">
        <v>72</v>
      </c>
      <c r="S216" t="s">
        <v>75</v>
      </c>
      <c r="T216" t="s">
        <v>220</v>
      </c>
      <c r="U216" t="s">
        <v>220</v>
      </c>
      <c r="V216" t="s">
        <v>220</v>
      </c>
      <c r="W216" t="s">
        <v>170</v>
      </c>
      <c r="X216" t="s">
        <v>356</v>
      </c>
      <c r="Y216" t="s">
        <v>356</v>
      </c>
      <c r="Z216" t="s">
        <v>716</v>
      </c>
      <c r="AA216" t="s">
        <v>1005</v>
      </c>
      <c r="AB216" t="s">
        <v>250</v>
      </c>
      <c r="AC216" t="s">
        <v>1077</v>
      </c>
      <c r="AD216" t="s">
        <v>1008</v>
      </c>
      <c r="AE216" t="s">
        <v>83</v>
      </c>
      <c r="AF216" t="s">
        <v>1099</v>
      </c>
      <c r="AG216" t="s">
        <v>85</v>
      </c>
      <c r="AH216" t="s">
        <v>86</v>
      </c>
      <c r="AI216" t="s">
        <v>76</v>
      </c>
      <c r="AJ216">
        <v>1</v>
      </c>
      <c r="AK216">
        <v>10</v>
      </c>
      <c r="AL216">
        <v>10</v>
      </c>
      <c r="AM216" t="s">
        <v>1010</v>
      </c>
      <c r="AN216" t="s">
        <v>88</v>
      </c>
      <c r="AO216">
        <v>6</v>
      </c>
      <c r="AP216">
        <v>0</v>
      </c>
      <c r="AQ216">
        <v>6</v>
      </c>
      <c r="AR216">
        <v>0</v>
      </c>
      <c r="AS216" t="s">
        <v>127</v>
      </c>
      <c r="AT216" t="s">
        <v>448</v>
      </c>
      <c r="AU216" t="s">
        <v>91</v>
      </c>
      <c r="AV216" t="s">
        <v>98</v>
      </c>
      <c r="AW216">
        <v>0.38</v>
      </c>
      <c r="AX216">
        <v>0.05</v>
      </c>
      <c r="AY216">
        <v>6</v>
      </c>
      <c r="AZ216">
        <v>0.12</v>
      </c>
      <c r="BA216">
        <v>0.17</v>
      </c>
      <c r="BB216">
        <v>7.0000000000000007E-2</v>
      </c>
      <c r="BC216">
        <v>6</v>
      </c>
      <c r="BD216">
        <v>0.18</v>
      </c>
      <c r="BE216" t="s">
        <v>93</v>
      </c>
      <c r="BF216" t="s">
        <v>1094</v>
      </c>
      <c r="BG216" t="s">
        <v>1080</v>
      </c>
      <c r="BI216">
        <v>216</v>
      </c>
    </row>
    <row r="217" spans="1:61">
      <c r="A217" t="s">
        <v>1100</v>
      </c>
      <c r="B217" t="s">
        <v>1101</v>
      </c>
      <c r="C217" t="s">
        <v>1102</v>
      </c>
      <c r="D217" t="s">
        <v>1103</v>
      </c>
      <c r="E217" t="s">
        <v>1104</v>
      </c>
      <c r="F217" t="s">
        <v>66</v>
      </c>
      <c r="G217">
        <v>1.6910000000000001</v>
      </c>
      <c r="H217" t="s">
        <v>67</v>
      </c>
      <c r="I217">
        <v>2011</v>
      </c>
      <c r="J217" t="s">
        <v>1105</v>
      </c>
      <c r="K217" t="s">
        <v>525</v>
      </c>
      <c r="L217" t="s">
        <v>526</v>
      </c>
      <c r="M217" t="s">
        <v>71</v>
      </c>
      <c r="N217" t="s">
        <v>650</v>
      </c>
      <c r="O217" t="s">
        <v>73</v>
      </c>
      <c r="P217" t="s">
        <v>74</v>
      </c>
      <c r="Q217" t="s">
        <v>75</v>
      </c>
      <c r="R217" t="s">
        <v>72</v>
      </c>
      <c r="S217" t="s">
        <v>75</v>
      </c>
      <c r="T217" t="s">
        <v>76</v>
      </c>
      <c r="U217" t="s">
        <v>76</v>
      </c>
      <c r="V217" t="s">
        <v>76</v>
      </c>
      <c r="W217" t="s">
        <v>77</v>
      </c>
      <c r="X217" t="s">
        <v>114</v>
      </c>
      <c r="Y217" t="s">
        <v>115</v>
      </c>
      <c r="Z217" t="s">
        <v>150</v>
      </c>
      <c r="AA217" t="s">
        <v>1106</v>
      </c>
      <c r="AB217" t="s">
        <v>152</v>
      </c>
      <c r="AC217" t="s">
        <v>651</v>
      </c>
      <c r="AD217" t="s">
        <v>1107</v>
      </c>
      <c r="AE217" t="s">
        <v>83</v>
      </c>
      <c r="AF217" t="s">
        <v>1108</v>
      </c>
      <c r="AG217" t="s">
        <v>85</v>
      </c>
      <c r="AH217" t="s">
        <v>154</v>
      </c>
      <c r="AI217" t="s">
        <v>76</v>
      </c>
      <c r="AJ217">
        <v>3</v>
      </c>
      <c r="AK217" t="s">
        <v>1109</v>
      </c>
      <c r="AL217" t="s">
        <v>124</v>
      </c>
      <c r="AM217" t="s">
        <v>534</v>
      </c>
      <c r="AN217" t="s">
        <v>88</v>
      </c>
      <c r="AO217">
        <v>0</v>
      </c>
      <c r="AP217">
        <v>6</v>
      </c>
      <c r="AQ217">
        <v>0</v>
      </c>
      <c r="AR217">
        <v>6</v>
      </c>
      <c r="AS217" t="s">
        <v>138</v>
      </c>
      <c r="AT217" t="s">
        <v>1110</v>
      </c>
      <c r="AU217" t="s">
        <v>129</v>
      </c>
      <c r="AV217" t="s">
        <v>92</v>
      </c>
      <c r="AW217">
        <v>-0.03</v>
      </c>
      <c r="AX217">
        <v>0.02</v>
      </c>
      <c r="AY217">
        <v>6</v>
      </c>
      <c r="AZ217">
        <v>0.05</v>
      </c>
      <c r="BA217">
        <v>-0.11</v>
      </c>
      <c r="BB217">
        <v>0.03</v>
      </c>
      <c r="BC217">
        <v>6</v>
      </c>
      <c r="BD217">
        <v>0.08</v>
      </c>
      <c r="BE217" t="s">
        <v>669</v>
      </c>
      <c r="BF217" t="s">
        <v>426</v>
      </c>
      <c r="BI217">
        <v>217</v>
      </c>
    </row>
    <row r="218" spans="1:61">
      <c r="A218" t="s">
        <v>1111</v>
      </c>
      <c r="B218" t="s">
        <v>1101</v>
      </c>
      <c r="C218" t="s">
        <v>1102</v>
      </c>
      <c r="D218" t="s">
        <v>1103</v>
      </c>
      <c r="E218" t="s">
        <v>1104</v>
      </c>
      <c r="F218" t="s">
        <v>66</v>
      </c>
      <c r="G218">
        <v>1.6910000000000001</v>
      </c>
      <c r="H218" t="s">
        <v>67</v>
      </c>
      <c r="I218">
        <v>2011</v>
      </c>
      <c r="J218" t="s">
        <v>1105</v>
      </c>
      <c r="K218" t="s">
        <v>525</v>
      </c>
      <c r="L218" t="s">
        <v>526</v>
      </c>
      <c r="M218" t="s">
        <v>71</v>
      </c>
      <c r="N218" t="s">
        <v>650</v>
      </c>
      <c r="O218" t="s">
        <v>73</v>
      </c>
      <c r="P218" t="s">
        <v>74</v>
      </c>
      <c r="Q218" t="s">
        <v>75</v>
      </c>
      <c r="R218" t="s">
        <v>72</v>
      </c>
      <c r="S218" t="s">
        <v>75</v>
      </c>
      <c r="T218" t="s">
        <v>76</v>
      </c>
      <c r="U218" t="s">
        <v>76</v>
      </c>
      <c r="V218" t="s">
        <v>76</v>
      </c>
      <c r="W218" t="s">
        <v>77</v>
      </c>
      <c r="X218" t="s">
        <v>114</v>
      </c>
      <c r="Y218" t="s">
        <v>115</v>
      </c>
      <c r="Z218" t="s">
        <v>150</v>
      </c>
      <c r="AA218" t="s">
        <v>1106</v>
      </c>
      <c r="AB218" t="s">
        <v>152</v>
      </c>
      <c r="AC218" t="s">
        <v>651</v>
      </c>
      <c r="AD218" t="s">
        <v>1107</v>
      </c>
      <c r="AE218" t="s">
        <v>83</v>
      </c>
      <c r="AF218" t="s">
        <v>1108</v>
      </c>
      <c r="AG218" t="s">
        <v>85</v>
      </c>
      <c r="AH218" t="s">
        <v>154</v>
      </c>
      <c r="AI218" t="s">
        <v>76</v>
      </c>
      <c r="AJ218">
        <v>3</v>
      </c>
      <c r="AK218" t="s">
        <v>1109</v>
      </c>
      <c r="AL218" t="s">
        <v>124</v>
      </c>
      <c r="AM218" t="s">
        <v>534</v>
      </c>
      <c r="AN218" t="s">
        <v>88</v>
      </c>
      <c r="AO218">
        <v>0</v>
      </c>
      <c r="AP218">
        <v>6</v>
      </c>
      <c r="AQ218">
        <v>0</v>
      </c>
      <c r="AR218">
        <v>6</v>
      </c>
      <c r="AS218" t="s">
        <v>138</v>
      </c>
      <c r="AT218" t="s">
        <v>1110</v>
      </c>
      <c r="AU218" t="s">
        <v>129</v>
      </c>
      <c r="AV218" t="s">
        <v>98</v>
      </c>
      <c r="AW218">
        <v>0</v>
      </c>
      <c r="AX218">
        <v>0.02</v>
      </c>
      <c r="AY218">
        <v>6</v>
      </c>
      <c r="AZ218">
        <v>0.04</v>
      </c>
      <c r="BA218">
        <v>-0.05</v>
      </c>
      <c r="BB218">
        <v>0.02</v>
      </c>
      <c r="BC218">
        <v>6</v>
      </c>
      <c r="BD218">
        <v>0.05</v>
      </c>
      <c r="BE218" t="s">
        <v>669</v>
      </c>
      <c r="BF218" t="s">
        <v>426</v>
      </c>
      <c r="BI218">
        <v>218</v>
      </c>
    </row>
    <row r="219" spans="1:61">
      <c r="A219" t="s">
        <v>1112</v>
      </c>
      <c r="B219" t="s">
        <v>1101</v>
      </c>
      <c r="C219" t="s">
        <v>1102</v>
      </c>
      <c r="D219" t="s">
        <v>1103</v>
      </c>
      <c r="E219" t="s">
        <v>1104</v>
      </c>
      <c r="F219" t="s">
        <v>66</v>
      </c>
      <c r="G219">
        <v>1.6910000000000001</v>
      </c>
      <c r="H219" t="s">
        <v>67</v>
      </c>
      <c r="I219">
        <v>2011</v>
      </c>
      <c r="J219" t="s">
        <v>1105</v>
      </c>
      <c r="K219" t="s">
        <v>525</v>
      </c>
      <c r="L219" t="s">
        <v>526</v>
      </c>
      <c r="M219" t="s">
        <v>71</v>
      </c>
      <c r="N219" t="s">
        <v>650</v>
      </c>
      <c r="O219" t="s">
        <v>73</v>
      </c>
      <c r="P219" t="s">
        <v>74</v>
      </c>
      <c r="Q219" t="s">
        <v>75</v>
      </c>
      <c r="R219" t="s">
        <v>72</v>
      </c>
      <c r="S219" t="s">
        <v>75</v>
      </c>
      <c r="T219" t="s">
        <v>76</v>
      </c>
      <c r="U219" t="s">
        <v>76</v>
      </c>
      <c r="V219" t="s">
        <v>76</v>
      </c>
      <c r="W219" t="s">
        <v>77</v>
      </c>
      <c r="X219" t="s">
        <v>114</v>
      </c>
      <c r="Y219" t="s">
        <v>115</v>
      </c>
      <c r="Z219" t="s">
        <v>150</v>
      </c>
      <c r="AA219" t="s">
        <v>1106</v>
      </c>
      <c r="AB219" t="s">
        <v>152</v>
      </c>
      <c r="AC219" t="s">
        <v>651</v>
      </c>
      <c r="AD219" t="s">
        <v>1107</v>
      </c>
      <c r="AE219" t="s">
        <v>83</v>
      </c>
      <c r="AF219" t="s">
        <v>1108</v>
      </c>
      <c r="AG219" t="s">
        <v>85</v>
      </c>
      <c r="AH219" t="s">
        <v>154</v>
      </c>
      <c r="AI219" t="s">
        <v>76</v>
      </c>
      <c r="AJ219">
        <v>3</v>
      </c>
      <c r="AK219" t="s">
        <v>1109</v>
      </c>
      <c r="AL219" t="s">
        <v>124</v>
      </c>
      <c r="AM219" t="s">
        <v>534</v>
      </c>
      <c r="AN219" t="s">
        <v>88</v>
      </c>
      <c r="AO219">
        <v>0</v>
      </c>
      <c r="AP219">
        <v>6</v>
      </c>
      <c r="AQ219">
        <v>0</v>
      </c>
      <c r="AR219">
        <v>6</v>
      </c>
      <c r="AS219" t="s">
        <v>138</v>
      </c>
      <c r="AT219" t="s">
        <v>1110</v>
      </c>
      <c r="AU219" t="s">
        <v>129</v>
      </c>
      <c r="AV219" t="s">
        <v>101</v>
      </c>
      <c r="AW219">
        <v>0.02</v>
      </c>
      <c r="AX219">
        <v>0.02</v>
      </c>
      <c r="AY219">
        <v>6</v>
      </c>
      <c r="AZ219">
        <v>0.05</v>
      </c>
      <c r="BA219">
        <v>0.01</v>
      </c>
      <c r="BB219">
        <v>0.02</v>
      </c>
      <c r="BC219">
        <v>6</v>
      </c>
      <c r="BD219">
        <v>0.05</v>
      </c>
      <c r="BE219" t="s">
        <v>669</v>
      </c>
      <c r="BF219" t="s">
        <v>426</v>
      </c>
      <c r="BI219">
        <v>219</v>
      </c>
    </row>
    <row r="220" spans="1:61">
      <c r="A220" t="s">
        <v>1113</v>
      </c>
      <c r="B220" t="s">
        <v>1114</v>
      </c>
      <c r="C220" t="s">
        <v>1115</v>
      </c>
      <c r="D220" t="s">
        <v>1116</v>
      </c>
      <c r="E220" t="s">
        <v>1117</v>
      </c>
      <c r="F220" t="s">
        <v>415</v>
      </c>
      <c r="G220">
        <v>2.5819999999999999</v>
      </c>
      <c r="H220" t="s">
        <v>67</v>
      </c>
      <c r="I220">
        <v>2017</v>
      </c>
      <c r="J220" t="s">
        <v>1118</v>
      </c>
      <c r="K220" t="s">
        <v>1119</v>
      </c>
      <c r="L220" t="s">
        <v>244</v>
      </c>
      <c r="M220" t="s">
        <v>245</v>
      </c>
      <c r="N220" t="s">
        <v>72</v>
      </c>
      <c r="O220" t="s">
        <v>218</v>
      </c>
      <c r="P220" t="s">
        <v>74</v>
      </c>
      <c r="Q220" t="s">
        <v>75</v>
      </c>
      <c r="R220" t="s">
        <v>72</v>
      </c>
      <c r="S220" t="s">
        <v>75</v>
      </c>
      <c r="T220" t="s">
        <v>76</v>
      </c>
      <c r="U220" t="s">
        <v>76</v>
      </c>
      <c r="V220" t="s">
        <v>220</v>
      </c>
      <c r="W220" t="s">
        <v>77</v>
      </c>
      <c r="X220" t="s">
        <v>246</v>
      </c>
      <c r="Y220" t="s">
        <v>247</v>
      </c>
      <c r="Z220" t="s">
        <v>248</v>
      </c>
      <c r="AA220" t="s">
        <v>1120</v>
      </c>
      <c r="AB220" t="s">
        <v>250</v>
      </c>
      <c r="AC220" t="s">
        <v>1121</v>
      </c>
      <c r="AD220" t="s">
        <v>1122</v>
      </c>
      <c r="AE220" t="s">
        <v>83</v>
      </c>
      <c r="AF220" t="s">
        <v>1123</v>
      </c>
      <c r="AG220" t="s">
        <v>85</v>
      </c>
      <c r="AH220" t="s">
        <v>154</v>
      </c>
      <c r="AI220" t="s">
        <v>76</v>
      </c>
      <c r="AJ220" t="s">
        <v>1124</v>
      </c>
      <c r="AK220" t="s">
        <v>87</v>
      </c>
      <c r="AN220" t="s">
        <v>88</v>
      </c>
      <c r="AO220">
        <v>0</v>
      </c>
      <c r="AP220">
        <v>26</v>
      </c>
      <c r="AQ220">
        <v>0</v>
      </c>
      <c r="AR220">
        <v>13</v>
      </c>
      <c r="AS220" t="s">
        <v>138</v>
      </c>
      <c r="AT220" t="s">
        <v>255</v>
      </c>
      <c r="AU220" t="s">
        <v>91</v>
      </c>
      <c r="AV220" t="s">
        <v>92</v>
      </c>
      <c r="AW220">
        <v>0.31</v>
      </c>
      <c r="AX220">
        <v>0.09</v>
      </c>
      <c r="AY220">
        <v>26</v>
      </c>
      <c r="AZ220">
        <v>0.45</v>
      </c>
      <c r="BA220">
        <v>7.0000000000000007E-2</v>
      </c>
      <c r="BB220">
        <v>7.0000000000000007E-2</v>
      </c>
      <c r="BC220">
        <v>13</v>
      </c>
      <c r="BD220">
        <v>0.26</v>
      </c>
      <c r="BE220" t="s">
        <v>93</v>
      </c>
      <c r="BF220" t="s">
        <v>94</v>
      </c>
      <c r="BG220" t="s">
        <v>1125</v>
      </c>
      <c r="BH220" t="s">
        <v>96</v>
      </c>
      <c r="BI220">
        <v>220</v>
      </c>
    </row>
    <row r="221" spans="1:61">
      <c r="A221" t="s">
        <v>1126</v>
      </c>
      <c r="B221" t="s">
        <v>1114</v>
      </c>
      <c r="C221" t="s">
        <v>1115</v>
      </c>
      <c r="D221" t="s">
        <v>1116</v>
      </c>
      <c r="E221" t="s">
        <v>1117</v>
      </c>
      <c r="F221" t="s">
        <v>415</v>
      </c>
      <c r="G221">
        <v>2.5819999999999999</v>
      </c>
      <c r="H221" t="s">
        <v>67</v>
      </c>
      <c r="I221">
        <v>2017</v>
      </c>
      <c r="J221" t="s">
        <v>1118</v>
      </c>
      <c r="K221" t="s">
        <v>1119</v>
      </c>
      <c r="L221" t="s">
        <v>244</v>
      </c>
      <c r="M221" t="s">
        <v>245</v>
      </c>
      <c r="N221" t="s">
        <v>72</v>
      </c>
      <c r="O221" t="s">
        <v>218</v>
      </c>
      <c r="P221" t="s">
        <v>74</v>
      </c>
      <c r="Q221" t="s">
        <v>75</v>
      </c>
      <c r="R221" t="s">
        <v>72</v>
      </c>
      <c r="S221" t="s">
        <v>75</v>
      </c>
      <c r="T221" t="s">
        <v>76</v>
      </c>
      <c r="U221" t="s">
        <v>76</v>
      </c>
      <c r="V221" t="s">
        <v>220</v>
      </c>
      <c r="W221" t="s">
        <v>77</v>
      </c>
      <c r="X221" t="s">
        <v>246</v>
      </c>
      <c r="Y221" t="s">
        <v>247</v>
      </c>
      <c r="Z221" t="s">
        <v>248</v>
      </c>
      <c r="AA221" t="s">
        <v>1120</v>
      </c>
      <c r="AB221" t="s">
        <v>250</v>
      </c>
      <c r="AC221" t="s">
        <v>1121</v>
      </c>
      <c r="AD221" t="s">
        <v>1122</v>
      </c>
      <c r="AE221" t="s">
        <v>83</v>
      </c>
      <c r="AF221" t="s">
        <v>1123</v>
      </c>
      <c r="AG221" t="s">
        <v>85</v>
      </c>
      <c r="AH221" t="s">
        <v>154</v>
      </c>
      <c r="AI221" t="s">
        <v>76</v>
      </c>
      <c r="AJ221" t="s">
        <v>1124</v>
      </c>
      <c r="AK221" t="s">
        <v>87</v>
      </c>
      <c r="AN221" t="s">
        <v>88</v>
      </c>
      <c r="AO221">
        <v>0</v>
      </c>
      <c r="AP221">
        <v>26</v>
      </c>
      <c r="AQ221">
        <v>0</v>
      </c>
      <c r="AR221">
        <v>13</v>
      </c>
      <c r="AS221" t="s">
        <v>138</v>
      </c>
      <c r="AT221" t="s">
        <v>255</v>
      </c>
      <c r="AU221" t="s">
        <v>91</v>
      </c>
      <c r="AV221" t="s">
        <v>98</v>
      </c>
      <c r="AW221">
        <v>0.52</v>
      </c>
      <c r="AX221">
        <v>0.1</v>
      </c>
      <c r="AY221">
        <v>26</v>
      </c>
      <c r="AZ221">
        <v>0.5</v>
      </c>
      <c r="BA221">
        <v>0.31</v>
      </c>
      <c r="BB221">
        <v>0.12</v>
      </c>
      <c r="BC221">
        <v>13</v>
      </c>
      <c r="BD221">
        <v>0.43</v>
      </c>
      <c r="BE221" t="s">
        <v>93</v>
      </c>
      <c r="BF221" t="s">
        <v>94</v>
      </c>
      <c r="BG221" t="s">
        <v>1125</v>
      </c>
      <c r="BH221" t="s">
        <v>96</v>
      </c>
      <c r="BI221">
        <v>221</v>
      </c>
    </row>
    <row r="222" spans="1:61">
      <c r="A222" t="s">
        <v>1127</v>
      </c>
      <c r="B222" t="s">
        <v>1114</v>
      </c>
      <c r="C222" t="s">
        <v>1115</v>
      </c>
      <c r="D222" t="s">
        <v>1116</v>
      </c>
      <c r="E222" t="s">
        <v>1117</v>
      </c>
      <c r="F222" t="s">
        <v>415</v>
      </c>
      <c r="G222">
        <v>2.5819999999999999</v>
      </c>
      <c r="H222" t="s">
        <v>67</v>
      </c>
      <c r="I222">
        <v>2017</v>
      </c>
      <c r="J222" t="s">
        <v>1118</v>
      </c>
      <c r="K222" t="s">
        <v>1119</v>
      </c>
      <c r="L222" t="s">
        <v>244</v>
      </c>
      <c r="M222" t="s">
        <v>245</v>
      </c>
      <c r="N222" t="s">
        <v>72</v>
      </c>
      <c r="O222" t="s">
        <v>218</v>
      </c>
      <c r="P222" t="s">
        <v>74</v>
      </c>
      <c r="Q222" t="s">
        <v>75</v>
      </c>
      <c r="R222" t="s">
        <v>72</v>
      </c>
      <c r="S222" t="s">
        <v>75</v>
      </c>
      <c r="T222" t="s">
        <v>76</v>
      </c>
      <c r="U222" t="s">
        <v>76</v>
      </c>
      <c r="V222" t="s">
        <v>220</v>
      </c>
      <c r="W222" t="s">
        <v>77</v>
      </c>
      <c r="X222" t="s">
        <v>246</v>
      </c>
      <c r="Y222" t="s">
        <v>247</v>
      </c>
      <c r="Z222" t="s">
        <v>248</v>
      </c>
      <c r="AA222" t="s">
        <v>1120</v>
      </c>
      <c r="AB222" t="s">
        <v>250</v>
      </c>
      <c r="AC222" t="s">
        <v>1121</v>
      </c>
      <c r="AD222" t="s">
        <v>1122</v>
      </c>
      <c r="AE222" t="s">
        <v>83</v>
      </c>
      <c r="AF222" t="s">
        <v>1123</v>
      </c>
      <c r="AG222" t="s">
        <v>85</v>
      </c>
      <c r="AH222" t="s">
        <v>154</v>
      </c>
      <c r="AI222" t="s">
        <v>76</v>
      </c>
      <c r="AJ222" t="s">
        <v>1124</v>
      </c>
      <c r="AK222" t="s">
        <v>87</v>
      </c>
      <c r="AN222" t="s">
        <v>88</v>
      </c>
      <c r="AO222">
        <v>0</v>
      </c>
      <c r="AP222">
        <v>26</v>
      </c>
      <c r="AQ222">
        <v>0</v>
      </c>
      <c r="AR222">
        <v>13</v>
      </c>
      <c r="AS222" t="s">
        <v>138</v>
      </c>
      <c r="AT222" t="s">
        <v>255</v>
      </c>
      <c r="AU222" t="s">
        <v>91</v>
      </c>
      <c r="AV222" t="s">
        <v>101</v>
      </c>
      <c r="AW222">
        <v>0.52</v>
      </c>
      <c r="AX222">
        <v>0.11</v>
      </c>
      <c r="AY222">
        <v>26</v>
      </c>
      <c r="AZ222">
        <v>0.55000000000000004</v>
      </c>
      <c r="BA222">
        <v>0.66</v>
      </c>
      <c r="BB222">
        <v>0.17</v>
      </c>
      <c r="BC222">
        <v>13</v>
      </c>
      <c r="BD222">
        <v>0.61</v>
      </c>
      <c r="BE222" t="s">
        <v>93</v>
      </c>
      <c r="BF222" t="s">
        <v>94</v>
      </c>
      <c r="BG222" t="s">
        <v>1125</v>
      </c>
      <c r="BH222" t="s">
        <v>96</v>
      </c>
      <c r="BI222">
        <v>222</v>
      </c>
    </row>
    <row r="223" spans="1:61">
      <c r="A223" t="s">
        <v>1128</v>
      </c>
      <c r="B223" t="s">
        <v>1114</v>
      </c>
      <c r="C223" t="s">
        <v>1129</v>
      </c>
      <c r="D223" t="s">
        <v>1116</v>
      </c>
      <c r="E223" t="s">
        <v>1117</v>
      </c>
      <c r="F223" t="s">
        <v>415</v>
      </c>
      <c r="G223">
        <v>2.5819999999999999</v>
      </c>
      <c r="H223" t="s">
        <v>67</v>
      </c>
      <c r="I223">
        <v>2017</v>
      </c>
      <c r="J223" t="s">
        <v>1118</v>
      </c>
      <c r="K223" t="s">
        <v>1119</v>
      </c>
      <c r="L223" t="s">
        <v>244</v>
      </c>
      <c r="M223" t="s">
        <v>245</v>
      </c>
      <c r="N223" t="s">
        <v>72</v>
      </c>
      <c r="O223" t="s">
        <v>218</v>
      </c>
      <c r="P223" t="s">
        <v>74</v>
      </c>
      <c r="Q223" t="s">
        <v>75</v>
      </c>
      <c r="R223" t="s">
        <v>72</v>
      </c>
      <c r="S223" t="s">
        <v>75</v>
      </c>
      <c r="T223" t="s">
        <v>76</v>
      </c>
      <c r="U223" t="s">
        <v>76</v>
      </c>
      <c r="V223" t="s">
        <v>220</v>
      </c>
      <c r="W223" t="s">
        <v>77</v>
      </c>
      <c r="X223" t="s">
        <v>246</v>
      </c>
      <c r="Y223" t="s">
        <v>247</v>
      </c>
      <c r="Z223" t="s">
        <v>248</v>
      </c>
      <c r="AA223" t="s">
        <v>1120</v>
      </c>
      <c r="AB223" t="s">
        <v>250</v>
      </c>
      <c r="AC223" t="s">
        <v>1121</v>
      </c>
      <c r="AD223" t="s">
        <v>1122</v>
      </c>
      <c r="AE223" t="s">
        <v>83</v>
      </c>
      <c r="AF223" t="s">
        <v>1123</v>
      </c>
      <c r="AG223" t="s">
        <v>85</v>
      </c>
      <c r="AH223" t="s">
        <v>154</v>
      </c>
      <c r="AI223" t="s">
        <v>76</v>
      </c>
      <c r="AJ223" t="s">
        <v>1124</v>
      </c>
      <c r="AK223" t="s">
        <v>87</v>
      </c>
      <c r="AN223" t="s">
        <v>88</v>
      </c>
      <c r="AO223">
        <v>0</v>
      </c>
      <c r="AP223">
        <v>26</v>
      </c>
      <c r="AQ223">
        <v>0</v>
      </c>
      <c r="AR223">
        <v>14</v>
      </c>
      <c r="AS223" t="s">
        <v>138</v>
      </c>
      <c r="AT223" t="s">
        <v>1130</v>
      </c>
      <c r="AU223" t="s">
        <v>91</v>
      </c>
      <c r="AV223" t="s">
        <v>92</v>
      </c>
      <c r="AW223">
        <v>0.31</v>
      </c>
      <c r="AX223">
        <v>0.09</v>
      </c>
      <c r="AY223">
        <v>26</v>
      </c>
      <c r="AZ223">
        <v>0.45</v>
      </c>
      <c r="BA223">
        <v>0.47</v>
      </c>
      <c r="BB223">
        <v>0.13</v>
      </c>
      <c r="BC223">
        <v>14</v>
      </c>
      <c r="BD223">
        <v>0.5</v>
      </c>
      <c r="BE223" t="s">
        <v>93</v>
      </c>
      <c r="BF223" t="s">
        <v>94</v>
      </c>
      <c r="BG223" t="s">
        <v>1125</v>
      </c>
      <c r="BH223" t="s">
        <v>96</v>
      </c>
      <c r="BI223">
        <v>223</v>
      </c>
    </row>
    <row r="224" spans="1:61">
      <c r="A224" t="s">
        <v>1131</v>
      </c>
      <c r="B224" t="s">
        <v>1114</v>
      </c>
      <c r="C224" t="s">
        <v>1129</v>
      </c>
      <c r="D224" t="s">
        <v>1116</v>
      </c>
      <c r="E224" t="s">
        <v>1117</v>
      </c>
      <c r="F224" t="s">
        <v>415</v>
      </c>
      <c r="G224">
        <v>2.5819999999999999</v>
      </c>
      <c r="H224" t="s">
        <v>67</v>
      </c>
      <c r="I224">
        <v>2017</v>
      </c>
      <c r="J224" t="s">
        <v>1118</v>
      </c>
      <c r="K224" t="s">
        <v>1119</v>
      </c>
      <c r="L224" t="s">
        <v>244</v>
      </c>
      <c r="M224" t="s">
        <v>245</v>
      </c>
      <c r="N224" t="s">
        <v>72</v>
      </c>
      <c r="O224" t="s">
        <v>218</v>
      </c>
      <c r="P224" t="s">
        <v>74</v>
      </c>
      <c r="Q224" t="s">
        <v>75</v>
      </c>
      <c r="R224" t="s">
        <v>72</v>
      </c>
      <c r="S224" t="s">
        <v>75</v>
      </c>
      <c r="T224" t="s">
        <v>76</v>
      </c>
      <c r="U224" t="s">
        <v>76</v>
      </c>
      <c r="V224" t="s">
        <v>220</v>
      </c>
      <c r="W224" t="s">
        <v>77</v>
      </c>
      <c r="X224" t="s">
        <v>246</v>
      </c>
      <c r="Y224" t="s">
        <v>247</v>
      </c>
      <c r="Z224" t="s">
        <v>248</v>
      </c>
      <c r="AA224" t="s">
        <v>1120</v>
      </c>
      <c r="AB224" t="s">
        <v>250</v>
      </c>
      <c r="AC224" t="s">
        <v>1121</v>
      </c>
      <c r="AD224" t="s">
        <v>1122</v>
      </c>
      <c r="AE224" t="s">
        <v>83</v>
      </c>
      <c r="AF224" t="s">
        <v>1123</v>
      </c>
      <c r="AG224" t="s">
        <v>85</v>
      </c>
      <c r="AH224" t="s">
        <v>154</v>
      </c>
      <c r="AI224" t="s">
        <v>76</v>
      </c>
      <c r="AJ224" t="s">
        <v>1124</v>
      </c>
      <c r="AK224" t="s">
        <v>87</v>
      </c>
      <c r="AN224" t="s">
        <v>88</v>
      </c>
      <c r="AO224">
        <v>0</v>
      </c>
      <c r="AP224">
        <v>26</v>
      </c>
      <c r="AQ224">
        <v>0</v>
      </c>
      <c r="AR224">
        <v>14</v>
      </c>
      <c r="AS224" t="s">
        <v>138</v>
      </c>
      <c r="AT224" t="s">
        <v>1130</v>
      </c>
      <c r="AU224" t="s">
        <v>91</v>
      </c>
      <c r="AV224" t="s">
        <v>98</v>
      </c>
      <c r="AW224">
        <v>0.52</v>
      </c>
      <c r="AX224">
        <v>0.1</v>
      </c>
      <c r="AY224">
        <v>26</v>
      </c>
      <c r="AZ224">
        <v>0.5</v>
      </c>
      <c r="BA224">
        <v>0.62</v>
      </c>
      <c r="BB224">
        <v>0.14000000000000001</v>
      </c>
      <c r="BC224">
        <v>14</v>
      </c>
      <c r="BD224">
        <v>0.52</v>
      </c>
      <c r="BE224" t="s">
        <v>93</v>
      </c>
      <c r="BF224" t="s">
        <v>94</v>
      </c>
      <c r="BG224" t="s">
        <v>1125</v>
      </c>
      <c r="BH224" t="s">
        <v>96</v>
      </c>
      <c r="BI224">
        <v>224</v>
      </c>
    </row>
    <row r="225" spans="1:61">
      <c r="A225" t="s">
        <v>1132</v>
      </c>
      <c r="B225" t="s">
        <v>1114</v>
      </c>
      <c r="C225" t="s">
        <v>1129</v>
      </c>
      <c r="D225" t="s">
        <v>1116</v>
      </c>
      <c r="E225" t="s">
        <v>1117</v>
      </c>
      <c r="F225" t="s">
        <v>415</v>
      </c>
      <c r="G225">
        <v>2.5819999999999999</v>
      </c>
      <c r="H225" t="s">
        <v>67</v>
      </c>
      <c r="I225">
        <v>2017</v>
      </c>
      <c r="J225" t="s">
        <v>1118</v>
      </c>
      <c r="K225" t="s">
        <v>1119</v>
      </c>
      <c r="L225" t="s">
        <v>244</v>
      </c>
      <c r="M225" t="s">
        <v>245</v>
      </c>
      <c r="N225" t="s">
        <v>72</v>
      </c>
      <c r="O225" t="s">
        <v>218</v>
      </c>
      <c r="P225" t="s">
        <v>74</v>
      </c>
      <c r="Q225" t="s">
        <v>75</v>
      </c>
      <c r="R225" t="s">
        <v>72</v>
      </c>
      <c r="S225" t="s">
        <v>75</v>
      </c>
      <c r="T225" t="s">
        <v>76</v>
      </c>
      <c r="U225" t="s">
        <v>76</v>
      </c>
      <c r="V225" t="s">
        <v>220</v>
      </c>
      <c r="W225" t="s">
        <v>77</v>
      </c>
      <c r="X225" t="s">
        <v>246</v>
      </c>
      <c r="Y225" t="s">
        <v>247</v>
      </c>
      <c r="Z225" t="s">
        <v>248</v>
      </c>
      <c r="AA225" t="s">
        <v>1120</v>
      </c>
      <c r="AB225" t="s">
        <v>250</v>
      </c>
      <c r="AC225" t="s">
        <v>1121</v>
      </c>
      <c r="AD225" t="s">
        <v>1122</v>
      </c>
      <c r="AE225" t="s">
        <v>83</v>
      </c>
      <c r="AF225" t="s">
        <v>1123</v>
      </c>
      <c r="AG225" t="s">
        <v>85</v>
      </c>
      <c r="AH225" t="s">
        <v>154</v>
      </c>
      <c r="AI225" t="s">
        <v>76</v>
      </c>
      <c r="AJ225" t="s">
        <v>1124</v>
      </c>
      <c r="AK225" t="s">
        <v>87</v>
      </c>
      <c r="AN225" t="s">
        <v>88</v>
      </c>
      <c r="AO225">
        <v>0</v>
      </c>
      <c r="AP225">
        <v>26</v>
      </c>
      <c r="AQ225">
        <v>0</v>
      </c>
      <c r="AR225">
        <v>14</v>
      </c>
      <c r="AS225" t="s">
        <v>138</v>
      </c>
      <c r="AT225" t="s">
        <v>1130</v>
      </c>
      <c r="AU225" t="s">
        <v>91</v>
      </c>
      <c r="AV225" t="s">
        <v>101</v>
      </c>
      <c r="AW225">
        <v>0.52</v>
      </c>
      <c r="AX225">
        <v>0.11</v>
      </c>
      <c r="AY225">
        <v>26</v>
      </c>
      <c r="AZ225">
        <v>0.55000000000000004</v>
      </c>
      <c r="BA225">
        <v>0.4</v>
      </c>
      <c r="BB225">
        <v>0.13</v>
      </c>
      <c r="BC225">
        <v>14</v>
      </c>
      <c r="BD225">
        <v>0.49</v>
      </c>
      <c r="BE225" t="s">
        <v>93</v>
      </c>
      <c r="BF225" t="s">
        <v>94</v>
      </c>
      <c r="BG225" t="s">
        <v>1125</v>
      </c>
      <c r="BH225" t="s">
        <v>96</v>
      </c>
      <c r="BI225">
        <v>225</v>
      </c>
    </row>
    <row r="226" spans="1:61">
      <c r="A226" t="s">
        <v>1133</v>
      </c>
      <c r="B226" t="s">
        <v>1114</v>
      </c>
      <c r="C226" t="s">
        <v>1134</v>
      </c>
      <c r="D226" t="s">
        <v>1135</v>
      </c>
      <c r="E226" t="s">
        <v>1117</v>
      </c>
      <c r="F226" t="s">
        <v>415</v>
      </c>
      <c r="G226">
        <v>2.5819999999999999</v>
      </c>
      <c r="H226" t="s">
        <v>67</v>
      </c>
      <c r="I226">
        <v>2017</v>
      </c>
      <c r="J226" t="s">
        <v>1118</v>
      </c>
      <c r="K226" t="s">
        <v>1119</v>
      </c>
      <c r="L226" t="s">
        <v>244</v>
      </c>
      <c r="M226" t="s">
        <v>245</v>
      </c>
      <c r="N226" t="s">
        <v>72</v>
      </c>
      <c r="O226" t="s">
        <v>218</v>
      </c>
      <c r="P226" t="s">
        <v>74</v>
      </c>
      <c r="Q226" t="s">
        <v>75</v>
      </c>
      <c r="R226" t="s">
        <v>72</v>
      </c>
      <c r="S226" t="s">
        <v>75</v>
      </c>
      <c r="T226" t="s">
        <v>76</v>
      </c>
      <c r="U226" t="s">
        <v>76</v>
      </c>
      <c r="V226" t="s">
        <v>220</v>
      </c>
      <c r="W226" t="s">
        <v>77</v>
      </c>
      <c r="X226" t="s">
        <v>246</v>
      </c>
      <c r="Y226" t="s">
        <v>247</v>
      </c>
      <c r="Z226" t="s">
        <v>248</v>
      </c>
      <c r="AA226" t="s">
        <v>1120</v>
      </c>
      <c r="AB226" t="s">
        <v>250</v>
      </c>
      <c r="AC226" t="s">
        <v>1121</v>
      </c>
      <c r="AD226" t="s">
        <v>1122</v>
      </c>
      <c r="AE226" t="s">
        <v>83</v>
      </c>
      <c r="AF226" t="s">
        <v>1136</v>
      </c>
      <c r="AG226" t="s">
        <v>85</v>
      </c>
      <c r="AH226" t="s">
        <v>154</v>
      </c>
      <c r="AI226" t="s">
        <v>76</v>
      </c>
      <c r="AJ226">
        <v>1</v>
      </c>
      <c r="AK226" t="s">
        <v>87</v>
      </c>
      <c r="AN226" t="s">
        <v>88</v>
      </c>
      <c r="AO226">
        <v>0</v>
      </c>
      <c r="AP226">
        <v>31</v>
      </c>
      <c r="AQ226">
        <v>0</v>
      </c>
      <c r="AR226">
        <v>28</v>
      </c>
      <c r="AS226" t="s">
        <v>138</v>
      </c>
      <c r="AT226" t="s">
        <v>1137</v>
      </c>
      <c r="AU226" t="s">
        <v>91</v>
      </c>
      <c r="AV226" t="s">
        <v>98</v>
      </c>
      <c r="AW226">
        <v>0.52</v>
      </c>
      <c r="AX226">
        <v>0.09</v>
      </c>
      <c r="AY226">
        <v>31</v>
      </c>
      <c r="AZ226">
        <v>0.51</v>
      </c>
      <c r="BA226">
        <v>0.46</v>
      </c>
      <c r="BB226">
        <v>0.1</v>
      </c>
      <c r="BC226">
        <v>28</v>
      </c>
      <c r="BD226">
        <v>0.51</v>
      </c>
      <c r="BE226" t="s">
        <v>93</v>
      </c>
      <c r="BF226" t="s">
        <v>1138</v>
      </c>
      <c r="BH226" t="s">
        <v>96</v>
      </c>
      <c r="BI226">
        <v>226</v>
      </c>
    </row>
    <row r="227" spans="1:61">
      <c r="A227" t="s">
        <v>1139</v>
      </c>
      <c r="B227" t="s">
        <v>1140</v>
      </c>
      <c r="C227" t="s">
        <v>1141</v>
      </c>
      <c r="D227" t="s">
        <v>1142</v>
      </c>
      <c r="E227" t="s">
        <v>1143</v>
      </c>
      <c r="F227" t="s">
        <v>66</v>
      </c>
      <c r="G227">
        <v>1.6910000000000001</v>
      </c>
      <c r="H227" t="s">
        <v>67</v>
      </c>
      <c r="I227">
        <v>2014</v>
      </c>
      <c r="J227" t="s">
        <v>1144</v>
      </c>
      <c r="K227" t="s">
        <v>110</v>
      </c>
      <c r="L227" t="s">
        <v>111</v>
      </c>
      <c r="M227" t="s">
        <v>71</v>
      </c>
      <c r="N227" t="s">
        <v>1145</v>
      </c>
      <c r="O227" t="s">
        <v>73</v>
      </c>
      <c r="P227" t="s">
        <v>113</v>
      </c>
      <c r="Q227" t="s">
        <v>75</v>
      </c>
      <c r="R227" t="s">
        <v>72</v>
      </c>
      <c r="S227" t="s">
        <v>75</v>
      </c>
      <c r="T227" t="s">
        <v>76</v>
      </c>
      <c r="U227" t="s">
        <v>76</v>
      </c>
      <c r="V227" t="s">
        <v>76</v>
      </c>
      <c r="W227" t="s">
        <v>77</v>
      </c>
      <c r="X227" t="s">
        <v>114</v>
      </c>
      <c r="Y227" t="s">
        <v>115</v>
      </c>
      <c r="Z227" t="s">
        <v>1146</v>
      </c>
      <c r="AA227" t="s">
        <v>1147</v>
      </c>
      <c r="AB227" t="s">
        <v>405</v>
      </c>
      <c r="AC227" t="s">
        <v>405</v>
      </c>
      <c r="AD227" t="s">
        <v>405</v>
      </c>
      <c r="AE227" t="s">
        <v>121</v>
      </c>
      <c r="AF227" t="s">
        <v>1148</v>
      </c>
      <c r="AG227" t="s">
        <v>85</v>
      </c>
      <c r="AH227" t="s">
        <v>86</v>
      </c>
      <c r="AI227" t="s">
        <v>76</v>
      </c>
      <c r="AJ227">
        <v>3</v>
      </c>
      <c r="AK227">
        <v>3</v>
      </c>
      <c r="AL227" t="s">
        <v>124</v>
      </c>
      <c r="AM227" t="s">
        <v>534</v>
      </c>
      <c r="AN227" t="s">
        <v>126</v>
      </c>
      <c r="AO227">
        <v>10</v>
      </c>
      <c r="AP227">
        <v>10</v>
      </c>
      <c r="AQ227">
        <v>10</v>
      </c>
      <c r="AR227">
        <v>10</v>
      </c>
      <c r="AS227" t="s">
        <v>89</v>
      </c>
      <c r="AT227" t="s">
        <v>1149</v>
      </c>
      <c r="AU227" t="s">
        <v>300</v>
      </c>
      <c r="AV227" t="s">
        <v>92</v>
      </c>
      <c r="AW227">
        <v>16.350000000000001</v>
      </c>
      <c r="AX227">
        <v>3.79</v>
      </c>
      <c r="AY227">
        <v>20</v>
      </c>
      <c r="AZ227">
        <v>16.940000000000001</v>
      </c>
      <c r="BA227">
        <v>20.010000000000002</v>
      </c>
      <c r="BB227">
        <v>4.42</v>
      </c>
      <c r="BC227">
        <v>20</v>
      </c>
      <c r="BD227">
        <v>19.760000000000002</v>
      </c>
      <c r="BE227" t="s">
        <v>93</v>
      </c>
      <c r="BF227" t="s">
        <v>426</v>
      </c>
      <c r="BI227">
        <v>227</v>
      </c>
    </row>
    <row r="228" spans="1:61">
      <c r="A228" t="s">
        <v>1150</v>
      </c>
      <c r="B228" t="s">
        <v>1140</v>
      </c>
      <c r="C228" t="s">
        <v>1141</v>
      </c>
      <c r="D228" t="s">
        <v>1142</v>
      </c>
      <c r="E228" t="s">
        <v>1143</v>
      </c>
      <c r="F228" t="s">
        <v>66</v>
      </c>
      <c r="G228">
        <v>1.6910000000000001</v>
      </c>
      <c r="H228" t="s">
        <v>67</v>
      </c>
      <c r="I228">
        <v>2014</v>
      </c>
      <c r="J228" t="s">
        <v>1144</v>
      </c>
      <c r="K228" t="s">
        <v>110</v>
      </c>
      <c r="L228" t="s">
        <v>111</v>
      </c>
      <c r="M228" t="s">
        <v>71</v>
      </c>
      <c r="N228" t="s">
        <v>1145</v>
      </c>
      <c r="O228" t="s">
        <v>73</v>
      </c>
      <c r="P228" t="s">
        <v>113</v>
      </c>
      <c r="Q228" t="s">
        <v>75</v>
      </c>
      <c r="R228" t="s">
        <v>72</v>
      </c>
      <c r="S228" t="s">
        <v>75</v>
      </c>
      <c r="T228" t="s">
        <v>76</v>
      </c>
      <c r="U228" t="s">
        <v>76</v>
      </c>
      <c r="V228" t="s">
        <v>76</v>
      </c>
      <c r="W228" t="s">
        <v>77</v>
      </c>
      <c r="X228" t="s">
        <v>114</v>
      </c>
      <c r="Y228" t="s">
        <v>115</v>
      </c>
      <c r="Z228" t="s">
        <v>1146</v>
      </c>
      <c r="AA228" t="s">
        <v>1147</v>
      </c>
      <c r="AB228" t="s">
        <v>405</v>
      </c>
      <c r="AC228" t="s">
        <v>405</v>
      </c>
      <c r="AD228" t="s">
        <v>405</v>
      </c>
      <c r="AE228" t="s">
        <v>121</v>
      </c>
      <c r="AF228" t="s">
        <v>1148</v>
      </c>
      <c r="AG228" t="s">
        <v>85</v>
      </c>
      <c r="AH228" t="s">
        <v>86</v>
      </c>
      <c r="AI228" t="s">
        <v>76</v>
      </c>
      <c r="AJ228">
        <v>3</v>
      </c>
      <c r="AK228">
        <v>3</v>
      </c>
      <c r="AL228" t="s">
        <v>124</v>
      </c>
      <c r="AM228" t="s">
        <v>534</v>
      </c>
      <c r="AN228" t="s">
        <v>126</v>
      </c>
      <c r="AO228">
        <v>10</v>
      </c>
      <c r="AP228">
        <v>10</v>
      </c>
      <c r="AQ228">
        <v>10</v>
      </c>
      <c r="AR228">
        <v>10</v>
      </c>
      <c r="AS228" t="s">
        <v>89</v>
      </c>
      <c r="AT228" t="s">
        <v>1149</v>
      </c>
      <c r="AU228" t="s">
        <v>300</v>
      </c>
      <c r="AV228" t="s">
        <v>98</v>
      </c>
      <c r="AW228">
        <v>16.5</v>
      </c>
      <c r="AX228">
        <v>3.74</v>
      </c>
      <c r="AY228">
        <v>20</v>
      </c>
      <c r="AZ228">
        <v>16.72</v>
      </c>
      <c r="BA228">
        <v>15.46</v>
      </c>
      <c r="BB228">
        <v>4.2699999999999996</v>
      </c>
      <c r="BC228">
        <v>20</v>
      </c>
      <c r="BD228">
        <v>19.100000000000001</v>
      </c>
      <c r="BE228" t="s">
        <v>93</v>
      </c>
      <c r="BF228" t="s">
        <v>426</v>
      </c>
      <c r="BI228">
        <v>228</v>
      </c>
    </row>
    <row r="229" spans="1:61">
      <c r="A229" t="s">
        <v>1151</v>
      </c>
      <c r="B229" t="s">
        <v>1140</v>
      </c>
      <c r="C229" t="s">
        <v>1141</v>
      </c>
      <c r="D229" t="s">
        <v>1142</v>
      </c>
      <c r="E229" t="s">
        <v>1143</v>
      </c>
      <c r="F229" t="s">
        <v>66</v>
      </c>
      <c r="G229">
        <v>1.6910000000000001</v>
      </c>
      <c r="H229" t="s">
        <v>67</v>
      </c>
      <c r="I229">
        <v>2014</v>
      </c>
      <c r="J229" t="s">
        <v>1144</v>
      </c>
      <c r="K229" t="s">
        <v>110</v>
      </c>
      <c r="L229" t="s">
        <v>111</v>
      </c>
      <c r="M229" t="s">
        <v>71</v>
      </c>
      <c r="N229" t="s">
        <v>1145</v>
      </c>
      <c r="O229" t="s">
        <v>73</v>
      </c>
      <c r="P229" t="s">
        <v>113</v>
      </c>
      <c r="Q229" t="s">
        <v>75</v>
      </c>
      <c r="R229" t="s">
        <v>72</v>
      </c>
      <c r="S229" t="s">
        <v>75</v>
      </c>
      <c r="T229" t="s">
        <v>76</v>
      </c>
      <c r="U229" t="s">
        <v>76</v>
      </c>
      <c r="V229" t="s">
        <v>76</v>
      </c>
      <c r="W229" t="s">
        <v>77</v>
      </c>
      <c r="X229" t="s">
        <v>114</v>
      </c>
      <c r="Y229" t="s">
        <v>115</v>
      </c>
      <c r="Z229" t="s">
        <v>1146</v>
      </c>
      <c r="AA229" t="s">
        <v>1147</v>
      </c>
      <c r="AB229" t="s">
        <v>405</v>
      </c>
      <c r="AC229" t="s">
        <v>405</v>
      </c>
      <c r="AD229" t="s">
        <v>405</v>
      </c>
      <c r="AE229" t="s">
        <v>121</v>
      </c>
      <c r="AF229" t="s">
        <v>1148</v>
      </c>
      <c r="AG229" t="s">
        <v>85</v>
      </c>
      <c r="AH229" t="s">
        <v>86</v>
      </c>
      <c r="AI229" t="s">
        <v>76</v>
      </c>
      <c r="AJ229">
        <v>3</v>
      </c>
      <c r="AK229">
        <v>3</v>
      </c>
      <c r="AL229" t="s">
        <v>124</v>
      </c>
      <c r="AM229" t="s">
        <v>534</v>
      </c>
      <c r="AN229" t="s">
        <v>126</v>
      </c>
      <c r="AO229">
        <v>10</v>
      </c>
      <c r="AP229">
        <v>10</v>
      </c>
      <c r="AQ229">
        <v>10</v>
      </c>
      <c r="AR229">
        <v>10</v>
      </c>
      <c r="AS229" t="s">
        <v>89</v>
      </c>
      <c r="AT229" t="s">
        <v>1149</v>
      </c>
      <c r="AU229" t="s">
        <v>300</v>
      </c>
      <c r="AV229" t="s">
        <v>101</v>
      </c>
      <c r="AW229">
        <v>5.44</v>
      </c>
      <c r="AX229">
        <v>3.8</v>
      </c>
      <c r="AY229">
        <v>20</v>
      </c>
      <c r="AZ229">
        <v>16.97</v>
      </c>
      <c r="BA229">
        <v>5.1100000000000003</v>
      </c>
      <c r="BB229">
        <v>4.55</v>
      </c>
      <c r="BC229">
        <v>20</v>
      </c>
      <c r="BD229">
        <v>20.329999999999998</v>
      </c>
      <c r="BE229" t="s">
        <v>93</v>
      </c>
      <c r="BF229" t="s">
        <v>426</v>
      </c>
      <c r="BI229">
        <v>229</v>
      </c>
    </row>
    <row r="230" spans="1:61">
      <c r="A230" t="s">
        <v>1152</v>
      </c>
      <c r="B230" t="s">
        <v>1153</v>
      </c>
      <c r="C230" t="s">
        <v>1154</v>
      </c>
      <c r="D230" t="s">
        <v>1155</v>
      </c>
      <c r="E230" t="s">
        <v>1156</v>
      </c>
      <c r="F230" t="s">
        <v>66</v>
      </c>
      <c r="G230">
        <v>1.6910000000000001</v>
      </c>
      <c r="H230" t="s">
        <v>67</v>
      </c>
      <c r="I230">
        <v>2013</v>
      </c>
      <c r="J230" t="s">
        <v>1157</v>
      </c>
      <c r="K230" t="s">
        <v>571</v>
      </c>
      <c r="L230" t="s">
        <v>572</v>
      </c>
      <c r="M230" t="s">
        <v>217</v>
      </c>
      <c r="N230" t="s">
        <v>1158</v>
      </c>
      <c r="O230" t="s">
        <v>73</v>
      </c>
      <c r="P230" t="s">
        <v>113</v>
      </c>
      <c r="Q230" t="s">
        <v>219</v>
      </c>
      <c r="R230" t="s">
        <v>220</v>
      </c>
      <c r="S230" t="s">
        <v>221</v>
      </c>
      <c r="T230" t="s">
        <v>76</v>
      </c>
      <c r="U230" t="s">
        <v>76</v>
      </c>
      <c r="V230" t="s">
        <v>76</v>
      </c>
      <c r="W230" t="s">
        <v>77</v>
      </c>
      <c r="X230" t="s">
        <v>114</v>
      </c>
      <c r="Y230" t="s">
        <v>115</v>
      </c>
      <c r="Z230" t="s">
        <v>116</v>
      </c>
      <c r="AA230" t="s">
        <v>1159</v>
      </c>
      <c r="AB230" t="s">
        <v>405</v>
      </c>
      <c r="AC230" t="s">
        <v>1160</v>
      </c>
      <c r="AD230" t="s">
        <v>1161</v>
      </c>
      <c r="AE230" t="s">
        <v>83</v>
      </c>
      <c r="AF230" t="s">
        <v>1162</v>
      </c>
      <c r="AG230" t="s">
        <v>85</v>
      </c>
      <c r="AH230" t="s">
        <v>86</v>
      </c>
      <c r="AI230" t="s">
        <v>76</v>
      </c>
      <c r="AJ230">
        <v>3</v>
      </c>
      <c r="AK230">
        <v>4</v>
      </c>
      <c r="AL230" t="s">
        <v>124</v>
      </c>
      <c r="AM230" t="s">
        <v>1163</v>
      </c>
      <c r="AN230" t="s">
        <v>126</v>
      </c>
      <c r="AO230">
        <v>0</v>
      </c>
      <c r="AP230">
        <v>22</v>
      </c>
      <c r="AQ230">
        <v>0</v>
      </c>
      <c r="AR230">
        <v>22</v>
      </c>
      <c r="AS230" t="s">
        <v>138</v>
      </c>
      <c r="AT230" t="s">
        <v>1164</v>
      </c>
      <c r="AU230" t="s">
        <v>91</v>
      </c>
      <c r="AV230" t="s">
        <v>92</v>
      </c>
      <c r="AW230">
        <v>13.77</v>
      </c>
      <c r="AX230">
        <v>2.74</v>
      </c>
      <c r="AY230">
        <v>22</v>
      </c>
      <c r="AZ230">
        <v>12.84</v>
      </c>
      <c r="BA230">
        <v>19.07</v>
      </c>
      <c r="BB230">
        <v>2.67</v>
      </c>
      <c r="BC230">
        <v>22</v>
      </c>
      <c r="BD230">
        <v>12.5</v>
      </c>
      <c r="BE230" t="s">
        <v>93</v>
      </c>
      <c r="BF230" t="s">
        <v>157</v>
      </c>
      <c r="BI230">
        <v>230</v>
      </c>
    </row>
    <row r="231" spans="1:61">
      <c r="A231" t="s">
        <v>1165</v>
      </c>
      <c r="B231" t="s">
        <v>1153</v>
      </c>
      <c r="C231" t="s">
        <v>1154</v>
      </c>
      <c r="D231" t="s">
        <v>1155</v>
      </c>
      <c r="E231" t="s">
        <v>1156</v>
      </c>
      <c r="F231" t="s">
        <v>66</v>
      </c>
      <c r="G231">
        <v>1.6910000000000001</v>
      </c>
      <c r="H231" t="s">
        <v>67</v>
      </c>
      <c r="I231">
        <v>2013</v>
      </c>
      <c r="J231" t="s">
        <v>1157</v>
      </c>
      <c r="K231" t="s">
        <v>571</v>
      </c>
      <c r="L231" t="s">
        <v>572</v>
      </c>
      <c r="M231" t="s">
        <v>217</v>
      </c>
      <c r="N231" t="s">
        <v>1158</v>
      </c>
      <c r="O231" t="s">
        <v>73</v>
      </c>
      <c r="P231" t="s">
        <v>113</v>
      </c>
      <c r="Q231" t="s">
        <v>219</v>
      </c>
      <c r="R231" t="s">
        <v>220</v>
      </c>
      <c r="S231" t="s">
        <v>221</v>
      </c>
      <c r="T231" t="s">
        <v>76</v>
      </c>
      <c r="U231" t="s">
        <v>76</v>
      </c>
      <c r="V231" t="s">
        <v>76</v>
      </c>
      <c r="W231" t="s">
        <v>77</v>
      </c>
      <c r="X231" t="s">
        <v>114</v>
      </c>
      <c r="Y231" t="s">
        <v>115</v>
      </c>
      <c r="Z231" t="s">
        <v>116</v>
      </c>
      <c r="AA231" t="s">
        <v>1159</v>
      </c>
      <c r="AB231" t="s">
        <v>405</v>
      </c>
      <c r="AC231" t="s">
        <v>1160</v>
      </c>
      <c r="AD231" t="s">
        <v>1161</v>
      </c>
      <c r="AE231" t="s">
        <v>83</v>
      </c>
      <c r="AF231" t="s">
        <v>1162</v>
      </c>
      <c r="AG231" t="s">
        <v>85</v>
      </c>
      <c r="AH231" t="s">
        <v>86</v>
      </c>
      <c r="AI231" t="s">
        <v>76</v>
      </c>
      <c r="AJ231">
        <v>3</v>
      </c>
      <c r="AK231">
        <v>4</v>
      </c>
      <c r="AL231" t="s">
        <v>124</v>
      </c>
      <c r="AM231" t="s">
        <v>1163</v>
      </c>
      <c r="AN231" t="s">
        <v>126</v>
      </c>
      <c r="AO231">
        <v>0</v>
      </c>
      <c r="AP231">
        <v>22</v>
      </c>
      <c r="AQ231">
        <v>0</v>
      </c>
      <c r="AR231">
        <v>22</v>
      </c>
      <c r="AS231" t="s">
        <v>138</v>
      </c>
      <c r="AT231" t="s">
        <v>1164</v>
      </c>
      <c r="AU231" t="s">
        <v>91</v>
      </c>
      <c r="AV231" t="s">
        <v>98</v>
      </c>
      <c r="AW231">
        <v>6.12</v>
      </c>
      <c r="AX231">
        <v>2.08</v>
      </c>
      <c r="AY231">
        <v>22</v>
      </c>
      <c r="AZ231">
        <v>9.76</v>
      </c>
      <c r="BA231">
        <v>6.44</v>
      </c>
      <c r="BB231">
        <v>2.13</v>
      </c>
      <c r="BC231">
        <v>22</v>
      </c>
      <c r="BD231">
        <v>9.98</v>
      </c>
      <c r="BE231" t="s">
        <v>93</v>
      </c>
      <c r="BF231" t="s">
        <v>157</v>
      </c>
      <c r="BI231">
        <v>231</v>
      </c>
    </row>
    <row r="232" spans="1:61">
      <c r="A232" t="s">
        <v>1166</v>
      </c>
      <c r="B232" t="s">
        <v>1153</v>
      </c>
      <c r="C232" t="s">
        <v>1154</v>
      </c>
      <c r="D232" t="s">
        <v>1155</v>
      </c>
      <c r="E232" t="s">
        <v>1156</v>
      </c>
      <c r="F232" t="s">
        <v>66</v>
      </c>
      <c r="G232">
        <v>1.6910000000000001</v>
      </c>
      <c r="H232" t="s">
        <v>67</v>
      </c>
      <c r="I232">
        <v>2013</v>
      </c>
      <c r="J232" t="s">
        <v>1157</v>
      </c>
      <c r="K232" t="s">
        <v>571</v>
      </c>
      <c r="L232" t="s">
        <v>572</v>
      </c>
      <c r="M232" t="s">
        <v>217</v>
      </c>
      <c r="N232" t="s">
        <v>1158</v>
      </c>
      <c r="O232" t="s">
        <v>73</v>
      </c>
      <c r="P232" t="s">
        <v>113</v>
      </c>
      <c r="Q232" t="s">
        <v>219</v>
      </c>
      <c r="R232" t="s">
        <v>220</v>
      </c>
      <c r="S232" t="s">
        <v>221</v>
      </c>
      <c r="T232" t="s">
        <v>76</v>
      </c>
      <c r="U232" t="s">
        <v>76</v>
      </c>
      <c r="V232" t="s">
        <v>76</v>
      </c>
      <c r="W232" t="s">
        <v>77</v>
      </c>
      <c r="X232" t="s">
        <v>114</v>
      </c>
      <c r="Y232" t="s">
        <v>115</v>
      </c>
      <c r="Z232" t="s">
        <v>116</v>
      </c>
      <c r="AA232" t="s">
        <v>1159</v>
      </c>
      <c r="AB232" t="s">
        <v>405</v>
      </c>
      <c r="AC232" t="s">
        <v>1160</v>
      </c>
      <c r="AD232" t="s">
        <v>1161</v>
      </c>
      <c r="AE232" t="s">
        <v>83</v>
      </c>
      <c r="AF232" t="s">
        <v>1162</v>
      </c>
      <c r="AG232" t="s">
        <v>85</v>
      </c>
      <c r="AH232" t="s">
        <v>86</v>
      </c>
      <c r="AI232" t="s">
        <v>76</v>
      </c>
      <c r="AJ232">
        <v>3</v>
      </c>
      <c r="AK232">
        <v>4</v>
      </c>
      <c r="AL232" t="s">
        <v>124</v>
      </c>
      <c r="AM232" t="s">
        <v>1163</v>
      </c>
      <c r="AN232" t="s">
        <v>126</v>
      </c>
      <c r="AO232">
        <v>0</v>
      </c>
      <c r="AP232">
        <v>22</v>
      </c>
      <c r="AQ232">
        <v>0</v>
      </c>
      <c r="AR232">
        <v>22</v>
      </c>
      <c r="AS232" t="s">
        <v>138</v>
      </c>
      <c r="AT232" t="s">
        <v>1164</v>
      </c>
      <c r="AU232" t="s">
        <v>91</v>
      </c>
      <c r="AV232" t="s">
        <v>101</v>
      </c>
      <c r="AW232">
        <v>2.96</v>
      </c>
      <c r="AX232">
        <v>1.29</v>
      </c>
      <c r="AY232">
        <v>22</v>
      </c>
      <c r="AZ232">
        <v>6.05</v>
      </c>
      <c r="BA232">
        <v>1.76</v>
      </c>
      <c r="BB232">
        <v>0.16</v>
      </c>
      <c r="BC232">
        <v>22</v>
      </c>
      <c r="BD232">
        <v>0.74</v>
      </c>
      <c r="BE232" t="s">
        <v>93</v>
      </c>
      <c r="BF232" t="s">
        <v>157</v>
      </c>
      <c r="BI232">
        <v>232</v>
      </c>
    </row>
    <row r="233" spans="1:61">
      <c r="A233" t="s">
        <v>1167</v>
      </c>
      <c r="B233" t="s">
        <v>1153</v>
      </c>
      <c r="C233" t="s">
        <v>1168</v>
      </c>
      <c r="D233" t="s">
        <v>1155</v>
      </c>
      <c r="E233" t="s">
        <v>1156</v>
      </c>
      <c r="F233" t="s">
        <v>66</v>
      </c>
      <c r="G233">
        <v>1.6910000000000001</v>
      </c>
      <c r="H233" t="s">
        <v>67</v>
      </c>
      <c r="I233">
        <v>2013</v>
      </c>
      <c r="J233" t="s">
        <v>1157</v>
      </c>
      <c r="K233" t="s">
        <v>571</v>
      </c>
      <c r="L233" t="s">
        <v>572</v>
      </c>
      <c r="M233" t="s">
        <v>217</v>
      </c>
      <c r="N233" t="s">
        <v>1158</v>
      </c>
      <c r="O233" t="s">
        <v>73</v>
      </c>
      <c r="P233" t="s">
        <v>113</v>
      </c>
      <c r="Q233" t="s">
        <v>219</v>
      </c>
      <c r="R233" t="s">
        <v>220</v>
      </c>
      <c r="S233" t="s">
        <v>221</v>
      </c>
      <c r="T233" t="s">
        <v>76</v>
      </c>
      <c r="U233" t="s">
        <v>76</v>
      </c>
      <c r="V233" t="s">
        <v>76</v>
      </c>
      <c r="W233" t="s">
        <v>77</v>
      </c>
      <c r="X233" t="s">
        <v>114</v>
      </c>
      <c r="Y233" t="s">
        <v>115</v>
      </c>
      <c r="Z233" t="s">
        <v>116</v>
      </c>
      <c r="AA233" t="s">
        <v>1159</v>
      </c>
      <c r="AB233" t="s">
        <v>405</v>
      </c>
      <c r="AC233" t="s">
        <v>1160</v>
      </c>
      <c r="AD233" t="s">
        <v>1161</v>
      </c>
      <c r="AE233" t="s">
        <v>83</v>
      </c>
      <c r="AF233" t="s">
        <v>1162</v>
      </c>
      <c r="AG233" t="s">
        <v>85</v>
      </c>
      <c r="AH233" t="s">
        <v>86</v>
      </c>
      <c r="AI233" t="s">
        <v>76</v>
      </c>
      <c r="AJ233">
        <v>3</v>
      </c>
      <c r="AK233">
        <v>4</v>
      </c>
      <c r="AL233" t="s">
        <v>124</v>
      </c>
      <c r="AM233" t="s">
        <v>1163</v>
      </c>
      <c r="AN233" t="s">
        <v>126</v>
      </c>
      <c r="AO233">
        <v>0</v>
      </c>
      <c r="AP233">
        <v>22</v>
      </c>
      <c r="AQ233">
        <v>0</v>
      </c>
      <c r="AR233">
        <v>22</v>
      </c>
      <c r="AS233" t="s">
        <v>138</v>
      </c>
      <c r="AT233" t="s">
        <v>1169</v>
      </c>
      <c r="AU233" t="s">
        <v>91</v>
      </c>
      <c r="AV233" t="s">
        <v>92</v>
      </c>
      <c r="AW233">
        <v>13.77</v>
      </c>
      <c r="AX233">
        <v>2.74</v>
      </c>
      <c r="AY233">
        <v>22</v>
      </c>
      <c r="AZ233">
        <v>12.84</v>
      </c>
      <c r="BA233">
        <v>16.97</v>
      </c>
      <c r="BB233">
        <v>2.86</v>
      </c>
      <c r="BC233">
        <v>22</v>
      </c>
      <c r="BD233">
        <v>13.42</v>
      </c>
      <c r="BE233" t="s">
        <v>93</v>
      </c>
      <c r="BF233" t="s">
        <v>157</v>
      </c>
      <c r="BI233">
        <v>233</v>
      </c>
    </row>
    <row r="234" spans="1:61">
      <c r="A234" t="s">
        <v>1170</v>
      </c>
      <c r="B234" t="s">
        <v>1153</v>
      </c>
      <c r="C234" t="s">
        <v>1168</v>
      </c>
      <c r="D234" t="s">
        <v>1155</v>
      </c>
      <c r="E234" t="s">
        <v>1156</v>
      </c>
      <c r="F234" t="s">
        <v>66</v>
      </c>
      <c r="G234">
        <v>1.6910000000000001</v>
      </c>
      <c r="H234" t="s">
        <v>67</v>
      </c>
      <c r="I234">
        <v>2013</v>
      </c>
      <c r="J234" t="s">
        <v>1157</v>
      </c>
      <c r="K234" t="s">
        <v>571</v>
      </c>
      <c r="L234" t="s">
        <v>572</v>
      </c>
      <c r="M234" t="s">
        <v>217</v>
      </c>
      <c r="N234" t="s">
        <v>1158</v>
      </c>
      <c r="O234" t="s">
        <v>73</v>
      </c>
      <c r="P234" t="s">
        <v>113</v>
      </c>
      <c r="Q234" t="s">
        <v>219</v>
      </c>
      <c r="R234" t="s">
        <v>220</v>
      </c>
      <c r="S234" t="s">
        <v>221</v>
      </c>
      <c r="T234" t="s">
        <v>76</v>
      </c>
      <c r="U234" t="s">
        <v>76</v>
      </c>
      <c r="V234" t="s">
        <v>76</v>
      </c>
      <c r="W234" t="s">
        <v>77</v>
      </c>
      <c r="X234" t="s">
        <v>114</v>
      </c>
      <c r="Y234" t="s">
        <v>115</v>
      </c>
      <c r="Z234" t="s">
        <v>116</v>
      </c>
      <c r="AA234" t="s">
        <v>1159</v>
      </c>
      <c r="AB234" t="s">
        <v>405</v>
      </c>
      <c r="AC234" t="s">
        <v>1160</v>
      </c>
      <c r="AD234" t="s">
        <v>1161</v>
      </c>
      <c r="AE234" t="s">
        <v>83</v>
      </c>
      <c r="AF234" t="s">
        <v>1162</v>
      </c>
      <c r="AG234" t="s">
        <v>85</v>
      </c>
      <c r="AH234" t="s">
        <v>86</v>
      </c>
      <c r="AI234" t="s">
        <v>76</v>
      </c>
      <c r="AJ234">
        <v>3</v>
      </c>
      <c r="AK234">
        <v>4</v>
      </c>
      <c r="AL234" t="s">
        <v>124</v>
      </c>
      <c r="AM234" t="s">
        <v>1163</v>
      </c>
      <c r="AN234" t="s">
        <v>126</v>
      </c>
      <c r="AO234">
        <v>0</v>
      </c>
      <c r="AP234">
        <v>22</v>
      </c>
      <c r="AQ234">
        <v>0</v>
      </c>
      <c r="AR234">
        <v>22</v>
      </c>
      <c r="AS234" t="s">
        <v>138</v>
      </c>
      <c r="AT234" t="s">
        <v>1169</v>
      </c>
      <c r="AU234" t="s">
        <v>91</v>
      </c>
      <c r="AV234" t="s">
        <v>98</v>
      </c>
      <c r="AW234">
        <v>6.12</v>
      </c>
      <c r="AX234">
        <v>2.08</v>
      </c>
      <c r="AY234">
        <v>22</v>
      </c>
      <c r="AZ234">
        <v>9.76</v>
      </c>
      <c r="BA234">
        <v>6.14</v>
      </c>
      <c r="BB234">
        <v>2.09</v>
      </c>
      <c r="BC234">
        <v>22</v>
      </c>
      <c r="BD234">
        <v>9.8000000000000007</v>
      </c>
      <c r="BE234" t="s">
        <v>93</v>
      </c>
      <c r="BF234" t="s">
        <v>157</v>
      </c>
      <c r="BI234">
        <v>234</v>
      </c>
    </row>
    <row r="235" spans="1:61">
      <c r="A235" t="s">
        <v>1171</v>
      </c>
      <c r="B235" t="s">
        <v>1153</v>
      </c>
      <c r="C235" t="s">
        <v>1168</v>
      </c>
      <c r="D235" t="s">
        <v>1155</v>
      </c>
      <c r="E235" t="s">
        <v>1156</v>
      </c>
      <c r="F235" t="s">
        <v>66</v>
      </c>
      <c r="G235">
        <v>1.6910000000000001</v>
      </c>
      <c r="H235" t="s">
        <v>67</v>
      </c>
      <c r="I235">
        <v>2013</v>
      </c>
      <c r="J235" t="s">
        <v>1157</v>
      </c>
      <c r="K235" t="s">
        <v>571</v>
      </c>
      <c r="L235" t="s">
        <v>572</v>
      </c>
      <c r="M235" t="s">
        <v>217</v>
      </c>
      <c r="N235" t="s">
        <v>1158</v>
      </c>
      <c r="O235" t="s">
        <v>73</v>
      </c>
      <c r="P235" t="s">
        <v>113</v>
      </c>
      <c r="Q235" t="s">
        <v>219</v>
      </c>
      <c r="R235" t="s">
        <v>220</v>
      </c>
      <c r="S235" t="s">
        <v>221</v>
      </c>
      <c r="T235" t="s">
        <v>76</v>
      </c>
      <c r="U235" t="s">
        <v>76</v>
      </c>
      <c r="V235" t="s">
        <v>76</v>
      </c>
      <c r="W235" t="s">
        <v>77</v>
      </c>
      <c r="X235" t="s">
        <v>114</v>
      </c>
      <c r="Y235" t="s">
        <v>115</v>
      </c>
      <c r="Z235" t="s">
        <v>116</v>
      </c>
      <c r="AA235" t="s">
        <v>1159</v>
      </c>
      <c r="AB235" t="s">
        <v>405</v>
      </c>
      <c r="AC235" t="s">
        <v>1160</v>
      </c>
      <c r="AD235" t="s">
        <v>1161</v>
      </c>
      <c r="AE235" t="s">
        <v>83</v>
      </c>
      <c r="AF235" t="s">
        <v>1162</v>
      </c>
      <c r="AG235" t="s">
        <v>85</v>
      </c>
      <c r="AH235" t="s">
        <v>86</v>
      </c>
      <c r="AI235" t="s">
        <v>76</v>
      </c>
      <c r="AJ235">
        <v>3</v>
      </c>
      <c r="AK235">
        <v>4</v>
      </c>
      <c r="AL235" t="s">
        <v>124</v>
      </c>
      <c r="AM235" t="s">
        <v>1163</v>
      </c>
      <c r="AN235" t="s">
        <v>126</v>
      </c>
      <c r="AO235">
        <v>0</v>
      </c>
      <c r="AP235">
        <v>22</v>
      </c>
      <c r="AQ235">
        <v>0</v>
      </c>
      <c r="AR235">
        <v>22</v>
      </c>
      <c r="AS235" t="s">
        <v>138</v>
      </c>
      <c r="AT235" t="s">
        <v>1169</v>
      </c>
      <c r="AU235" t="s">
        <v>91</v>
      </c>
      <c r="AV235" t="s">
        <v>101</v>
      </c>
      <c r="AW235">
        <v>2.96</v>
      </c>
      <c r="AX235">
        <v>1.29</v>
      </c>
      <c r="AY235">
        <v>22</v>
      </c>
      <c r="AZ235">
        <v>6.05</v>
      </c>
      <c r="BA235">
        <v>1.96</v>
      </c>
      <c r="BB235">
        <v>0.28999999999999998</v>
      </c>
      <c r="BC235">
        <v>22</v>
      </c>
      <c r="BD235">
        <v>1.36</v>
      </c>
      <c r="BE235" t="s">
        <v>93</v>
      </c>
      <c r="BF235" t="s">
        <v>157</v>
      </c>
      <c r="BI235">
        <v>235</v>
      </c>
    </row>
    <row r="236" spans="1:61">
      <c r="A236" t="s">
        <v>1172</v>
      </c>
      <c r="B236" t="s">
        <v>1153</v>
      </c>
      <c r="C236" t="s">
        <v>1173</v>
      </c>
      <c r="D236" t="s">
        <v>1155</v>
      </c>
      <c r="E236" t="s">
        <v>1156</v>
      </c>
      <c r="F236" t="s">
        <v>66</v>
      </c>
      <c r="G236">
        <v>1.6910000000000001</v>
      </c>
      <c r="H236" t="s">
        <v>67</v>
      </c>
      <c r="I236">
        <v>2013</v>
      </c>
      <c r="J236" t="s">
        <v>1157</v>
      </c>
      <c r="K236" t="s">
        <v>571</v>
      </c>
      <c r="L236" t="s">
        <v>572</v>
      </c>
      <c r="M236" t="s">
        <v>217</v>
      </c>
      <c r="N236" t="s">
        <v>1158</v>
      </c>
      <c r="O236" t="s">
        <v>73</v>
      </c>
      <c r="P236" t="s">
        <v>113</v>
      </c>
      <c r="Q236" t="s">
        <v>219</v>
      </c>
      <c r="R236" t="s">
        <v>220</v>
      </c>
      <c r="S236" t="s">
        <v>221</v>
      </c>
      <c r="T236" t="s">
        <v>76</v>
      </c>
      <c r="U236" t="s">
        <v>76</v>
      </c>
      <c r="V236" t="s">
        <v>76</v>
      </c>
      <c r="W236" t="s">
        <v>77</v>
      </c>
      <c r="X236" t="s">
        <v>114</v>
      </c>
      <c r="Y236" t="s">
        <v>115</v>
      </c>
      <c r="Z236" t="s">
        <v>116</v>
      </c>
      <c r="AA236" t="s">
        <v>1159</v>
      </c>
      <c r="AB236" t="s">
        <v>405</v>
      </c>
      <c r="AC236" t="s">
        <v>1160</v>
      </c>
      <c r="AD236" t="s">
        <v>1161</v>
      </c>
      <c r="AE236" t="s">
        <v>83</v>
      </c>
      <c r="AF236" t="s">
        <v>1162</v>
      </c>
      <c r="AG236" t="s">
        <v>85</v>
      </c>
      <c r="AH236" t="s">
        <v>86</v>
      </c>
      <c r="AI236" t="s">
        <v>76</v>
      </c>
      <c r="AJ236">
        <v>3</v>
      </c>
      <c r="AK236">
        <v>4</v>
      </c>
      <c r="AL236" t="s">
        <v>124</v>
      </c>
      <c r="AM236" t="s">
        <v>1163</v>
      </c>
      <c r="AN236" t="s">
        <v>126</v>
      </c>
      <c r="AO236">
        <v>0</v>
      </c>
      <c r="AP236">
        <v>22</v>
      </c>
      <c r="AQ236">
        <v>0</v>
      </c>
      <c r="AR236">
        <v>22</v>
      </c>
      <c r="AS236" t="s">
        <v>138</v>
      </c>
      <c r="AT236" t="s">
        <v>1174</v>
      </c>
      <c r="AU236" t="s">
        <v>91</v>
      </c>
      <c r="AV236" t="s">
        <v>92</v>
      </c>
      <c r="AW236">
        <v>13.77</v>
      </c>
      <c r="AX236">
        <v>2.74</v>
      </c>
      <c r="AY236">
        <v>22</v>
      </c>
      <c r="AZ236">
        <v>12.84</v>
      </c>
      <c r="BA236">
        <v>9.34</v>
      </c>
      <c r="BB236">
        <v>2.2599999999999998</v>
      </c>
      <c r="BC236">
        <v>22</v>
      </c>
      <c r="BD236">
        <v>10.6</v>
      </c>
      <c r="BE236" t="s">
        <v>93</v>
      </c>
      <c r="BF236" t="s">
        <v>157</v>
      </c>
      <c r="BI236">
        <v>236</v>
      </c>
    </row>
    <row r="237" spans="1:61">
      <c r="A237" t="s">
        <v>1175</v>
      </c>
      <c r="B237" t="s">
        <v>1153</v>
      </c>
      <c r="C237" t="s">
        <v>1173</v>
      </c>
      <c r="D237" t="s">
        <v>1155</v>
      </c>
      <c r="E237" t="s">
        <v>1156</v>
      </c>
      <c r="F237" t="s">
        <v>66</v>
      </c>
      <c r="G237">
        <v>1.6910000000000001</v>
      </c>
      <c r="H237" t="s">
        <v>67</v>
      </c>
      <c r="I237">
        <v>2013</v>
      </c>
      <c r="J237" t="s">
        <v>1157</v>
      </c>
      <c r="K237" t="s">
        <v>571</v>
      </c>
      <c r="L237" t="s">
        <v>572</v>
      </c>
      <c r="M237" t="s">
        <v>217</v>
      </c>
      <c r="N237" t="s">
        <v>1158</v>
      </c>
      <c r="O237" t="s">
        <v>73</v>
      </c>
      <c r="P237" t="s">
        <v>113</v>
      </c>
      <c r="Q237" t="s">
        <v>219</v>
      </c>
      <c r="R237" t="s">
        <v>220</v>
      </c>
      <c r="S237" t="s">
        <v>221</v>
      </c>
      <c r="T237" t="s">
        <v>76</v>
      </c>
      <c r="U237" t="s">
        <v>76</v>
      </c>
      <c r="V237" t="s">
        <v>76</v>
      </c>
      <c r="W237" t="s">
        <v>77</v>
      </c>
      <c r="X237" t="s">
        <v>114</v>
      </c>
      <c r="Y237" t="s">
        <v>115</v>
      </c>
      <c r="Z237" t="s">
        <v>116</v>
      </c>
      <c r="AA237" t="s">
        <v>1159</v>
      </c>
      <c r="AB237" t="s">
        <v>405</v>
      </c>
      <c r="AC237" t="s">
        <v>1160</v>
      </c>
      <c r="AD237" t="s">
        <v>1161</v>
      </c>
      <c r="AE237" t="s">
        <v>83</v>
      </c>
      <c r="AF237" t="s">
        <v>1162</v>
      </c>
      <c r="AG237" t="s">
        <v>85</v>
      </c>
      <c r="AH237" t="s">
        <v>86</v>
      </c>
      <c r="AI237" t="s">
        <v>76</v>
      </c>
      <c r="AJ237">
        <v>3</v>
      </c>
      <c r="AK237">
        <v>4</v>
      </c>
      <c r="AL237" t="s">
        <v>124</v>
      </c>
      <c r="AM237" t="s">
        <v>1163</v>
      </c>
      <c r="AN237" t="s">
        <v>126</v>
      </c>
      <c r="AO237">
        <v>0</v>
      </c>
      <c r="AP237">
        <v>22</v>
      </c>
      <c r="AQ237">
        <v>0</v>
      </c>
      <c r="AR237">
        <v>22</v>
      </c>
      <c r="AS237" t="s">
        <v>138</v>
      </c>
      <c r="AT237" t="s">
        <v>1174</v>
      </c>
      <c r="AU237" t="s">
        <v>91</v>
      </c>
      <c r="AV237" t="s">
        <v>98</v>
      </c>
      <c r="AW237">
        <v>6.12</v>
      </c>
      <c r="AX237">
        <v>2.08</v>
      </c>
      <c r="AY237">
        <v>22</v>
      </c>
      <c r="AZ237">
        <v>9.76</v>
      </c>
      <c r="BA237">
        <v>8.68</v>
      </c>
      <c r="BB237">
        <v>2.54</v>
      </c>
      <c r="BC237">
        <v>22</v>
      </c>
      <c r="BD237">
        <v>11.91</v>
      </c>
      <c r="BE237" t="s">
        <v>93</v>
      </c>
      <c r="BF237" t="s">
        <v>157</v>
      </c>
      <c r="BI237">
        <v>237</v>
      </c>
    </row>
    <row r="238" spans="1:61">
      <c r="A238" t="s">
        <v>1176</v>
      </c>
      <c r="B238" t="s">
        <v>1153</v>
      </c>
      <c r="C238" t="s">
        <v>1173</v>
      </c>
      <c r="D238" t="s">
        <v>1155</v>
      </c>
      <c r="E238" t="s">
        <v>1156</v>
      </c>
      <c r="F238" t="s">
        <v>66</v>
      </c>
      <c r="G238">
        <v>1.6910000000000001</v>
      </c>
      <c r="H238" t="s">
        <v>67</v>
      </c>
      <c r="I238">
        <v>2013</v>
      </c>
      <c r="J238" t="s">
        <v>1157</v>
      </c>
      <c r="K238" t="s">
        <v>571</v>
      </c>
      <c r="L238" t="s">
        <v>572</v>
      </c>
      <c r="M238" t="s">
        <v>217</v>
      </c>
      <c r="N238" t="s">
        <v>1158</v>
      </c>
      <c r="O238" t="s">
        <v>73</v>
      </c>
      <c r="P238" t="s">
        <v>113</v>
      </c>
      <c r="Q238" t="s">
        <v>219</v>
      </c>
      <c r="R238" t="s">
        <v>220</v>
      </c>
      <c r="S238" t="s">
        <v>221</v>
      </c>
      <c r="T238" t="s">
        <v>76</v>
      </c>
      <c r="U238" t="s">
        <v>76</v>
      </c>
      <c r="V238" t="s">
        <v>76</v>
      </c>
      <c r="W238" t="s">
        <v>77</v>
      </c>
      <c r="X238" t="s">
        <v>114</v>
      </c>
      <c r="Y238" t="s">
        <v>115</v>
      </c>
      <c r="Z238" t="s">
        <v>116</v>
      </c>
      <c r="AA238" t="s">
        <v>1159</v>
      </c>
      <c r="AB238" t="s">
        <v>405</v>
      </c>
      <c r="AC238" t="s">
        <v>1160</v>
      </c>
      <c r="AD238" t="s">
        <v>1161</v>
      </c>
      <c r="AE238" t="s">
        <v>83</v>
      </c>
      <c r="AF238" t="s">
        <v>1162</v>
      </c>
      <c r="AG238" t="s">
        <v>85</v>
      </c>
      <c r="AH238" t="s">
        <v>86</v>
      </c>
      <c r="AI238" t="s">
        <v>76</v>
      </c>
      <c r="AJ238">
        <v>3</v>
      </c>
      <c r="AK238">
        <v>4</v>
      </c>
      <c r="AL238" t="s">
        <v>124</v>
      </c>
      <c r="AM238" t="s">
        <v>1163</v>
      </c>
      <c r="AN238" t="s">
        <v>126</v>
      </c>
      <c r="AO238">
        <v>0</v>
      </c>
      <c r="AP238">
        <v>22</v>
      </c>
      <c r="AQ238">
        <v>0</v>
      </c>
      <c r="AR238">
        <v>22</v>
      </c>
      <c r="AS238" t="s">
        <v>138</v>
      </c>
      <c r="AT238" t="s">
        <v>1174</v>
      </c>
      <c r="AU238" t="s">
        <v>91</v>
      </c>
      <c r="AV238" t="s">
        <v>101</v>
      </c>
      <c r="AW238">
        <v>2.96</v>
      </c>
      <c r="AX238">
        <v>1.29</v>
      </c>
      <c r="AY238">
        <v>22</v>
      </c>
      <c r="AZ238">
        <v>6.05</v>
      </c>
      <c r="BA238">
        <v>1.49</v>
      </c>
      <c r="BB238">
        <v>0.06</v>
      </c>
      <c r="BC238">
        <v>22</v>
      </c>
      <c r="BD238">
        <v>0.28999999999999998</v>
      </c>
      <c r="BE238" t="s">
        <v>93</v>
      </c>
      <c r="BF238" t="s">
        <v>157</v>
      </c>
      <c r="BI238">
        <v>238</v>
      </c>
    </row>
    <row r="239" spans="1:61">
      <c r="A239" t="s">
        <v>1177</v>
      </c>
      <c r="B239" t="s">
        <v>1178</v>
      </c>
      <c r="C239" t="s">
        <v>1179</v>
      </c>
      <c r="D239" t="s">
        <v>1180</v>
      </c>
      <c r="E239" t="s">
        <v>1181</v>
      </c>
      <c r="F239" t="s">
        <v>203</v>
      </c>
      <c r="G239">
        <v>2.976</v>
      </c>
      <c r="H239" t="s">
        <v>67</v>
      </c>
      <c r="I239">
        <v>2014</v>
      </c>
      <c r="J239" t="s">
        <v>1182</v>
      </c>
      <c r="K239" t="s">
        <v>525</v>
      </c>
      <c r="L239" t="s">
        <v>526</v>
      </c>
      <c r="M239" t="s">
        <v>71</v>
      </c>
      <c r="N239" t="s">
        <v>650</v>
      </c>
      <c r="O239" t="s">
        <v>73</v>
      </c>
      <c r="P239" t="s">
        <v>74</v>
      </c>
      <c r="Q239" t="s">
        <v>75</v>
      </c>
      <c r="R239" t="s">
        <v>72</v>
      </c>
      <c r="S239" t="s">
        <v>75</v>
      </c>
      <c r="T239" t="s">
        <v>76</v>
      </c>
      <c r="U239" t="s">
        <v>76</v>
      </c>
      <c r="V239" t="s">
        <v>220</v>
      </c>
      <c r="W239" t="s">
        <v>77</v>
      </c>
      <c r="X239" t="s">
        <v>222</v>
      </c>
      <c r="Y239" t="s">
        <v>78</v>
      </c>
      <c r="Z239" t="s">
        <v>293</v>
      </c>
      <c r="AA239" t="s">
        <v>1183</v>
      </c>
      <c r="AB239" t="s">
        <v>1184</v>
      </c>
      <c r="AC239" t="s">
        <v>651</v>
      </c>
      <c r="AD239" t="s">
        <v>478</v>
      </c>
      <c r="AE239" t="s">
        <v>83</v>
      </c>
      <c r="AF239" t="s">
        <v>1185</v>
      </c>
      <c r="AG239" t="s">
        <v>85</v>
      </c>
      <c r="AH239" t="s">
        <v>154</v>
      </c>
      <c r="AI239" t="s">
        <v>76</v>
      </c>
      <c r="AJ239">
        <v>3</v>
      </c>
      <c r="AK239">
        <v>1</v>
      </c>
      <c r="AL239" t="s">
        <v>124</v>
      </c>
      <c r="AM239" t="s">
        <v>534</v>
      </c>
      <c r="AN239" t="s">
        <v>88</v>
      </c>
      <c r="AO239">
        <v>0</v>
      </c>
      <c r="AP239">
        <v>10</v>
      </c>
      <c r="AQ239">
        <v>0</v>
      </c>
      <c r="AR239">
        <v>10</v>
      </c>
      <c r="AS239" t="s">
        <v>138</v>
      </c>
      <c r="AT239" t="s">
        <v>1186</v>
      </c>
      <c r="AU239" t="s">
        <v>91</v>
      </c>
      <c r="AV239" t="s">
        <v>92</v>
      </c>
      <c r="AW239">
        <v>0.15</v>
      </c>
      <c r="AX239">
        <v>7.0000000000000007E-2</v>
      </c>
      <c r="AY239">
        <v>10</v>
      </c>
      <c r="AZ239">
        <v>0.22</v>
      </c>
      <c r="BA239">
        <v>0.03</v>
      </c>
      <c r="BB239">
        <v>0.03</v>
      </c>
      <c r="BC239">
        <v>10</v>
      </c>
      <c r="BD239">
        <v>0.09</v>
      </c>
      <c r="BE239" t="s">
        <v>93</v>
      </c>
      <c r="BF239" t="s">
        <v>303</v>
      </c>
      <c r="BI239">
        <v>239</v>
      </c>
    </row>
    <row r="240" spans="1:61">
      <c r="A240" t="s">
        <v>1187</v>
      </c>
      <c r="B240" t="s">
        <v>1178</v>
      </c>
      <c r="C240" t="s">
        <v>1179</v>
      </c>
      <c r="D240" t="s">
        <v>1180</v>
      </c>
      <c r="E240" t="s">
        <v>1181</v>
      </c>
      <c r="F240" t="s">
        <v>203</v>
      </c>
      <c r="G240">
        <v>2.976</v>
      </c>
      <c r="H240" t="s">
        <v>67</v>
      </c>
      <c r="I240">
        <v>2014</v>
      </c>
      <c r="J240" t="s">
        <v>1182</v>
      </c>
      <c r="K240" t="s">
        <v>525</v>
      </c>
      <c r="L240" t="s">
        <v>526</v>
      </c>
      <c r="M240" t="s">
        <v>71</v>
      </c>
      <c r="N240" t="s">
        <v>650</v>
      </c>
      <c r="O240" t="s">
        <v>73</v>
      </c>
      <c r="P240" t="s">
        <v>74</v>
      </c>
      <c r="Q240" t="s">
        <v>75</v>
      </c>
      <c r="R240" t="s">
        <v>72</v>
      </c>
      <c r="S240" t="s">
        <v>75</v>
      </c>
      <c r="T240" t="s">
        <v>76</v>
      </c>
      <c r="U240" t="s">
        <v>76</v>
      </c>
      <c r="V240" t="s">
        <v>220</v>
      </c>
      <c r="W240" t="s">
        <v>77</v>
      </c>
      <c r="X240" t="s">
        <v>222</v>
      </c>
      <c r="Y240" t="s">
        <v>78</v>
      </c>
      <c r="Z240" t="s">
        <v>293</v>
      </c>
      <c r="AA240" t="s">
        <v>1183</v>
      </c>
      <c r="AB240" t="s">
        <v>1184</v>
      </c>
      <c r="AC240" t="s">
        <v>651</v>
      </c>
      <c r="AD240" t="s">
        <v>478</v>
      </c>
      <c r="AE240" t="s">
        <v>83</v>
      </c>
      <c r="AF240" t="s">
        <v>1185</v>
      </c>
      <c r="AG240" t="s">
        <v>85</v>
      </c>
      <c r="AH240" t="s">
        <v>154</v>
      </c>
      <c r="AI240" t="s">
        <v>76</v>
      </c>
      <c r="AJ240">
        <v>3</v>
      </c>
      <c r="AK240">
        <v>1</v>
      </c>
      <c r="AL240" t="s">
        <v>124</v>
      </c>
      <c r="AM240" t="s">
        <v>534</v>
      </c>
      <c r="AN240" t="s">
        <v>88</v>
      </c>
      <c r="AO240">
        <v>0</v>
      </c>
      <c r="AP240">
        <v>10</v>
      </c>
      <c r="AQ240">
        <v>0</v>
      </c>
      <c r="AR240">
        <v>10</v>
      </c>
      <c r="AS240" t="s">
        <v>138</v>
      </c>
      <c r="AT240" t="s">
        <v>1186</v>
      </c>
      <c r="AU240" t="s">
        <v>91</v>
      </c>
      <c r="AV240" t="s">
        <v>98</v>
      </c>
      <c r="AW240">
        <v>0.39</v>
      </c>
      <c r="AX240">
        <v>0.09</v>
      </c>
      <c r="AY240">
        <v>10</v>
      </c>
      <c r="AZ240">
        <v>0.3</v>
      </c>
      <c r="BA240">
        <v>0.22</v>
      </c>
      <c r="BB240">
        <v>0.11</v>
      </c>
      <c r="BC240">
        <v>10</v>
      </c>
      <c r="BD240">
        <v>0.33</v>
      </c>
      <c r="BE240" t="s">
        <v>93</v>
      </c>
      <c r="BF240" t="s">
        <v>303</v>
      </c>
      <c r="BI240">
        <v>240</v>
      </c>
    </row>
    <row r="241" spans="1:61">
      <c r="A241" t="s">
        <v>1188</v>
      </c>
      <c r="B241" t="s">
        <v>1178</v>
      </c>
      <c r="C241" t="s">
        <v>1179</v>
      </c>
      <c r="D241" t="s">
        <v>1180</v>
      </c>
      <c r="E241" t="s">
        <v>1181</v>
      </c>
      <c r="F241" t="s">
        <v>203</v>
      </c>
      <c r="G241">
        <v>2.976</v>
      </c>
      <c r="H241" t="s">
        <v>67</v>
      </c>
      <c r="I241">
        <v>2014</v>
      </c>
      <c r="J241" t="s">
        <v>1182</v>
      </c>
      <c r="K241" t="s">
        <v>525</v>
      </c>
      <c r="L241" t="s">
        <v>526</v>
      </c>
      <c r="M241" t="s">
        <v>71</v>
      </c>
      <c r="N241" t="s">
        <v>650</v>
      </c>
      <c r="O241" t="s">
        <v>73</v>
      </c>
      <c r="P241" t="s">
        <v>74</v>
      </c>
      <c r="Q241" t="s">
        <v>75</v>
      </c>
      <c r="R241" t="s">
        <v>72</v>
      </c>
      <c r="S241" t="s">
        <v>75</v>
      </c>
      <c r="T241" t="s">
        <v>76</v>
      </c>
      <c r="U241" t="s">
        <v>76</v>
      </c>
      <c r="V241" t="s">
        <v>220</v>
      </c>
      <c r="W241" t="s">
        <v>77</v>
      </c>
      <c r="X241" t="s">
        <v>222</v>
      </c>
      <c r="Y241" t="s">
        <v>78</v>
      </c>
      <c r="Z241" t="s">
        <v>293</v>
      </c>
      <c r="AA241" t="s">
        <v>1183</v>
      </c>
      <c r="AB241" t="s">
        <v>1184</v>
      </c>
      <c r="AC241" t="s">
        <v>651</v>
      </c>
      <c r="AD241" t="s">
        <v>478</v>
      </c>
      <c r="AE241" t="s">
        <v>83</v>
      </c>
      <c r="AF241" t="s">
        <v>1185</v>
      </c>
      <c r="AG241" t="s">
        <v>85</v>
      </c>
      <c r="AH241" t="s">
        <v>154</v>
      </c>
      <c r="AI241" t="s">
        <v>76</v>
      </c>
      <c r="AJ241">
        <v>3</v>
      </c>
      <c r="AK241">
        <v>1</v>
      </c>
      <c r="AL241" t="s">
        <v>124</v>
      </c>
      <c r="AM241" t="s">
        <v>534</v>
      </c>
      <c r="AN241" t="s">
        <v>88</v>
      </c>
      <c r="AO241">
        <v>0</v>
      </c>
      <c r="AP241">
        <v>10</v>
      </c>
      <c r="AQ241">
        <v>0</v>
      </c>
      <c r="AR241">
        <v>10</v>
      </c>
      <c r="AS241" t="s">
        <v>138</v>
      </c>
      <c r="AT241" t="s">
        <v>1186</v>
      </c>
      <c r="AU241" t="s">
        <v>91</v>
      </c>
      <c r="AV241" t="s">
        <v>101</v>
      </c>
      <c r="AW241">
        <v>0.71</v>
      </c>
      <c r="AX241">
        <v>0.09</v>
      </c>
      <c r="AY241">
        <v>10</v>
      </c>
      <c r="AZ241">
        <v>0.3</v>
      </c>
      <c r="BA241">
        <v>0.78</v>
      </c>
      <c r="BB241">
        <v>0.1</v>
      </c>
      <c r="BC241">
        <v>10</v>
      </c>
      <c r="BD241">
        <v>0.33</v>
      </c>
      <c r="BE241" t="s">
        <v>93</v>
      </c>
      <c r="BF241" t="s">
        <v>303</v>
      </c>
      <c r="BI241">
        <v>241</v>
      </c>
    </row>
    <row r="242" spans="1:61">
      <c r="A242" t="s">
        <v>1189</v>
      </c>
      <c r="B242" t="s">
        <v>1178</v>
      </c>
      <c r="C242" t="s">
        <v>1190</v>
      </c>
      <c r="D242" t="s">
        <v>1180</v>
      </c>
      <c r="E242" t="s">
        <v>1181</v>
      </c>
      <c r="F242" t="s">
        <v>203</v>
      </c>
      <c r="G242">
        <v>2.976</v>
      </c>
      <c r="H242" t="s">
        <v>67</v>
      </c>
      <c r="I242">
        <v>2014</v>
      </c>
      <c r="J242" t="s">
        <v>1182</v>
      </c>
      <c r="K242" t="s">
        <v>525</v>
      </c>
      <c r="L242" t="s">
        <v>526</v>
      </c>
      <c r="M242" t="s">
        <v>71</v>
      </c>
      <c r="N242" t="s">
        <v>650</v>
      </c>
      <c r="O242" t="s">
        <v>73</v>
      </c>
      <c r="P242" t="s">
        <v>74</v>
      </c>
      <c r="Q242" t="s">
        <v>75</v>
      </c>
      <c r="R242" t="s">
        <v>72</v>
      </c>
      <c r="S242" t="s">
        <v>75</v>
      </c>
      <c r="T242" t="s">
        <v>76</v>
      </c>
      <c r="U242" t="s">
        <v>76</v>
      </c>
      <c r="V242" t="s">
        <v>220</v>
      </c>
      <c r="W242" t="s">
        <v>77</v>
      </c>
      <c r="X242" t="s">
        <v>222</v>
      </c>
      <c r="Y242" t="s">
        <v>78</v>
      </c>
      <c r="Z242" t="s">
        <v>293</v>
      </c>
      <c r="AA242" t="s">
        <v>1183</v>
      </c>
      <c r="AB242" t="s">
        <v>1184</v>
      </c>
      <c r="AC242" t="s">
        <v>651</v>
      </c>
      <c r="AD242" t="s">
        <v>478</v>
      </c>
      <c r="AE242" t="s">
        <v>83</v>
      </c>
      <c r="AF242" t="s">
        <v>1191</v>
      </c>
      <c r="AG242" t="s">
        <v>85</v>
      </c>
      <c r="AH242" t="s">
        <v>86</v>
      </c>
      <c r="AI242" t="s">
        <v>76</v>
      </c>
      <c r="AJ242">
        <v>3</v>
      </c>
      <c r="AK242">
        <v>1</v>
      </c>
      <c r="AL242" t="s">
        <v>124</v>
      </c>
      <c r="AM242" t="s">
        <v>534</v>
      </c>
      <c r="AN242" t="s">
        <v>88</v>
      </c>
      <c r="AO242">
        <v>0</v>
      </c>
      <c r="AP242">
        <v>14</v>
      </c>
      <c r="AQ242">
        <v>0</v>
      </c>
      <c r="AR242">
        <v>13</v>
      </c>
      <c r="AS242" t="s">
        <v>138</v>
      </c>
      <c r="AT242" t="s">
        <v>1192</v>
      </c>
      <c r="AU242" t="s">
        <v>300</v>
      </c>
      <c r="AV242" t="s">
        <v>92</v>
      </c>
      <c r="AW242">
        <v>0.2</v>
      </c>
      <c r="AX242">
        <v>0.09</v>
      </c>
      <c r="AY242">
        <v>14</v>
      </c>
      <c r="AZ242">
        <v>0.35</v>
      </c>
      <c r="BA242">
        <v>0.36</v>
      </c>
      <c r="BB242">
        <v>0.08</v>
      </c>
      <c r="BC242">
        <v>13</v>
      </c>
      <c r="BD242">
        <v>0.28000000000000003</v>
      </c>
      <c r="BE242" t="s">
        <v>93</v>
      </c>
      <c r="BF242" t="s">
        <v>1193</v>
      </c>
      <c r="BI242">
        <v>242</v>
      </c>
    </row>
    <row r="243" spans="1:61">
      <c r="A243" t="s">
        <v>1194</v>
      </c>
      <c r="B243" t="s">
        <v>1178</v>
      </c>
      <c r="C243" t="s">
        <v>1190</v>
      </c>
      <c r="D243" t="s">
        <v>1180</v>
      </c>
      <c r="E243" t="s">
        <v>1181</v>
      </c>
      <c r="F243" t="s">
        <v>203</v>
      </c>
      <c r="G243">
        <v>2.976</v>
      </c>
      <c r="H243" t="s">
        <v>67</v>
      </c>
      <c r="I243">
        <v>2014</v>
      </c>
      <c r="J243" t="s">
        <v>1182</v>
      </c>
      <c r="K243" t="s">
        <v>525</v>
      </c>
      <c r="L243" t="s">
        <v>526</v>
      </c>
      <c r="M243" t="s">
        <v>71</v>
      </c>
      <c r="N243" t="s">
        <v>650</v>
      </c>
      <c r="O243" t="s">
        <v>73</v>
      </c>
      <c r="P243" t="s">
        <v>74</v>
      </c>
      <c r="Q243" t="s">
        <v>75</v>
      </c>
      <c r="R243" t="s">
        <v>72</v>
      </c>
      <c r="S243" t="s">
        <v>75</v>
      </c>
      <c r="T243" t="s">
        <v>76</v>
      </c>
      <c r="U243" t="s">
        <v>76</v>
      </c>
      <c r="V243" t="s">
        <v>220</v>
      </c>
      <c r="W243" t="s">
        <v>77</v>
      </c>
      <c r="X243" t="s">
        <v>222</v>
      </c>
      <c r="Y243" t="s">
        <v>78</v>
      </c>
      <c r="Z243" t="s">
        <v>293</v>
      </c>
      <c r="AA243" t="s">
        <v>1183</v>
      </c>
      <c r="AB243" t="s">
        <v>1184</v>
      </c>
      <c r="AC243" t="s">
        <v>651</v>
      </c>
      <c r="AD243" t="s">
        <v>478</v>
      </c>
      <c r="AE243" t="s">
        <v>83</v>
      </c>
      <c r="AF243" t="s">
        <v>1191</v>
      </c>
      <c r="AG243" t="s">
        <v>85</v>
      </c>
      <c r="AH243" t="s">
        <v>86</v>
      </c>
      <c r="AI243" t="s">
        <v>76</v>
      </c>
      <c r="AJ243">
        <v>3</v>
      </c>
      <c r="AK243">
        <v>1</v>
      </c>
      <c r="AL243" t="s">
        <v>124</v>
      </c>
      <c r="AM243" t="s">
        <v>534</v>
      </c>
      <c r="AN243" t="s">
        <v>88</v>
      </c>
      <c r="AO243">
        <v>0</v>
      </c>
      <c r="AP243">
        <v>14</v>
      </c>
      <c r="AQ243">
        <v>0</v>
      </c>
      <c r="AR243">
        <v>13</v>
      </c>
      <c r="AS243" t="s">
        <v>138</v>
      </c>
      <c r="AT243" t="s">
        <v>1192</v>
      </c>
      <c r="AU243" t="s">
        <v>300</v>
      </c>
      <c r="AV243" t="s">
        <v>98</v>
      </c>
      <c r="AW243">
        <v>0.43</v>
      </c>
      <c r="AX243">
        <v>0.09</v>
      </c>
      <c r="AY243">
        <v>14</v>
      </c>
      <c r="AZ243">
        <v>0.35</v>
      </c>
      <c r="BA243">
        <v>0.63</v>
      </c>
      <c r="BB243">
        <v>7.0000000000000007E-2</v>
      </c>
      <c r="BC243">
        <v>13</v>
      </c>
      <c r="BD243">
        <v>0.26</v>
      </c>
      <c r="BE243" t="s">
        <v>93</v>
      </c>
      <c r="BF243" t="s">
        <v>1193</v>
      </c>
      <c r="BI243">
        <v>243</v>
      </c>
    </row>
    <row r="244" spans="1:61">
      <c r="A244" t="s">
        <v>1195</v>
      </c>
      <c r="B244" t="s">
        <v>1178</v>
      </c>
      <c r="C244" t="s">
        <v>1190</v>
      </c>
      <c r="D244" t="s">
        <v>1180</v>
      </c>
      <c r="E244" t="s">
        <v>1181</v>
      </c>
      <c r="F244" t="s">
        <v>203</v>
      </c>
      <c r="G244">
        <v>2.976</v>
      </c>
      <c r="H244" t="s">
        <v>67</v>
      </c>
      <c r="I244">
        <v>2014</v>
      </c>
      <c r="J244" t="s">
        <v>1182</v>
      </c>
      <c r="K244" t="s">
        <v>525</v>
      </c>
      <c r="L244" t="s">
        <v>526</v>
      </c>
      <c r="M244" t="s">
        <v>71</v>
      </c>
      <c r="N244" t="s">
        <v>650</v>
      </c>
      <c r="O244" t="s">
        <v>73</v>
      </c>
      <c r="P244" t="s">
        <v>74</v>
      </c>
      <c r="Q244" t="s">
        <v>75</v>
      </c>
      <c r="R244" t="s">
        <v>72</v>
      </c>
      <c r="S244" t="s">
        <v>75</v>
      </c>
      <c r="T244" t="s">
        <v>76</v>
      </c>
      <c r="U244" t="s">
        <v>76</v>
      </c>
      <c r="V244" t="s">
        <v>220</v>
      </c>
      <c r="W244" t="s">
        <v>77</v>
      </c>
      <c r="X244" t="s">
        <v>222</v>
      </c>
      <c r="Y244" t="s">
        <v>78</v>
      </c>
      <c r="Z244" t="s">
        <v>293</v>
      </c>
      <c r="AA244" t="s">
        <v>1183</v>
      </c>
      <c r="AB244" t="s">
        <v>1184</v>
      </c>
      <c r="AC244" t="s">
        <v>651</v>
      </c>
      <c r="AD244" t="s">
        <v>478</v>
      </c>
      <c r="AE244" t="s">
        <v>83</v>
      </c>
      <c r="AF244" t="s">
        <v>1191</v>
      </c>
      <c r="AG244" t="s">
        <v>85</v>
      </c>
      <c r="AH244" t="s">
        <v>86</v>
      </c>
      <c r="AI244" t="s">
        <v>76</v>
      </c>
      <c r="AJ244">
        <v>3</v>
      </c>
      <c r="AK244">
        <v>1</v>
      </c>
      <c r="AL244" t="s">
        <v>124</v>
      </c>
      <c r="AM244" t="s">
        <v>534</v>
      </c>
      <c r="AN244" t="s">
        <v>88</v>
      </c>
      <c r="AO244">
        <v>0</v>
      </c>
      <c r="AP244">
        <v>14</v>
      </c>
      <c r="AQ244">
        <v>0</v>
      </c>
      <c r="AR244">
        <v>13</v>
      </c>
      <c r="AS244" t="s">
        <v>138</v>
      </c>
      <c r="AT244" t="s">
        <v>1192</v>
      </c>
      <c r="AU244" t="s">
        <v>300</v>
      </c>
      <c r="AV244" t="s">
        <v>101</v>
      </c>
      <c r="AW244">
        <v>0.7</v>
      </c>
      <c r="AX244">
        <v>0.09</v>
      </c>
      <c r="AY244">
        <v>14</v>
      </c>
      <c r="AZ244">
        <v>0.35</v>
      </c>
      <c r="BA244">
        <v>0.84</v>
      </c>
      <c r="BB244">
        <v>0.05</v>
      </c>
      <c r="BC244">
        <v>13</v>
      </c>
      <c r="BD244">
        <v>0.19</v>
      </c>
      <c r="BE244" t="s">
        <v>93</v>
      </c>
      <c r="BF244" t="s">
        <v>1193</v>
      </c>
      <c r="BI244">
        <v>244</v>
      </c>
    </row>
    <row r="245" spans="1:61">
      <c r="A245" t="s">
        <v>1196</v>
      </c>
      <c r="B245" t="s">
        <v>1197</v>
      </c>
      <c r="C245" t="s">
        <v>1198</v>
      </c>
      <c r="D245" t="s">
        <v>1199</v>
      </c>
      <c r="E245" t="s">
        <v>1200</v>
      </c>
      <c r="F245" t="s">
        <v>334</v>
      </c>
      <c r="G245">
        <v>3.028</v>
      </c>
      <c r="H245" t="s">
        <v>67</v>
      </c>
      <c r="I245">
        <v>2014</v>
      </c>
      <c r="J245" t="s">
        <v>1201</v>
      </c>
      <c r="K245" t="s">
        <v>525</v>
      </c>
      <c r="L245" t="s">
        <v>526</v>
      </c>
      <c r="M245" t="s">
        <v>71</v>
      </c>
      <c r="N245" t="s">
        <v>696</v>
      </c>
      <c r="O245" t="s">
        <v>73</v>
      </c>
      <c r="P245" t="s">
        <v>113</v>
      </c>
      <c r="Q245" t="s">
        <v>75</v>
      </c>
      <c r="R245" t="s">
        <v>72</v>
      </c>
      <c r="S245" t="s">
        <v>75</v>
      </c>
      <c r="T245" t="s">
        <v>76</v>
      </c>
      <c r="U245" t="s">
        <v>220</v>
      </c>
      <c r="V245" t="s">
        <v>76</v>
      </c>
      <c r="W245" t="s">
        <v>77</v>
      </c>
      <c r="X245" t="s">
        <v>114</v>
      </c>
      <c r="Y245" t="s">
        <v>115</v>
      </c>
      <c r="Z245" t="s">
        <v>697</v>
      </c>
      <c r="AA245" t="s">
        <v>1202</v>
      </c>
      <c r="AB245" t="s">
        <v>152</v>
      </c>
      <c r="AC245" t="s">
        <v>1203</v>
      </c>
      <c r="AD245" t="s">
        <v>1204</v>
      </c>
      <c r="AE245" t="s">
        <v>83</v>
      </c>
      <c r="AF245" t="s">
        <v>1205</v>
      </c>
      <c r="AG245" t="s">
        <v>85</v>
      </c>
      <c r="AH245" t="s">
        <v>86</v>
      </c>
      <c r="AI245" t="s">
        <v>76</v>
      </c>
      <c r="AJ245">
        <v>3</v>
      </c>
      <c r="AK245">
        <v>3</v>
      </c>
      <c r="AL245">
        <v>1</v>
      </c>
      <c r="AM245" t="s">
        <v>155</v>
      </c>
      <c r="AN245" t="s">
        <v>88</v>
      </c>
      <c r="AO245">
        <v>0</v>
      </c>
      <c r="AP245">
        <v>11</v>
      </c>
      <c r="AQ245">
        <v>0</v>
      </c>
      <c r="AR245">
        <v>7</v>
      </c>
      <c r="AS245" t="s">
        <v>138</v>
      </c>
      <c r="AT245" t="s">
        <v>707</v>
      </c>
      <c r="AU245" t="s">
        <v>300</v>
      </c>
      <c r="AV245" t="s">
        <v>92</v>
      </c>
      <c r="AW245">
        <v>0.09</v>
      </c>
      <c r="AX245">
        <v>0.09</v>
      </c>
      <c r="AY245">
        <v>11</v>
      </c>
      <c r="AZ245">
        <v>0.3</v>
      </c>
      <c r="BA245">
        <v>0.28999999999999998</v>
      </c>
      <c r="BB245">
        <v>0.18</v>
      </c>
      <c r="BC245">
        <v>7</v>
      </c>
      <c r="BD245">
        <v>0.49</v>
      </c>
      <c r="BE245" t="s">
        <v>93</v>
      </c>
      <c r="BF245" t="s">
        <v>157</v>
      </c>
      <c r="BI245">
        <v>245</v>
      </c>
    </row>
    <row r="246" spans="1:61">
      <c r="A246" t="s">
        <v>1206</v>
      </c>
      <c r="B246" t="s">
        <v>1197</v>
      </c>
      <c r="C246" t="s">
        <v>1198</v>
      </c>
      <c r="D246" t="s">
        <v>1199</v>
      </c>
      <c r="E246" t="s">
        <v>1200</v>
      </c>
      <c r="F246" t="s">
        <v>334</v>
      </c>
      <c r="G246">
        <v>3.028</v>
      </c>
      <c r="H246" t="s">
        <v>67</v>
      </c>
      <c r="I246">
        <v>2014</v>
      </c>
      <c r="J246" t="s">
        <v>1201</v>
      </c>
      <c r="K246" t="s">
        <v>525</v>
      </c>
      <c r="L246" t="s">
        <v>526</v>
      </c>
      <c r="M246" t="s">
        <v>71</v>
      </c>
      <c r="N246" t="s">
        <v>696</v>
      </c>
      <c r="O246" t="s">
        <v>73</v>
      </c>
      <c r="P246" t="s">
        <v>113</v>
      </c>
      <c r="Q246" t="s">
        <v>75</v>
      </c>
      <c r="R246" t="s">
        <v>72</v>
      </c>
      <c r="S246" t="s">
        <v>75</v>
      </c>
      <c r="T246" t="s">
        <v>76</v>
      </c>
      <c r="U246" t="s">
        <v>220</v>
      </c>
      <c r="V246" t="s">
        <v>76</v>
      </c>
      <c r="W246" t="s">
        <v>77</v>
      </c>
      <c r="X246" t="s">
        <v>114</v>
      </c>
      <c r="Y246" t="s">
        <v>115</v>
      </c>
      <c r="Z246" t="s">
        <v>697</v>
      </c>
      <c r="AA246" t="s">
        <v>1202</v>
      </c>
      <c r="AB246" t="s">
        <v>152</v>
      </c>
      <c r="AC246" t="s">
        <v>1203</v>
      </c>
      <c r="AD246" t="s">
        <v>1204</v>
      </c>
      <c r="AE246" t="s">
        <v>83</v>
      </c>
      <c r="AF246" t="s">
        <v>1205</v>
      </c>
      <c r="AG246" t="s">
        <v>85</v>
      </c>
      <c r="AH246" t="s">
        <v>86</v>
      </c>
      <c r="AI246" t="s">
        <v>76</v>
      </c>
      <c r="AJ246">
        <v>3</v>
      </c>
      <c r="AK246">
        <v>3</v>
      </c>
      <c r="AL246">
        <v>1</v>
      </c>
      <c r="AM246" t="s">
        <v>155</v>
      </c>
      <c r="AN246" t="s">
        <v>88</v>
      </c>
      <c r="AO246">
        <v>0</v>
      </c>
      <c r="AP246">
        <v>11</v>
      </c>
      <c r="AQ246">
        <v>0</v>
      </c>
      <c r="AR246">
        <v>7</v>
      </c>
      <c r="AS246" t="s">
        <v>138</v>
      </c>
      <c r="AT246" t="s">
        <v>707</v>
      </c>
      <c r="AU246" t="s">
        <v>300</v>
      </c>
      <c r="AV246" t="s">
        <v>98</v>
      </c>
      <c r="AW246">
        <v>0.36</v>
      </c>
      <c r="AX246">
        <v>0.15</v>
      </c>
      <c r="AY246">
        <v>11</v>
      </c>
      <c r="AZ246">
        <v>0.5</v>
      </c>
      <c r="BA246">
        <v>0.28999999999999998</v>
      </c>
      <c r="BB246">
        <v>0.18</v>
      </c>
      <c r="BC246">
        <v>7</v>
      </c>
      <c r="BD246">
        <v>0.49</v>
      </c>
      <c r="BE246" t="s">
        <v>93</v>
      </c>
      <c r="BF246" t="s">
        <v>157</v>
      </c>
      <c r="BI246">
        <v>246</v>
      </c>
    </row>
    <row r="247" spans="1:61">
      <c r="A247" t="s">
        <v>1207</v>
      </c>
      <c r="B247" t="s">
        <v>1197</v>
      </c>
      <c r="C247" t="s">
        <v>1198</v>
      </c>
      <c r="D247" t="s">
        <v>1199</v>
      </c>
      <c r="E247" t="s">
        <v>1200</v>
      </c>
      <c r="F247" t="s">
        <v>334</v>
      </c>
      <c r="G247">
        <v>3.028</v>
      </c>
      <c r="H247" t="s">
        <v>67</v>
      </c>
      <c r="I247">
        <v>2014</v>
      </c>
      <c r="J247" t="s">
        <v>1201</v>
      </c>
      <c r="K247" t="s">
        <v>525</v>
      </c>
      <c r="L247" t="s">
        <v>526</v>
      </c>
      <c r="M247" t="s">
        <v>71</v>
      </c>
      <c r="N247" t="s">
        <v>696</v>
      </c>
      <c r="O247" t="s">
        <v>73</v>
      </c>
      <c r="P247" t="s">
        <v>113</v>
      </c>
      <c r="Q247" t="s">
        <v>75</v>
      </c>
      <c r="R247" t="s">
        <v>72</v>
      </c>
      <c r="S247" t="s">
        <v>75</v>
      </c>
      <c r="T247" t="s">
        <v>76</v>
      </c>
      <c r="U247" t="s">
        <v>220</v>
      </c>
      <c r="V247" t="s">
        <v>76</v>
      </c>
      <c r="W247" t="s">
        <v>77</v>
      </c>
      <c r="X247" t="s">
        <v>114</v>
      </c>
      <c r="Y247" t="s">
        <v>115</v>
      </c>
      <c r="Z247" t="s">
        <v>697</v>
      </c>
      <c r="AA247" t="s">
        <v>1202</v>
      </c>
      <c r="AB247" t="s">
        <v>152</v>
      </c>
      <c r="AC247" t="s">
        <v>1203</v>
      </c>
      <c r="AD247" t="s">
        <v>1204</v>
      </c>
      <c r="AE247" t="s">
        <v>83</v>
      </c>
      <c r="AF247" t="s">
        <v>1205</v>
      </c>
      <c r="AG247" t="s">
        <v>85</v>
      </c>
      <c r="AH247" t="s">
        <v>86</v>
      </c>
      <c r="AI247" t="s">
        <v>76</v>
      </c>
      <c r="AJ247">
        <v>3</v>
      </c>
      <c r="AK247">
        <v>3</v>
      </c>
      <c r="AL247">
        <v>1</v>
      </c>
      <c r="AM247" t="s">
        <v>155</v>
      </c>
      <c r="AN247" t="s">
        <v>88</v>
      </c>
      <c r="AO247">
        <v>0</v>
      </c>
      <c r="AP247">
        <v>11</v>
      </c>
      <c r="AQ247">
        <v>0</v>
      </c>
      <c r="AR247">
        <v>7</v>
      </c>
      <c r="AS247" t="s">
        <v>138</v>
      </c>
      <c r="AT247" t="s">
        <v>707</v>
      </c>
      <c r="AU247" t="s">
        <v>300</v>
      </c>
      <c r="AV247" t="s">
        <v>101</v>
      </c>
      <c r="AW247">
        <v>0.55000000000000004</v>
      </c>
      <c r="AX247">
        <v>0.16</v>
      </c>
      <c r="AY247">
        <v>11</v>
      </c>
      <c r="AZ247">
        <v>0.52</v>
      </c>
      <c r="BA247">
        <v>0.14000000000000001</v>
      </c>
      <c r="BB247">
        <v>0.14000000000000001</v>
      </c>
      <c r="BC247">
        <v>7</v>
      </c>
      <c r="BD247">
        <v>0.38</v>
      </c>
      <c r="BE247" t="s">
        <v>93</v>
      </c>
      <c r="BF247" t="s">
        <v>157</v>
      </c>
      <c r="BI247">
        <v>247</v>
      </c>
    </row>
    <row r="248" spans="1:61">
      <c r="A248" t="s">
        <v>1208</v>
      </c>
      <c r="B248" t="s">
        <v>1209</v>
      </c>
      <c r="C248" t="s">
        <v>1210</v>
      </c>
      <c r="D248" t="s">
        <v>1211</v>
      </c>
      <c r="E248" t="s">
        <v>1212</v>
      </c>
      <c r="F248" t="s">
        <v>66</v>
      </c>
      <c r="G248">
        <v>1.6910000000000001</v>
      </c>
      <c r="H248" t="s">
        <v>67</v>
      </c>
      <c r="I248">
        <v>2014</v>
      </c>
      <c r="J248" t="s">
        <v>1213</v>
      </c>
      <c r="K248" t="s">
        <v>478</v>
      </c>
      <c r="L248" t="s">
        <v>479</v>
      </c>
      <c r="M248" t="s">
        <v>71</v>
      </c>
      <c r="N248" t="s">
        <v>884</v>
      </c>
      <c r="O248" t="s">
        <v>73</v>
      </c>
      <c r="P248" t="s">
        <v>74</v>
      </c>
      <c r="Q248" t="s">
        <v>219</v>
      </c>
      <c r="R248" t="s">
        <v>76</v>
      </c>
      <c r="S248" t="s">
        <v>417</v>
      </c>
      <c r="T248" t="s">
        <v>76</v>
      </c>
      <c r="U248" t="s">
        <v>76</v>
      </c>
      <c r="V248" t="s">
        <v>76</v>
      </c>
      <c r="W248" t="s">
        <v>77</v>
      </c>
      <c r="X248" t="s">
        <v>114</v>
      </c>
      <c r="Y248" t="s">
        <v>115</v>
      </c>
      <c r="Z248" t="s">
        <v>947</v>
      </c>
      <c r="AA248" t="s">
        <v>1214</v>
      </c>
      <c r="AB248" t="s">
        <v>152</v>
      </c>
      <c r="AC248" t="s">
        <v>152</v>
      </c>
      <c r="AD248" t="s">
        <v>152</v>
      </c>
      <c r="AE248" t="s">
        <v>121</v>
      </c>
      <c r="AF248" t="s">
        <v>1215</v>
      </c>
      <c r="AG248" t="s">
        <v>85</v>
      </c>
      <c r="AH248" t="s">
        <v>154</v>
      </c>
      <c r="AI248" t="s">
        <v>76</v>
      </c>
      <c r="AJ248">
        <v>3</v>
      </c>
      <c r="AK248">
        <v>2</v>
      </c>
      <c r="AL248" t="s">
        <v>1216</v>
      </c>
      <c r="AM248" t="s">
        <v>421</v>
      </c>
      <c r="AN248" t="s">
        <v>126</v>
      </c>
      <c r="AO248">
        <v>7</v>
      </c>
      <c r="AP248">
        <v>5</v>
      </c>
      <c r="AQ248">
        <v>7</v>
      </c>
      <c r="AR248">
        <v>5</v>
      </c>
      <c r="AS248" t="s">
        <v>89</v>
      </c>
      <c r="AT248" t="s">
        <v>1217</v>
      </c>
      <c r="AU248" t="s">
        <v>91</v>
      </c>
      <c r="AV248" t="s">
        <v>92</v>
      </c>
      <c r="AW248">
        <v>16.420000000000002</v>
      </c>
      <c r="AX248">
        <v>1.8</v>
      </c>
      <c r="AY248">
        <v>12</v>
      </c>
      <c r="AZ248">
        <v>6.23</v>
      </c>
      <c r="BA248">
        <v>17.66</v>
      </c>
      <c r="BB248">
        <v>2.31</v>
      </c>
      <c r="BC248">
        <v>12</v>
      </c>
      <c r="BD248">
        <v>7.98</v>
      </c>
      <c r="BE248" t="s">
        <v>93</v>
      </c>
      <c r="BF248" t="s">
        <v>1193</v>
      </c>
      <c r="BI248">
        <v>248</v>
      </c>
    </row>
    <row r="249" spans="1:61">
      <c r="A249" t="s">
        <v>1218</v>
      </c>
      <c r="B249" t="s">
        <v>1209</v>
      </c>
      <c r="C249" t="s">
        <v>1210</v>
      </c>
      <c r="D249" t="s">
        <v>1211</v>
      </c>
      <c r="E249" t="s">
        <v>1212</v>
      </c>
      <c r="F249" t="s">
        <v>66</v>
      </c>
      <c r="G249">
        <v>1.6910000000000001</v>
      </c>
      <c r="H249" t="s">
        <v>67</v>
      </c>
      <c r="I249">
        <v>2014</v>
      </c>
      <c r="J249" t="s">
        <v>1213</v>
      </c>
      <c r="K249" t="s">
        <v>478</v>
      </c>
      <c r="L249" t="s">
        <v>479</v>
      </c>
      <c r="M249" t="s">
        <v>71</v>
      </c>
      <c r="N249" t="s">
        <v>884</v>
      </c>
      <c r="O249" t="s">
        <v>73</v>
      </c>
      <c r="P249" t="s">
        <v>74</v>
      </c>
      <c r="Q249" t="s">
        <v>219</v>
      </c>
      <c r="R249" t="s">
        <v>76</v>
      </c>
      <c r="S249" t="s">
        <v>417</v>
      </c>
      <c r="T249" t="s">
        <v>76</v>
      </c>
      <c r="U249" t="s">
        <v>76</v>
      </c>
      <c r="V249" t="s">
        <v>76</v>
      </c>
      <c r="W249" t="s">
        <v>77</v>
      </c>
      <c r="X249" t="s">
        <v>114</v>
      </c>
      <c r="Y249" t="s">
        <v>115</v>
      </c>
      <c r="Z249" t="s">
        <v>947</v>
      </c>
      <c r="AA249" t="s">
        <v>1214</v>
      </c>
      <c r="AB249" t="s">
        <v>152</v>
      </c>
      <c r="AC249" t="s">
        <v>152</v>
      </c>
      <c r="AD249" t="s">
        <v>152</v>
      </c>
      <c r="AE249" t="s">
        <v>121</v>
      </c>
      <c r="AF249" t="s">
        <v>1215</v>
      </c>
      <c r="AG249" t="s">
        <v>85</v>
      </c>
      <c r="AH249" t="s">
        <v>154</v>
      </c>
      <c r="AI249" t="s">
        <v>76</v>
      </c>
      <c r="AJ249">
        <v>3</v>
      </c>
      <c r="AK249">
        <v>2</v>
      </c>
      <c r="AL249" t="s">
        <v>1216</v>
      </c>
      <c r="AM249" t="s">
        <v>421</v>
      </c>
      <c r="AN249" t="s">
        <v>126</v>
      </c>
      <c r="AO249">
        <v>7</v>
      </c>
      <c r="AP249">
        <v>5</v>
      </c>
      <c r="AQ249">
        <v>7</v>
      </c>
      <c r="AR249">
        <v>5</v>
      </c>
      <c r="AS249" t="s">
        <v>89</v>
      </c>
      <c r="AT249" t="s">
        <v>1217</v>
      </c>
      <c r="AU249" t="s">
        <v>91</v>
      </c>
      <c r="AV249" t="s">
        <v>98</v>
      </c>
      <c r="AW249">
        <v>9.24</v>
      </c>
      <c r="AX249">
        <v>2.16</v>
      </c>
      <c r="AY249">
        <v>12</v>
      </c>
      <c r="AZ249">
        <v>7.49</v>
      </c>
      <c r="BA249">
        <v>13.57</v>
      </c>
      <c r="BB249">
        <v>2.66</v>
      </c>
      <c r="BC249">
        <v>12</v>
      </c>
      <c r="BD249">
        <v>9.1999999999999993</v>
      </c>
      <c r="BE249" t="s">
        <v>93</v>
      </c>
      <c r="BF249" t="s">
        <v>1193</v>
      </c>
      <c r="BI249">
        <v>249</v>
      </c>
    </row>
    <row r="250" spans="1:61">
      <c r="A250" t="s">
        <v>1219</v>
      </c>
      <c r="B250" t="s">
        <v>1209</v>
      </c>
      <c r="C250" t="s">
        <v>1210</v>
      </c>
      <c r="D250" t="s">
        <v>1211</v>
      </c>
      <c r="E250" t="s">
        <v>1212</v>
      </c>
      <c r="F250" t="s">
        <v>66</v>
      </c>
      <c r="G250">
        <v>1.6910000000000001</v>
      </c>
      <c r="H250" t="s">
        <v>67</v>
      </c>
      <c r="I250">
        <v>2014</v>
      </c>
      <c r="J250" t="s">
        <v>1213</v>
      </c>
      <c r="K250" t="s">
        <v>478</v>
      </c>
      <c r="L250" t="s">
        <v>479</v>
      </c>
      <c r="M250" t="s">
        <v>71</v>
      </c>
      <c r="N250" t="s">
        <v>884</v>
      </c>
      <c r="O250" t="s">
        <v>73</v>
      </c>
      <c r="P250" t="s">
        <v>74</v>
      </c>
      <c r="Q250" t="s">
        <v>219</v>
      </c>
      <c r="R250" t="s">
        <v>76</v>
      </c>
      <c r="S250" t="s">
        <v>417</v>
      </c>
      <c r="T250" t="s">
        <v>76</v>
      </c>
      <c r="U250" t="s">
        <v>76</v>
      </c>
      <c r="V250" t="s">
        <v>76</v>
      </c>
      <c r="W250" t="s">
        <v>77</v>
      </c>
      <c r="X250" t="s">
        <v>114</v>
      </c>
      <c r="Y250" t="s">
        <v>115</v>
      </c>
      <c r="Z250" t="s">
        <v>947</v>
      </c>
      <c r="AA250" t="s">
        <v>1214</v>
      </c>
      <c r="AB250" t="s">
        <v>152</v>
      </c>
      <c r="AC250" t="s">
        <v>152</v>
      </c>
      <c r="AD250" t="s">
        <v>152</v>
      </c>
      <c r="AE250" t="s">
        <v>121</v>
      </c>
      <c r="AF250" t="s">
        <v>1215</v>
      </c>
      <c r="AG250" t="s">
        <v>85</v>
      </c>
      <c r="AH250" t="s">
        <v>154</v>
      </c>
      <c r="AI250" t="s">
        <v>76</v>
      </c>
      <c r="AJ250">
        <v>3</v>
      </c>
      <c r="AK250">
        <v>2</v>
      </c>
      <c r="AL250" t="s">
        <v>1216</v>
      </c>
      <c r="AM250" t="s">
        <v>421</v>
      </c>
      <c r="AN250" t="s">
        <v>126</v>
      </c>
      <c r="AO250">
        <v>7</v>
      </c>
      <c r="AP250">
        <v>5</v>
      </c>
      <c r="AQ250">
        <v>7</v>
      </c>
      <c r="AR250">
        <v>5</v>
      </c>
      <c r="AS250" t="s">
        <v>89</v>
      </c>
      <c r="AT250" t="s">
        <v>1217</v>
      </c>
      <c r="AU250" t="s">
        <v>91</v>
      </c>
      <c r="AV250" t="s">
        <v>101</v>
      </c>
      <c r="AW250">
        <v>4.62</v>
      </c>
      <c r="AX250">
        <v>2.14</v>
      </c>
      <c r="AY250">
        <v>12</v>
      </c>
      <c r="AZ250">
        <v>7.43</v>
      </c>
      <c r="BA250">
        <v>4.4000000000000004</v>
      </c>
      <c r="BB250">
        <v>0.66</v>
      </c>
      <c r="BC250">
        <v>12</v>
      </c>
      <c r="BD250">
        <v>2.2799999999999998</v>
      </c>
      <c r="BE250" t="s">
        <v>93</v>
      </c>
      <c r="BF250" t="s">
        <v>1193</v>
      </c>
      <c r="BI250">
        <v>250</v>
      </c>
    </row>
    <row r="251" spans="1:61">
      <c r="A251" t="s">
        <v>1220</v>
      </c>
      <c r="B251" t="s">
        <v>1221</v>
      </c>
      <c r="C251" t="s">
        <v>1222</v>
      </c>
      <c r="D251" t="s">
        <v>1223</v>
      </c>
      <c r="E251" t="s">
        <v>1224</v>
      </c>
      <c r="F251" t="s">
        <v>1225</v>
      </c>
      <c r="G251">
        <v>1.1200000000000001</v>
      </c>
      <c r="H251" t="s">
        <v>67</v>
      </c>
      <c r="I251">
        <v>2014</v>
      </c>
      <c r="J251" t="s">
        <v>1226</v>
      </c>
      <c r="K251" t="s">
        <v>167</v>
      </c>
      <c r="L251" t="s">
        <v>168</v>
      </c>
      <c r="M251" t="s">
        <v>71</v>
      </c>
      <c r="N251" t="s">
        <v>1227</v>
      </c>
      <c r="O251" t="s">
        <v>73</v>
      </c>
      <c r="P251" t="s">
        <v>74</v>
      </c>
      <c r="Q251" t="s">
        <v>75</v>
      </c>
      <c r="R251" t="s">
        <v>72</v>
      </c>
      <c r="S251" t="s">
        <v>75</v>
      </c>
      <c r="T251" t="s">
        <v>220</v>
      </c>
      <c r="U251" t="s">
        <v>76</v>
      </c>
      <c r="V251" t="s">
        <v>220</v>
      </c>
      <c r="W251" t="s">
        <v>77</v>
      </c>
      <c r="X251" t="s">
        <v>114</v>
      </c>
      <c r="Y251" t="s">
        <v>115</v>
      </c>
      <c r="Z251" t="s">
        <v>1228</v>
      </c>
      <c r="AA251" t="s">
        <v>404</v>
      </c>
      <c r="AB251" t="s">
        <v>152</v>
      </c>
      <c r="AC251" t="s">
        <v>1229</v>
      </c>
      <c r="AD251" t="s">
        <v>152</v>
      </c>
      <c r="AE251" t="s">
        <v>83</v>
      </c>
      <c r="AF251" t="s">
        <v>1230</v>
      </c>
      <c r="AG251" t="s">
        <v>85</v>
      </c>
      <c r="AH251" t="s">
        <v>86</v>
      </c>
      <c r="AI251" t="s">
        <v>76</v>
      </c>
      <c r="AJ251">
        <v>3</v>
      </c>
      <c r="AK251" t="s">
        <v>87</v>
      </c>
      <c r="AL251" t="s">
        <v>124</v>
      </c>
      <c r="AM251" t="s">
        <v>457</v>
      </c>
      <c r="AN251" t="s">
        <v>126</v>
      </c>
      <c r="AO251">
        <v>9</v>
      </c>
      <c r="AP251">
        <v>0</v>
      </c>
      <c r="AQ251">
        <v>9</v>
      </c>
      <c r="AR251">
        <v>0</v>
      </c>
      <c r="AS251" t="s">
        <v>127</v>
      </c>
      <c r="AT251" t="s">
        <v>1231</v>
      </c>
      <c r="AU251" t="s">
        <v>300</v>
      </c>
      <c r="AV251" t="s">
        <v>92</v>
      </c>
      <c r="AW251">
        <v>52.7</v>
      </c>
      <c r="AX251">
        <v>9.17</v>
      </c>
      <c r="AY251">
        <v>9</v>
      </c>
      <c r="AZ251">
        <v>27.52</v>
      </c>
      <c r="BA251">
        <v>50.09</v>
      </c>
      <c r="BB251">
        <v>10.07</v>
      </c>
      <c r="BC251">
        <v>9</v>
      </c>
      <c r="BD251">
        <v>30.21</v>
      </c>
      <c r="BE251" t="s">
        <v>93</v>
      </c>
      <c r="BF251" t="s">
        <v>179</v>
      </c>
      <c r="BI251">
        <v>251</v>
      </c>
    </row>
    <row r="252" spans="1:61">
      <c r="A252" t="s">
        <v>1232</v>
      </c>
      <c r="B252" t="s">
        <v>1221</v>
      </c>
      <c r="C252" t="s">
        <v>1222</v>
      </c>
      <c r="D252" t="s">
        <v>1223</v>
      </c>
      <c r="E252" t="s">
        <v>1224</v>
      </c>
      <c r="F252" t="s">
        <v>1225</v>
      </c>
      <c r="G252">
        <v>1.1200000000000001</v>
      </c>
      <c r="H252" t="s">
        <v>67</v>
      </c>
      <c r="I252">
        <v>2014</v>
      </c>
      <c r="J252" t="s">
        <v>1226</v>
      </c>
      <c r="K252" t="s">
        <v>167</v>
      </c>
      <c r="L252" t="s">
        <v>168</v>
      </c>
      <c r="M252" t="s">
        <v>71</v>
      </c>
      <c r="N252" t="s">
        <v>1227</v>
      </c>
      <c r="O252" t="s">
        <v>73</v>
      </c>
      <c r="P252" t="s">
        <v>74</v>
      </c>
      <c r="Q252" t="s">
        <v>75</v>
      </c>
      <c r="R252" t="s">
        <v>72</v>
      </c>
      <c r="S252" t="s">
        <v>75</v>
      </c>
      <c r="T252" t="s">
        <v>220</v>
      </c>
      <c r="U252" t="s">
        <v>76</v>
      </c>
      <c r="V252" t="s">
        <v>220</v>
      </c>
      <c r="W252" t="s">
        <v>77</v>
      </c>
      <c r="X252" t="s">
        <v>114</v>
      </c>
      <c r="Y252" t="s">
        <v>115</v>
      </c>
      <c r="Z252" t="s">
        <v>1228</v>
      </c>
      <c r="AA252" t="s">
        <v>404</v>
      </c>
      <c r="AB252" t="s">
        <v>152</v>
      </c>
      <c r="AC252" t="s">
        <v>1229</v>
      </c>
      <c r="AD252" t="s">
        <v>152</v>
      </c>
      <c r="AE252" t="s">
        <v>83</v>
      </c>
      <c r="AF252" t="s">
        <v>1230</v>
      </c>
      <c r="AG252" t="s">
        <v>85</v>
      </c>
      <c r="AH252" t="s">
        <v>86</v>
      </c>
      <c r="AI252" t="s">
        <v>76</v>
      </c>
      <c r="AJ252">
        <v>3</v>
      </c>
      <c r="AK252" t="s">
        <v>87</v>
      </c>
      <c r="AL252" t="s">
        <v>124</v>
      </c>
      <c r="AM252" t="s">
        <v>457</v>
      </c>
      <c r="AN252" t="s">
        <v>126</v>
      </c>
      <c r="AO252">
        <v>9</v>
      </c>
      <c r="AP252">
        <v>0</v>
      </c>
      <c r="AQ252">
        <v>9</v>
      </c>
      <c r="AR252">
        <v>0</v>
      </c>
      <c r="AS252" t="s">
        <v>127</v>
      </c>
      <c r="AT252" t="s">
        <v>1231</v>
      </c>
      <c r="AU252" t="s">
        <v>300</v>
      </c>
      <c r="AV252" t="s">
        <v>98</v>
      </c>
      <c r="AW252">
        <v>46.63</v>
      </c>
      <c r="AX252">
        <v>9.34</v>
      </c>
      <c r="AY252">
        <v>9</v>
      </c>
      <c r="AZ252">
        <v>28.02</v>
      </c>
      <c r="BA252">
        <v>25.08</v>
      </c>
      <c r="BB252">
        <v>10.01</v>
      </c>
      <c r="BC252">
        <v>9</v>
      </c>
      <c r="BD252">
        <v>30.02</v>
      </c>
      <c r="BE252" t="s">
        <v>93</v>
      </c>
      <c r="BF252" t="s">
        <v>179</v>
      </c>
      <c r="BI252">
        <v>252</v>
      </c>
    </row>
    <row r="253" spans="1:61">
      <c r="A253" t="s">
        <v>1233</v>
      </c>
      <c r="B253" t="s">
        <v>1221</v>
      </c>
      <c r="C253" t="s">
        <v>1222</v>
      </c>
      <c r="D253" t="s">
        <v>1223</v>
      </c>
      <c r="E253" t="s">
        <v>1224</v>
      </c>
      <c r="F253" t="s">
        <v>1225</v>
      </c>
      <c r="G253">
        <v>1.1200000000000001</v>
      </c>
      <c r="H253" t="s">
        <v>67</v>
      </c>
      <c r="I253">
        <v>2014</v>
      </c>
      <c r="J253" t="s">
        <v>1226</v>
      </c>
      <c r="K253" t="s">
        <v>167</v>
      </c>
      <c r="L253" t="s">
        <v>168</v>
      </c>
      <c r="M253" t="s">
        <v>71</v>
      </c>
      <c r="N253" t="s">
        <v>1227</v>
      </c>
      <c r="O253" t="s">
        <v>73</v>
      </c>
      <c r="P253" t="s">
        <v>74</v>
      </c>
      <c r="Q253" t="s">
        <v>75</v>
      </c>
      <c r="R253" t="s">
        <v>72</v>
      </c>
      <c r="S253" t="s">
        <v>75</v>
      </c>
      <c r="T253" t="s">
        <v>220</v>
      </c>
      <c r="U253" t="s">
        <v>76</v>
      </c>
      <c r="V253" t="s">
        <v>220</v>
      </c>
      <c r="W253" t="s">
        <v>77</v>
      </c>
      <c r="X253" t="s">
        <v>114</v>
      </c>
      <c r="Y253" t="s">
        <v>115</v>
      </c>
      <c r="Z253" t="s">
        <v>1228</v>
      </c>
      <c r="AA253" t="s">
        <v>404</v>
      </c>
      <c r="AB253" t="s">
        <v>152</v>
      </c>
      <c r="AC253" t="s">
        <v>1229</v>
      </c>
      <c r="AD253" t="s">
        <v>152</v>
      </c>
      <c r="AE253" t="s">
        <v>83</v>
      </c>
      <c r="AF253" t="s">
        <v>1230</v>
      </c>
      <c r="AG253" t="s">
        <v>85</v>
      </c>
      <c r="AH253" t="s">
        <v>86</v>
      </c>
      <c r="AI253" t="s">
        <v>76</v>
      </c>
      <c r="AJ253">
        <v>3</v>
      </c>
      <c r="AK253" t="s">
        <v>87</v>
      </c>
      <c r="AL253" t="s">
        <v>124</v>
      </c>
      <c r="AM253" t="s">
        <v>457</v>
      </c>
      <c r="AN253" t="s">
        <v>126</v>
      </c>
      <c r="AO253">
        <v>9</v>
      </c>
      <c r="AP253">
        <v>0</v>
      </c>
      <c r="AQ253">
        <v>9</v>
      </c>
      <c r="AR253">
        <v>0</v>
      </c>
      <c r="AS253" t="s">
        <v>127</v>
      </c>
      <c r="AT253" t="s">
        <v>1231</v>
      </c>
      <c r="AU253" t="s">
        <v>300</v>
      </c>
      <c r="AV253" t="s">
        <v>101</v>
      </c>
      <c r="AW253">
        <v>20.2</v>
      </c>
      <c r="AX253">
        <v>4.8499999999999996</v>
      </c>
      <c r="AY253">
        <v>9</v>
      </c>
      <c r="AZ253">
        <v>14.55</v>
      </c>
      <c r="BA253">
        <v>14.68</v>
      </c>
      <c r="BB253">
        <v>5.18</v>
      </c>
      <c r="BC253">
        <v>9</v>
      </c>
      <c r="BD253">
        <v>15.55</v>
      </c>
      <c r="BE253" t="s">
        <v>93</v>
      </c>
      <c r="BF253" t="s">
        <v>179</v>
      </c>
      <c r="BI253">
        <v>253</v>
      </c>
    </row>
    <row r="254" spans="1:61">
      <c r="A254" t="s">
        <v>1234</v>
      </c>
      <c r="B254" t="s">
        <v>1235</v>
      </c>
      <c r="C254" t="s">
        <v>1236</v>
      </c>
      <c r="D254" t="s">
        <v>1237</v>
      </c>
      <c r="E254" t="s">
        <v>1238</v>
      </c>
      <c r="F254" t="s">
        <v>66</v>
      </c>
      <c r="G254">
        <v>1.6910000000000001</v>
      </c>
      <c r="H254" t="s">
        <v>67</v>
      </c>
      <c r="I254">
        <v>2012</v>
      </c>
      <c r="J254" t="s">
        <v>1239</v>
      </c>
      <c r="K254" t="s">
        <v>571</v>
      </c>
      <c r="L254" t="s">
        <v>572</v>
      </c>
      <c r="M254" t="s">
        <v>217</v>
      </c>
      <c r="N254" t="s">
        <v>1240</v>
      </c>
      <c r="O254" t="s">
        <v>73</v>
      </c>
      <c r="P254" t="s">
        <v>74</v>
      </c>
      <c r="Q254" t="s">
        <v>75</v>
      </c>
      <c r="R254" t="s">
        <v>72</v>
      </c>
      <c r="S254" t="s">
        <v>75</v>
      </c>
      <c r="T254" t="s">
        <v>76</v>
      </c>
      <c r="U254" t="s">
        <v>76</v>
      </c>
      <c r="V254" t="s">
        <v>76</v>
      </c>
      <c r="W254" t="s">
        <v>77</v>
      </c>
      <c r="X254" t="s">
        <v>114</v>
      </c>
      <c r="Y254" t="s">
        <v>115</v>
      </c>
      <c r="Z254" t="s">
        <v>947</v>
      </c>
      <c r="AA254" t="s">
        <v>1241</v>
      </c>
      <c r="AB254" t="s">
        <v>152</v>
      </c>
      <c r="AC254" t="s">
        <v>152</v>
      </c>
      <c r="AD254" t="s">
        <v>152</v>
      </c>
      <c r="AE254" t="s">
        <v>121</v>
      </c>
      <c r="AF254" t="s">
        <v>1242</v>
      </c>
      <c r="AG254" t="s">
        <v>123</v>
      </c>
      <c r="AH254" t="s">
        <v>86</v>
      </c>
      <c r="AI254" t="s">
        <v>76</v>
      </c>
      <c r="AJ254">
        <v>3</v>
      </c>
      <c r="AK254">
        <v>3</v>
      </c>
      <c r="AL254" t="s">
        <v>124</v>
      </c>
      <c r="AM254" t="s">
        <v>457</v>
      </c>
      <c r="AN254" t="s">
        <v>88</v>
      </c>
      <c r="AO254">
        <v>0</v>
      </c>
      <c r="AP254">
        <v>14</v>
      </c>
      <c r="AQ254">
        <v>0</v>
      </c>
      <c r="AR254">
        <v>13</v>
      </c>
      <c r="AS254" t="s">
        <v>138</v>
      </c>
      <c r="AT254" t="s">
        <v>1243</v>
      </c>
      <c r="AU254" t="s">
        <v>91</v>
      </c>
      <c r="AV254" t="s">
        <v>92</v>
      </c>
      <c r="AW254">
        <v>0.2</v>
      </c>
      <c r="AX254">
        <v>0.12</v>
      </c>
      <c r="AY254">
        <v>14</v>
      </c>
      <c r="AZ254">
        <v>0.45</v>
      </c>
      <c r="BA254">
        <v>0.23</v>
      </c>
      <c r="BB254">
        <v>0.14000000000000001</v>
      </c>
      <c r="BC254">
        <v>13</v>
      </c>
      <c r="BD254">
        <v>0.49</v>
      </c>
      <c r="BE254" t="s">
        <v>93</v>
      </c>
      <c r="BF254" t="s">
        <v>426</v>
      </c>
      <c r="BG254" t="s">
        <v>1244</v>
      </c>
      <c r="BI254">
        <v>254</v>
      </c>
    </row>
    <row r="255" spans="1:61">
      <c r="A255" t="s">
        <v>1245</v>
      </c>
      <c r="B255" t="s">
        <v>1235</v>
      </c>
      <c r="C255" t="s">
        <v>1236</v>
      </c>
      <c r="D255" t="s">
        <v>1237</v>
      </c>
      <c r="E255" t="s">
        <v>1238</v>
      </c>
      <c r="F255" t="s">
        <v>66</v>
      </c>
      <c r="G255">
        <v>1.6910000000000001</v>
      </c>
      <c r="H255" t="s">
        <v>67</v>
      </c>
      <c r="I255">
        <v>2012</v>
      </c>
      <c r="J255" t="s">
        <v>1239</v>
      </c>
      <c r="K255" t="s">
        <v>571</v>
      </c>
      <c r="L255" t="s">
        <v>572</v>
      </c>
      <c r="M255" t="s">
        <v>217</v>
      </c>
      <c r="N255" t="s">
        <v>1240</v>
      </c>
      <c r="O255" t="s">
        <v>73</v>
      </c>
      <c r="P255" t="s">
        <v>74</v>
      </c>
      <c r="Q255" t="s">
        <v>75</v>
      </c>
      <c r="R255" t="s">
        <v>72</v>
      </c>
      <c r="S255" t="s">
        <v>75</v>
      </c>
      <c r="T255" t="s">
        <v>76</v>
      </c>
      <c r="U255" t="s">
        <v>76</v>
      </c>
      <c r="V255" t="s">
        <v>76</v>
      </c>
      <c r="W255" t="s">
        <v>77</v>
      </c>
      <c r="X255" t="s">
        <v>114</v>
      </c>
      <c r="Y255" t="s">
        <v>115</v>
      </c>
      <c r="Z255" t="s">
        <v>947</v>
      </c>
      <c r="AA255" t="s">
        <v>1241</v>
      </c>
      <c r="AB255" t="s">
        <v>152</v>
      </c>
      <c r="AC255" t="s">
        <v>152</v>
      </c>
      <c r="AD255" t="s">
        <v>152</v>
      </c>
      <c r="AE255" t="s">
        <v>121</v>
      </c>
      <c r="AF255" t="s">
        <v>1242</v>
      </c>
      <c r="AG255" t="s">
        <v>123</v>
      </c>
      <c r="AH255" t="s">
        <v>86</v>
      </c>
      <c r="AI255" t="s">
        <v>76</v>
      </c>
      <c r="AJ255">
        <v>3</v>
      </c>
      <c r="AK255">
        <v>3</v>
      </c>
      <c r="AL255" t="s">
        <v>124</v>
      </c>
      <c r="AM255" t="s">
        <v>457</v>
      </c>
      <c r="AN255" t="s">
        <v>88</v>
      </c>
      <c r="AO255">
        <v>0</v>
      </c>
      <c r="AP255">
        <v>14</v>
      </c>
      <c r="AQ255">
        <v>0</v>
      </c>
      <c r="AR255">
        <v>13</v>
      </c>
      <c r="AS255" t="s">
        <v>138</v>
      </c>
      <c r="AT255" t="s">
        <v>1243</v>
      </c>
      <c r="AU255" t="s">
        <v>91</v>
      </c>
      <c r="AV255" t="s">
        <v>98</v>
      </c>
      <c r="AW255">
        <v>0.57999999999999996</v>
      </c>
      <c r="AX255">
        <v>0.16</v>
      </c>
      <c r="AY255">
        <v>14</v>
      </c>
      <c r="AZ255">
        <v>0.57999999999999996</v>
      </c>
      <c r="BA255">
        <v>0.92</v>
      </c>
      <c r="BB255">
        <v>0.08</v>
      </c>
      <c r="BC255">
        <v>13</v>
      </c>
      <c r="BD255">
        <v>0.3</v>
      </c>
      <c r="BE255" t="s">
        <v>93</v>
      </c>
      <c r="BF255" t="s">
        <v>426</v>
      </c>
      <c r="BG255" t="s">
        <v>1244</v>
      </c>
      <c r="BI255">
        <v>255</v>
      </c>
    </row>
    <row r="256" spans="1:61">
      <c r="A256" t="s">
        <v>1246</v>
      </c>
      <c r="B256" t="s">
        <v>1235</v>
      </c>
      <c r="C256" t="s">
        <v>1236</v>
      </c>
      <c r="D256" t="s">
        <v>1237</v>
      </c>
      <c r="E256" t="s">
        <v>1238</v>
      </c>
      <c r="F256" t="s">
        <v>66</v>
      </c>
      <c r="G256">
        <v>1.6910000000000001</v>
      </c>
      <c r="H256" t="s">
        <v>67</v>
      </c>
      <c r="I256">
        <v>2012</v>
      </c>
      <c r="J256" t="s">
        <v>1239</v>
      </c>
      <c r="K256" t="s">
        <v>571</v>
      </c>
      <c r="L256" t="s">
        <v>572</v>
      </c>
      <c r="M256" t="s">
        <v>217</v>
      </c>
      <c r="N256" t="s">
        <v>1240</v>
      </c>
      <c r="O256" t="s">
        <v>73</v>
      </c>
      <c r="P256" t="s">
        <v>74</v>
      </c>
      <c r="Q256" t="s">
        <v>75</v>
      </c>
      <c r="R256" t="s">
        <v>72</v>
      </c>
      <c r="S256" t="s">
        <v>75</v>
      </c>
      <c r="T256" t="s">
        <v>76</v>
      </c>
      <c r="U256" t="s">
        <v>76</v>
      </c>
      <c r="V256" t="s">
        <v>76</v>
      </c>
      <c r="W256" t="s">
        <v>77</v>
      </c>
      <c r="X256" t="s">
        <v>114</v>
      </c>
      <c r="Y256" t="s">
        <v>115</v>
      </c>
      <c r="Z256" t="s">
        <v>947</v>
      </c>
      <c r="AA256" t="s">
        <v>1241</v>
      </c>
      <c r="AB256" t="s">
        <v>152</v>
      </c>
      <c r="AC256" t="s">
        <v>152</v>
      </c>
      <c r="AD256" t="s">
        <v>152</v>
      </c>
      <c r="AE256" t="s">
        <v>121</v>
      </c>
      <c r="AF256" t="s">
        <v>1242</v>
      </c>
      <c r="AG256" t="s">
        <v>123</v>
      </c>
      <c r="AH256" t="s">
        <v>86</v>
      </c>
      <c r="AI256" t="s">
        <v>76</v>
      </c>
      <c r="AJ256">
        <v>3</v>
      </c>
      <c r="AK256">
        <v>3</v>
      </c>
      <c r="AL256" t="s">
        <v>124</v>
      </c>
      <c r="AM256" t="s">
        <v>457</v>
      </c>
      <c r="AN256" t="s">
        <v>88</v>
      </c>
      <c r="AO256">
        <v>0</v>
      </c>
      <c r="AP256">
        <v>14</v>
      </c>
      <c r="AQ256">
        <v>0</v>
      </c>
      <c r="AR256">
        <v>13</v>
      </c>
      <c r="AS256" t="s">
        <v>138</v>
      </c>
      <c r="AT256" t="s">
        <v>1243</v>
      </c>
      <c r="AU256" t="s">
        <v>91</v>
      </c>
      <c r="AV256" t="s">
        <v>101</v>
      </c>
      <c r="AW256">
        <v>0.78</v>
      </c>
      <c r="AX256">
        <v>0.12</v>
      </c>
      <c r="AY256">
        <v>14</v>
      </c>
      <c r="AZ256">
        <v>0.46</v>
      </c>
      <c r="BA256">
        <v>1</v>
      </c>
      <c r="BB256">
        <v>0.01</v>
      </c>
      <c r="BC256">
        <v>13</v>
      </c>
      <c r="BD256">
        <v>0.04</v>
      </c>
      <c r="BE256" t="s">
        <v>93</v>
      </c>
      <c r="BF256" t="s">
        <v>426</v>
      </c>
      <c r="BG256" t="s">
        <v>1244</v>
      </c>
      <c r="BI256">
        <v>256</v>
      </c>
    </row>
    <row r="257" spans="1:61">
      <c r="A257" t="s">
        <v>1247</v>
      </c>
      <c r="B257" t="s">
        <v>1248</v>
      </c>
      <c r="C257" t="s">
        <v>1249</v>
      </c>
      <c r="D257" t="s">
        <v>1250</v>
      </c>
      <c r="E257" t="s">
        <v>1251</v>
      </c>
      <c r="F257" t="s">
        <v>1252</v>
      </c>
      <c r="G257" t="s">
        <v>1252</v>
      </c>
      <c r="H257" t="s">
        <v>1252</v>
      </c>
      <c r="I257" t="s">
        <v>1252</v>
      </c>
      <c r="J257" t="s">
        <v>1252</v>
      </c>
      <c r="K257" t="s">
        <v>571</v>
      </c>
      <c r="L257" t="s">
        <v>572</v>
      </c>
      <c r="M257" t="s">
        <v>217</v>
      </c>
      <c r="N257" t="s">
        <v>1253</v>
      </c>
      <c r="O257" t="s">
        <v>73</v>
      </c>
      <c r="P257" t="s">
        <v>113</v>
      </c>
      <c r="Q257" t="s">
        <v>75</v>
      </c>
      <c r="R257" t="s">
        <v>72</v>
      </c>
      <c r="S257" t="s">
        <v>75</v>
      </c>
      <c r="T257" t="s">
        <v>220</v>
      </c>
      <c r="U257" t="s">
        <v>76</v>
      </c>
      <c r="V257" t="s">
        <v>76</v>
      </c>
      <c r="W257" t="s">
        <v>77</v>
      </c>
      <c r="X257" t="s">
        <v>222</v>
      </c>
      <c r="Y257" t="s">
        <v>78</v>
      </c>
      <c r="Z257" t="s">
        <v>947</v>
      </c>
      <c r="AA257" t="s">
        <v>575</v>
      </c>
      <c r="AB257" t="s">
        <v>419</v>
      </c>
      <c r="AC257" t="s">
        <v>419</v>
      </c>
      <c r="AD257" t="s">
        <v>419</v>
      </c>
      <c r="AE257" t="s">
        <v>121</v>
      </c>
      <c r="AF257" t="s">
        <v>1254</v>
      </c>
      <c r="AG257" t="s">
        <v>85</v>
      </c>
      <c r="AH257" t="s">
        <v>154</v>
      </c>
      <c r="AI257" t="s">
        <v>76</v>
      </c>
      <c r="AJ257">
        <v>3</v>
      </c>
      <c r="AK257">
        <v>1</v>
      </c>
      <c r="AL257" t="s">
        <v>272</v>
      </c>
      <c r="AM257" t="s">
        <v>421</v>
      </c>
      <c r="AN257" t="s">
        <v>126</v>
      </c>
      <c r="AO257">
        <v>0</v>
      </c>
      <c r="AP257">
        <v>30</v>
      </c>
      <c r="AQ257">
        <v>0</v>
      </c>
      <c r="AR257">
        <v>34</v>
      </c>
      <c r="AS257" t="s">
        <v>138</v>
      </c>
      <c r="AT257" t="s">
        <v>1255</v>
      </c>
      <c r="AU257" t="s">
        <v>91</v>
      </c>
      <c r="AV257" t="s">
        <v>92</v>
      </c>
      <c r="AW257">
        <v>17.25</v>
      </c>
      <c r="AX257">
        <v>1.64</v>
      </c>
      <c r="AY257">
        <v>30</v>
      </c>
      <c r="AZ257">
        <v>8.9700000000000006</v>
      </c>
      <c r="BA257">
        <v>14.61</v>
      </c>
      <c r="BB257">
        <v>1.62</v>
      </c>
      <c r="BC257">
        <v>34</v>
      </c>
      <c r="BD257">
        <v>9.44</v>
      </c>
      <c r="BE257" t="s">
        <v>93</v>
      </c>
      <c r="BF257" t="s">
        <v>1256</v>
      </c>
      <c r="BI257">
        <v>257</v>
      </c>
    </row>
    <row r="258" spans="1:61">
      <c r="A258" t="s">
        <v>1257</v>
      </c>
      <c r="B258" t="s">
        <v>1248</v>
      </c>
      <c r="C258" t="s">
        <v>1249</v>
      </c>
      <c r="D258" t="s">
        <v>1250</v>
      </c>
      <c r="E258" t="s">
        <v>1251</v>
      </c>
      <c r="F258" t="s">
        <v>1252</v>
      </c>
      <c r="G258" t="s">
        <v>1252</v>
      </c>
      <c r="H258" t="s">
        <v>1252</v>
      </c>
      <c r="I258" t="s">
        <v>1252</v>
      </c>
      <c r="J258" t="s">
        <v>1252</v>
      </c>
      <c r="K258" t="s">
        <v>571</v>
      </c>
      <c r="L258" t="s">
        <v>572</v>
      </c>
      <c r="M258" t="s">
        <v>217</v>
      </c>
      <c r="N258" t="s">
        <v>1253</v>
      </c>
      <c r="O258" t="s">
        <v>73</v>
      </c>
      <c r="P258" t="s">
        <v>113</v>
      </c>
      <c r="Q258" t="s">
        <v>75</v>
      </c>
      <c r="R258" t="s">
        <v>72</v>
      </c>
      <c r="S258" t="s">
        <v>75</v>
      </c>
      <c r="T258" t="s">
        <v>220</v>
      </c>
      <c r="U258" t="s">
        <v>76</v>
      </c>
      <c r="V258" t="s">
        <v>76</v>
      </c>
      <c r="W258" t="s">
        <v>77</v>
      </c>
      <c r="X258" t="s">
        <v>222</v>
      </c>
      <c r="Y258" t="s">
        <v>78</v>
      </c>
      <c r="Z258" t="s">
        <v>947</v>
      </c>
      <c r="AA258" t="s">
        <v>575</v>
      </c>
      <c r="AB258" t="s">
        <v>419</v>
      </c>
      <c r="AC258" t="s">
        <v>419</v>
      </c>
      <c r="AD258" t="s">
        <v>419</v>
      </c>
      <c r="AE258" t="s">
        <v>121</v>
      </c>
      <c r="AF258" t="s">
        <v>1254</v>
      </c>
      <c r="AG258" t="s">
        <v>85</v>
      </c>
      <c r="AH258" t="s">
        <v>154</v>
      </c>
      <c r="AI258" t="s">
        <v>76</v>
      </c>
      <c r="AJ258">
        <v>3</v>
      </c>
      <c r="AK258">
        <v>1</v>
      </c>
      <c r="AL258" t="s">
        <v>272</v>
      </c>
      <c r="AM258" t="s">
        <v>421</v>
      </c>
      <c r="AN258" t="s">
        <v>126</v>
      </c>
      <c r="AO258">
        <v>0</v>
      </c>
      <c r="AP258">
        <v>30</v>
      </c>
      <c r="AQ258">
        <v>0</v>
      </c>
      <c r="AR258">
        <v>34</v>
      </c>
      <c r="AS258" t="s">
        <v>138</v>
      </c>
      <c r="AT258" t="s">
        <v>1255</v>
      </c>
      <c r="AU258" t="s">
        <v>91</v>
      </c>
      <c r="AV258" t="s">
        <v>98</v>
      </c>
      <c r="AW258">
        <v>6.41</v>
      </c>
      <c r="AX258">
        <v>1.17</v>
      </c>
      <c r="AY258">
        <v>30</v>
      </c>
      <c r="AZ258">
        <v>6.4</v>
      </c>
      <c r="BA258">
        <v>6.56</v>
      </c>
      <c r="BB258">
        <v>1.01</v>
      </c>
      <c r="BC258">
        <v>34</v>
      </c>
      <c r="BD258">
        <v>5.91</v>
      </c>
      <c r="BE258" t="s">
        <v>93</v>
      </c>
      <c r="BF258" t="s">
        <v>1256</v>
      </c>
      <c r="BI258">
        <v>258</v>
      </c>
    </row>
    <row r="259" spans="1:61">
      <c r="A259" t="s">
        <v>1258</v>
      </c>
      <c r="B259" t="s">
        <v>1248</v>
      </c>
      <c r="C259" t="s">
        <v>1249</v>
      </c>
      <c r="D259" t="s">
        <v>1250</v>
      </c>
      <c r="E259" t="s">
        <v>1251</v>
      </c>
      <c r="F259" t="s">
        <v>1252</v>
      </c>
      <c r="G259" t="s">
        <v>1252</v>
      </c>
      <c r="H259" t="s">
        <v>1252</v>
      </c>
      <c r="I259" t="s">
        <v>1252</v>
      </c>
      <c r="J259" t="s">
        <v>1252</v>
      </c>
      <c r="K259" t="s">
        <v>571</v>
      </c>
      <c r="L259" t="s">
        <v>572</v>
      </c>
      <c r="M259" t="s">
        <v>217</v>
      </c>
      <c r="N259" t="s">
        <v>1253</v>
      </c>
      <c r="O259" t="s">
        <v>73</v>
      </c>
      <c r="P259" t="s">
        <v>113</v>
      </c>
      <c r="Q259" t="s">
        <v>75</v>
      </c>
      <c r="R259" t="s">
        <v>72</v>
      </c>
      <c r="S259" t="s">
        <v>75</v>
      </c>
      <c r="T259" t="s">
        <v>220</v>
      </c>
      <c r="U259" t="s">
        <v>76</v>
      </c>
      <c r="V259" t="s">
        <v>76</v>
      </c>
      <c r="W259" t="s">
        <v>77</v>
      </c>
      <c r="X259" t="s">
        <v>222</v>
      </c>
      <c r="Y259" t="s">
        <v>78</v>
      </c>
      <c r="Z259" t="s">
        <v>947</v>
      </c>
      <c r="AA259" t="s">
        <v>575</v>
      </c>
      <c r="AB259" t="s">
        <v>419</v>
      </c>
      <c r="AC259" t="s">
        <v>419</v>
      </c>
      <c r="AD259" t="s">
        <v>419</v>
      </c>
      <c r="AE259" t="s">
        <v>121</v>
      </c>
      <c r="AF259" t="s">
        <v>1254</v>
      </c>
      <c r="AG259" t="s">
        <v>85</v>
      </c>
      <c r="AH259" t="s">
        <v>154</v>
      </c>
      <c r="AI259" t="s">
        <v>76</v>
      </c>
      <c r="AJ259">
        <v>3</v>
      </c>
      <c r="AK259">
        <v>1</v>
      </c>
      <c r="AL259" t="s">
        <v>272</v>
      </c>
      <c r="AM259" t="s">
        <v>421</v>
      </c>
      <c r="AN259" t="s">
        <v>126</v>
      </c>
      <c r="AO259">
        <v>0</v>
      </c>
      <c r="AP259">
        <v>30</v>
      </c>
      <c r="AQ259">
        <v>0</v>
      </c>
      <c r="AR259">
        <v>34</v>
      </c>
      <c r="AS259" t="s">
        <v>138</v>
      </c>
      <c r="AT259" t="s">
        <v>1255</v>
      </c>
      <c r="AU259" t="s">
        <v>91</v>
      </c>
      <c r="AV259" t="s">
        <v>101</v>
      </c>
      <c r="AW259">
        <v>2.76</v>
      </c>
      <c r="AX259">
        <v>0.51</v>
      </c>
      <c r="AY259">
        <v>30</v>
      </c>
      <c r="AZ259">
        <v>2.8</v>
      </c>
      <c r="BA259">
        <v>2.61</v>
      </c>
      <c r="BB259">
        <v>0.45</v>
      </c>
      <c r="BC259">
        <v>34</v>
      </c>
      <c r="BD259">
        <v>2.61</v>
      </c>
      <c r="BE259" t="s">
        <v>93</v>
      </c>
      <c r="BF259" t="s">
        <v>1256</v>
      </c>
      <c r="BI259">
        <v>259</v>
      </c>
    </row>
    <row r="260" spans="1:61">
      <c r="A260" t="s">
        <v>1259</v>
      </c>
      <c r="B260" t="s">
        <v>1248</v>
      </c>
      <c r="C260" t="s">
        <v>1260</v>
      </c>
      <c r="D260" t="s">
        <v>1250</v>
      </c>
      <c r="E260" t="s">
        <v>1251</v>
      </c>
      <c r="F260" t="s">
        <v>1252</v>
      </c>
      <c r="G260" t="s">
        <v>1252</v>
      </c>
      <c r="H260" t="s">
        <v>1252</v>
      </c>
      <c r="I260" t="s">
        <v>1252</v>
      </c>
      <c r="J260" t="s">
        <v>1252</v>
      </c>
      <c r="K260" t="s">
        <v>571</v>
      </c>
      <c r="L260" t="s">
        <v>572</v>
      </c>
      <c r="M260" t="s">
        <v>217</v>
      </c>
      <c r="N260" t="s">
        <v>1253</v>
      </c>
      <c r="O260" t="s">
        <v>73</v>
      </c>
      <c r="P260" t="s">
        <v>113</v>
      </c>
      <c r="Q260" t="s">
        <v>75</v>
      </c>
      <c r="R260" t="s">
        <v>72</v>
      </c>
      <c r="S260" t="s">
        <v>75</v>
      </c>
      <c r="T260" t="s">
        <v>220</v>
      </c>
      <c r="U260" t="s">
        <v>76</v>
      </c>
      <c r="V260" t="s">
        <v>76</v>
      </c>
      <c r="W260" t="s">
        <v>77</v>
      </c>
      <c r="X260" t="s">
        <v>222</v>
      </c>
      <c r="Y260" t="s">
        <v>78</v>
      </c>
      <c r="Z260" t="s">
        <v>947</v>
      </c>
      <c r="AA260" t="s">
        <v>575</v>
      </c>
      <c r="AB260" t="s">
        <v>419</v>
      </c>
      <c r="AC260" t="s">
        <v>419</v>
      </c>
      <c r="AD260" t="s">
        <v>419</v>
      </c>
      <c r="AE260" t="s">
        <v>121</v>
      </c>
      <c r="AF260" t="s">
        <v>1261</v>
      </c>
      <c r="AG260" t="s">
        <v>85</v>
      </c>
      <c r="AH260" t="s">
        <v>86</v>
      </c>
      <c r="AI260" t="s">
        <v>76</v>
      </c>
      <c r="AJ260">
        <v>3</v>
      </c>
      <c r="AK260">
        <v>1</v>
      </c>
      <c r="AL260" t="s">
        <v>272</v>
      </c>
      <c r="AM260" t="s">
        <v>421</v>
      </c>
      <c r="AN260" t="s">
        <v>126</v>
      </c>
      <c r="AO260">
        <v>0</v>
      </c>
      <c r="AP260">
        <v>31</v>
      </c>
      <c r="AQ260">
        <v>0</v>
      </c>
      <c r="AR260">
        <v>33</v>
      </c>
      <c r="AS260" t="s">
        <v>138</v>
      </c>
      <c r="AT260" t="s">
        <v>1262</v>
      </c>
      <c r="AU260" t="s">
        <v>129</v>
      </c>
      <c r="AV260" t="s">
        <v>92</v>
      </c>
      <c r="AW260">
        <v>17.329999999999998</v>
      </c>
      <c r="AX260">
        <v>1.74</v>
      </c>
      <c r="AY260">
        <v>31</v>
      </c>
      <c r="AZ260">
        <v>9.67</v>
      </c>
      <c r="BA260">
        <v>14.57</v>
      </c>
      <c r="BB260">
        <v>1.58</v>
      </c>
      <c r="BC260">
        <v>33</v>
      </c>
      <c r="BD260">
        <v>9.08</v>
      </c>
      <c r="BE260" t="s">
        <v>93</v>
      </c>
      <c r="BF260" t="s">
        <v>1256</v>
      </c>
      <c r="BI260">
        <v>260</v>
      </c>
    </row>
    <row r="261" spans="1:61">
      <c r="A261" t="s">
        <v>1263</v>
      </c>
      <c r="B261" t="s">
        <v>1248</v>
      </c>
      <c r="C261" t="s">
        <v>1260</v>
      </c>
      <c r="D261" t="s">
        <v>1250</v>
      </c>
      <c r="E261" t="s">
        <v>1251</v>
      </c>
      <c r="F261" t="s">
        <v>1252</v>
      </c>
      <c r="G261" t="s">
        <v>1252</v>
      </c>
      <c r="H261" t="s">
        <v>1252</v>
      </c>
      <c r="I261" t="s">
        <v>1252</v>
      </c>
      <c r="J261" t="s">
        <v>1252</v>
      </c>
      <c r="K261" t="s">
        <v>571</v>
      </c>
      <c r="L261" t="s">
        <v>572</v>
      </c>
      <c r="M261" t="s">
        <v>217</v>
      </c>
      <c r="N261" t="s">
        <v>1253</v>
      </c>
      <c r="O261" t="s">
        <v>73</v>
      </c>
      <c r="P261" t="s">
        <v>113</v>
      </c>
      <c r="Q261" t="s">
        <v>75</v>
      </c>
      <c r="R261" t="s">
        <v>72</v>
      </c>
      <c r="S261" t="s">
        <v>75</v>
      </c>
      <c r="T261" t="s">
        <v>220</v>
      </c>
      <c r="U261" t="s">
        <v>76</v>
      </c>
      <c r="V261" t="s">
        <v>76</v>
      </c>
      <c r="W261" t="s">
        <v>77</v>
      </c>
      <c r="X261" t="s">
        <v>222</v>
      </c>
      <c r="Y261" t="s">
        <v>78</v>
      </c>
      <c r="Z261" t="s">
        <v>947</v>
      </c>
      <c r="AA261" t="s">
        <v>575</v>
      </c>
      <c r="AB261" t="s">
        <v>419</v>
      </c>
      <c r="AC261" t="s">
        <v>419</v>
      </c>
      <c r="AD261" t="s">
        <v>419</v>
      </c>
      <c r="AE261" t="s">
        <v>121</v>
      </c>
      <c r="AF261" t="s">
        <v>1261</v>
      </c>
      <c r="AG261" t="s">
        <v>85</v>
      </c>
      <c r="AH261" t="s">
        <v>86</v>
      </c>
      <c r="AI261" t="s">
        <v>76</v>
      </c>
      <c r="AJ261">
        <v>3</v>
      </c>
      <c r="AK261">
        <v>1</v>
      </c>
      <c r="AL261" t="s">
        <v>272</v>
      </c>
      <c r="AM261" t="s">
        <v>421</v>
      </c>
      <c r="AN261" t="s">
        <v>126</v>
      </c>
      <c r="AO261">
        <v>0</v>
      </c>
      <c r="AP261">
        <v>31</v>
      </c>
      <c r="AQ261">
        <v>0</v>
      </c>
      <c r="AR261">
        <v>33</v>
      </c>
      <c r="AS261" t="s">
        <v>138</v>
      </c>
      <c r="AT261" t="s">
        <v>1264</v>
      </c>
      <c r="AU261" t="s">
        <v>91</v>
      </c>
      <c r="AV261" t="s">
        <v>92</v>
      </c>
      <c r="AW261">
        <v>15.69</v>
      </c>
      <c r="AX261">
        <v>1.6</v>
      </c>
      <c r="AY261">
        <v>31</v>
      </c>
      <c r="AZ261">
        <v>8.91</v>
      </c>
      <c r="BA261">
        <v>23.12</v>
      </c>
      <c r="BB261">
        <v>1.87</v>
      </c>
      <c r="BC261">
        <v>33</v>
      </c>
      <c r="BD261">
        <v>10.74</v>
      </c>
      <c r="BE261" t="s">
        <v>93</v>
      </c>
      <c r="BF261" t="s">
        <v>1256</v>
      </c>
      <c r="BI261">
        <v>261</v>
      </c>
    </row>
    <row r="262" spans="1:61">
      <c r="A262" t="s">
        <v>1265</v>
      </c>
      <c r="B262" t="s">
        <v>1248</v>
      </c>
      <c r="C262" t="s">
        <v>1260</v>
      </c>
      <c r="D262" t="s">
        <v>1250</v>
      </c>
      <c r="E262" t="s">
        <v>1251</v>
      </c>
      <c r="F262" t="s">
        <v>1252</v>
      </c>
      <c r="G262" t="s">
        <v>1252</v>
      </c>
      <c r="H262" t="s">
        <v>1252</v>
      </c>
      <c r="I262" t="s">
        <v>1252</v>
      </c>
      <c r="J262" t="s">
        <v>1252</v>
      </c>
      <c r="K262" t="s">
        <v>571</v>
      </c>
      <c r="L262" t="s">
        <v>572</v>
      </c>
      <c r="M262" t="s">
        <v>217</v>
      </c>
      <c r="N262" t="s">
        <v>1253</v>
      </c>
      <c r="O262" t="s">
        <v>73</v>
      </c>
      <c r="P262" t="s">
        <v>113</v>
      </c>
      <c r="Q262" t="s">
        <v>75</v>
      </c>
      <c r="R262" t="s">
        <v>72</v>
      </c>
      <c r="S262" t="s">
        <v>75</v>
      </c>
      <c r="T262" t="s">
        <v>220</v>
      </c>
      <c r="U262" t="s">
        <v>76</v>
      </c>
      <c r="V262" t="s">
        <v>76</v>
      </c>
      <c r="W262" t="s">
        <v>77</v>
      </c>
      <c r="X262" t="s">
        <v>222</v>
      </c>
      <c r="Y262" t="s">
        <v>78</v>
      </c>
      <c r="Z262" t="s">
        <v>947</v>
      </c>
      <c r="AA262" t="s">
        <v>575</v>
      </c>
      <c r="AB262" t="s">
        <v>419</v>
      </c>
      <c r="AC262" t="s">
        <v>419</v>
      </c>
      <c r="AD262" t="s">
        <v>419</v>
      </c>
      <c r="AE262" t="s">
        <v>121</v>
      </c>
      <c r="AF262" t="s">
        <v>1261</v>
      </c>
      <c r="AG262" t="s">
        <v>85</v>
      </c>
      <c r="AH262" t="s">
        <v>86</v>
      </c>
      <c r="AI262" t="s">
        <v>76</v>
      </c>
      <c r="AJ262">
        <v>3</v>
      </c>
      <c r="AK262">
        <v>1</v>
      </c>
      <c r="AL262" t="s">
        <v>272</v>
      </c>
      <c r="AM262" t="s">
        <v>421</v>
      </c>
      <c r="AN262" t="s">
        <v>126</v>
      </c>
      <c r="AO262">
        <v>0</v>
      </c>
      <c r="AP262">
        <v>31</v>
      </c>
      <c r="AQ262">
        <v>0</v>
      </c>
      <c r="AR262">
        <v>33</v>
      </c>
      <c r="AS262" t="s">
        <v>138</v>
      </c>
      <c r="AT262" t="s">
        <v>1262</v>
      </c>
      <c r="AU262" t="s">
        <v>129</v>
      </c>
      <c r="AV262" t="s">
        <v>98</v>
      </c>
      <c r="AW262">
        <v>6.21</v>
      </c>
      <c r="AX262">
        <v>1.03</v>
      </c>
      <c r="AY262">
        <v>31</v>
      </c>
      <c r="AZ262">
        <v>5.75</v>
      </c>
      <c r="BA262">
        <v>6.59</v>
      </c>
      <c r="BB262">
        <v>1.17</v>
      </c>
      <c r="BC262">
        <v>33</v>
      </c>
      <c r="BD262">
        <v>6.7</v>
      </c>
      <c r="BE262" t="s">
        <v>93</v>
      </c>
      <c r="BF262" t="s">
        <v>1256</v>
      </c>
      <c r="BI262">
        <v>262</v>
      </c>
    </row>
    <row r="263" spans="1:61">
      <c r="A263" t="s">
        <v>1266</v>
      </c>
      <c r="B263" t="s">
        <v>1248</v>
      </c>
      <c r="C263" t="s">
        <v>1260</v>
      </c>
      <c r="D263" t="s">
        <v>1250</v>
      </c>
      <c r="E263" t="s">
        <v>1251</v>
      </c>
      <c r="F263" t="s">
        <v>1252</v>
      </c>
      <c r="G263" t="s">
        <v>1252</v>
      </c>
      <c r="H263" t="s">
        <v>1252</v>
      </c>
      <c r="I263" t="s">
        <v>1252</v>
      </c>
      <c r="J263" t="s">
        <v>1252</v>
      </c>
      <c r="K263" t="s">
        <v>571</v>
      </c>
      <c r="L263" t="s">
        <v>572</v>
      </c>
      <c r="M263" t="s">
        <v>217</v>
      </c>
      <c r="N263" t="s">
        <v>1253</v>
      </c>
      <c r="O263" t="s">
        <v>73</v>
      </c>
      <c r="P263" t="s">
        <v>113</v>
      </c>
      <c r="Q263" t="s">
        <v>75</v>
      </c>
      <c r="R263" t="s">
        <v>72</v>
      </c>
      <c r="S263" t="s">
        <v>75</v>
      </c>
      <c r="T263" t="s">
        <v>220</v>
      </c>
      <c r="U263" t="s">
        <v>76</v>
      </c>
      <c r="V263" t="s">
        <v>76</v>
      </c>
      <c r="W263" t="s">
        <v>77</v>
      </c>
      <c r="X263" t="s">
        <v>222</v>
      </c>
      <c r="Y263" t="s">
        <v>78</v>
      </c>
      <c r="Z263" t="s">
        <v>947</v>
      </c>
      <c r="AA263" t="s">
        <v>575</v>
      </c>
      <c r="AB263" t="s">
        <v>419</v>
      </c>
      <c r="AC263" t="s">
        <v>419</v>
      </c>
      <c r="AD263" t="s">
        <v>419</v>
      </c>
      <c r="AE263" t="s">
        <v>121</v>
      </c>
      <c r="AF263" t="s">
        <v>1261</v>
      </c>
      <c r="AG263" t="s">
        <v>85</v>
      </c>
      <c r="AH263" t="s">
        <v>86</v>
      </c>
      <c r="AI263" t="s">
        <v>76</v>
      </c>
      <c r="AJ263">
        <v>3</v>
      </c>
      <c r="AK263">
        <v>1</v>
      </c>
      <c r="AL263" t="s">
        <v>272</v>
      </c>
      <c r="AM263" t="s">
        <v>421</v>
      </c>
      <c r="AN263" t="s">
        <v>126</v>
      </c>
      <c r="AO263">
        <v>0</v>
      </c>
      <c r="AP263">
        <v>31</v>
      </c>
      <c r="AQ263">
        <v>0</v>
      </c>
      <c r="AR263">
        <v>33</v>
      </c>
      <c r="AS263" t="s">
        <v>138</v>
      </c>
      <c r="AT263" t="s">
        <v>1264</v>
      </c>
      <c r="AU263" t="s">
        <v>91</v>
      </c>
      <c r="AV263" t="s">
        <v>98</v>
      </c>
      <c r="AW263">
        <v>6.71</v>
      </c>
      <c r="AX263">
        <v>1.49</v>
      </c>
      <c r="AY263">
        <v>31</v>
      </c>
      <c r="AZ263">
        <v>8.27</v>
      </c>
      <c r="BA263">
        <v>9.68</v>
      </c>
      <c r="BB263">
        <v>1.49</v>
      </c>
      <c r="BC263">
        <v>33</v>
      </c>
      <c r="BD263">
        <v>8.58</v>
      </c>
      <c r="BE263" t="s">
        <v>93</v>
      </c>
      <c r="BF263" t="s">
        <v>1256</v>
      </c>
      <c r="BI263">
        <v>263</v>
      </c>
    </row>
    <row r="264" spans="1:61">
      <c r="A264" t="s">
        <v>1267</v>
      </c>
      <c r="B264" t="s">
        <v>1248</v>
      </c>
      <c r="C264" t="s">
        <v>1260</v>
      </c>
      <c r="D264" t="s">
        <v>1250</v>
      </c>
      <c r="E264" t="s">
        <v>1251</v>
      </c>
      <c r="F264" t="s">
        <v>1252</v>
      </c>
      <c r="G264" t="s">
        <v>1252</v>
      </c>
      <c r="H264" t="s">
        <v>1252</v>
      </c>
      <c r="I264" t="s">
        <v>1252</v>
      </c>
      <c r="J264" t="s">
        <v>1252</v>
      </c>
      <c r="K264" t="s">
        <v>571</v>
      </c>
      <c r="L264" t="s">
        <v>572</v>
      </c>
      <c r="M264" t="s">
        <v>217</v>
      </c>
      <c r="N264" t="s">
        <v>1253</v>
      </c>
      <c r="O264" t="s">
        <v>73</v>
      </c>
      <c r="P264" t="s">
        <v>113</v>
      </c>
      <c r="Q264" t="s">
        <v>75</v>
      </c>
      <c r="R264" t="s">
        <v>72</v>
      </c>
      <c r="S264" t="s">
        <v>75</v>
      </c>
      <c r="T264" t="s">
        <v>220</v>
      </c>
      <c r="U264" t="s">
        <v>76</v>
      </c>
      <c r="V264" t="s">
        <v>76</v>
      </c>
      <c r="W264" t="s">
        <v>77</v>
      </c>
      <c r="X264" t="s">
        <v>222</v>
      </c>
      <c r="Y264" t="s">
        <v>78</v>
      </c>
      <c r="Z264" t="s">
        <v>947</v>
      </c>
      <c r="AA264" t="s">
        <v>575</v>
      </c>
      <c r="AB264" t="s">
        <v>419</v>
      </c>
      <c r="AC264" t="s">
        <v>419</v>
      </c>
      <c r="AD264" t="s">
        <v>419</v>
      </c>
      <c r="AE264" t="s">
        <v>121</v>
      </c>
      <c r="AF264" t="s">
        <v>1261</v>
      </c>
      <c r="AG264" t="s">
        <v>85</v>
      </c>
      <c r="AH264" t="s">
        <v>86</v>
      </c>
      <c r="AI264" t="s">
        <v>76</v>
      </c>
      <c r="AJ264">
        <v>3</v>
      </c>
      <c r="AK264">
        <v>1</v>
      </c>
      <c r="AL264" t="s">
        <v>272</v>
      </c>
      <c r="AM264" t="s">
        <v>421</v>
      </c>
      <c r="AN264" t="s">
        <v>126</v>
      </c>
      <c r="AO264">
        <v>0</v>
      </c>
      <c r="AP264">
        <v>31</v>
      </c>
      <c r="AQ264">
        <v>0</v>
      </c>
      <c r="AR264">
        <v>33</v>
      </c>
      <c r="AS264" t="s">
        <v>138</v>
      </c>
      <c r="AT264" t="s">
        <v>1262</v>
      </c>
      <c r="AU264" t="s">
        <v>129</v>
      </c>
      <c r="AV264" t="s">
        <v>101</v>
      </c>
      <c r="AW264">
        <v>2.54</v>
      </c>
      <c r="AX264">
        <v>0.37</v>
      </c>
      <c r="AY264">
        <v>31</v>
      </c>
      <c r="AZ264">
        <v>2.04</v>
      </c>
      <c r="BA264">
        <v>2.76</v>
      </c>
      <c r="BB264">
        <v>0.44</v>
      </c>
      <c r="BC264">
        <v>33</v>
      </c>
      <c r="BD264">
        <v>2.5</v>
      </c>
      <c r="BE264" t="s">
        <v>93</v>
      </c>
      <c r="BF264" t="s">
        <v>1256</v>
      </c>
      <c r="BI264">
        <v>264</v>
      </c>
    </row>
    <row r="265" spans="1:61">
      <c r="A265" t="s">
        <v>1268</v>
      </c>
      <c r="B265" t="s">
        <v>1248</v>
      </c>
      <c r="C265" t="s">
        <v>1260</v>
      </c>
      <c r="D265" t="s">
        <v>1250</v>
      </c>
      <c r="E265" t="s">
        <v>1251</v>
      </c>
      <c r="F265" t="s">
        <v>1252</v>
      </c>
      <c r="G265" t="s">
        <v>1252</v>
      </c>
      <c r="H265" t="s">
        <v>1252</v>
      </c>
      <c r="I265" t="s">
        <v>1252</v>
      </c>
      <c r="J265" t="s">
        <v>1252</v>
      </c>
      <c r="K265" t="s">
        <v>571</v>
      </c>
      <c r="L265" t="s">
        <v>572</v>
      </c>
      <c r="M265" t="s">
        <v>217</v>
      </c>
      <c r="N265" t="s">
        <v>1253</v>
      </c>
      <c r="O265" t="s">
        <v>73</v>
      </c>
      <c r="P265" t="s">
        <v>113</v>
      </c>
      <c r="Q265" t="s">
        <v>75</v>
      </c>
      <c r="R265" t="s">
        <v>72</v>
      </c>
      <c r="S265" t="s">
        <v>75</v>
      </c>
      <c r="T265" t="s">
        <v>220</v>
      </c>
      <c r="U265" t="s">
        <v>76</v>
      </c>
      <c r="V265" t="s">
        <v>76</v>
      </c>
      <c r="W265" t="s">
        <v>77</v>
      </c>
      <c r="X265" t="s">
        <v>222</v>
      </c>
      <c r="Y265" t="s">
        <v>78</v>
      </c>
      <c r="Z265" t="s">
        <v>947</v>
      </c>
      <c r="AA265" t="s">
        <v>575</v>
      </c>
      <c r="AB265" t="s">
        <v>419</v>
      </c>
      <c r="AC265" t="s">
        <v>419</v>
      </c>
      <c r="AD265" t="s">
        <v>419</v>
      </c>
      <c r="AE265" t="s">
        <v>121</v>
      </c>
      <c r="AF265" t="s">
        <v>1261</v>
      </c>
      <c r="AG265" t="s">
        <v>85</v>
      </c>
      <c r="AH265" t="s">
        <v>86</v>
      </c>
      <c r="AI265" t="s">
        <v>76</v>
      </c>
      <c r="AJ265">
        <v>3</v>
      </c>
      <c r="AK265">
        <v>1</v>
      </c>
      <c r="AL265" t="s">
        <v>272</v>
      </c>
      <c r="AM265" t="s">
        <v>421</v>
      </c>
      <c r="AN265" t="s">
        <v>126</v>
      </c>
      <c r="AO265">
        <v>0</v>
      </c>
      <c r="AP265">
        <v>31</v>
      </c>
      <c r="AQ265">
        <v>0</v>
      </c>
      <c r="AR265">
        <v>33</v>
      </c>
      <c r="AS265" t="s">
        <v>138</v>
      </c>
      <c r="AT265" t="s">
        <v>1264</v>
      </c>
      <c r="AU265" t="s">
        <v>91</v>
      </c>
      <c r="AV265" t="s">
        <v>101</v>
      </c>
      <c r="AW265">
        <v>4.7699999999999996</v>
      </c>
      <c r="AX265">
        <v>1.21</v>
      </c>
      <c r="AY265">
        <v>31</v>
      </c>
      <c r="AZ265">
        <v>6.76</v>
      </c>
      <c r="BA265">
        <v>6.18</v>
      </c>
      <c r="BB265">
        <v>1.42</v>
      </c>
      <c r="BC265">
        <v>33</v>
      </c>
      <c r="BD265">
        <v>8.15</v>
      </c>
      <c r="BE265" t="s">
        <v>93</v>
      </c>
      <c r="BF265" t="s">
        <v>1256</v>
      </c>
      <c r="BI265">
        <v>265</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2"/>
  <sheetViews>
    <sheetView workbookViewId="0">
      <selection activeCell="I9" sqref="I9"/>
    </sheetView>
  </sheetViews>
  <sheetFormatPr baseColWidth="10" defaultRowHeight="15" x14ac:dyDescent="0"/>
  <cols>
    <col min="1" max="1" width="22.33203125" customWidth="1"/>
    <col min="10" max="10" width="25.83203125" customWidth="1"/>
    <col min="13" max="13" width="25.6640625" customWidth="1"/>
  </cols>
  <sheetData>
    <row r="1" spans="1:14">
      <c r="A1" t="s">
        <v>1</v>
      </c>
      <c r="B1" t="s">
        <v>1856</v>
      </c>
      <c r="C1" t="s">
        <v>1857</v>
      </c>
      <c r="D1" t="s">
        <v>1858</v>
      </c>
      <c r="E1" t="s">
        <v>1859</v>
      </c>
      <c r="F1" t="s">
        <v>1860</v>
      </c>
      <c r="G1" t="s">
        <v>1861</v>
      </c>
      <c r="H1" t="s">
        <v>1863</v>
      </c>
      <c r="I1" t="s">
        <v>1864</v>
      </c>
      <c r="J1" t="s">
        <v>1865</v>
      </c>
      <c r="K1" t="s">
        <v>1866</v>
      </c>
      <c r="L1" t="s">
        <v>1867</v>
      </c>
      <c r="M1" t="s">
        <v>1868</v>
      </c>
      <c r="N1" t="s">
        <v>1862</v>
      </c>
    </row>
    <row r="2" spans="1:14">
      <c r="A2" t="s">
        <v>1915</v>
      </c>
      <c r="B2" t="s">
        <v>1869</v>
      </c>
      <c r="C2">
        <v>2018</v>
      </c>
      <c r="D2" t="s">
        <v>1870</v>
      </c>
      <c r="E2">
        <v>12</v>
      </c>
      <c r="F2" t="s">
        <v>1871</v>
      </c>
      <c r="G2" t="s">
        <v>1872</v>
      </c>
      <c r="H2" t="s">
        <v>220</v>
      </c>
      <c r="I2" s="25" t="s">
        <v>2075</v>
      </c>
      <c r="J2" s="25" t="s">
        <v>1874</v>
      </c>
      <c r="K2" s="25" t="s">
        <v>1875</v>
      </c>
      <c r="L2" s="30">
        <v>43675</v>
      </c>
      <c r="M2" s="25" t="s">
        <v>2061</v>
      </c>
      <c r="N2" t="s">
        <v>1873</v>
      </c>
    </row>
    <row r="3" spans="1:14">
      <c r="A3" t="s">
        <v>1916</v>
      </c>
      <c r="B3" t="s">
        <v>1876</v>
      </c>
      <c r="C3">
        <v>2018</v>
      </c>
      <c r="D3" t="s">
        <v>1877</v>
      </c>
      <c r="E3">
        <v>14</v>
      </c>
      <c r="F3" t="s">
        <v>1878</v>
      </c>
      <c r="G3" t="s">
        <v>1879</v>
      </c>
      <c r="H3" t="s">
        <v>220</v>
      </c>
      <c r="I3" s="24" t="s">
        <v>1928</v>
      </c>
      <c r="J3" s="24" t="s">
        <v>1952</v>
      </c>
      <c r="N3" t="s">
        <v>1873</v>
      </c>
    </row>
    <row r="4" spans="1:14">
      <c r="A4" t="s">
        <v>1917</v>
      </c>
      <c r="B4" t="s">
        <v>1880</v>
      </c>
      <c r="C4">
        <v>2019</v>
      </c>
      <c r="D4" t="s">
        <v>1881</v>
      </c>
      <c r="E4">
        <v>359</v>
      </c>
      <c r="F4" t="s">
        <v>1882</v>
      </c>
      <c r="G4" t="s">
        <v>1883</v>
      </c>
      <c r="H4" t="s">
        <v>220</v>
      </c>
      <c r="I4" s="26" t="s">
        <v>1932</v>
      </c>
    </row>
    <row r="5" spans="1:14">
      <c r="A5" t="s">
        <v>1913</v>
      </c>
      <c r="B5" t="s">
        <v>1884</v>
      </c>
      <c r="C5">
        <v>2019</v>
      </c>
      <c r="D5" t="s">
        <v>1885</v>
      </c>
      <c r="E5">
        <v>211</v>
      </c>
      <c r="F5" t="s">
        <v>1886</v>
      </c>
      <c r="G5" t="s">
        <v>1887</v>
      </c>
      <c r="H5" t="s">
        <v>220</v>
      </c>
      <c r="I5" s="24" t="s">
        <v>1928</v>
      </c>
      <c r="J5" s="24" t="s">
        <v>1962</v>
      </c>
      <c r="N5" t="s">
        <v>1873</v>
      </c>
    </row>
    <row r="6" spans="1:14">
      <c r="A6" t="s">
        <v>1918</v>
      </c>
      <c r="B6" t="s">
        <v>1888</v>
      </c>
      <c r="C6">
        <v>2019</v>
      </c>
      <c r="D6" t="s">
        <v>415</v>
      </c>
      <c r="E6">
        <v>22</v>
      </c>
      <c r="F6" t="s">
        <v>1889</v>
      </c>
      <c r="G6" t="s">
        <v>1890</v>
      </c>
      <c r="H6" t="s">
        <v>220</v>
      </c>
      <c r="I6" s="24" t="s">
        <v>1928</v>
      </c>
      <c r="J6" s="24" t="s">
        <v>1980</v>
      </c>
    </row>
    <row r="7" spans="1:14">
      <c r="A7" t="s">
        <v>1919</v>
      </c>
      <c r="B7" t="s">
        <v>1891</v>
      </c>
      <c r="C7">
        <v>2018</v>
      </c>
      <c r="D7" t="s">
        <v>1892</v>
      </c>
      <c r="E7">
        <v>8</v>
      </c>
      <c r="F7" t="s">
        <v>1893</v>
      </c>
      <c r="G7" t="s">
        <v>1894</v>
      </c>
      <c r="H7" t="s">
        <v>220</v>
      </c>
      <c r="I7" s="24" t="s">
        <v>1928</v>
      </c>
      <c r="J7" s="24" t="s">
        <v>2028</v>
      </c>
      <c r="N7" t="s">
        <v>1873</v>
      </c>
    </row>
    <row r="8" spans="1:14">
      <c r="A8" t="s">
        <v>1920</v>
      </c>
      <c r="B8" t="s">
        <v>1895</v>
      </c>
      <c r="C8">
        <v>2018</v>
      </c>
      <c r="D8" t="s">
        <v>1896</v>
      </c>
      <c r="E8">
        <v>25</v>
      </c>
      <c r="F8" t="s">
        <v>1897</v>
      </c>
      <c r="G8" t="s">
        <v>1898</v>
      </c>
      <c r="H8" t="s">
        <v>220</v>
      </c>
      <c r="I8" s="24" t="s">
        <v>1928</v>
      </c>
      <c r="J8" s="25" t="s">
        <v>1874</v>
      </c>
      <c r="K8" s="25" t="s">
        <v>1930</v>
      </c>
      <c r="L8" s="30">
        <v>43675</v>
      </c>
      <c r="M8" s="30" t="s">
        <v>2060</v>
      </c>
      <c r="N8" t="s">
        <v>1873</v>
      </c>
    </row>
    <row r="9" spans="1:14">
      <c r="A9" t="s">
        <v>1921</v>
      </c>
      <c r="B9" t="s">
        <v>1899</v>
      </c>
      <c r="C9">
        <v>2018</v>
      </c>
      <c r="D9" t="s">
        <v>1870</v>
      </c>
      <c r="E9">
        <v>12</v>
      </c>
      <c r="F9" t="s">
        <v>1900</v>
      </c>
      <c r="G9" t="s">
        <v>1901</v>
      </c>
      <c r="H9" t="s">
        <v>220</v>
      </c>
      <c r="I9" s="26" t="s">
        <v>1929</v>
      </c>
    </row>
    <row r="10" spans="1:14">
      <c r="A10" t="s">
        <v>1914</v>
      </c>
      <c r="B10" t="s">
        <v>1902</v>
      </c>
      <c r="C10">
        <v>2018</v>
      </c>
      <c r="D10" t="s">
        <v>1903</v>
      </c>
      <c r="E10">
        <v>4</v>
      </c>
      <c r="F10" t="s">
        <v>1904</v>
      </c>
      <c r="G10" t="s">
        <v>1905</v>
      </c>
      <c r="H10" t="s">
        <v>220</v>
      </c>
      <c r="I10" s="24" t="s">
        <v>1928</v>
      </c>
      <c r="J10" s="24" t="s">
        <v>2037</v>
      </c>
    </row>
    <row r="11" spans="1:14">
      <c r="A11" t="s">
        <v>1922</v>
      </c>
      <c r="B11" t="s">
        <v>1906</v>
      </c>
      <c r="C11">
        <v>2019</v>
      </c>
      <c r="D11" t="s">
        <v>1907</v>
      </c>
      <c r="E11">
        <v>14</v>
      </c>
      <c r="F11" t="s">
        <v>1908</v>
      </c>
      <c r="G11" t="s">
        <v>1909</v>
      </c>
      <c r="H11" t="s">
        <v>220</v>
      </c>
      <c r="I11" s="24" t="s">
        <v>1928</v>
      </c>
      <c r="J11" s="24" t="s">
        <v>2039</v>
      </c>
      <c r="N11" t="s">
        <v>1873</v>
      </c>
    </row>
    <row r="12" spans="1:14">
      <c r="A12" t="s">
        <v>1923</v>
      </c>
      <c r="B12" t="s">
        <v>1910</v>
      </c>
      <c r="C12">
        <v>2018</v>
      </c>
      <c r="D12" t="s">
        <v>1892</v>
      </c>
      <c r="E12">
        <v>8</v>
      </c>
      <c r="F12" t="s">
        <v>1911</v>
      </c>
      <c r="G12" t="s">
        <v>1912</v>
      </c>
      <c r="H12" t="s">
        <v>220</v>
      </c>
      <c r="I12" s="27" t="s">
        <v>1926</v>
      </c>
      <c r="J12" s="31" t="s">
        <v>1927</v>
      </c>
      <c r="N12" t="s">
        <v>1873</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7"/>
  <sheetViews>
    <sheetView topLeftCell="A59" workbookViewId="0">
      <selection activeCell="B68" sqref="B68"/>
    </sheetView>
  </sheetViews>
  <sheetFormatPr baseColWidth="10" defaultRowHeight="15" x14ac:dyDescent="0"/>
  <cols>
    <col min="1" max="1" width="10.83203125" style="20"/>
    <col min="2" max="2" width="58.83203125" style="20" customWidth="1"/>
    <col min="3" max="3" width="19.83203125" style="20" customWidth="1"/>
    <col min="4" max="4" width="17" style="20" customWidth="1"/>
    <col min="5" max="5" width="18" style="20" customWidth="1"/>
    <col min="6" max="6" width="22" customWidth="1"/>
    <col min="7" max="7" width="15.6640625" customWidth="1"/>
    <col min="8" max="8" width="47.5" customWidth="1"/>
  </cols>
  <sheetData>
    <row r="1" spans="1:6">
      <c r="A1" s="15" t="s">
        <v>1819</v>
      </c>
      <c r="B1" s="15" t="s">
        <v>1853</v>
      </c>
      <c r="C1" s="15" t="s">
        <v>1818</v>
      </c>
      <c r="D1" s="15" t="s">
        <v>2085</v>
      </c>
      <c r="E1" s="15" t="s">
        <v>2086</v>
      </c>
      <c r="F1" s="15" t="s">
        <v>2087</v>
      </c>
    </row>
    <row r="2" spans="1:6">
      <c r="A2" s="16">
        <v>2016</v>
      </c>
      <c r="B2" s="16">
        <v>1</v>
      </c>
      <c r="C2" s="17" t="s">
        <v>1750</v>
      </c>
      <c r="D2" s="17" t="s">
        <v>1751</v>
      </c>
      <c r="E2" s="39" t="s">
        <v>2091</v>
      </c>
      <c r="F2" s="22" t="s">
        <v>2098</v>
      </c>
    </row>
    <row r="3" spans="1:6" s="16" customFormat="1" ht="39">
      <c r="A3" s="16">
        <v>2016</v>
      </c>
      <c r="B3" s="16">
        <v>2</v>
      </c>
      <c r="C3" s="19" t="s">
        <v>1844</v>
      </c>
      <c r="D3" s="17" t="s">
        <v>1845</v>
      </c>
      <c r="E3" s="47" t="s">
        <v>2092</v>
      </c>
      <c r="F3" s="22" t="s">
        <v>1850</v>
      </c>
    </row>
    <row r="4" spans="1:6" ht="39">
      <c r="A4" s="18">
        <v>2017</v>
      </c>
      <c r="B4" s="18">
        <v>3</v>
      </c>
      <c r="C4" s="19" t="s">
        <v>1752</v>
      </c>
      <c r="D4" s="17" t="s">
        <v>1753</v>
      </c>
      <c r="E4" s="41" t="s">
        <v>2083</v>
      </c>
      <c r="F4" s="22" t="s">
        <v>1829</v>
      </c>
    </row>
    <row r="5" spans="1:6" ht="39">
      <c r="A5" s="16">
        <v>2016</v>
      </c>
      <c r="B5" s="16">
        <v>4</v>
      </c>
      <c r="C5" s="17" t="s">
        <v>1755</v>
      </c>
      <c r="D5" s="17" t="s">
        <v>1756</v>
      </c>
      <c r="E5" s="41" t="s">
        <v>2083</v>
      </c>
      <c r="F5" s="22" t="s">
        <v>2097</v>
      </c>
    </row>
    <row r="6" spans="1:6" ht="39">
      <c r="A6" s="16">
        <v>2016</v>
      </c>
      <c r="B6" s="16">
        <v>5</v>
      </c>
      <c r="C6" s="17" t="s">
        <v>1830</v>
      </c>
      <c r="D6" s="17" t="s">
        <v>1754</v>
      </c>
      <c r="E6" s="41" t="s">
        <v>2083</v>
      </c>
      <c r="F6" s="22" t="s">
        <v>1831</v>
      </c>
    </row>
    <row r="7" spans="1:6" ht="26">
      <c r="A7" s="18">
        <v>2017</v>
      </c>
      <c r="B7" s="18">
        <v>6</v>
      </c>
      <c r="C7" s="19" t="s">
        <v>1757</v>
      </c>
      <c r="D7" s="17" t="s">
        <v>1758</v>
      </c>
      <c r="E7" s="39" t="s">
        <v>2091</v>
      </c>
      <c r="F7" s="22" t="s">
        <v>1852</v>
      </c>
    </row>
    <row r="8" spans="1:6" ht="39">
      <c r="A8" s="16">
        <v>2016</v>
      </c>
      <c r="B8" s="16">
        <v>7</v>
      </c>
      <c r="C8" s="17" t="s">
        <v>1759</v>
      </c>
      <c r="D8" s="17" t="s">
        <v>1760</v>
      </c>
      <c r="E8" s="39" t="s">
        <v>2091</v>
      </c>
      <c r="F8" s="22" t="s">
        <v>2099</v>
      </c>
    </row>
    <row r="9" spans="1:6" ht="26">
      <c r="A9" s="16">
        <v>2016</v>
      </c>
      <c r="B9" s="16">
        <v>8</v>
      </c>
      <c r="C9" s="23" t="s">
        <v>1849</v>
      </c>
      <c r="D9" s="23" t="s">
        <v>1758</v>
      </c>
      <c r="E9" s="39" t="s">
        <v>2091</v>
      </c>
      <c r="F9" s="22" t="s">
        <v>2100</v>
      </c>
    </row>
    <row r="10" spans="1:6" ht="26">
      <c r="A10" s="16">
        <v>2016</v>
      </c>
      <c r="B10" s="18">
        <v>9</v>
      </c>
      <c r="C10" s="17" t="s">
        <v>1761</v>
      </c>
      <c r="D10" s="17" t="s">
        <v>1762</v>
      </c>
      <c r="E10" s="47" t="s">
        <v>2092</v>
      </c>
      <c r="F10" s="22" t="s">
        <v>2116</v>
      </c>
    </row>
    <row r="11" spans="1:6" ht="26">
      <c r="A11" s="18">
        <v>2017</v>
      </c>
      <c r="B11" s="16">
        <v>10</v>
      </c>
      <c r="C11" s="19" t="s">
        <v>1763</v>
      </c>
      <c r="D11" s="17" t="s">
        <v>1758</v>
      </c>
      <c r="E11" s="39" t="s">
        <v>2091</v>
      </c>
      <c r="F11" s="22" t="s">
        <v>1832</v>
      </c>
    </row>
    <row r="12" spans="1:6">
      <c r="A12" s="16">
        <v>2016</v>
      </c>
      <c r="B12" s="16">
        <v>11</v>
      </c>
      <c r="C12" s="17" t="s">
        <v>1764</v>
      </c>
      <c r="D12" s="17" t="s">
        <v>1751</v>
      </c>
      <c r="E12" s="39" t="s">
        <v>2091</v>
      </c>
      <c r="F12" s="22" t="s">
        <v>2101</v>
      </c>
    </row>
    <row r="13" spans="1:6" ht="26">
      <c r="A13" s="16">
        <v>2016</v>
      </c>
      <c r="B13" s="18">
        <v>12</v>
      </c>
      <c r="C13" s="17" t="s">
        <v>1833</v>
      </c>
      <c r="D13" s="17" t="s">
        <v>1765</v>
      </c>
      <c r="E13" s="47" t="s">
        <v>2092</v>
      </c>
      <c r="F13" s="22" t="s">
        <v>1834</v>
      </c>
    </row>
    <row r="14" spans="1:6" ht="39">
      <c r="A14" s="16">
        <v>2016</v>
      </c>
      <c r="B14" s="16">
        <v>13</v>
      </c>
      <c r="C14" s="17" t="s">
        <v>1766</v>
      </c>
      <c r="D14" s="17" t="s">
        <v>1760</v>
      </c>
      <c r="E14" s="39" t="s">
        <v>2091</v>
      </c>
      <c r="F14" s="22" t="s">
        <v>2117</v>
      </c>
    </row>
    <row r="15" spans="1:6">
      <c r="A15" s="16">
        <v>2016</v>
      </c>
      <c r="B15" s="16">
        <v>14</v>
      </c>
      <c r="C15" s="17" t="s">
        <v>1767</v>
      </c>
      <c r="D15" s="17" t="s">
        <v>1768</v>
      </c>
      <c r="E15" s="39" t="s">
        <v>2091</v>
      </c>
      <c r="F15" s="22" t="s">
        <v>2118</v>
      </c>
    </row>
    <row r="16" spans="1:6">
      <c r="A16" s="16">
        <v>2016</v>
      </c>
      <c r="B16" s="18">
        <v>15</v>
      </c>
      <c r="C16" s="17" t="s">
        <v>1769</v>
      </c>
      <c r="D16" s="17" t="s">
        <v>1770</v>
      </c>
      <c r="E16" s="39" t="s">
        <v>2091</v>
      </c>
      <c r="F16" s="22" t="s">
        <v>2119</v>
      </c>
    </row>
    <row r="17" spans="1:6" ht="39">
      <c r="A17" s="16">
        <v>2016</v>
      </c>
      <c r="B17" s="16">
        <v>16</v>
      </c>
      <c r="C17" s="17" t="s">
        <v>1771</v>
      </c>
      <c r="D17" s="17" t="s">
        <v>1772</v>
      </c>
      <c r="E17" s="39" t="s">
        <v>2091</v>
      </c>
      <c r="F17" s="22" t="s">
        <v>2120</v>
      </c>
    </row>
    <row r="18" spans="1:6" ht="26">
      <c r="A18" s="18">
        <v>2017</v>
      </c>
      <c r="B18" s="16">
        <v>17</v>
      </c>
      <c r="C18" s="17" t="s">
        <v>1773</v>
      </c>
      <c r="D18" s="17" t="s">
        <v>1758</v>
      </c>
      <c r="E18" s="39" t="s">
        <v>2091</v>
      </c>
      <c r="F18" s="22" t="s">
        <v>1851</v>
      </c>
    </row>
    <row r="19" spans="1:6" ht="26">
      <c r="A19" s="16">
        <v>2016</v>
      </c>
      <c r="B19" s="18">
        <v>18</v>
      </c>
      <c r="C19" s="17" t="s">
        <v>1774</v>
      </c>
      <c r="D19" s="17" t="s">
        <v>1758</v>
      </c>
      <c r="E19" s="39" t="s">
        <v>2091</v>
      </c>
      <c r="F19" s="22" t="s">
        <v>2102</v>
      </c>
    </row>
    <row r="20" spans="1:6" ht="26">
      <c r="A20" s="16">
        <v>2016</v>
      </c>
      <c r="B20" s="16">
        <v>19</v>
      </c>
      <c r="C20" s="17" t="s">
        <v>1775</v>
      </c>
      <c r="D20" s="17" t="s">
        <v>1776</v>
      </c>
      <c r="E20" s="39" t="s">
        <v>2091</v>
      </c>
      <c r="F20" s="22" t="s">
        <v>2121</v>
      </c>
    </row>
    <row r="21" spans="1:6" ht="39">
      <c r="A21" s="16">
        <v>2016</v>
      </c>
      <c r="B21" s="16">
        <v>20</v>
      </c>
      <c r="C21" s="17" t="s">
        <v>1777</v>
      </c>
      <c r="D21" s="17" t="s">
        <v>1778</v>
      </c>
      <c r="E21" s="41" t="s">
        <v>2083</v>
      </c>
      <c r="F21" s="22" t="s">
        <v>2122</v>
      </c>
    </row>
    <row r="22" spans="1:6" ht="26">
      <c r="A22" s="16">
        <v>2017</v>
      </c>
      <c r="B22" s="18">
        <v>21</v>
      </c>
      <c r="C22" s="19" t="s">
        <v>1779</v>
      </c>
      <c r="D22" s="17" t="s">
        <v>1758</v>
      </c>
      <c r="E22" s="39" t="s">
        <v>2091</v>
      </c>
      <c r="F22" s="22" t="s">
        <v>1835</v>
      </c>
    </row>
    <row r="23" spans="1:6" ht="39">
      <c r="A23" s="16">
        <v>2016</v>
      </c>
      <c r="B23" s="16">
        <v>22</v>
      </c>
      <c r="C23" s="19" t="s">
        <v>1847</v>
      </c>
      <c r="D23" s="17" t="s">
        <v>1845</v>
      </c>
      <c r="E23" s="47" t="s">
        <v>2092</v>
      </c>
      <c r="F23" s="22" t="s">
        <v>1846</v>
      </c>
    </row>
    <row r="24" spans="1:6" ht="26">
      <c r="A24" s="18">
        <v>2017</v>
      </c>
      <c r="B24" s="16">
        <v>23</v>
      </c>
      <c r="C24" s="19" t="s">
        <v>1780</v>
      </c>
      <c r="D24" s="17" t="s">
        <v>1758</v>
      </c>
      <c r="E24" s="39" t="s">
        <v>2091</v>
      </c>
      <c r="F24" s="22" t="s">
        <v>1836</v>
      </c>
    </row>
    <row r="25" spans="1:6" ht="39">
      <c r="A25" s="16">
        <v>2016</v>
      </c>
      <c r="B25" s="18">
        <v>24</v>
      </c>
      <c r="C25" s="17" t="s">
        <v>1781</v>
      </c>
      <c r="D25" s="17" t="s">
        <v>1782</v>
      </c>
      <c r="E25" s="41" t="s">
        <v>2083</v>
      </c>
      <c r="F25" s="22" t="s">
        <v>2123</v>
      </c>
    </row>
    <row r="26" spans="1:6" ht="26">
      <c r="A26" s="18">
        <v>2017</v>
      </c>
      <c r="B26" s="16">
        <v>25</v>
      </c>
      <c r="C26" s="19" t="s">
        <v>1783</v>
      </c>
      <c r="D26" s="17" t="s">
        <v>1758</v>
      </c>
      <c r="E26" s="39" t="s">
        <v>2091</v>
      </c>
      <c r="F26" s="22" t="s">
        <v>2124</v>
      </c>
    </row>
    <row r="27" spans="1:6" ht="26">
      <c r="A27" s="16">
        <v>2016</v>
      </c>
      <c r="B27" s="16">
        <v>26</v>
      </c>
      <c r="C27" s="17" t="s">
        <v>1784</v>
      </c>
      <c r="D27" s="17" t="s">
        <v>1762</v>
      </c>
      <c r="E27" s="47" t="s">
        <v>2092</v>
      </c>
      <c r="F27" s="22" t="s">
        <v>2125</v>
      </c>
    </row>
    <row r="28" spans="1:6">
      <c r="A28" s="16">
        <v>2016</v>
      </c>
      <c r="B28" s="18">
        <v>27</v>
      </c>
      <c r="C28" s="17" t="s">
        <v>1785</v>
      </c>
      <c r="D28" s="17" t="s">
        <v>1751</v>
      </c>
      <c r="E28" s="39" t="s">
        <v>2091</v>
      </c>
      <c r="F28" s="22" t="s">
        <v>2126</v>
      </c>
    </row>
    <row r="29" spans="1:6">
      <c r="A29" s="16">
        <v>2016</v>
      </c>
      <c r="B29" s="16">
        <v>28</v>
      </c>
      <c r="C29" s="17" t="s">
        <v>1786</v>
      </c>
      <c r="D29" s="17" t="s">
        <v>1751</v>
      </c>
      <c r="E29" s="39" t="s">
        <v>2091</v>
      </c>
      <c r="F29" s="22" t="s">
        <v>2103</v>
      </c>
    </row>
    <row r="30" spans="1:6">
      <c r="A30" s="16">
        <v>2016</v>
      </c>
      <c r="B30" s="16">
        <v>29</v>
      </c>
      <c r="C30" s="17" t="s">
        <v>1787</v>
      </c>
      <c r="D30" s="17" t="s">
        <v>1788</v>
      </c>
      <c r="E30" s="37" t="s">
        <v>2094</v>
      </c>
      <c r="F30" s="22" t="s">
        <v>2104</v>
      </c>
    </row>
    <row r="31" spans="1:6" ht="52">
      <c r="A31" s="16">
        <v>2016</v>
      </c>
      <c r="B31" s="18">
        <v>30</v>
      </c>
      <c r="C31" s="17" t="s">
        <v>1789</v>
      </c>
      <c r="D31" s="17" t="s">
        <v>2046</v>
      </c>
      <c r="E31" s="39" t="s">
        <v>2091</v>
      </c>
      <c r="F31" s="22" t="s">
        <v>2127</v>
      </c>
    </row>
    <row r="32" spans="1:6" ht="26">
      <c r="A32" s="16">
        <v>2016</v>
      </c>
      <c r="B32" s="16">
        <v>31</v>
      </c>
      <c r="C32" s="17" t="s">
        <v>1790</v>
      </c>
      <c r="D32" s="17" t="s">
        <v>1791</v>
      </c>
      <c r="E32" s="41" t="s">
        <v>2083</v>
      </c>
      <c r="F32" s="22" t="s">
        <v>2128</v>
      </c>
    </row>
    <row r="33" spans="1:6" ht="39">
      <c r="A33" s="16">
        <v>2016</v>
      </c>
      <c r="B33" s="16">
        <v>32</v>
      </c>
      <c r="C33" s="17" t="s">
        <v>1792</v>
      </c>
      <c r="D33" s="17" t="s">
        <v>1760</v>
      </c>
      <c r="E33" s="39" t="s">
        <v>2091</v>
      </c>
      <c r="F33" s="22" t="s">
        <v>2105</v>
      </c>
    </row>
    <row r="34" spans="1:6" ht="26">
      <c r="A34" s="16">
        <v>2016</v>
      </c>
      <c r="B34" s="18">
        <v>33</v>
      </c>
      <c r="C34" s="17" t="s">
        <v>1793</v>
      </c>
      <c r="D34" s="17" t="s">
        <v>1794</v>
      </c>
      <c r="E34" s="44" t="s">
        <v>2084</v>
      </c>
      <c r="F34" s="22" t="s">
        <v>2106</v>
      </c>
    </row>
    <row r="35" spans="1:6" ht="26">
      <c r="A35" s="16">
        <v>2016</v>
      </c>
      <c r="B35" s="16">
        <v>34</v>
      </c>
      <c r="C35" s="17" t="s">
        <v>1795</v>
      </c>
      <c r="D35" s="17" t="s">
        <v>1758</v>
      </c>
      <c r="E35" s="39" t="s">
        <v>2091</v>
      </c>
      <c r="F35" s="22" t="s">
        <v>1837</v>
      </c>
    </row>
    <row r="36" spans="1:6" ht="39">
      <c r="A36" s="16">
        <v>2016</v>
      </c>
      <c r="B36" s="16">
        <v>35</v>
      </c>
      <c r="C36" s="17" t="s">
        <v>1796</v>
      </c>
      <c r="D36" s="17" t="s">
        <v>1797</v>
      </c>
      <c r="E36" s="47" t="s">
        <v>2092</v>
      </c>
      <c r="F36" s="22" t="s">
        <v>2129</v>
      </c>
    </row>
    <row r="37" spans="1:6" ht="39">
      <c r="A37" s="16">
        <v>2016</v>
      </c>
      <c r="B37" s="18">
        <v>36</v>
      </c>
      <c r="C37" s="17" t="s">
        <v>1820</v>
      </c>
      <c r="D37" s="17" t="s">
        <v>1760</v>
      </c>
      <c r="E37" s="39" t="s">
        <v>2091</v>
      </c>
      <c r="F37" s="22" t="s">
        <v>2130</v>
      </c>
    </row>
    <row r="38" spans="1:6" ht="39">
      <c r="A38" s="16">
        <v>2016</v>
      </c>
      <c r="B38" s="16">
        <v>37</v>
      </c>
      <c r="C38" s="17" t="s">
        <v>1798</v>
      </c>
      <c r="D38" s="17" t="s">
        <v>1760</v>
      </c>
      <c r="E38" s="39" t="s">
        <v>2091</v>
      </c>
      <c r="F38" s="22" t="s">
        <v>2131</v>
      </c>
    </row>
    <row r="39" spans="1:6" ht="26">
      <c r="A39" s="16">
        <v>2016</v>
      </c>
      <c r="B39" s="16">
        <v>38</v>
      </c>
      <c r="C39" s="17" t="s">
        <v>1799</v>
      </c>
      <c r="D39" s="17" t="s">
        <v>1758</v>
      </c>
      <c r="E39" s="39" t="s">
        <v>2091</v>
      </c>
      <c r="F39" s="22" t="s">
        <v>2132</v>
      </c>
    </row>
    <row r="40" spans="1:6" ht="26">
      <c r="A40" s="16">
        <v>2016</v>
      </c>
      <c r="B40" s="18">
        <v>39</v>
      </c>
      <c r="C40" s="17" t="s">
        <v>1800</v>
      </c>
      <c r="D40" s="17" t="s">
        <v>1758</v>
      </c>
      <c r="E40" s="39" t="s">
        <v>2091</v>
      </c>
      <c r="F40" s="22" t="s">
        <v>2107</v>
      </c>
    </row>
    <row r="41" spans="1:6" ht="26">
      <c r="A41" s="16">
        <v>2016</v>
      </c>
      <c r="B41" s="16">
        <v>40</v>
      </c>
      <c r="C41" s="17" t="s">
        <v>1801</v>
      </c>
      <c r="D41" s="17" t="s">
        <v>1794</v>
      </c>
      <c r="E41" s="44" t="s">
        <v>2084</v>
      </c>
      <c r="F41" s="22" t="s">
        <v>2108</v>
      </c>
    </row>
    <row r="42" spans="1:6" ht="26">
      <c r="A42" s="16">
        <v>2016</v>
      </c>
      <c r="B42" s="16">
        <v>41</v>
      </c>
      <c r="C42" s="19" t="s">
        <v>1821</v>
      </c>
      <c r="D42" s="17" t="s">
        <v>1758</v>
      </c>
      <c r="E42" s="39" t="s">
        <v>2091</v>
      </c>
      <c r="F42" s="22" t="s">
        <v>2133</v>
      </c>
    </row>
    <row r="43" spans="1:6" ht="26">
      <c r="A43" s="16">
        <v>2017</v>
      </c>
      <c r="B43" s="18">
        <v>42</v>
      </c>
      <c r="C43" s="19" t="s">
        <v>1822</v>
      </c>
      <c r="D43" s="17" t="s">
        <v>1758</v>
      </c>
      <c r="E43" s="39" t="s">
        <v>2091</v>
      </c>
      <c r="F43" s="22" t="s">
        <v>2134</v>
      </c>
    </row>
    <row r="44" spans="1:6">
      <c r="A44" s="16">
        <v>2016</v>
      </c>
      <c r="B44" s="16">
        <v>43</v>
      </c>
      <c r="C44" s="17" t="s">
        <v>1803</v>
      </c>
      <c r="D44" s="17" t="s">
        <v>1751</v>
      </c>
      <c r="E44" s="39" t="s">
        <v>2091</v>
      </c>
      <c r="F44" s="22" t="s">
        <v>2109</v>
      </c>
    </row>
    <row r="45" spans="1:6" ht="26">
      <c r="A45" s="16">
        <v>2016</v>
      </c>
      <c r="B45" s="16">
        <v>44</v>
      </c>
      <c r="C45" s="17" t="s">
        <v>1804</v>
      </c>
      <c r="D45" s="17" t="s">
        <v>1758</v>
      </c>
      <c r="E45" s="39" t="s">
        <v>2091</v>
      </c>
      <c r="F45" s="22" t="s">
        <v>2110</v>
      </c>
    </row>
    <row r="46" spans="1:6">
      <c r="A46" s="16">
        <v>2016</v>
      </c>
      <c r="B46" s="18">
        <v>45</v>
      </c>
      <c r="C46" s="17" t="s">
        <v>1805</v>
      </c>
      <c r="D46" s="17" t="s">
        <v>1768</v>
      </c>
      <c r="E46" s="39" t="s">
        <v>2091</v>
      </c>
      <c r="F46" s="22" t="s">
        <v>2111</v>
      </c>
    </row>
    <row r="47" spans="1:6" ht="39">
      <c r="A47" s="16">
        <v>2016</v>
      </c>
      <c r="B47" s="16">
        <v>46</v>
      </c>
      <c r="C47" s="17" t="s">
        <v>1806</v>
      </c>
      <c r="D47" s="17" t="s">
        <v>1760</v>
      </c>
      <c r="E47" s="39" t="s">
        <v>2091</v>
      </c>
      <c r="F47" s="22" t="s">
        <v>2112</v>
      </c>
    </row>
    <row r="48" spans="1:6">
      <c r="A48" s="16">
        <v>2016</v>
      </c>
      <c r="B48" s="16">
        <v>47</v>
      </c>
      <c r="C48" s="17" t="s">
        <v>1808</v>
      </c>
      <c r="D48" s="17" t="s">
        <v>1751</v>
      </c>
      <c r="E48" s="39" t="s">
        <v>2091</v>
      </c>
      <c r="F48" s="22" t="s">
        <v>2135</v>
      </c>
    </row>
    <row r="49" spans="1:6" ht="65">
      <c r="A49" s="16">
        <v>2016</v>
      </c>
      <c r="B49" s="18">
        <v>48</v>
      </c>
      <c r="C49" s="17" t="s">
        <v>1823</v>
      </c>
      <c r="D49" s="17" t="s">
        <v>1807</v>
      </c>
      <c r="E49" s="39" t="s">
        <v>2091</v>
      </c>
      <c r="F49" s="22" t="s">
        <v>2136</v>
      </c>
    </row>
    <row r="50" spans="1:6" ht="26">
      <c r="A50" s="16">
        <v>2016</v>
      </c>
      <c r="B50" s="16">
        <v>49</v>
      </c>
      <c r="C50" s="17" t="s">
        <v>1809</v>
      </c>
      <c r="D50" s="17" t="s">
        <v>1758</v>
      </c>
      <c r="E50" s="39" t="s">
        <v>2091</v>
      </c>
      <c r="F50" s="22" t="s">
        <v>2113</v>
      </c>
    </row>
    <row r="51" spans="1:6" ht="39">
      <c r="A51" s="16">
        <v>2016</v>
      </c>
      <c r="B51" s="16">
        <v>50</v>
      </c>
      <c r="C51" s="17" t="s">
        <v>1810</v>
      </c>
      <c r="D51" s="17" t="s">
        <v>1760</v>
      </c>
      <c r="E51" s="39" t="s">
        <v>2091</v>
      </c>
      <c r="F51" s="22" t="s">
        <v>2137</v>
      </c>
    </row>
    <row r="52" spans="1:6" ht="26">
      <c r="A52" s="16">
        <v>2016</v>
      </c>
      <c r="B52" s="18">
        <v>51</v>
      </c>
      <c r="C52" s="17" t="s">
        <v>1811</v>
      </c>
      <c r="D52" s="46" t="s">
        <v>1794</v>
      </c>
      <c r="E52" s="44" t="s">
        <v>2084</v>
      </c>
      <c r="F52" s="22" t="s">
        <v>2138</v>
      </c>
    </row>
    <row r="53" spans="1:6" ht="26">
      <c r="A53" s="16">
        <v>2016</v>
      </c>
      <c r="B53" s="16">
        <v>52</v>
      </c>
      <c r="C53" s="17" t="s">
        <v>1812</v>
      </c>
      <c r="D53" s="46" t="s">
        <v>1794</v>
      </c>
      <c r="E53" s="44" t="s">
        <v>2084</v>
      </c>
      <c r="F53" s="22" t="s">
        <v>2139</v>
      </c>
    </row>
    <row r="54" spans="1:6" ht="39">
      <c r="A54" s="16">
        <v>2016</v>
      </c>
      <c r="B54" s="16">
        <v>53</v>
      </c>
      <c r="C54" s="17" t="s">
        <v>1813</v>
      </c>
      <c r="D54" s="17" t="s">
        <v>1760</v>
      </c>
      <c r="E54" s="39" t="s">
        <v>2091</v>
      </c>
      <c r="F54" s="22" t="s">
        <v>1838</v>
      </c>
    </row>
    <row r="55" spans="1:6" ht="39">
      <c r="A55" s="16">
        <v>2016</v>
      </c>
      <c r="B55" s="18">
        <v>54</v>
      </c>
      <c r="C55" s="17" t="s">
        <v>1814</v>
      </c>
      <c r="D55" s="17" t="s">
        <v>1760</v>
      </c>
      <c r="E55" s="39" t="s">
        <v>2091</v>
      </c>
      <c r="F55" s="22" t="s">
        <v>2114</v>
      </c>
    </row>
    <row r="56" spans="1:6" ht="39">
      <c r="A56" s="16">
        <v>2016</v>
      </c>
      <c r="B56" s="16">
        <v>55</v>
      </c>
      <c r="C56" s="17" t="s">
        <v>1815</v>
      </c>
      <c r="D56" s="17" t="s">
        <v>1816</v>
      </c>
      <c r="E56" s="47" t="s">
        <v>2092</v>
      </c>
      <c r="F56" s="22" t="s">
        <v>2140</v>
      </c>
    </row>
    <row r="57" spans="1:6">
      <c r="A57" s="16">
        <v>2016</v>
      </c>
      <c r="B57" s="16">
        <v>56</v>
      </c>
      <c r="C57" s="17" t="s">
        <v>1817</v>
      </c>
      <c r="D57" s="17" t="s">
        <v>1751</v>
      </c>
      <c r="E57" s="39" t="s">
        <v>2091</v>
      </c>
      <c r="F57" s="22" t="s">
        <v>2115</v>
      </c>
    </row>
    <row r="58" spans="1:6" ht="65">
      <c r="A58" s="20" t="s">
        <v>2051</v>
      </c>
      <c r="B58" s="16">
        <v>57</v>
      </c>
      <c r="C58" s="17" t="s">
        <v>2047</v>
      </c>
      <c r="D58" s="17" t="s">
        <v>1807</v>
      </c>
      <c r="E58" s="39" t="s">
        <v>2091</v>
      </c>
      <c r="F58" s="22" t="s">
        <v>2077</v>
      </c>
    </row>
    <row r="59" spans="1:6" ht="39">
      <c r="A59" s="20" t="s">
        <v>2051</v>
      </c>
      <c r="B59" s="16">
        <v>58</v>
      </c>
      <c r="C59" s="20" t="s">
        <v>2049</v>
      </c>
      <c r="D59" s="17" t="s">
        <v>2048</v>
      </c>
      <c r="E59" s="39" t="s">
        <v>2091</v>
      </c>
      <c r="F59" s="22" t="s">
        <v>2076</v>
      </c>
    </row>
    <row r="60" spans="1:6" ht="39">
      <c r="A60" s="20" t="s">
        <v>2051</v>
      </c>
      <c r="B60" s="16">
        <v>59</v>
      </c>
      <c r="C60" s="17" t="s">
        <v>2050</v>
      </c>
      <c r="D60" s="17" t="s">
        <v>1778</v>
      </c>
      <c r="E60" s="41" t="s">
        <v>2083</v>
      </c>
      <c r="F60" s="22" t="s">
        <v>2052</v>
      </c>
    </row>
    <row r="61" spans="1:6" ht="39">
      <c r="A61" s="20" t="s">
        <v>2051</v>
      </c>
      <c r="B61" s="16">
        <v>60</v>
      </c>
      <c r="C61" s="17" t="s">
        <v>2053</v>
      </c>
      <c r="D61" s="17" t="s">
        <v>1778</v>
      </c>
      <c r="E61" s="41" t="s">
        <v>2083</v>
      </c>
      <c r="F61" s="22" t="s">
        <v>2054</v>
      </c>
    </row>
    <row r="62" spans="1:6" ht="39">
      <c r="A62" s="20">
        <v>2019</v>
      </c>
      <c r="B62" s="16">
        <v>61</v>
      </c>
      <c r="C62" s="17" t="s">
        <v>2079</v>
      </c>
      <c r="D62" s="17" t="s">
        <v>2078</v>
      </c>
      <c r="E62" s="47" t="s">
        <v>2092</v>
      </c>
      <c r="F62" t="s">
        <v>2089</v>
      </c>
    </row>
    <row r="63" spans="1:6" ht="26">
      <c r="A63" s="20">
        <v>2019</v>
      </c>
      <c r="B63" s="16">
        <v>62</v>
      </c>
      <c r="C63" s="17" t="s">
        <v>2080</v>
      </c>
      <c r="D63" s="17" t="s">
        <v>1794</v>
      </c>
      <c r="E63" s="44" t="s">
        <v>2084</v>
      </c>
      <c r="F63" t="s">
        <v>2088</v>
      </c>
    </row>
    <row r="64" spans="1:6" ht="52">
      <c r="A64" s="20">
        <v>2019</v>
      </c>
      <c r="B64" s="16">
        <v>63</v>
      </c>
      <c r="C64" s="17" t="s">
        <v>2081</v>
      </c>
      <c r="D64" s="17" t="s">
        <v>2096</v>
      </c>
      <c r="E64" s="39" t="s">
        <v>2091</v>
      </c>
      <c r="F64" t="s">
        <v>2090</v>
      </c>
    </row>
    <row r="65" spans="2:8">
      <c r="C65" s="5"/>
    </row>
    <row r="70" spans="2:8">
      <c r="B70" s="32" t="s">
        <v>2082</v>
      </c>
      <c r="C70" s="32" t="s">
        <v>2072</v>
      </c>
      <c r="D70"/>
      <c r="E70"/>
      <c r="H70" s="35" t="s">
        <v>2095</v>
      </c>
    </row>
    <row r="71" spans="2:8">
      <c r="B71" s="32" t="s">
        <v>2069</v>
      </c>
      <c r="C71">
        <v>2016</v>
      </c>
      <c r="D71">
        <v>2017</v>
      </c>
      <c r="E71">
        <v>2019</v>
      </c>
      <c r="F71" t="s">
        <v>2051</v>
      </c>
      <c r="G71" t="s">
        <v>2071</v>
      </c>
      <c r="H71" s="35" t="s">
        <v>2093</v>
      </c>
    </row>
    <row r="72" spans="2:8">
      <c r="B72" s="33" t="s">
        <v>1760</v>
      </c>
      <c r="C72" s="34">
        <v>9</v>
      </c>
      <c r="D72" s="34"/>
      <c r="E72" s="34"/>
      <c r="F72" s="34"/>
      <c r="G72" s="40">
        <v>9</v>
      </c>
      <c r="H72" s="39" t="s">
        <v>2091</v>
      </c>
    </row>
    <row r="73" spans="2:8">
      <c r="B73" s="33" t="s">
        <v>2078</v>
      </c>
      <c r="C73" s="34"/>
      <c r="D73" s="34"/>
      <c r="E73" s="34">
        <v>1</v>
      </c>
      <c r="F73" s="34"/>
      <c r="G73" s="49">
        <v>1</v>
      </c>
      <c r="H73" s="47" t="s">
        <v>2092</v>
      </c>
    </row>
    <row r="74" spans="2:8">
      <c r="B74" s="33" t="s">
        <v>1816</v>
      </c>
      <c r="C74" s="34">
        <v>1</v>
      </c>
      <c r="D74" s="34"/>
      <c r="E74" s="34"/>
      <c r="F74" s="34"/>
      <c r="G74" s="49">
        <v>1</v>
      </c>
      <c r="H74" s="47" t="s">
        <v>2092</v>
      </c>
    </row>
    <row r="75" spans="2:8">
      <c r="B75" s="33" t="s">
        <v>1797</v>
      </c>
      <c r="C75" s="34">
        <v>1</v>
      </c>
      <c r="D75" s="34"/>
      <c r="E75" s="34"/>
      <c r="F75" s="34"/>
      <c r="G75" s="49">
        <v>1</v>
      </c>
      <c r="H75" s="47" t="s">
        <v>2092</v>
      </c>
    </row>
    <row r="76" spans="2:8">
      <c r="B76" s="33" t="s">
        <v>1778</v>
      </c>
      <c r="C76" s="34">
        <v>1</v>
      </c>
      <c r="D76" s="34"/>
      <c r="E76" s="34"/>
      <c r="F76" s="34">
        <v>2</v>
      </c>
      <c r="G76" s="43">
        <v>3</v>
      </c>
      <c r="H76" s="41" t="s">
        <v>2083</v>
      </c>
    </row>
    <row r="77" spans="2:8">
      <c r="B77" s="33" t="s">
        <v>1754</v>
      </c>
      <c r="C77" s="34">
        <v>1</v>
      </c>
      <c r="D77" s="34"/>
      <c r="E77" s="34"/>
      <c r="F77" s="34"/>
      <c r="G77" s="43">
        <v>1</v>
      </c>
      <c r="H77" s="41" t="s">
        <v>2083</v>
      </c>
    </row>
    <row r="78" spans="2:8">
      <c r="B78" s="33" t="s">
        <v>1768</v>
      </c>
      <c r="C78" s="34">
        <v>2</v>
      </c>
      <c r="D78" s="34"/>
      <c r="E78" s="34"/>
      <c r="F78" s="34"/>
      <c r="G78" s="40">
        <v>2</v>
      </c>
      <c r="H78" s="39" t="s">
        <v>2091</v>
      </c>
    </row>
    <row r="79" spans="2:8">
      <c r="B79" s="33" t="s">
        <v>1751</v>
      </c>
      <c r="C79" s="34">
        <v>7</v>
      </c>
      <c r="D79" s="34"/>
      <c r="E79" s="34"/>
      <c r="F79" s="34"/>
      <c r="G79" s="40">
        <v>7</v>
      </c>
      <c r="H79" s="39" t="s">
        <v>2091</v>
      </c>
    </row>
    <row r="80" spans="2:8">
      <c r="B80" s="33" t="s">
        <v>1770</v>
      </c>
      <c r="C80" s="34">
        <v>1</v>
      </c>
      <c r="D80" s="34"/>
      <c r="E80" s="34"/>
      <c r="F80" s="34"/>
      <c r="G80" s="40">
        <v>1</v>
      </c>
      <c r="H80" s="39" t="s">
        <v>2091</v>
      </c>
    </row>
    <row r="81" spans="2:8">
      <c r="B81" s="33" t="s">
        <v>2046</v>
      </c>
      <c r="C81" s="34">
        <v>1</v>
      </c>
      <c r="D81" s="34"/>
      <c r="E81" s="34"/>
      <c r="F81" s="34"/>
      <c r="G81" s="40">
        <v>1</v>
      </c>
      <c r="H81" s="39" t="s">
        <v>2091</v>
      </c>
    </row>
    <row r="82" spans="2:8">
      <c r="B82" s="33" t="s">
        <v>1929</v>
      </c>
      <c r="C82" s="34"/>
      <c r="D82" s="34"/>
      <c r="E82" s="34">
        <v>1</v>
      </c>
      <c r="F82" s="34"/>
      <c r="G82" s="40">
        <v>1</v>
      </c>
      <c r="H82" s="39" t="s">
        <v>2091</v>
      </c>
    </row>
    <row r="83" spans="2:8">
      <c r="B83" s="33" t="s">
        <v>1932</v>
      </c>
      <c r="C83" s="34"/>
      <c r="D83" s="34"/>
      <c r="E83" s="34">
        <v>1</v>
      </c>
      <c r="F83" s="34"/>
      <c r="G83" s="40">
        <v>1</v>
      </c>
      <c r="H83" s="39" t="s">
        <v>2091</v>
      </c>
    </row>
    <row r="84" spans="2:8">
      <c r="B84" s="33" t="s">
        <v>1765</v>
      </c>
      <c r="C84" s="34">
        <v>1</v>
      </c>
      <c r="D84" s="34"/>
      <c r="E84" s="34"/>
      <c r="F84" s="34"/>
      <c r="G84" s="49">
        <v>1</v>
      </c>
      <c r="H84" s="47" t="s">
        <v>2092</v>
      </c>
    </row>
    <row r="85" spans="2:8">
      <c r="B85" s="33" t="s">
        <v>1758</v>
      </c>
      <c r="C85" s="34">
        <v>8</v>
      </c>
      <c r="D85" s="34">
        <v>7</v>
      </c>
      <c r="E85" s="34"/>
      <c r="F85" s="34"/>
      <c r="G85" s="40">
        <v>15</v>
      </c>
      <c r="H85" s="39" t="s">
        <v>2091</v>
      </c>
    </row>
    <row r="86" spans="2:8">
      <c r="B86" s="33" t="s">
        <v>1776</v>
      </c>
      <c r="C86" s="34">
        <v>1</v>
      </c>
      <c r="D86" s="34"/>
      <c r="E86" s="34"/>
      <c r="F86" s="34"/>
      <c r="G86" s="40">
        <v>1</v>
      </c>
      <c r="H86" s="39" t="s">
        <v>2091</v>
      </c>
    </row>
    <row r="87" spans="2:8">
      <c r="B87" s="33" t="s">
        <v>1807</v>
      </c>
      <c r="C87" s="34">
        <v>1</v>
      </c>
      <c r="D87" s="34"/>
      <c r="E87" s="34"/>
      <c r="F87" s="34">
        <v>1</v>
      </c>
      <c r="G87" s="40">
        <v>2</v>
      </c>
      <c r="H87" s="39" t="s">
        <v>2091</v>
      </c>
    </row>
    <row r="88" spans="2:8">
      <c r="B88" s="33" t="s">
        <v>1772</v>
      </c>
      <c r="C88" s="34">
        <v>1</v>
      </c>
      <c r="D88" s="34"/>
      <c r="E88" s="34"/>
      <c r="F88" s="34"/>
      <c r="G88" s="40">
        <v>1</v>
      </c>
      <c r="H88" s="39" t="s">
        <v>2091</v>
      </c>
    </row>
    <row r="89" spans="2:8">
      <c r="B89" s="33" t="s">
        <v>2048</v>
      </c>
      <c r="C89" s="34"/>
      <c r="D89" s="34"/>
      <c r="E89" s="34"/>
      <c r="F89" s="34">
        <v>1</v>
      </c>
      <c r="G89" s="40">
        <v>1</v>
      </c>
      <c r="H89" s="39" t="s">
        <v>2091</v>
      </c>
    </row>
    <row r="90" spans="2:8">
      <c r="B90" s="33" t="s">
        <v>1762</v>
      </c>
      <c r="C90" s="34">
        <v>2</v>
      </c>
      <c r="D90" s="34"/>
      <c r="E90" s="34"/>
      <c r="F90" s="34"/>
      <c r="G90" s="49">
        <v>2</v>
      </c>
      <c r="H90" s="47" t="s">
        <v>2092</v>
      </c>
    </row>
    <row r="91" spans="2:8">
      <c r="B91" s="33" t="s">
        <v>1802</v>
      </c>
      <c r="C91" s="34">
        <v>3</v>
      </c>
      <c r="D91" s="34"/>
      <c r="E91" s="34"/>
      <c r="F91" s="34"/>
      <c r="G91" s="45">
        <v>3</v>
      </c>
      <c r="H91" s="44" t="s">
        <v>2084</v>
      </c>
    </row>
    <row r="92" spans="2:8">
      <c r="B92" s="33" t="s">
        <v>1794</v>
      </c>
      <c r="C92" s="34">
        <v>1</v>
      </c>
      <c r="D92" s="34"/>
      <c r="E92" s="34"/>
      <c r="F92" s="34"/>
      <c r="G92" s="45">
        <v>1</v>
      </c>
      <c r="H92" s="44" t="s">
        <v>2084</v>
      </c>
    </row>
    <row r="93" spans="2:8">
      <c r="B93" s="33" t="s">
        <v>1845</v>
      </c>
      <c r="C93" s="34">
        <v>2</v>
      </c>
      <c r="D93" s="34"/>
      <c r="E93" s="34"/>
      <c r="F93" s="34"/>
      <c r="G93" s="49">
        <v>2</v>
      </c>
      <c r="H93" s="47" t="s">
        <v>2092</v>
      </c>
    </row>
    <row r="94" spans="2:8">
      <c r="B94" s="33" t="s">
        <v>1788</v>
      </c>
      <c r="C94" s="34">
        <v>1</v>
      </c>
      <c r="D94" s="34"/>
      <c r="E94" s="34"/>
      <c r="F94" s="34"/>
      <c r="G94" s="36">
        <v>1</v>
      </c>
      <c r="H94" s="37" t="s">
        <v>2094</v>
      </c>
    </row>
    <row r="95" spans="2:8">
      <c r="B95" s="33" t="s">
        <v>1782</v>
      </c>
      <c r="C95" s="34">
        <v>1</v>
      </c>
      <c r="D95" s="34"/>
      <c r="E95" s="34"/>
      <c r="F95" s="34"/>
      <c r="G95" s="43">
        <v>1</v>
      </c>
      <c r="H95" s="41" t="s">
        <v>2083</v>
      </c>
    </row>
    <row r="96" spans="2:8">
      <c r="B96" s="33" t="s">
        <v>1753</v>
      </c>
      <c r="C96" s="34"/>
      <c r="D96" s="34">
        <v>1</v>
      </c>
      <c r="E96" s="34"/>
      <c r="F96" s="34"/>
      <c r="G96" s="43">
        <v>1</v>
      </c>
      <c r="H96" s="41" t="s">
        <v>2083</v>
      </c>
    </row>
    <row r="97" spans="2:8">
      <c r="B97" s="33" t="s">
        <v>1791</v>
      </c>
      <c r="C97" s="34">
        <v>1</v>
      </c>
      <c r="D97" s="34"/>
      <c r="E97" s="34"/>
      <c r="F97" s="34"/>
      <c r="G97" s="43">
        <v>1</v>
      </c>
      <c r="H97" s="41" t="s">
        <v>2083</v>
      </c>
    </row>
    <row r="98" spans="2:8">
      <c r="B98" s="33" t="s">
        <v>1756</v>
      </c>
      <c r="C98" s="34">
        <v>1</v>
      </c>
      <c r="D98" s="34"/>
      <c r="E98" s="34"/>
      <c r="F98" s="34"/>
      <c r="G98" s="43">
        <v>1</v>
      </c>
      <c r="H98" s="41" t="s">
        <v>2083</v>
      </c>
    </row>
    <row r="99" spans="2:8">
      <c r="B99" s="33" t="s">
        <v>2071</v>
      </c>
      <c r="C99" s="34">
        <v>48</v>
      </c>
      <c r="D99" s="34">
        <v>8</v>
      </c>
      <c r="E99" s="34">
        <v>3</v>
      </c>
      <c r="F99" s="34">
        <v>4</v>
      </c>
      <c r="G99" s="34">
        <v>63</v>
      </c>
    </row>
    <row r="102" spans="2:8">
      <c r="E102" s="39" t="s">
        <v>2091</v>
      </c>
      <c r="F102" s="39"/>
      <c r="G102" s="39">
        <f>SUM(SUM(G85:G89)+SUM(G78:G83)+G72)</f>
        <v>42</v>
      </c>
    </row>
    <row r="103" spans="2:8">
      <c r="E103" s="44" t="s">
        <v>2084</v>
      </c>
      <c r="F103" s="44"/>
      <c r="G103" s="44">
        <f>SUM(G91:G92)</f>
        <v>4</v>
      </c>
    </row>
    <row r="104" spans="2:8">
      <c r="E104" s="41" t="s">
        <v>2083</v>
      </c>
      <c r="F104" s="41"/>
      <c r="G104" s="42">
        <f>SUM(SUM(G76:G77)+SUM(G95:G98))</f>
        <v>8</v>
      </c>
    </row>
    <row r="105" spans="2:8">
      <c r="E105" s="47" t="s">
        <v>2092</v>
      </c>
      <c r="F105" s="48"/>
      <c r="G105" s="48">
        <f>SUM(SUM(G73:G75)+G84+G90+G93)</f>
        <v>8</v>
      </c>
    </row>
    <row r="106" spans="2:8">
      <c r="E106" s="37" t="s">
        <v>2094</v>
      </c>
      <c r="F106" s="38"/>
      <c r="G106" s="38">
        <f>G94</f>
        <v>1</v>
      </c>
    </row>
    <row r="107" spans="2:8">
      <c r="G107" s="35">
        <f>SUM(G102:G106)</f>
        <v>63</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MA_dataset_2019</vt:lpstr>
      <vt:lpstr>2019_summary</vt:lpstr>
      <vt:lpstr>2018_dataset</vt:lpstr>
      <vt:lpstr>2019_found</vt:lpstr>
      <vt:lpstr>found_excluded</vt:lpstr>
    </vt:vector>
  </TitlesOfParts>
  <Company>UNSW Australia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Losia Lagisz</dc:creator>
  <cp:lastModifiedBy>Losia Lagisz</cp:lastModifiedBy>
  <dcterms:created xsi:type="dcterms:W3CDTF">2019-01-15T10:33:13Z</dcterms:created>
  <dcterms:modified xsi:type="dcterms:W3CDTF">2020-01-03T10:20:17Z</dcterms:modified>
</cp:coreProperties>
</file>