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600" windowHeight="7995" activeTab="2"/>
  </bookViews>
  <sheets>
    <sheet name="Calc" sheetId="5" r:id="rId1"/>
    <sheet name="He 2" sheetId="4" r:id="rId2"/>
    <sheet name="He Spectrum Database" sheetId="3" r:id="rId3"/>
  </sheets>
  <calcPr calcId="125725"/>
</workbook>
</file>

<file path=xl/calcChain.xml><?xml version="1.0" encoding="utf-8"?>
<calcChain xmlns="http://schemas.openxmlformats.org/spreadsheetml/2006/main">
  <c r="E20" i="5"/>
  <c r="E19"/>
  <c r="M12" i="4"/>
  <c r="M13"/>
  <c r="M14"/>
  <c r="M15"/>
  <c r="M16"/>
  <c r="M17"/>
  <c r="C22"/>
  <c r="E22"/>
  <c r="F22" s="1"/>
  <c r="F21"/>
  <c r="E21"/>
  <c r="H11"/>
  <c r="D22" s="1"/>
  <c r="E17"/>
  <c r="E18"/>
  <c r="E19"/>
  <c r="E20"/>
  <c r="E16"/>
  <c r="G8"/>
  <c r="D16"/>
  <c r="G11"/>
  <c r="C17"/>
  <c r="C18"/>
  <c r="C19"/>
  <c r="C16"/>
  <c r="E18" i="5"/>
  <c r="E17"/>
  <c r="E7"/>
  <c r="H7"/>
  <c r="I7" s="1"/>
  <c r="H8"/>
  <c r="I8" s="1"/>
  <c r="F8"/>
  <c r="E8"/>
  <c r="F7"/>
  <c r="J7" s="1"/>
  <c r="I11" i="4" l="1"/>
  <c r="G7" i="5"/>
  <c r="J8"/>
  <c r="J9" s="1"/>
  <c r="G8"/>
  <c r="L10" i="4"/>
  <c r="G9"/>
  <c r="C20" s="1"/>
  <c r="H9"/>
  <c r="D20" s="1"/>
  <c r="H10"/>
  <c r="D21" s="1"/>
  <c r="H8"/>
  <c r="D19" s="1"/>
  <c r="G10"/>
  <c r="C21" s="1"/>
  <c r="G7"/>
  <c r="H7"/>
  <c r="D18" s="1"/>
  <c r="G6"/>
  <c r="I6" s="1"/>
  <c r="H6"/>
  <c r="D17" s="1"/>
  <c r="H5"/>
  <c r="G5"/>
  <c r="O2"/>
  <c r="O5" s="1"/>
  <c r="O3"/>
  <c r="O4"/>
  <c r="F20" l="1"/>
  <c r="I7"/>
  <c r="F19"/>
  <c r="I8"/>
  <c r="I5"/>
  <c r="I9"/>
  <c r="I10"/>
  <c r="F16"/>
  <c r="M11" s="1"/>
  <c r="F17"/>
  <c r="F18" l="1"/>
</calcChain>
</file>

<file path=xl/sharedStrings.xml><?xml version="1.0" encoding="utf-8"?>
<sst xmlns="http://schemas.openxmlformats.org/spreadsheetml/2006/main" count="1574" uniqueCount="132">
  <si>
    <t>Na first order</t>
  </si>
  <si>
    <t>phi zero</t>
  </si>
  <si>
    <t>phi L</t>
  </si>
  <si>
    <t>phi R</t>
  </si>
  <si>
    <t>theta L</t>
  </si>
  <si>
    <t>theta R</t>
  </si>
  <si>
    <t>deviation</t>
  </si>
  <si>
    <t>theta L1</t>
  </si>
  <si>
    <t>phi 2</t>
  </si>
  <si>
    <t>phi 1</t>
  </si>
  <si>
    <t>.05 minutes</t>
  </si>
  <si>
    <t>average</t>
  </si>
  <si>
    <t>Color</t>
  </si>
  <si>
    <t>Blue</t>
  </si>
  <si>
    <t>Green 1</t>
  </si>
  <si>
    <t>Correction</t>
  </si>
  <si>
    <t>Deg</t>
  </si>
  <si>
    <t>Minutes</t>
  </si>
  <si>
    <t>Yellow</t>
  </si>
  <si>
    <t>Green 2</t>
  </si>
  <si>
    <t>Violet</t>
  </si>
  <si>
    <t>Theta L</t>
  </si>
  <si>
    <t>Theta R</t>
  </si>
  <si>
    <t>Lambda</t>
  </si>
  <si>
    <t>Lamda</t>
  </si>
  <si>
    <t>Observations</t>
  </si>
  <si>
    <t>Theory</t>
  </si>
  <si>
    <t>Error</t>
  </si>
  <si>
    <t>2p and 2d Triplets</t>
  </si>
  <si>
    <t>Classification</t>
  </si>
  <si>
    <t>λ (Å)</t>
  </si>
  <si>
    <t>Terms</t>
  </si>
  <si>
    <t>All were measure on the right</t>
  </si>
  <si>
    <t>Average Theta</t>
  </si>
  <si>
    <t>φ0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</si>
  <si>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R (first)</t>
    </r>
  </si>
  <si>
    <t>φL (second)</t>
  </si>
  <si>
    <t>θL</t>
  </si>
  <si>
    <t>θR</t>
  </si>
  <si>
    <t>θ average</t>
  </si>
  <si>
    <t>D</t>
  </si>
  <si>
    <t>Average D =</t>
  </si>
  <si>
    <t>Green</t>
  </si>
  <si>
    <t>Na Second order</t>
  </si>
  <si>
    <t>Red 1</t>
  </si>
  <si>
    <t>Red 2</t>
  </si>
  <si>
    <t>N order</t>
  </si>
  <si>
    <t> Observed </t>
  </si>
  <si>
    <t> Ritz </t>
  </si>
  <si>
    <t> Acc. </t>
  </si>
  <si>
    <t> Configurations </t>
  </si>
  <si>
    <t> Terms </t>
  </si>
  <si>
    <t> - </t>
  </si>
  <si>
    <t>-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</si>
  <si>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</si>
  <si>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</si>
  <si>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</si>
  <si>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</si>
  <si>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</si>
  <si>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</si>
  <si>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</si>
  <si>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</si>
  <si>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</si>
  <si>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</si>
  <si>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</si>
  <si>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</si>
  <si>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</si>
  <si>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</si>
  <si>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AAA</t>
  </si>
  <si>
    <t>1s10p</t>
  </si>
  <si>
    <t>1s9p</t>
  </si>
  <si>
    <t>1s8p</t>
  </si>
  <si>
    <t>1s7p</t>
  </si>
  <si>
    <t>C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</si>
  <si>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</si>
  <si>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</si>
  <si>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</si>
  <si>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</si>
  <si>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</si>
  <si>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</si>
  <si>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</si>
  <si>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</si>
  <si>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</si>
  <si>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</si>
  <si>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AA</t>
  </si>
  <si>
    <t>1s3d</t>
  </si>
  <si>
    <t>A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</si>
  <si>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</si>
  <si>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</si>
  <si>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</si>
  <si>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</si>
  <si>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</si>
  <si>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</si>
  <si>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</si>
  <si>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</si>
  <si>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</si>
  <si>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</si>
  <si>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</si>
  <si>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</si>
  <si>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</si>
  <si>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</si>
  <si>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</si>
  <si>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</si>
  <si>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</si>
  <si>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</si>
  <si>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</si>
  <si>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</si>
  <si>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</si>
  <si>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</si>
  <si>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</si>
  <si>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</si>
  <si>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</si>
  <si>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</si>
  <si>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</si>
  <si>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</si>
  <si>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</si>
  <si>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</si>
  <si>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</si>
  <si>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</si>
  <si>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</si>
  <si>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</si>
  <si>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Type</t>
  </si>
  <si>
    <t> Aki</t>
  </si>
  <si>
    <t> (s-1) </t>
  </si>
  <si>
    <t> Ji </t>
  </si>
  <si>
    <t> Jk </t>
  </si>
  <si>
    <t>  Ei (eV) </t>
  </si>
  <si>
    <t>  Ek (eV) </t>
  </si>
  <si>
    <t>Energy Level (eV)</t>
  </si>
  <si>
    <t> Relative Intensity</t>
  </si>
  <si>
    <r>
      <t> Transition 1/</t>
    </r>
    <r>
      <rPr>
        <sz val="11"/>
        <color theme="1"/>
        <rFont val="Calibri"/>
        <family val="2"/>
      </rPr>
      <t>λ  (cm-1) </t>
    </r>
  </si>
  <si>
    <t>Wavelength (Vac. Å)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</si>
</sst>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"/>
    <numFmt numFmtId="166" formatCode="0.000"/>
    <numFmt numFmtId="173" formatCode="0.000E+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left" indent="7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1" fontId="0" fillId="0" borderId="1" xfId="0" applyNumberFormat="1" applyBorder="1" applyAlignment="1">
      <alignment horizontal="left" indent="4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/>
    <xf numFmtId="11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1" fontId="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173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E21" sqref="E21"/>
    </sheetView>
  </sheetViews>
  <sheetFormatPr defaultRowHeight="15"/>
  <cols>
    <col min="5" max="5" width="9.85546875" customWidth="1"/>
    <col min="7" max="7" width="9.85546875" customWidth="1"/>
    <col min="8" max="8" width="14.42578125" customWidth="1"/>
    <col min="9" max="9" width="12.140625" customWidth="1"/>
    <col min="10" max="10" width="12" bestFit="1" customWidth="1"/>
    <col min="12" max="12" width="16.140625" customWidth="1"/>
  </cols>
  <sheetData>
    <row r="1" spans="1:1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>
      <c r="A2" s="12" t="s">
        <v>34</v>
      </c>
      <c r="B2">
        <v>213.5</v>
      </c>
      <c r="C2">
        <v>13</v>
      </c>
    </row>
    <row r="4" spans="1:12">
      <c r="G4" s="24" t="s">
        <v>39</v>
      </c>
      <c r="H4" s="24"/>
    </row>
    <row r="5" spans="1:12">
      <c r="A5" s="25" t="s">
        <v>36</v>
      </c>
      <c r="B5" s="24"/>
      <c r="C5" s="24" t="s">
        <v>35</v>
      </c>
      <c r="D5" s="24"/>
      <c r="E5" t="s">
        <v>37</v>
      </c>
      <c r="F5" t="s">
        <v>38</v>
      </c>
      <c r="G5" s="13" t="s">
        <v>6</v>
      </c>
      <c r="H5" t="s">
        <v>33</v>
      </c>
      <c r="I5" t="s">
        <v>15</v>
      </c>
      <c r="J5" s="24" t="s">
        <v>40</v>
      </c>
    </row>
    <row r="6" spans="1:12">
      <c r="A6" s="10" t="s">
        <v>16</v>
      </c>
      <c r="B6" s="10" t="s">
        <v>17</v>
      </c>
      <c r="C6" s="10" t="s">
        <v>16</v>
      </c>
      <c r="D6" s="10" t="s">
        <v>17</v>
      </c>
      <c r="E6" s="10" t="s">
        <v>16</v>
      </c>
      <c r="F6" s="10" t="s">
        <v>16</v>
      </c>
      <c r="G6" s="14" t="s">
        <v>16</v>
      </c>
      <c r="H6" s="10" t="s">
        <v>16</v>
      </c>
      <c r="I6" s="10" t="s">
        <v>16</v>
      </c>
      <c r="J6" s="24"/>
    </row>
    <row r="7" spans="1:12">
      <c r="A7">
        <v>234.5</v>
      </c>
      <c r="B7">
        <v>3</v>
      </c>
      <c r="C7">
        <v>192.5</v>
      </c>
      <c r="D7">
        <v>25</v>
      </c>
      <c r="E7">
        <f>A7+(B7/60)-($B$2+($C$2/60))</f>
        <v>20.833333333333343</v>
      </c>
      <c r="F7">
        <f>ABS(C7+(D7/60)-($B$2+($C$2/60)))</f>
        <v>20.800000000000011</v>
      </c>
      <c r="G7" s="13">
        <f>STDEV(E7:F7)</f>
        <v>2.3570226039550245E-2</v>
      </c>
      <c r="H7">
        <f>(A7-C7)/2</f>
        <v>21</v>
      </c>
      <c r="I7">
        <f>234+H7</f>
        <v>255</v>
      </c>
      <c r="J7" s="16">
        <f>(5893*10^-10)/(1/2*(SIN(RADIANS(E7))+SIN(RADIANS(F7))))</f>
        <v>1.6582303080679453E-6</v>
      </c>
      <c r="K7" t="s">
        <v>13</v>
      </c>
    </row>
    <row r="8" spans="1:12">
      <c r="A8">
        <v>259</v>
      </c>
      <c r="B8">
        <v>0</v>
      </c>
      <c r="C8">
        <v>168</v>
      </c>
      <c r="D8">
        <v>10</v>
      </c>
      <c r="E8">
        <f>A8+(B8/60)-($B$2+($C$2/60))</f>
        <v>45.283333333333331</v>
      </c>
      <c r="F8">
        <f>ABS(C8+(D8/60)-($B$2+($C$2/60)))</f>
        <v>45.550000000000011</v>
      </c>
      <c r="G8">
        <f>STDEV(E8:F8)</f>
        <v>0.18856180831642205</v>
      </c>
      <c r="H8">
        <f>(A8-C8)/2</f>
        <v>45.5</v>
      </c>
      <c r="I8">
        <f>234+H8</f>
        <v>279.5</v>
      </c>
      <c r="J8" s="15">
        <f>(5893*10^-10)/(1/2*(SIN(RADIANS(E8))+SIN(RADIANS(F8))))</f>
        <v>8.2740319461326229E-7</v>
      </c>
      <c r="K8" s="1" t="s">
        <v>42</v>
      </c>
      <c r="L8" s="1"/>
    </row>
    <row r="9" spans="1:12">
      <c r="I9" s="13" t="s">
        <v>41</v>
      </c>
      <c r="J9" s="15">
        <f>AVERAGE(J7:J8)</f>
        <v>1.2428167513406039E-6</v>
      </c>
      <c r="K9" s="1"/>
      <c r="L9" s="1"/>
    </row>
    <row r="10" spans="1:12">
      <c r="K10" s="24"/>
      <c r="L10" s="24"/>
    </row>
    <row r="12" spans="1:12">
      <c r="K12" t="s">
        <v>32</v>
      </c>
    </row>
    <row r="15" spans="1:12">
      <c r="A15" s="24" t="s">
        <v>43</v>
      </c>
      <c r="B15" s="24"/>
      <c r="C15" s="24"/>
      <c r="D15" s="24"/>
      <c r="E15" s="24"/>
      <c r="F15" s="24"/>
      <c r="G15" s="24"/>
      <c r="H15" s="24"/>
      <c r="I15" s="24"/>
      <c r="J15" s="24"/>
    </row>
    <row r="16" spans="1:12">
      <c r="A16" s="24" t="s">
        <v>9</v>
      </c>
      <c r="B16" s="24"/>
      <c r="C16" s="24" t="s">
        <v>8</v>
      </c>
      <c r="D16" s="24"/>
      <c r="E16" t="s">
        <v>7</v>
      </c>
    </row>
    <row r="17" spans="1:7">
      <c r="A17">
        <v>168</v>
      </c>
      <c r="B17">
        <v>10</v>
      </c>
      <c r="C17">
        <v>168</v>
      </c>
      <c r="D17">
        <v>14</v>
      </c>
      <c r="E17" s="17">
        <f>A17+(B17/60)-(C17+(D17/60))</f>
        <v>-6.6666666666662877E-2</v>
      </c>
    </row>
    <row r="18" spans="1:7">
      <c r="A18">
        <v>258.5</v>
      </c>
      <c r="B18">
        <v>25</v>
      </c>
      <c r="C18">
        <v>259</v>
      </c>
      <c r="D18">
        <v>0</v>
      </c>
      <c r="E18" s="17">
        <f>A18+(B18/60)-(C18+(D18/60))</f>
        <v>-8.3333333333314386E-2</v>
      </c>
    </row>
    <row r="19" spans="1:7">
      <c r="D19" t="s">
        <v>11</v>
      </c>
      <c r="E19" s="17">
        <f>AVERAGE(E17:E18)</f>
        <v>-7.4999999999988631E-2</v>
      </c>
      <c r="G19" t="s">
        <v>10</v>
      </c>
    </row>
    <row r="20" spans="1:7">
      <c r="E20" s="18">
        <f>STDEV(E17:E18)</f>
        <v>1.1785113019765085E-2</v>
      </c>
    </row>
  </sheetData>
  <mergeCells count="9">
    <mergeCell ref="A16:B16"/>
    <mergeCell ref="C16:D16"/>
    <mergeCell ref="G4:H4"/>
    <mergeCell ref="J5:J6"/>
    <mergeCell ref="A1:K1"/>
    <mergeCell ref="A15:J15"/>
    <mergeCell ref="A5:B5"/>
    <mergeCell ref="C5:D5"/>
    <mergeCell ref="K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H13" sqref="H13"/>
    </sheetView>
  </sheetViews>
  <sheetFormatPr defaultRowHeight="15"/>
  <cols>
    <col min="5" max="5" width="9.5703125" bestFit="1" customWidth="1"/>
    <col min="6" max="6" width="10.85546875" bestFit="1" customWidth="1"/>
    <col min="7" max="7" width="13.7109375" customWidth="1"/>
    <col min="8" max="8" width="8.85546875" customWidth="1"/>
    <col min="9" max="9" width="9.42578125" customWidth="1"/>
  </cols>
  <sheetData>
    <row r="1" spans="1:17">
      <c r="A1" t="s">
        <v>0</v>
      </c>
      <c r="K1" s="24" t="s">
        <v>9</v>
      </c>
      <c r="L1" s="24"/>
      <c r="M1" s="24" t="s">
        <v>8</v>
      </c>
      <c r="N1" s="24"/>
      <c r="O1" t="s">
        <v>7</v>
      </c>
    </row>
    <row r="2" spans="1:17">
      <c r="A2" t="s">
        <v>1</v>
      </c>
      <c r="B2">
        <v>213.5</v>
      </c>
      <c r="C2">
        <v>13</v>
      </c>
      <c r="O2">
        <f>K2+(L2/60)-(M2+(N2/60))</f>
        <v>0</v>
      </c>
    </row>
    <row r="3" spans="1:17">
      <c r="O3">
        <f>K3+(L3/60)-(M3+(N3/60))</f>
        <v>0</v>
      </c>
    </row>
    <row r="4" spans="1:17">
      <c r="A4" t="s">
        <v>46</v>
      </c>
      <c r="B4" t="s">
        <v>12</v>
      </c>
      <c r="C4" s="24" t="s">
        <v>2</v>
      </c>
      <c r="D4" s="24"/>
      <c r="E4" s="24" t="s">
        <v>3</v>
      </c>
      <c r="F4" s="24"/>
      <c r="G4" t="s">
        <v>4</v>
      </c>
      <c r="H4" t="s">
        <v>5</v>
      </c>
      <c r="I4" t="s">
        <v>6</v>
      </c>
      <c r="J4" s="3"/>
      <c r="O4">
        <f>K4+(L4/60)-(M4+(N4/60))</f>
        <v>0</v>
      </c>
      <c r="Q4" t="s">
        <v>10</v>
      </c>
    </row>
    <row r="5" spans="1:17">
      <c r="A5">
        <v>1</v>
      </c>
      <c r="B5" t="s">
        <v>20</v>
      </c>
      <c r="C5">
        <v>229</v>
      </c>
      <c r="D5">
        <v>23</v>
      </c>
      <c r="E5">
        <v>198</v>
      </c>
      <c r="F5">
        <v>0</v>
      </c>
      <c r="G5" s="2">
        <f t="shared" ref="G5:G7" si="0">C5+(D5/60)-($B$2+($C$2/60))</f>
        <v>15.666666666666657</v>
      </c>
      <c r="H5" s="2">
        <f t="shared" ref="H5:H9" si="1">ABS(E5+(F5/60)-($B$2+($C$2/60)))</f>
        <v>15.716666666666669</v>
      </c>
      <c r="I5" s="2">
        <f t="shared" ref="I5:I11" si="2">STDEV(G5:H5)/SQRT(2)</f>
        <v>2.5000000000005681E-2</v>
      </c>
      <c r="K5" s="24" t="s">
        <v>26</v>
      </c>
      <c r="L5" s="24"/>
      <c r="M5" s="24"/>
      <c r="N5" t="s">
        <v>11</v>
      </c>
      <c r="O5">
        <f>AVERAGE(O2:O4)</f>
        <v>0</v>
      </c>
    </row>
    <row r="6" spans="1:17">
      <c r="A6">
        <v>1</v>
      </c>
      <c r="B6" t="s">
        <v>13</v>
      </c>
      <c r="C6">
        <v>230</v>
      </c>
      <c r="D6">
        <v>16</v>
      </c>
      <c r="E6">
        <v>197</v>
      </c>
      <c r="F6">
        <v>10</v>
      </c>
      <c r="G6" s="2">
        <f t="shared" si="0"/>
        <v>16.550000000000011</v>
      </c>
      <c r="H6" s="2">
        <f t="shared" si="1"/>
        <v>16.550000000000011</v>
      </c>
      <c r="I6" s="2">
        <f t="shared" si="2"/>
        <v>0</v>
      </c>
      <c r="K6" t="s">
        <v>29</v>
      </c>
      <c r="L6" t="s">
        <v>24</v>
      </c>
      <c r="M6" t="s">
        <v>27</v>
      </c>
    </row>
    <row r="7" spans="1:17">
      <c r="A7">
        <v>1</v>
      </c>
      <c r="B7" t="s">
        <v>14</v>
      </c>
      <c r="C7">
        <v>231</v>
      </c>
      <c r="D7">
        <v>0</v>
      </c>
      <c r="E7">
        <v>196</v>
      </c>
      <c r="F7">
        <v>27</v>
      </c>
      <c r="G7" s="2">
        <f t="shared" si="0"/>
        <v>17.283333333333331</v>
      </c>
      <c r="H7" s="2">
        <f t="shared" si="1"/>
        <v>17.26666666666668</v>
      </c>
      <c r="I7" s="2">
        <f t="shared" si="2"/>
        <v>8.3333333333257525E-3</v>
      </c>
      <c r="K7" t="s">
        <v>28</v>
      </c>
    </row>
    <row r="8" spans="1:17">
      <c r="A8">
        <v>1</v>
      </c>
      <c r="B8" t="s">
        <v>19</v>
      </c>
      <c r="C8" s="1">
        <v>231</v>
      </c>
      <c r="D8" s="1">
        <v>26</v>
      </c>
      <c r="E8" s="1">
        <v>196</v>
      </c>
      <c r="F8" s="1">
        <v>5</v>
      </c>
      <c r="G8" s="2">
        <f>C8+(D8/60)-($B$2+($C$2/60))</f>
        <v>17.716666666666669</v>
      </c>
      <c r="H8" s="2">
        <f>ABS(E8+(F8/60)-($B$2+($C$2/60)))</f>
        <v>17.633333333333326</v>
      </c>
      <c r="I8" s="2">
        <f t="shared" si="2"/>
        <v>4.1666666666671404E-2</v>
      </c>
    </row>
    <row r="9" spans="1:17">
      <c r="A9">
        <v>1</v>
      </c>
      <c r="B9" t="s">
        <v>18</v>
      </c>
      <c r="C9" s="1">
        <v>234.5</v>
      </c>
      <c r="D9" s="19">
        <v>28</v>
      </c>
      <c r="E9" s="1">
        <v>192.5</v>
      </c>
      <c r="F9" s="1">
        <v>26</v>
      </c>
      <c r="G9" s="2">
        <f>C9+(D9/60)-($B$2+($C$2/60))</f>
        <v>21.25</v>
      </c>
      <c r="H9" s="2">
        <f t="shared" si="1"/>
        <v>20.783333333333331</v>
      </c>
      <c r="I9" s="2">
        <f t="shared" si="2"/>
        <v>0.2333333333333896</v>
      </c>
    </row>
    <row r="10" spans="1:17">
      <c r="A10">
        <v>1</v>
      </c>
      <c r="B10" t="s">
        <v>44</v>
      </c>
      <c r="C10" s="1">
        <v>237.5</v>
      </c>
      <c r="D10" s="1">
        <v>0</v>
      </c>
      <c r="E10" s="1">
        <v>189.5</v>
      </c>
      <c r="F10" s="1">
        <v>0</v>
      </c>
      <c r="G10" s="2">
        <f>C10+(D10/60)-($B$2+($C$2/60))</f>
        <v>23.783333333333331</v>
      </c>
      <c r="H10" s="2">
        <f>ABS(E10+(F10/60)-($B$2+($C$2/60)))</f>
        <v>24.216666666666669</v>
      </c>
      <c r="I10" s="2">
        <f t="shared" si="2"/>
        <v>0.21666666666661183</v>
      </c>
      <c r="L10" s="20" t="str">
        <f>B15</f>
        <v>Color</v>
      </c>
      <c r="M10" s="21" t="s">
        <v>30</v>
      </c>
      <c r="N10" s="20" t="s">
        <v>31</v>
      </c>
    </row>
    <row r="11" spans="1:17">
      <c r="A11">
        <v>1</v>
      </c>
      <c r="B11" t="s">
        <v>45</v>
      </c>
      <c r="C11" s="1">
        <v>239</v>
      </c>
      <c r="D11" s="1">
        <v>0</v>
      </c>
      <c r="E11" s="1">
        <v>188.5</v>
      </c>
      <c r="F11" s="1">
        <v>0</v>
      </c>
      <c r="G11" s="2">
        <f>C11+(D11/60)-($B$2+($C$2/60))</f>
        <v>25.283333333333331</v>
      </c>
      <c r="H11" s="2">
        <f>ABS(E11+(F11/60)-($B$2+($C$2/60)))</f>
        <v>25.216666666666669</v>
      </c>
      <c r="I11" s="2">
        <f t="shared" si="2"/>
        <v>3.3333333333331439E-2</v>
      </c>
      <c r="L11" s="22" t="s">
        <v>20</v>
      </c>
      <c r="M11" s="23">
        <f>F16</f>
        <v>4484.856316319604</v>
      </c>
      <c r="N11" s="20"/>
    </row>
    <row r="12" spans="1:17" ht="14.25" customHeight="1">
      <c r="L12" s="22" t="s">
        <v>13</v>
      </c>
      <c r="M12" s="23">
        <f t="shared" ref="M12:M17" si="3">F17</f>
        <v>4723.5016087649137</v>
      </c>
      <c r="N12" s="20"/>
    </row>
    <row r="13" spans="1:17">
      <c r="L13" s="22" t="s">
        <v>14</v>
      </c>
      <c r="M13" s="23">
        <f t="shared" si="3"/>
        <v>4924.2516980720748</v>
      </c>
      <c r="N13" s="20"/>
    </row>
    <row r="14" spans="1:17">
      <c r="B14" s="26" t="s">
        <v>25</v>
      </c>
      <c r="C14" s="26"/>
      <c r="D14" s="26"/>
      <c r="E14" s="26"/>
      <c r="F14" s="26"/>
      <c r="G14" s="4"/>
      <c r="L14" s="22" t="s">
        <v>19</v>
      </c>
      <c r="M14" s="23">
        <f t="shared" si="3"/>
        <v>5034.6736700246829</v>
      </c>
      <c r="N14" s="20"/>
    </row>
    <row r="15" spans="1:17">
      <c r="B15" s="5" t="s">
        <v>12</v>
      </c>
      <c r="C15" s="5" t="s">
        <v>21</v>
      </c>
      <c r="D15" s="5" t="s">
        <v>22</v>
      </c>
      <c r="E15" s="5" t="s">
        <v>23</v>
      </c>
      <c r="F15" s="6" t="s">
        <v>30</v>
      </c>
      <c r="L15" s="22" t="s">
        <v>18</v>
      </c>
      <c r="M15" s="23">
        <f t="shared" si="3"/>
        <v>5947.0196023142043</v>
      </c>
      <c r="N15" s="20"/>
    </row>
    <row r="16" spans="1:17">
      <c r="B16" s="5" t="s">
        <v>20</v>
      </c>
      <c r="C16" s="7">
        <f>G5</f>
        <v>15.666666666666657</v>
      </c>
      <c r="D16" s="7">
        <f>H5</f>
        <v>15.716666666666669</v>
      </c>
      <c r="E16" s="8">
        <f>(1/2*(SIN(RADIANS(C16))+SIN(RADIANS(D16))))*Calc!$J$7</f>
        <v>4.4848563163196037E-7</v>
      </c>
      <c r="F16" s="9">
        <f>E16*10^10</f>
        <v>4484.856316319604</v>
      </c>
      <c r="L16" s="22" t="s">
        <v>44</v>
      </c>
      <c r="M16" s="23">
        <f t="shared" si="3"/>
        <v>6744.5820651297681</v>
      </c>
      <c r="N16" s="20"/>
    </row>
    <row r="17" spans="2:14">
      <c r="B17" s="5" t="s">
        <v>13</v>
      </c>
      <c r="C17" s="7">
        <f t="shared" ref="C17:C22" si="4">G6</f>
        <v>16.550000000000011</v>
      </c>
      <c r="D17" s="7">
        <f t="shared" ref="D17:D22" si="5">H6</f>
        <v>16.550000000000011</v>
      </c>
      <c r="E17" s="8">
        <f>(1/2*(SIN(RADIANS(C17))+SIN(RADIANS(D17))))*Calc!$J$7</f>
        <v>4.7235016087649139E-7</v>
      </c>
      <c r="F17" s="9">
        <f t="shared" ref="F17:F22" si="6">E17*10^10</f>
        <v>4723.5016087649137</v>
      </c>
      <c r="L17" s="22" t="s">
        <v>45</v>
      </c>
      <c r="M17" s="23">
        <f t="shared" si="3"/>
        <v>7073.490932729027</v>
      </c>
      <c r="N17" s="20"/>
    </row>
    <row r="18" spans="2:14">
      <c r="B18" s="5" t="s">
        <v>14</v>
      </c>
      <c r="C18" s="7">
        <f t="shared" si="4"/>
        <v>17.283333333333331</v>
      </c>
      <c r="D18" s="7">
        <f t="shared" si="5"/>
        <v>17.26666666666668</v>
      </c>
      <c r="E18" s="8">
        <f>(1/2*(SIN(RADIANS(C18))+SIN(RADIANS(D18))))*Calc!$J$7</f>
        <v>4.9242516980720744E-7</v>
      </c>
      <c r="F18" s="9">
        <f>E18*10^10</f>
        <v>4924.2516980720748</v>
      </c>
    </row>
    <row r="19" spans="2:14">
      <c r="B19" s="5" t="s">
        <v>19</v>
      </c>
      <c r="C19" s="7">
        <f t="shared" si="4"/>
        <v>17.716666666666669</v>
      </c>
      <c r="D19" s="7">
        <f t="shared" si="5"/>
        <v>17.633333333333326</v>
      </c>
      <c r="E19" s="8">
        <f>(1/2*(SIN(RADIANS(C19))+SIN(RADIANS(D19))))*Calc!$J$7</f>
        <v>5.0346736700246828E-7</v>
      </c>
      <c r="F19" s="9">
        <f t="shared" si="6"/>
        <v>5034.6736700246829</v>
      </c>
    </row>
    <row r="20" spans="2:14">
      <c r="B20" s="5" t="s">
        <v>18</v>
      </c>
      <c r="C20" s="7">
        <f t="shared" si="4"/>
        <v>21.25</v>
      </c>
      <c r="D20" s="7">
        <f t="shared" si="5"/>
        <v>20.783333333333331</v>
      </c>
      <c r="E20" s="8">
        <f>(1/2*(SIN(RADIANS(C20))+SIN(RADIANS(D20))))*Calc!$J$7</f>
        <v>5.9470196023142043E-7</v>
      </c>
      <c r="F20" s="9">
        <f t="shared" si="6"/>
        <v>5947.0196023142043</v>
      </c>
    </row>
    <row r="21" spans="2:14">
      <c r="B21" s="5" t="s">
        <v>44</v>
      </c>
      <c r="C21" s="7">
        <f t="shared" si="4"/>
        <v>23.783333333333331</v>
      </c>
      <c r="D21" s="7">
        <f t="shared" si="5"/>
        <v>24.216666666666669</v>
      </c>
      <c r="E21" s="8">
        <f>(1/2*(SIN(RADIANS(C21))+SIN(RADIANS(D21))))*Calc!$J$7</f>
        <v>6.7445820651297678E-7</v>
      </c>
      <c r="F21" s="9">
        <f t="shared" si="6"/>
        <v>6744.5820651297681</v>
      </c>
    </row>
    <row r="22" spans="2:14">
      <c r="B22" s="5" t="s">
        <v>45</v>
      </c>
      <c r="C22" s="7">
        <f t="shared" si="4"/>
        <v>25.283333333333331</v>
      </c>
      <c r="D22" s="7">
        <f t="shared" si="5"/>
        <v>25.216666666666669</v>
      </c>
      <c r="E22" s="8">
        <f>(1/2*(SIN(RADIANS(C22))+SIN(RADIANS(D22))))*Calc!$J$7</f>
        <v>7.0734909327290267E-7</v>
      </c>
      <c r="F22" s="9">
        <f t="shared" si="6"/>
        <v>7073.490932729027</v>
      </c>
    </row>
  </sheetData>
  <mergeCells count="6">
    <mergeCell ref="B14:F14"/>
    <mergeCell ref="C4:D4"/>
    <mergeCell ref="E4:F4"/>
    <mergeCell ref="K1:L1"/>
    <mergeCell ref="M1:N1"/>
    <mergeCell ref="K5:M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R182"/>
  <sheetViews>
    <sheetView tabSelected="1" topLeftCell="A14" workbookViewId="0">
      <selection activeCell="C19" sqref="A19:C21"/>
    </sheetView>
  </sheetViews>
  <sheetFormatPr defaultRowHeight="15"/>
  <cols>
    <col min="1" max="1" width="11" customWidth="1"/>
    <col min="3" max="3" width="10.5703125" customWidth="1"/>
    <col min="4" max="4" width="9.140625" style="30"/>
    <col min="11" max="11" width="9.140625" customWidth="1"/>
  </cols>
  <sheetData>
    <row r="3" spans="1:18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>
      <c r="A4" s="24" t="s">
        <v>131</v>
      </c>
      <c r="B4" s="24"/>
      <c r="C4" s="27" t="s">
        <v>130</v>
      </c>
      <c r="D4" s="29" t="s">
        <v>129</v>
      </c>
      <c r="E4" t="s">
        <v>122</v>
      </c>
      <c r="F4" t="s">
        <v>49</v>
      </c>
      <c r="G4" s="24" t="s">
        <v>128</v>
      </c>
      <c r="H4" s="24"/>
      <c r="I4" t="s">
        <v>50</v>
      </c>
      <c r="L4" t="s">
        <v>51</v>
      </c>
      <c r="O4" t="s">
        <v>124</v>
      </c>
      <c r="P4" t="s">
        <v>52</v>
      </c>
      <c r="Q4" t="s">
        <v>125</v>
      </c>
      <c r="R4" t="s">
        <v>121</v>
      </c>
    </row>
    <row r="5" spans="1:18">
      <c r="A5" s="11" t="s">
        <v>47</v>
      </c>
      <c r="B5" s="11" t="s">
        <v>48</v>
      </c>
      <c r="C5" s="27"/>
      <c r="D5" s="29"/>
      <c r="E5" t="s">
        <v>123</v>
      </c>
      <c r="G5" t="s">
        <v>126</v>
      </c>
      <c r="H5" t="s">
        <v>127</v>
      </c>
    </row>
    <row r="6" spans="1:18">
      <c r="A6" s="24"/>
      <c r="B6" s="24"/>
    </row>
    <row r="7" spans="1:18">
      <c r="A7" s="2">
        <v>320.29259999999999</v>
      </c>
      <c r="B7" s="2">
        <v>320.29259999999999</v>
      </c>
      <c r="C7" s="28">
        <v>312214.7</v>
      </c>
      <c r="D7" s="30" t="s">
        <v>54</v>
      </c>
      <c r="G7">
        <v>20.96408587426</v>
      </c>
      <c r="H7">
        <v>59.673780000000001</v>
      </c>
      <c r="I7" t="s">
        <v>55</v>
      </c>
      <c r="J7" t="s">
        <v>53</v>
      </c>
      <c r="K7" t="s">
        <v>56</v>
      </c>
      <c r="L7" t="s">
        <v>57</v>
      </c>
      <c r="M7" t="s">
        <v>53</v>
      </c>
      <c r="N7" t="s">
        <v>58</v>
      </c>
      <c r="O7">
        <v>2</v>
      </c>
      <c r="P7" t="s">
        <v>53</v>
      </c>
      <c r="Q7" t="s">
        <v>59</v>
      </c>
    </row>
    <row r="8" spans="1:18">
      <c r="A8" s="2">
        <v>320.29259999999999</v>
      </c>
      <c r="B8" s="2">
        <v>320.29259999999999</v>
      </c>
      <c r="C8" s="28">
        <v>312213.7</v>
      </c>
      <c r="D8" s="30" t="s">
        <v>54</v>
      </c>
      <c r="G8">
        <v>20.964217835669999</v>
      </c>
      <c r="H8">
        <v>59.673780000000001</v>
      </c>
      <c r="I8" t="s">
        <v>55</v>
      </c>
      <c r="J8" t="s">
        <v>53</v>
      </c>
      <c r="K8" t="s">
        <v>56</v>
      </c>
      <c r="L8" t="s">
        <v>57</v>
      </c>
      <c r="M8" t="s">
        <v>53</v>
      </c>
      <c r="N8" t="s">
        <v>58</v>
      </c>
      <c r="O8">
        <v>0</v>
      </c>
      <c r="P8" t="s">
        <v>53</v>
      </c>
      <c r="Q8" t="s">
        <v>59</v>
      </c>
    </row>
    <row r="9" spans="1:18">
      <c r="A9" s="2">
        <v>320.29259999999999</v>
      </c>
      <c r="B9" s="2">
        <v>320.29259999999999</v>
      </c>
      <c r="C9" s="28">
        <v>312214.7</v>
      </c>
      <c r="D9" s="30">
        <v>10</v>
      </c>
      <c r="G9">
        <v>20.964095349809998</v>
      </c>
      <c r="H9">
        <v>59.673780000000001</v>
      </c>
      <c r="I9" t="s">
        <v>55</v>
      </c>
      <c r="J9" t="s">
        <v>53</v>
      </c>
      <c r="K9" t="s">
        <v>56</v>
      </c>
      <c r="L9" t="s">
        <v>57</v>
      </c>
      <c r="M9" t="s">
        <v>53</v>
      </c>
      <c r="N9" t="s">
        <v>58</v>
      </c>
      <c r="O9">
        <v>1</v>
      </c>
      <c r="P9" t="s">
        <v>53</v>
      </c>
      <c r="Q9" t="s">
        <v>59</v>
      </c>
    </row>
    <row r="10" spans="1:18">
      <c r="A10" s="2">
        <v>505.61</v>
      </c>
      <c r="B10" s="2">
        <v>505.50040000000001</v>
      </c>
      <c r="C10" s="28">
        <v>197823.79</v>
      </c>
      <c r="D10" s="30">
        <v>2</v>
      </c>
      <c r="G10">
        <v>0</v>
      </c>
      <c r="H10">
        <v>24.527021999999999</v>
      </c>
      <c r="I10" t="s">
        <v>60</v>
      </c>
      <c r="J10" t="s">
        <v>53</v>
      </c>
      <c r="K10" t="s">
        <v>61</v>
      </c>
      <c r="L10" t="s">
        <v>62</v>
      </c>
      <c r="M10" t="s">
        <v>53</v>
      </c>
      <c r="N10" t="s">
        <v>63</v>
      </c>
      <c r="O10">
        <v>0</v>
      </c>
      <c r="P10" t="s">
        <v>53</v>
      </c>
      <c r="Q10">
        <v>1</v>
      </c>
    </row>
    <row r="11" spans="1:18">
      <c r="A11" s="2">
        <v>505.75</v>
      </c>
      <c r="B11" s="2">
        <v>505.68430000000001</v>
      </c>
      <c r="C11" s="28">
        <v>197751.82</v>
      </c>
      <c r="D11" s="30">
        <v>3</v>
      </c>
      <c r="G11">
        <v>0</v>
      </c>
      <c r="H11">
        <v>24.518098999999999</v>
      </c>
      <c r="I11" t="s">
        <v>60</v>
      </c>
      <c r="J11" t="s">
        <v>53</v>
      </c>
      <c r="K11" t="s">
        <v>64</v>
      </c>
      <c r="L11" t="s">
        <v>62</v>
      </c>
      <c r="M11" t="s">
        <v>53</v>
      </c>
      <c r="N11" t="s">
        <v>63</v>
      </c>
      <c r="O11">
        <v>0</v>
      </c>
      <c r="P11" t="s">
        <v>53</v>
      </c>
      <c r="Q11">
        <v>1</v>
      </c>
    </row>
    <row r="12" spans="1:18">
      <c r="A12" s="2">
        <v>505.9</v>
      </c>
      <c r="B12" s="2">
        <v>505.91250000000002</v>
      </c>
      <c r="C12" s="28">
        <v>197662.63</v>
      </c>
      <c r="D12" s="30">
        <v>4</v>
      </c>
      <c r="G12">
        <v>0</v>
      </c>
      <c r="H12">
        <v>24.507041000000001</v>
      </c>
      <c r="I12" t="s">
        <v>60</v>
      </c>
      <c r="J12" t="s">
        <v>53</v>
      </c>
      <c r="K12" t="s">
        <v>65</v>
      </c>
      <c r="L12" t="s">
        <v>62</v>
      </c>
      <c r="M12" t="s">
        <v>53</v>
      </c>
      <c r="N12" t="s">
        <v>63</v>
      </c>
      <c r="O12">
        <v>0</v>
      </c>
      <c r="P12" t="s">
        <v>53</v>
      </c>
      <c r="Q12">
        <v>1</v>
      </c>
    </row>
    <row r="13" spans="1:18">
      <c r="A13" s="2">
        <v>506.31</v>
      </c>
      <c r="B13" s="2">
        <v>506.20030000000003</v>
      </c>
      <c r="C13" s="28">
        <v>197550.24</v>
      </c>
      <c r="D13" s="30">
        <v>5</v>
      </c>
      <c r="G13">
        <v>0</v>
      </c>
      <c r="H13">
        <v>24.493106999999998</v>
      </c>
      <c r="I13" t="s">
        <v>60</v>
      </c>
      <c r="J13" t="s">
        <v>53</v>
      </c>
      <c r="K13" t="s">
        <v>66</v>
      </c>
      <c r="L13" t="s">
        <v>62</v>
      </c>
      <c r="M13" t="s">
        <v>53</v>
      </c>
      <c r="N13" t="s">
        <v>63</v>
      </c>
      <c r="O13">
        <v>0</v>
      </c>
      <c r="P13" t="s">
        <v>53</v>
      </c>
      <c r="Q13">
        <v>1</v>
      </c>
    </row>
    <row r="14" spans="1:18">
      <c r="A14" s="2">
        <v>506.56</v>
      </c>
      <c r="B14" s="2">
        <v>506.57049999999998</v>
      </c>
      <c r="C14" s="28">
        <v>197405.87</v>
      </c>
      <c r="D14" s="30">
        <v>7</v>
      </c>
      <c r="G14">
        <v>0</v>
      </c>
      <c r="H14">
        <v>24.475207000000001</v>
      </c>
      <c r="I14" t="s">
        <v>60</v>
      </c>
      <c r="J14" t="s">
        <v>53</v>
      </c>
      <c r="K14" t="s">
        <v>67</v>
      </c>
      <c r="L14" t="s">
        <v>62</v>
      </c>
      <c r="M14" t="s">
        <v>53</v>
      </c>
      <c r="N14" t="s">
        <v>63</v>
      </c>
      <c r="O14">
        <v>0</v>
      </c>
      <c r="P14" t="s">
        <v>53</v>
      </c>
      <c r="Q14">
        <v>1</v>
      </c>
    </row>
    <row r="15" spans="1:18">
      <c r="A15" s="2">
        <v>507.08</v>
      </c>
      <c r="B15" s="2">
        <v>507.058021</v>
      </c>
      <c r="C15" s="28">
        <v>197216.08956220001</v>
      </c>
      <c r="D15" s="30">
        <v>10</v>
      </c>
      <c r="E15" s="15">
        <v>15929000</v>
      </c>
      <c r="F15" t="s">
        <v>68</v>
      </c>
      <c r="G15">
        <v>0</v>
      </c>
      <c r="H15">
        <v>24.451677228339999</v>
      </c>
      <c r="I15" t="s">
        <v>60</v>
      </c>
      <c r="J15" t="s">
        <v>53</v>
      </c>
      <c r="K15" t="s">
        <v>69</v>
      </c>
      <c r="L15" t="s">
        <v>62</v>
      </c>
      <c r="M15" t="s">
        <v>53</v>
      </c>
      <c r="N15" t="s">
        <v>63</v>
      </c>
      <c r="O15">
        <v>0</v>
      </c>
      <c r="P15" t="s">
        <v>53</v>
      </c>
      <c r="Q15">
        <v>1</v>
      </c>
    </row>
    <row r="16" spans="1:18">
      <c r="A16" s="2">
        <v>507.71</v>
      </c>
      <c r="B16" s="2">
        <v>507.71809500000001</v>
      </c>
      <c r="C16" s="28">
        <v>196959.692816</v>
      </c>
      <c r="D16" s="30">
        <v>15</v>
      </c>
      <c r="E16" s="15">
        <v>21826000</v>
      </c>
      <c r="F16" t="s">
        <v>68</v>
      </c>
      <c r="G16">
        <v>0</v>
      </c>
      <c r="H16">
        <v>24.419888085299998</v>
      </c>
      <c r="I16" t="s">
        <v>60</v>
      </c>
      <c r="J16" t="s">
        <v>53</v>
      </c>
      <c r="K16" t="s">
        <v>70</v>
      </c>
      <c r="L16" t="s">
        <v>62</v>
      </c>
      <c r="M16" t="s">
        <v>53</v>
      </c>
      <c r="N16" t="s">
        <v>63</v>
      </c>
      <c r="O16">
        <v>0</v>
      </c>
      <c r="P16" t="s">
        <v>53</v>
      </c>
      <c r="Q16">
        <v>1</v>
      </c>
    </row>
    <row r="17" spans="1:18">
      <c r="A17" s="2">
        <v>508.63</v>
      </c>
      <c r="B17" s="2">
        <v>508.64337599999999</v>
      </c>
      <c r="C17" s="28">
        <v>196601.40024700001</v>
      </c>
      <c r="D17" s="30">
        <v>20</v>
      </c>
      <c r="E17" s="15">
        <v>31031000</v>
      </c>
      <c r="F17" t="s">
        <v>68</v>
      </c>
      <c r="G17">
        <v>0</v>
      </c>
      <c r="H17">
        <v>24.375465471150001</v>
      </c>
      <c r="I17" t="s">
        <v>60</v>
      </c>
      <c r="J17" t="s">
        <v>53</v>
      </c>
      <c r="K17" t="s">
        <v>71</v>
      </c>
      <c r="L17" t="s">
        <v>62</v>
      </c>
      <c r="M17" t="s">
        <v>53</v>
      </c>
      <c r="N17" t="s">
        <v>63</v>
      </c>
      <c r="O17">
        <v>0</v>
      </c>
      <c r="P17" t="s">
        <v>53</v>
      </c>
      <c r="Q17">
        <v>1</v>
      </c>
    </row>
    <row r="18" spans="1:18">
      <c r="A18" s="2">
        <v>509.97</v>
      </c>
      <c r="B18" s="2">
        <v>509.99829299999999</v>
      </c>
      <c r="C18" s="28">
        <v>196079.0875698</v>
      </c>
      <c r="D18" s="30">
        <v>25</v>
      </c>
      <c r="E18" s="15">
        <v>46224000</v>
      </c>
      <c r="F18" t="s">
        <v>68</v>
      </c>
      <c r="G18">
        <v>0</v>
      </c>
      <c r="H18">
        <v>24.310706956650002</v>
      </c>
      <c r="I18" t="s">
        <v>60</v>
      </c>
      <c r="J18" t="s">
        <v>53</v>
      </c>
      <c r="K18" t="s">
        <v>72</v>
      </c>
      <c r="L18" t="s">
        <v>62</v>
      </c>
      <c r="M18" t="s">
        <v>53</v>
      </c>
      <c r="N18" t="s">
        <v>63</v>
      </c>
      <c r="O18">
        <v>0</v>
      </c>
      <c r="P18" t="s">
        <v>53</v>
      </c>
      <c r="Q18">
        <v>1</v>
      </c>
    </row>
    <row r="19" spans="1:18">
      <c r="A19" s="2"/>
      <c r="B19" s="2">
        <v>510.13298800000001</v>
      </c>
      <c r="C19" s="28">
        <v>196027.3150267</v>
      </c>
      <c r="E19" s="15">
        <v>1.0699999999999999E-2</v>
      </c>
      <c r="F19" t="s">
        <v>73</v>
      </c>
      <c r="G19">
        <v>0</v>
      </c>
      <c r="H19">
        <v>24.304287979800002</v>
      </c>
      <c r="I19" t="s">
        <v>60</v>
      </c>
      <c r="J19" t="s">
        <v>53</v>
      </c>
      <c r="K19" t="s">
        <v>72</v>
      </c>
      <c r="L19" t="s">
        <v>62</v>
      </c>
      <c r="M19" t="s">
        <v>53</v>
      </c>
      <c r="N19" t="s">
        <v>57</v>
      </c>
      <c r="O19">
        <v>0</v>
      </c>
      <c r="P19" t="s">
        <v>53</v>
      </c>
      <c r="Q19">
        <v>2</v>
      </c>
      <c r="R19" t="s">
        <v>74</v>
      </c>
    </row>
    <row r="20" spans="1:18">
      <c r="A20" s="2">
        <v>512.07000000000005</v>
      </c>
      <c r="B20" s="2">
        <v>512.09856300000001</v>
      </c>
      <c r="C20" s="28">
        <v>195274.90846599999</v>
      </c>
      <c r="D20" s="30">
        <v>35</v>
      </c>
      <c r="E20" s="15">
        <v>73174000</v>
      </c>
      <c r="F20" t="s">
        <v>68</v>
      </c>
      <c r="G20">
        <v>0</v>
      </c>
      <c r="H20">
        <v>24.21100146141</v>
      </c>
      <c r="I20" t="s">
        <v>60</v>
      </c>
      <c r="J20" t="s">
        <v>53</v>
      </c>
      <c r="K20" t="s">
        <v>75</v>
      </c>
      <c r="L20" t="s">
        <v>62</v>
      </c>
      <c r="M20" t="s">
        <v>53</v>
      </c>
      <c r="N20" t="s">
        <v>63</v>
      </c>
      <c r="O20">
        <v>0</v>
      </c>
      <c r="P20" t="s">
        <v>53</v>
      </c>
      <c r="Q20">
        <v>1</v>
      </c>
    </row>
    <row r="21" spans="1:18">
      <c r="A21" s="2"/>
      <c r="B21" s="2">
        <v>512.13564199999996</v>
      </c>
      <c r="C21" s="28">
        <v>195260.77050807999</v>
      </c>
      <c r="E21" s="15">
        <v>264.8</v>
      </c>
      <c r="F21" t="s">
        <v>68</v>
      </c>
      <c r="G21">
        <v>0</v>
      </c>
      <c r="H21">
        <v>24.209248578139</v>
      </c>
      <c r="I21" t="s">
        <v>60</v>
      </c>
      <c r="J21" t="s">
        <v>53</v>
      </c>
      <c r="K21" t="s">
        <v>76</v>
      </c>
      <c r="L21" t="s">
        <v>62</v>
      </c>
      <c r="M21" t="s">
        <v>53</v>
      </c>
      <c r="N21" t="s">
        <v>77</v>
      </c>
      <c r="O21">
        <v>0</v>
      </c>
      <c r="P21" t="s">
        <v>53</v>
      </c>
      <c r="Q21">
        <v>2</v>
      </c>
      <c r="R21" t="s">
        <v>78</v>
      </c>
    </row>
    <row r="22" spans="1:18">
      <c r="A22" s="2"/>
      <c r="B22" s="2">
        <v>512.31412799999998</v>
      </c>
      <c r="C22" s="28">
        <v>195192.74297419999</v>
      </c>
      <c r="E22" s="15">
        <v>1.5299999999999999E-2</v>
      </c>
      <c r="F22" t="s">
        <v>73</v>
      </c>
      <c r="G22">
        <v>0</v>
      </c>
      <c r="H22">
        <v>24.200814239420001</v>
      </c>
      <c r="I22" t="s">
        <v>60</v>
      </c>
      <c r="J22" t="s">
        <v>53</v>
      </c>
      <c r="K22" t="s">
        <v>75</v>
      </c>
      <c r="L22" t="s">
        <v>62</v>
      </c>
      <c r="M22" t="s">
        <v>53</v>
      </c>
      <c r="N22" t="s">
        <v>57</v>
      </c>
      <c r="O22">
        <v>0</v>
      </c>
      <c r="P22" t="s">
        <v>53</v>
      </c>
      <c r="Q22">
        <v>2</v>
      </c>
      <c r="R22" t="s">
        <v>74</v>
      </c>
    </row>
    <row r="23" spans="1:18">
      <c r="A23" s="2">
        <v>515.596</v>
      </c>
      <c r="B23" s="2">
        <v>515.61684200000002</v>
      </c>
      <c r="C23" s="28">
        <v>193942.462294</v>
      </c>
      <c r="D23" s="30">
        <v>50</v>
      </c>
      <c r="E23" s="15">
        <v>125820000</v>
      </c>
      <c r="F23" t="s">
        <v>68</v>
      </c>
      <c r="G23">
        <v>0</v>
      </c>
      <c r="H23">
        <v>24.045799201299999</v>
      </c>
      <c r="I23" t="s">
        <v>60</v>
      </c>
      <c r="J23" t="s">
        <v>53</v>
      </c>
      <c r="K23" t="s">
        <v>79</v>
      </c>
      <c r="L23" t="s">
        <v>62</v>
      </c>
      <c r="M23" t="s">
        <v>53</v>
      </c>
      <c r="N23" t="s">
        <v>63</v>
      </c>
      <c r="O23">
        <v>0</v>
      </c>
      <c r="P23" t="s">
        <v>53</v>
      </c>
      <c r="Q23">
        <v>1</v>
      </c>
    </row>
    <row r="24" spans="1:18">
      <c r="A24" s="2"/>
      <c r="B24" s="2">
        <v>515.68111499999998</v>
      </c>
      <c r="C24" s="28">
        <v>193918.28990114</v>
      </c>
      <c r="E24" s="15">
        <v>431.36</v>
      </c>
      <c r="F24" t="s">
        <v>68</v>
      </c>
      <c r="G24">
        <v>0</v>
      </c>
      <c r="H24">
        <v>24.042802206754999</v>
      </c>
      <c r="I24" t="s">
        <v>60</v>
      </c>
      <c r="J24" t="s">
        <v>53</v>
      </c>
      <c r="K24" t="s">
        <v>80</v>
      </c>
      <c r="L24" t="s">
        <v>62</v>
      </c>
      <c r="M24" t="s">
        <v>53</v>
      </c>
      <c r="N24" t="s">
        <v>77</v>
      </c>
      <c r="O24">
        <v>0</v>
      </c>
      <c r="P24" t="s">
        <v>53</v>
      </c>
      <c r="Q24">
        <v>2</v>
      </c>
      <c r="R24" t="s">
        <v>78</v>
      </c>
    </row>
    <row r="25" spans="1:18">
      <c r="A25" s="2"/>
      <c r="B25" s="2">
        <v>515.99398799999994</v>
      </c>
      <c r="C25" s="28">
        <v>193800.70759500001</v>
      </c>
      <c r="E25" s="15">
        <v>2.64E-2</v>
      </c>
      <c r="F25" t="s">
        <v>73</v>
      </c>
      <c r="G25">
        <v>0</v>
      </c>
      <c r="H25">
        <v>24.028223859699999</v>
      </c>
      <c r="I25" t="s">
        <v>60</v>
      </c>
      <c r="J25" t="s">
        <v>53</v>
      </c>
      <c r="K25" t="s">
        <v>79</v>
      </c>
      <c r="L25" t="s">
        <v>62</v>
      </c>
      <c r="M25" t="s">
        <v>53</v>
      </c>
      <c r="N25" t="s">
        <v>57</v>
      </c>
      <c r="O25">
        <v>0</v>
      </c>
      <c r="P25" t="s">
        <v>53</v>
      </c>
      <c r="Q25">
        <v>2</v>
      </c>
      <c r="R25" t="s">
        <v>74</v>
      </c>
    </row>
    <row r="26" spans="1:18">
      <c r="A26" s="2">
        <v>522.18600000000004</v>
      </c>
      <c r="B26" s="2">
        <v>522.21308599999998</v>
      </c>
      <c r="C26" s="28">
        <v>191492.71190900001</v>
      </c>
      <c r="D26" s="30">
        <v>100</v>
      </c>
      <c r="E26" s="15">
        <v>243560000</v>
      </c>
      <c r="F26" t="s">
        <v>68</v>
      </c>
      <c r="G26">
        <v>0</v>
      </c>
      <c r="H26">
        <v>23.742068882800002</v>
      </c>
      <c r="I26" t="s">
        <v>60</v>
      </c>
      <c r="J26" t="s">
        <v>53</v>
      </c>
      <c r="K26" t="s">
        <v>81</v>
      </c>
      <c r="L26" t="s">
        <v>62</v>
      </c>
      <c r="M26" t="s">
        <v>53</v>
      </c>
      <c r="N26" t="s">
        <v>63</v>
      </c>
      <c r="O26">
        <v>0</v>
      </c>
      <c r="P26" t="s">
        <v>53</v>
      </c>
      <c r="Q26">
        <v>1</v>
      </c>
    </row>
    <row r="27" spans="1:18">
      <c r="A27" s="2"/>
      <c r="B27" s="2">
        <v>522.33925999999997</v>
      </c>
      <c r="C27" s="28">
        <v>191446.45574050001</v>
      </c>
      <c r="E27" s="15">
        <v>748.48</v>
      </c>
      <c r="F27" t="s">
        <v>68</v>
      </c>
      <c r="G27">
        <v>0</v>
      </c>
      <c r="H27">
        <v>23.736333849169998</v>
      </c>
      <c r="I27" t="s">
        <v>60</v>
      </c>
      <c r="J27" t="s">
        <v>53</v>
      </c>
      <c r="K27" t="s">
        <v>82</v>
      </c>
      <c r="L27" t="s">
        <v>62</v>
      </c>
      <c r="M27" t="s">
        <v>53</v>
      </c>
      <c r="N27" t="s">
        <v>77</v>
      </c>
      <c r="O27">
        <v>0</v>
      </c>
      <c r="P27" t="s">
        <v>53</v>
      </c>
      <c r="Q27">
        <v>2</v>
      </c>
      <c r="R27" t="s">
        <v>78</v>
      </c>
    </row>
    <row r="28" spans="1:18">
      <c r="A28" s="2"/>
      <c r="B28" s="2">
        <v>522.96594200000004</v>
      </c>
      <c r="C28" s="28">
        <v>191217.04096700001</v>
      </c>
      <c r="E28" s="15">
        <v>5.1999999999999998E-2</v>
      </c>
      <c r="F28" t="s">
        <v>73</v>
      </c>
      <c r="G28">
        <v>0</v>
      </c>
      <c r="H28">
        <v>23.707890044199999</v>
      </c>
      <c r="I28" t="s">
        <v>60</v>
      </c>
      <c r="J28" t="s">
        <v>53</v>
      </c>
      <c r="K28" t="s">
        <v>81</v>
      </c>
      <c r="L28" t="s">
        <v>62</v>
      </c>
      <c r="M28" t="s">
        <v>53</v>
      </c>
      <c r="N28" t="s">
        <v>57</v>
      </c>
      <c r="O28">
        <v>0</v>
      </c>
      <c r="P28" t="s">
        <v>53</v>
      </c>
      <c r="Q28">
        <v>2</v>
      </c>
      <c r="R28" t="s">
        <v>74</v>
      </c>
    </row>
    <row r="29" spans="1:18">
      <c r="A29" s="2">
        <v>537.02930000000003</v>
      </c>
      <c r="B29" s="2">
        <v>537.02991799999995</v>
      </c>
      <c r="C29" s="28">
        <v>186209.36494</v>
      </c>
      <c r="D29" s="30">
        <v>400</v>
      </c>
      <c r="E29" s="15">
        <v>566340000</v>
      </c>
      <c r="F29" t="s">
        <v>68</v>
      </c>
      <c r="G29">
        <v>0</v>
      </c>
      <c r="H29">
        <v>23.087017385399999</v>
      </c>
      <c r="I29" t="s">
        <v>60</v>
      </c>
      <c r="J29" t="s">
        <v>53</v>
      </c>
      <c r="K29" t="s">
        <v>83</v>
      </c>
      <c r="L29" t="s">
        <v>62</v>
      </c>
      <c r="M29" t="s">
        <v>53</v>
      </c>
      <c r="N29" t="s">
        <v>63</v>
      </c>
      <c r="O29">
        <v>0</v>
      </c>
      <c r="P29" t="s">
        <v>53</v>
      </c>
      <c r="Q29">
        <v>1</v>
      </c>
    </row>
    <row r="30" spans="1:18">
      <c r="A30" s="2"/>
      <c r="B30" s="2">
        <v>537.33117300000004</v>
      </c>
      <c r="C30" s="28">
        <v>186104.9666893</v>
      </c>
      <c r="E30" s="15">
        <v>1299</v>
      </c>
      <c r="F30" t="s">
        <v>84</v>
      </c>
      <c r="G30">
        <v>0</v>
      </c>
      <c r="H30">
        <v>23.07407365281</v>
      </c>
      <c r="I30" t="s">
        <v>60</v>
      </c>
      <c r="J30" t="s">
        <v>53</v>
      </c>
      <c r="K30" t="s">
        <v>85</v>
      </c>
      <c r="L30" t="s">
        <v>62</v>
      </c>
      <c r="M30" t="s">
        <v>53</v>
      </c>
      <c r="N30" t="s">
        <v>77</v>
      </c>
      <c r="O30">
        <v>0</v>
      </c>
      <c r="P30" t="s">
        <v>53</v>
      </c>
      <c r="Q30">
        <v>2</v>
      </c>
      <c r="R30" t="s">
        <v>78</v>
      </c>
    </row>
    <row r="31" spans="1:18">
      <c r="A31" s="2"/>
      <c r="B31" s="2">
        <v>538.89599899999996</v>
      </c>
      <c r="C31" s="28">
        <v>185564.56192000001</v>
      </c>
      <c r="E31" s="15">
        <v>0.121</v>
      </c>
      <c r="F31" t="s">
        <v>73</v>
      </c>
      <c r="G31">
        <v>0</v>
      </c>
      <c r="H31">
        <v>23.007072004899999</v>
      </c>
      <c r="I31" t="s">
        <v>60</v>
      </c>
      <c r="J31" t="s">
        <v>53</v>
      </c>
      <c r="K31" t="s">
        <v>83</v>
      </c>
      <c r="L31" t="s">
        <v>62</v>
      </c>
      <c r="M31" t="s">
        <v>53</v>
      </c>
      <c r="N31" t="s">
        <v>57</v>
      </c>
      <c r="O31">
        <v>0</v>
      </c>
      <c r="P31" t="s">
        <v>53</v>
      </c>
      <c r="Q31">
        <v>2</v>
      </c>
      <c r="R31" t="s">
        <v>74</v>
      </c>
    </row>
    <row r="32" spans="1:18">
      <c r="A32" s="2">
        <v>584.33389999999997</v>
      </c>
      <c r="B32" s="2">
        <v>584.33435699999995</v>
      </c>
      <c r="C32" s="28">
        <v>171134.89694599999</v>
      </c>
      <c r="D32" s="30">
        <v>1000</v>
      </c>
      <c r="E32" s="15">
        <v>1798900000</v>
      </c>
      <c r="F32" t="s">
        <v>68</v>
      </c>
      <c r="G32">
        <v>0</v>
      </c>
      <c r="H32">
        <v>21.218021673199999</v>
      </c>
      <c r="I32" t="s">
        <v>60</v>
      </c>
      <c r="J32" t="s">
        <v>53</v>
      </c>
      <c r="K32" t="s">
        <v>55</v>
      </c>
      <c r="L32" t="s">
        <v>62</v>
      </c>
      <c r="M32" t="s">
        <v>53</v>
      </c>
      <c r="N32" t="s">
        <v>63</v>
      </c>
      <c r="O32">
        <v>0</v>
      </c>
      <c r="P32" t="s">
        <v>53</v>
      </c>
      <c r="Q32">
        <v>1</v>
      </c>
    </row>
    <row r="33" spans="1:18">
      <c r="A33" s="2">
        <v>591.41210000000001</v>
      </c>
      <c r="B33" s="2">
        <v>591.41207099999997</v>
      </c>
      <c r="C33" s="28">
        <v>169086.8428979</v>
      </c>
      <c r="D33" s="30">
        <v>50</v>
      </c>
      <c r="E33" s="15">
        <v>176.4</v>
      </c>
      <c r="F33" t="s">
        <v>84</v>
      </c>
      <c r="G33">
        <v>0</v>
      </c>
      <c r="H33">
        <v>20.964095349809998</v>
      </c>
      <c r="I33" t="s">
        <v>60</v>
      </c>
      <c r="J33" t="s">
        <v>53</v>
      </c>
      <c r="K33" t="s">
        <v>55</v>
      </c>
      <c r="L33" t="s">
        <v>62</v>
      </c>
      <c r="M33" t="s">
        <v>53</v>
      </c>
      <c r="N33" t="s">
        <v>57</v>
      </c>
      <c r="O33">
        <v>0</v>
      </c>
      <c r="P33" t="s">
        <v>53</v>
      </c>
      <c r="Q33">
        <v>1</v>
      </c>
    </row>
    <row r="34" spans="1:18">
      <c r="A34" s="2"/>
      <c r="B34" s="2">
        <v>591.41233899999997</v>
      </c>
      <c r="C34" s="28">
        <v>169086.76647249999</v>
      </c>
      <c r="E34" s="15">
        <v>0.32700000000000001</v>
      </c>
      <c r="F34" t="s">
        <v>86</v>
      </c>
      <c r="G34">
        <v>0</v>
      </c>
      <c r="H34">
        <v>20.96408587426</v>
      </c>
      <c r="I34" t="s">
        <v>60</v>
      </c>
      <c r="J34" t="s">
        <v>53</v>
      </c>
      <c r="K34" t="s">
        <v>55</v>
      </c>
      <c r="L34" t="s">
        <v>62</v>
      </c>
      <c r="M34" t="s">
        <v>53</v>
      </c>
      <c r="N34" t="s">
        <v>57</v>
      </c>
      <c r="O34">
        <v>0</v>
      </c>
      <c r="P34" t="s">
        <v>53</v>
      </c>
      <c r="Q34">
        <v>2</v>
      </c>
      <c r="R34" t="s">
        <v>74</v>
      </c>
    </row>
    <row r="35" spans="1:18">
      <c r="A35" s="2"/>
      <c r="B35" s="2">
        <v>625.56310699999995</v>
      </c>
      <c r="C35" s="28">
        <v>159855.97432969999</v>
      </c>
      <c r="E35" s="15">
        <v>1.272E-4</v>
      </c>
      <c r="F35" t="s">
        <v>84</v>
      </c>
      <c r="G35">
        <v>0</v>
      </c>
      <c r="H35">
        <v>19.819613582279999</v>
      </c>
      <c r="I35" t="s">
        <v>60</v>
      </c>
      <c r="J35" t="s">
        <v>53</v>
      </c>
      <c r="K35" t="s">
        <v>87</v>
      </c>
      <c r="L35" t="s">
        <v>62</v>
      </c>
      <c r="M35" t="s">
        <v>53</v>
      </c>
      <c r="N35" t="s">
        <v>88</v>
      </c>
      <c r="O35">
        <v>0</v>
      </c>
      <c r="P35" t="s">
        <v>53</v>
      </c>
      <c r="Q35">
        <v>1</v>
      </c>
      <c r="R35" t="s">
        <v>89</v>
      </c>
    </row>
    <row r="39" spans="1:18">
      <c r="A39">
        <v>2577.6</v>
      </c>
      <c r="B39">
        <v>2577.6</v>
      </c>
      <c r="C39">
        <v>38784</v>
      </c>
      <c r="D39" s="30">
        <v>50</v>
      </c>
      <c r="G39">
        <v>58.311</v>
      </c>
      <c r="H39">
        <v>63.119599999999998</v>
      </c>
      <c r="I39" t="s">
        <v>90</v>
      </c>
      <c r="J39" t="s">
        <v>53</v>
      </c>
      <c r="K39" t="s">
        <v>91</v>
      </c>
      <c r="L39" t="s">
        <v>57</v>
      </c>
      <c r="M39" t="s">
        <v>53</v>
      </c>
      <c r="N39" t="s">
        <v>92</v>
      </c>
      <c r="O39" t="s">
        <v>59</v>
      </c>
      <c r="P39" t="s">
        <v>53</v>
      </c>
      <c r="Q39" t="s">
        <v>93</v>
      </c>
    </row>
    <row r="40" spans="1:18">
      <c r="A40">
        <v>2677.1350000000002</v>
      </c>
      <c r="B40">
        <v>2677.12803244</v>
      </c>
      <c r="C40">
        <v>37342.3656519</v>
      </c>
      <c r="D40" s="30" t="s">
        <v>94</v>
      </c>
      <c r="E40" s="15">
        <v>441740</v>
      </c>
      <c r="F40" t="s">
        <v>68</v>
      </c>
      <c r="G40">
        <v>19.819613582279999</v>
      </c>
      <c r="H40">
        <v>24.44947656095</v>
      </c>
      <c r="I40" t="s">
        <v>87</v>
      </c>
      <c r="J40" t="s">
        <v>53</v>
      </c>
      <c r="K40" t="s">
        <v>69</v>
      </c>
      <c r="L40" t="s">
        <v>88</v>
      </c>
      <c r="M40" t="s">
        <v>53</v>
      </c>
      <c r="N40" t="s">
        <v>57</v>
      </c>
      <c r="O40">
        <v>1</v>
      </c>
      <c r="P40" t="s">
        <v>53</v>
      </c>
      <c r="Q40">
        <v>0</v>
      </c>
    </row>
    <row r="41" spans="1:18">
      <c r="A41">
        <v>2677.1350000000002</v>
      </c>
      <c r="B41">
        <v>2677.1285137499999</v>
      </c>
      <c r="C41">
        <v>37342.358938600002</v>
      </c>
      <c r="D41" s="30" t="s">
        <v>94</v>
      </c>
      <c r="E41" s="15">
        <v>441740</v>
      </c>
      <c r="F41" t="s">
        <v>68</v>
      </c>
      <c r="G41">
        <v>19.819613582279999</v>
      </c>
      <c r="H41">
        <v>24.44947572861</v>
      </c>
      <c r="I41" t="s">
        <v>87</v>
      </c>
      <c r="J41" t="s">
        <v>53</v>
      </c>
      <c r="K41" t="s">
        <v>69</v>
      </c>
      <c r="L41" t="s">
        <v>88</v>
      </c>
      <c r="M41" t="s">
        <v>53</v>
      </c>
      <c r="N41" t="s">
        <v>57</v>
      </c>
      <c r="O41">
        <v>1</v>
      </c>
      <c r="P41" t="s">
        <v>53</v>
      </c>
      <c r="Q41">
        <v>1</v>
      </c>
    </row>
    <row r="42" spans="1:18">
      <c r="A42">
        <v>2677.1350000000002</v>
      </c>
      <c r="B42">
        <v>2677.1285529000002</v>
      </c>
      <c r="C42">
        <v>37342.358392499998</v>
      </c>
      <c r="D42" s="30" t="s">
        <v>94</v>
      </c>
      <c r="E42" s="15">
        <v>441740</v>
      </c>
      <c r="F42" t="s">
        <v>68</v>
      </c>
      <c r="G42">
        <v>19.819613582279999</v>
      </c>
      <c r="H42">
        <v>24.449475660899999</v>
      </c>
      <c r="I42" t="s">
        <v>87</v>
      </c>
      <c r="J42" t="s">
        <v>53</v>
      </c>
      <c r="K42" t="s">
        <v>69</v>
      </c>
      <c r="L42" t="s">
        <v>88</v>
      </c>
      <c r="M42" t="s">
        <v>53</v>
      </c>
      <c r="N42" t="s">
        <v>57</v>
      </c>
      <c r="O42">
        <v>1</v>
      </c>
      <c r="P42" t="s">
        <v>53</v>
      </c>
      <c r="Q42">
        <v>2</v>
      </c>
    </row>
    <row r="43" spans="1:18">
      <c r="A43">
        <v>2696.1190000000001</v>
      </c>
      <c r="B43">
        <v>2696.1175883699998</v>
      </c>
      <c r="C43">
        <v>37079.367078399999</v>
      </c>
      <c r="D43" s="30" t="s">
        <v>94</v>
      </c>
      <c r="E43" s="15">
        <v>602340</v>
      </c>
      <c r="F43" t="s">
        <v>68</v>
      </c>
      <c r="G43">
        <v>19.819613582279999</v>
      </c>
      <c r="H43">
        <v>24.416868895699999</v>
      </c>
      <c r="I43" t="s">
        <v>87</v>
      </c>
      <c r="J43" t="s">
        <v>53</v>
      </c>
      <c r="K43" t="s">
        <v>70</v>
      </c>
      <c r="L43" t="s">
        <v>88</v>
      </c>
      <c r="M43" t="s">
        <v>53</v>
      </c>
      <c r="N43" t="s">
        <v>57</v>
      </c>
      <c r="O43">
        <v>1</v>
      </c>
      <c r="P43" t="s">
        <v>53</v>
      </c>
      <c r="Q43">
        <v>0</v>
      </c>
    </row>
    <row r="44" spans="1:18">
      <c r="A44">
        <v>2696.1190000000001</v>
      </c>
      <c r="B44">
        <v>2696.1182601300002</v>
      </c>
      <c r="C44">
        <v>37079.357840299999</v>
      </c>
      <c r="D44" s="30" t="s">
        <v>94</v>
      </c>
      <c r="E44" s="15">
        <v>602340</v>
      </c>
      <c r="F44" t="s">
        <v>68</v>
      </c>
      <c r="G44">
        <v>19.819613582279999</v>
      </c>
      <c r="H44">
        <v>24.416867750320002</v>
      </c>
      <c r="I44" t="s">
        <v>87</v>
      </c>
      <c r="J44" t="s">
        <v>53</v>
      </c>
      <c r="K44" t="s">
        <v>70</v>
      </c>
      <c r="L44" t="s">
        <v>88</v>
      </c>
      <c r="M44" t="s">
        <v>53</v>
      </c>
      <c r="N44" t="s">
        <v>57</v>
      </c>
      <c r="O44">
        <v>1</v>
      </c>
      <c r="P44" t="s">
        <v>53</v>
      </c>
      <c r="Q44">
        <v>1</v>
      </c>
    </row>
    <row r="45" spans="1:18">
      <c r="A45">
        <v>2696.1190000000001</v>
      </c>
      <c r="B45">
        <v>2696.1183148</v>
      </c>
      <c r="C45">
        <v>37079.357088500001</v>
      </c>
      <c r="D45" s="30" t="s">
        <v>94</v>
      </c>
      <c r="E45" s="15">
        <v>602340</v>
      </c>
      <c r="F45" t="s">
        <v>68</v>
      </c>
      <c r="G45">
        <v>19.819613582279999</v>
      </c>
      <c r="H45">
        <v>24.41686765711</v>
      </c>
      <c r="I45" t="s">
        <v>87</v>
      </c>
      <c r="J45" t="s">
        <v>53</v>
      </c>
      <c r="K45" t="s">
        <v>70</v>
      </c>
      <c r="L45" t="s">
        <v>88</v>
      </c>
      <c r="M45" t="s">
        <v>53</v>
      </c>
      <c r="N45" t="s">
        <v>57</v>
      </c>
      <c r="O45">
        <v>1</v>
      </c>
      <c r="P45" t="s">
        <v>53</v>
      </c>
      <c r="Q45">
        <v>2</v>
      </c>
    </row>
    <row r="46" spans="1:18">
      <c r="A46">
        <v>2723.1909999999998</v>
      </c>
      <c r="B46">
        <v>2723.1909995300002</v>
      </c>
      <c r="C46">
        <v>36710.751774900004</v>
      </c>
      <c r="D46" s="30" t="s">
        <v>94</v>
      </c>
      <c r="E46" s="15">
        <v>849960</v>
      </c>
      <c r="F46" t="s">
        <v>68</v>
      </c>
      <c r="G46">
        <v>19.819613582279999</v>
      </c>
      <c r="H46">
        <v>24.371166425670001</v>
      </c>
      <c r="I46" t="s">
        <v>87</v>
      </c>
      <c r="J46" t="s">
        <v>53</v>
      </c>
      <c r="K46" t="s">
        <v>71</v>
      </c>
      <c r="L46" t="s">
        <v>88</v>
      </c>
      <c r="M46" t="s">
        <v>53</v>
      </c>
      <c r="N46" t="s">
        <v>57</v>
      </c>
      <c r="O46">
        <v>1</v>
      </c>
      <c r="P46" t="s">
        <v>53</v>
      </c>
      <c r="Q46">
        <v>0</v>
      </c>
    </row>
    <row r="47" spans="1:18">
      <c r="A47">
        <v>2723.1909999999998</v>
      </c>
      <c r="B47">
        <v>2723.1919793100001</v>
      </c>
      <c r="C47">
        <v>36710.738567400003</v>
      </c>
      <c r="D47" s="30" t="s">
        <v>94</v>
      </c>
      <c r="E47" s="15">
        <v>849960</v>
      </c>
      <c r="F47" t="s">
        <v>68</v>
      </c>
      <c r="G47">
        <v>19.819613582279999</v>
      </c>
      <c r="H47">
        <v>24.371164788150001</v>
      </c>
      <c r="I47" t="s">
        <v>87</v>
      </c>
      <c r="J47" t="s">
        <v>53</v>
      </c>
      <c r="K47" t="s">
        <v>71</v>
      </c>
      <c r="L47" t="s">
        <v>88</v>
      </c>
      <c r="M47" t="s">
        <v>53</v>
      </c>
      <c r="N47" t="s">
        <v>57</v>
      </c>
      <c r="O47">
        <v>1</v>
      </c>
      <c r="P47" t="s">
        <v>53</v>
      </c>
      <c r="Q47">
        <v>1</v>
      </c>
    </row>
    <row r="48" spans="1:18">
      <c r="A48">
        <v>2723.1909999999998</v>
      </c>
      <c r="B48">
        <v>2723.1920590700001</v>
      </c>
      <c r="C48">
        <v>36710.737492300002</v>
      </c>
      <c r="D48" s="30" t="s">
        <v>94</v>
      </c>
      <c r="E48" s="15">
        <v>849960</v>
      </c>
      <c r="F48" t="s">
        <v>68</v>
      </c>
      <c r="G48">
        <v>19.819613582279999</v>
      </c>
      <c r="H48">
        <v>24.371164654849998</v>
      </c>
      <c r="I48" t="s">
        <v>87</v>
      </c>
      <c r="J48" t="s">
        <v>53</v>
      </c>
      <c r="K48" t="s">
        <v>71</v>
      </c>
      <c r="L48" t="s">
        <v>88</v>
      </c>
      <c r="M48" t="s">
        <v>53</v>
      </c>
      <c r="N48" t="s">
        <v>57</v>
      </c>
      <c r="O48">
        <v>1</v>
      </c>
      <c r="P48" t="s">
        <v>53</v>
      </c>
      <c r="Q48">
        <v>2</v>
      </c>
    </row>
    <row r="49" spans="1:17">
      <c r="B49">
        <v>2763.8015785399998</v>
      </c>
      <c r="C49">
        <v>36171.362135199997</v>
      </c>
      <c r="D49" s="30" t="s">
        <v>95</v>
      </c>
      <c r="E49" s="15">
        <v>1250800</v>
      </c>
      <c r="F49" t="s">
        <v>68</v>
      </c>
      <c r="G49">
        <v>19.819613582279999</v>
      </c>
      <c r="H49">
        <v>24.304290637800001</v>
      </c>
      <c r="I49" t="s">
        <v>87</v>
      </c>
      <c r="J49" t="s">
        <v>53</v>
      </c>
      <c r="K49" t="s">
        <v>72</v>
      </c>
      <c r="L49" t="s">
        <v>88</v>
      </c>
      <c r="M49" t="s">
        <v>53</v>
      </c>
      <c r="N49" t="s">
        <v>57</v>
      </c>
      <c r="O49">
        <v>1</v>
      </c>
      <c r="P49" t="s">
        <v>53</v>
      </c>
      <c r="Q49">
        <v>0</v>
      </c>
    </row>
    <row r="50" spans="1:17">
      <c r="B50">
        <v>2763.8030933499999</v>
      </c>
      <c r="C50">
        <v>36171.342311100001</v>
      </c>
      <c r="D50" s="30" t="s">
        <v>95</v>
      </c>
      <c r="E50" s="15">
        <v>1250800</v>
      </c>
      <c r="F50" t="s">
        <v>68</v>
      </c>
      <c r="G50">
        <v>19.819613582279999</v>
      </c>
      <c r="H50">
        <v>24.304288179930001</v>
      </c>
      <c r="I50" t="s">
        <v>87</v>
      </c>
      <c r="J50" t="s">
        <v>53</v>
      </c>
      <c r="K50" t="s">
        <v>72</v>
      </c>
      <c r="L50" t="s">
        <v>88</v>
      </c>
      <c r="M50" t="s">
        <v>53</v>
      </c>
      <c r="N50" t="s">
        <v>57</v>
      </c>
      <c r="O50">
        <v>1</v>
      </c>
      <c r="P50" t="s">
        <v>53</v>
      </c>
      <c r="Q50">
        <v>1</v>
      </c>
    </row>
    <row r="51" spans="1:17">
      <c r="B51">
        <v>2763.8032166900002</v>
      </c>
      <c r="C51">
        <v>36171.340697</v>
      </c>
      <c r="D51" s="30" t="s">
        <v>95</v>
      </c>
      <c r="E51" s="15">
        <v>1250800</v>
      </c>
      <c r="F51" t="s">
        <v>68</v>
      </c>
      <c r="G51">
        <v>19.819613582279999</v>
      </c>
      <c r="H51">
        <v>24.304287979800002</v>
      </c>
      <c r="I51" t="s">
        <v>87</v>
      </c>
      <c r="J51" t="s">
        <v>53</v>
      </c>
      <c r="K51" t="s">
        <v>72</v>
      </c>
      <c r="L51" t="s">
        <v>88</v>
      </c>
      <c r="M51" t="s">
        <v>53</v>
      </c>
      <c r="N51" t="s">
        <v>57</v>
      </c>
      <c r="O51">
        <v>1</v>
      </c>
      <c r="P51" t="s">
        <v>53</v>
      </c>
      <c r="Q51">
        <v>2</v>
      </c>
    </row>
    <row r="52" spans="1:17">
      <c r="A52">
        <v>2818.2</v>
      </c>
      <c r="B52">
        <v>2818.2</v>
      </c>
      <c r="C52">
        <v>35474</v>
      </c>
      <c r="D52" s="30">
        <v>10</v>
      </c>
      <c r="G52">
        <v>59.673780000000001</v>
      </c>
      <c r="H52">
        <v>64.071899999999999</v>
      </c>
      <c r="I52" t="s">
        <v>56</v>
      </c>
      <c r="J52" t="s">
        <v>53</v>
      </c>
      <c r="K52" t="s">
        <v>96</v>
      </c>
      <c r="L52" t="s">
        <v>58</v>
      </c>
      <c r="M52" t="s">
        <v>53</v>
      </c>
      <c r="N52" t="s">
        <v>57</v>
      </c>
      <c r="O52" t="s">
        <v>59</v>
      </c>
      <c r="P52" t="s">
        <v>53</v>
      </c>
      <c r="Q52" t="s">
        <v>59</v>
      </c>
    </row>
    <row r="53" spans="1:17">
      <c r="B53">
        <v>2829.07840652</v>
      </c>
      <c r="C53">
        <v>35336.802951600002</v>
      </c>
      <c r="D53" s="30" t="s">
        <v>97</v>
      </c>
      <c r="E53" s="15">
        <v>1938900</v>
      </c>
      <c r="F53" t="s">
        <v>68</v>
      </c>
      <c r="G53">
        <v>19.819613582279999</v>
      </c>
      <c r="H53">
        <v>24.200818492949999</v>
      </c>
      <c r="I53" t="s">
        <v>87</v>
      </c>
      <c r="J53" t="s">
        <v>53</v>
      </c>
      <c r="K53" t="s">
        <v>75</v>
      </c>
      <c r="L53" t="s">
        <v>88</v>
      </c>
      <c r="M53" t="s">
        <v>53</v>
      </c>
      <c r="N53" t="s">
        <v>57</v>
      </c>
      <c r="O53">
        <v>1</v>
      </c>
      <c r="P53" t="s">
        <v>53</v>
      </c>
      <c r="Q53">
        <v>0</v>
      </c>
    </row>
    <row r="54" spans="1:17">
      <c r="B54">
        <v>2829.08094635</v>
      </c>
      <c r="C54">
        <v>35336.7712293</v>
      </c>
      <c r="D54" s="30" t="s">
        <v>97</v>
      </c>
      <c r="E54" s="15">
        <v>1938900</v>
      </c>
      <c r="F54" t="s">
        <v>68</v>
      </c>
      <c r="G54">
        <v>19.819613582279999</v>
      </c>
      <c r="H54">
        <v>24.200814559889999</v>
      </c>
      <c r="I54" t="s">
        <v>87</v>
      </c>
      <c r="J54" t="s">
        <v>53</v>
      </c>
      <c r="K54" t="s">
        <v>75</v>
      </c>
      <c r="L54" t="s">
        <v>88</v>
      </c>
      <c r="M54" t="s">
        <v>53</v>
      </c>
      <c r="N54" t="s">
        <v>57</v>
      </c>
      <c r="O54">
        <v>1</v>
      </c>
      <c r="P54" t="s">
        <v>53</v>
      </c>
      <c r="Q54">
        <v>1</v>
      </c>
    </row>
    <row r="55" spans="1:17">
      <c r="B55">
        <v>2829.0811533000001</v>
      </c>
      <c r="C55">
        <v>35336.7686445</v>
      </c>
      <c r="D55" s="30" t="s">
        <v>97</v>
      </c>
      <c r="E55" s="15">
        <v>1938900</v>
      </c>
      <c r="F55" t="s">
        <v>68</v>
      </c>
      <c r="G55">
        <v>19.819613582279999</v>
      </c>
      <c r="H55">
        <v>24.200814239420001</v>
      </c>
      <c r="I55" t="s">
        <v>87</v>
      </c>
      <c r="J55" t="s">
        <v>53</v>
      </c>
      <c r="K55" t="s">
        <v>75</v>
      </c>
      <c r="L55" t="s">
        <v>88</v>
      </c>
      <c r="M55" t="s">
        <v>53</v>
      </c>
      <c r="N55" t="s">
        <v>57</v>
      </c>
      <c r="O55">
        <v>1</v>
      </c>
      <c r="P55" t="s">
        <v>53</v>
      </c>
      <c r="Q55">
        <v>2</v>
      </c>
    </row>
    <row r="56" spans="1:17">
      <c r="A56">
        <v>2945.1060000000002</v>
      </c>
      <c r="B56">
        <v>2945.0989245999999</v>
      </c>
      <c r="C56">
        <v>33944.793232999997</v>
      </c>
      <c r="D56" s="30" t="s">
        <v>54</v>
      </c>
      <c r="E56" s="15">
        <v>3200600</v>
      </c>
      <c r="F56" t="s">
        <v>68</v>
      </c>
      <c r="G56">
        <v>19.819613582279999</v>
      </c>
      <c r="H56">
        <v>24.028231294800001</v>
      </c>
      <c r="I56" t="s">
        <v>87</v>
      </c>
      <c r="J56" t="s">
        <v>53</v>
      </c>
      <c r="K56" t="s">
        <v>79</v>
      </c>
      <c r="L56" t="s">
        <v>88</v>
      </c>
      <c r="M56" t="s">
        <v>53</v>
      </c>
      <c r="N56" t="s">
        <v>57</v>
      </c>
      <c r="O56">
        <v>1</v>
      </c>
      <c r="P56" t="s">
        <v>53</v>
      </c>
      <c r="Q56">
        <v>0</v>
      </c>
    </row>
    <row r="57" spans="1:17">
      <c r="A57">
        <v>2945.1060000000002</v>
      </c>
      <c r="B57">
        <v>2945.1037353000002</v>
      </c>
      <c r="C57">
        <v>33944.737787999999</v>
      </c>
      <c r="D57" s="30" t="s">
        <v>54</v>
      </c>
      <c r="E57" s="15">
        <v>3200600</v>
      </c>
      <c r="F57" t="s">
        <v>68</v>
      </c>
      <c r="G57">
        <v>19.819613582279999</v>
      </c>
      <c r="H57">
        <v>24.028224420499999</v>
      </c>
      <c r="I57" t="s">
        <v>87</v>
      </c>
      <c r="J57" t="s">
        <v>53</v>
      </c>
      <c r="K57" t="s">
        <v>79</v>
      </c>
      <c r="L57" t="s">
        <v>88</v>
      </c>
      <c r="M57" t="s">
        <v>53</v>
      </c>
      <c r="N57" t="s">
        <v>57</v>
      </c>
      <c r="O57">
        <v>1</v>
      </c>
      <c r="P57" t="s">
        <v>53</v>
      </c>
      <c r="Q57">
        <v>1</v>
      </c>
    </row>
    <row r="58" spans="1:17">
      <c r="A58">
        <v>2945.1060000000002</v>
      </c>
      <c r="B58">
        <v>2945.1041277999998</v>
      </c>
      <c r="C58">
        <v>33944.733265000003</v>
      </c>
      <c r="D58" s="30" t="s">
        <v>54</v>
      </c>
      <c r="E58" s="15">
        <v>3200600</v>
      </c>
      <c r="F58" t="s">
        <v>68</v>
      </c>
      <c r="G58">
        <v>19.819613582279999</v>
      </c>
      <c r="H58">
        <v>24.028223859699999</v>
      </c>
      <c r="I58" t="s">
        <v>87</v>
      </c>
      <c r="J58" t="s">
        <v>53</v>
      </c>
      <c r="K58" t="s">
        <v>79</v>
      </c>
      <c r="L58" t="s">
        <v>88</v>
      </c>
      <c r="M58" t="s">
        <v>53</v>
      </c>
      <c r="N58" t="s">
        <v>57</v>
      </c>
      <c r="O58">
        <v>1</v>
      </c>
      <c r="P58" t="s">
        <v>53</v>
      </c>
      <c r="Q58">
        <v>2</v>
      </c>
    </row>
    <row r="59" spans="1:17">
      <c r="A59">
        <v>3013.7</v>
      </c>
      <c r="B59">
        <v>3013.71</v>
      </c>
      <c r="C59">
        <v>33172</v>
      </c>
      <c r="D59" s="30">
        <v>40</v>
      </c>
      <c r="G59">
        <v>59.673780000000001</v>
      </c>
      <c r="H59">
        <v>63.786580000000001</v>
      </c>
      <c r="I59" t="s">
        <v>56</v>
      </c>
      <c r="J59" t="s">
        <v>53</v>
      </c>
      <c r="K59" t="s">
        <v>96</v>
      </c>
      <c r="L59" t="s">
        <v>58</v>
      </c>
      <c r="M59" t="s">
        <v>53</v>
      </c>
      <c r="N59" t="s">
        <v>98</v>
      </c>
      <c r="O59" t="s">
        <v>59</v>
      </c>
      <c r="P59" t="s">
        <v>53</v>
      </c>
      <c r="Q59" t="s">
        <v>93</v>
      </c>
    </row>
    <row r="60" spans="1:17">
      <c r="B60">
        <v>3187.7331755</v>
      </c>
      <c r="C60">
        <v>31361.185959999999</v>
      </c>
      <c r="E60" s="15">
        <v>5636100</v>
      </c>
      <c r="F60" t="s">
        <v>68</v>
      </c>
      <c r="G60">
        <v>19.819613582279999</v>
      </c>
      <c r="H60">
        <v>23.707904838299999</v>
      </c>
      <c r="I60" t="s">
        <v>87</v>
      </c>
      <c r="J60" t="s">
        <v>53</v>
      </c>
      <c r="K60" t="s">
        <v>81</v>
      </c>
      <c r="L60" t="s">
        <v>88</v>
      </c>
      <c r="M60" t="s">
        <v>53</v>
      </c>
      <c r="N60" t="s">
        <v>57</v>
      </c>
      <c r="O60">
        <v>1</v>
      </c>
      <c r="P60" t="s">
        <v>53</v>
      </c>
      <c r="Q60">
        <v>0</v>
      </c>
    </row>
    <row r="61" spans="1:17">
      <c r="A61">
        <v>3187.7449999999999</v>
      </c>
      <c r="B61">
        <v>3187.7443901000001</v>
      </c>
      <c r="C61">
        <v>31361.075633</v>
      </c>
      <c r="D61" s="30" t="s">
        <v>99</v>
      </c>
      <c r="E61" s="15">
        <v>5636100</v>
      </c>
      <c r="F61" t="s">
        <v>68</v>
      </c>
      <c r="G61">
        <v>19.819613582279999</v>
      </c>
      <c r="H61">
        <v>23.707891159500001</v>
      </c>
      <c r="I61" t="s">
        <v>87</v>
      </c>
      <c r="J61" t="s">
        <v>53</v>
      </c>
      <c r="K61" t="s">
        <v>81</v>
      </c>
      <c r="L61" t="s">
        <v>88</v>
      </c>
      <c r="M61" t="s">
        <v>53</v>
      </c>
      <c r="N61" t="s">
        <v>57</v>
      </c>
      <c r="O61">
        <v>1</v>
      </c>
      <c r="P61" t="s">
        <v>53</v>
      </c>
      <c r="Q61">
        <v>1</v>
      </c>
    </row>
    <row r="62" spans="1:17">
      <c r="A62">
        <v>3187.7449999999999</v>
      </c>
      <c r="B62">
        <v>3187.7453046000001</v>
      </c>
      <c r="C62">
        <v>31361.066637</v>
      </c>
      <c r="D62" s="30" t="s">
        <v>99</v>
      </c>
      <c r="E62" s="15">
        <v>5636100</v>
      </c>
      <c r="F62" t="s">
        <v>68</v>
      </c>
      <c r="G62">
        <v>19.819613582279999</v>
      </c>
      <c r="H62">
        <v>23.707890044199999</v>
      </c>
      <c r="I62" t="s">
        <v>87</v>
      </c>
      <c r="J62" t="s">
        <v>53</v>
      </c>
      <c r="K62" t="s">
        <v>81</v>
      </c>
      <c r="L62" t="s">
        <v>88</v>
      </c>
      <c r="M62" t="s">
        <v>53</v>
      </c>
      <c r="N62" t="s">
        <v>57</v>
      </c>
      <c r="O62">
        <v>1</v>
      </c>
      <c r="P62" t="s">
        <v>53</v>
      </c>
      <c r="Q62">
        <v>2</v>
      </c>
    </row>
    <row r="63" spans="1:17">
      <c r="A63">
        <v>3231.2660000000001</v>
      </c>
      <c r="B63">
        <v>3231.2703836999999</v>
      </c>
      <c r="C63">
        <v>30938.649420999998</v>
      </c>
      <c r="D63" s="30">
        <v>0</v>
      </c>
      <c r="E63" s="15">
        <v>510150</v>
      </c>
      <c r="F63" t="s">
        <v>68</v>
      </c>
      <c r="G63">
        <v>20.6157738231</v>
      </c>
      <c r="H63">
        <v>24.451677228339999</v>
      </c>
      <c r="I63" t="s">
        <v>87</v>
      </c>
      <c r="J63" t="s">
        <v>53</v>
      </c>
      <c r="K63" t="s">
        <v>69</v>
      </c>
      <c r="L63" t="s">
        <v>62</v>
      </c>
      <c r="M63" t="s">
        <v>53</v>
      </c>
      <c r="N63" t="s">
        <v>63</v>
      </c>
      <c r="O63">
        <v>0</v>
      </c>
      <c r="P63" t="s">
        <v>53</v>
      </c>
      <c r="Q63">
        <v>1</v>
      </c>
    </row>
    <row r="64" spans="1:17">
      <c r="A64">
        <v>3258.2750000000001</v>
      </c>
      <c r="B64">
        <v>3258.2734953999998</v>
      </c>
      <c r="C64">
        <v>30682.252675</v>
      </c>
      <c r="D64" s="30">
        <v>1</v>
      </c>
      <c r="E64" s="15">
        <v>696270</v>
      </c>
      <c r="F64" t="s">
        <v>68</v>
      </c>
      <c r="G64">
        <v>20.6157738231</v>
      </c>
      <c r="H64">
        <v>24.419888085299998</v>
      </c>
      <c r="I64" t="s">
        <v>87</v>
      </c>
      <c r="J64" t="s">
        <v>53</v>
      </c>
      <c r="K64" t="s">
        <v>70</v>
      </c>
      <c r="L64" t="s">
        <v>62</v>
      </c>
      <c r="M64" t="s">
        <v>53</v>
      </c>
      <c r="N64" t="s">
        <v>63</v>
      </c>
      <c r="O64">
        <v>0</v>
      </c>
      <c r="P64" t="s">
        <v>53</v>
      </c>
      <c r="Q64">
        <v>1</v>
      </c>
    </row>
    <row r="65" spans="1:18">
      <c r="B65">
        <v>3296.7729278000002</v>
      </c>
      <c r="C65">
        <v>30323.960105999999</v>
      </c>
      <c r="E65" s="15">
        <v>984320</v>
      </c>
      <c r="F65" t="s">
        <v>68</v>
      </c>
      <c r="G65">
        <v>20.6157738231</v>
      </c>
      <c r="H65">
        <v>24.375465471150001</v>
      </c>
      <c r="I65" t="s">
        <v>87</v>
      </c>
      <c r="J65" t="s">
        <v>53</v>
      </c>
      <c r="K65" t="s">
        <v>71</v>
      </c>
      <c r="L65" t="s">
        <v>62</v>
      </c>
      <c r="M65" t="s">
        <v>53</v>
      </c>
      <c r="N65" t="s">
        <v>63</v>
      </c>
      <c r="O65">
        <v>0</v>
      </c>
      <c r="P65" t="s">
        <v>53</v>
      </c>
      <c r="Q65">
        <v>1</v>
      </c>
    </row>
    <row r="66" spans="1:18">
      <c r="B66">
        <v>3354.5550871</v>
      </c>
      <c r="C66">
        <v>29801.647429000001</v>
      </c>
      <c r="D66" s="30">
        <v>1</v>
      </c>
      <c r="E66" s="15">
        <v>1453700</v>
      </c>
      <c r="F66" t="s">
        <v>68</v>
      </c>
      <c r="G66">
        <v>20.6157738231</v>
      </c>
      <c r="H66">
        <v>24.310706956650002</v>
      </c>
      <c r="I66" t="s">
        <v>87</v>
      </c>
      <c r="J66" t="s">
        <v>53</v>
      </c>
      <c r="K66" t="s">
        <v>72</v>
      </c>
      <c r="L66" t="s">
        <v>62</v>
      </c>
      <c r="M66" t="s">
        <v>53</v>
      </c>
      <c r="N66" t="s">
        <v>63</v>
      </c>
      <c r="O66">
        <v>0</v>
      </c>
      <c r="P66" t="s">
        <v>53</v>
      </c>
      <c r="Q66">
        <v>1</v>
      </c>
    </row>
    <row r="67" spans="1:18">
      <c r="B67">
        <v>3447.5890218999998</v>
      </c>
      <c r="C67">
        <v>28997.468325000002</v>
      </c>
      <c r="D67" s="30">
        <v>2</v>
      </c>
      <c r="E67" s="15">
        <v>2269100</v>
      </c>
      <c r="F67" t="s">
        <v>68</v>
      </c>
      <c r="G67">
        <v>20.6157738231</v>
      </c>
      <c r="H67">
        <v>24.21100146141</v>
      </c>
      <c r="I67" t="s">
        <v>87</v>
      </c>
      <c r="J67" t="s">
        <v>53</v>
      </c>
      <c r="K67" t="s">
        <v>75</v>
      </c>
      <c r="L67" t="s">
        <v>62</v>
      </c>
      <c r="M67" t="s">
        <v>53</v>
      </c>
      <c r="N67" t="s">
        <v>63</v>
      </c>
      <c r="O67">
        <v>0</v>
      </c>
      <c r="P67" t="s">
        <v>53</v>
      </c>
      <c r="Q67">
        <v>1</v>
      </c>
    </row>
    <row r="68" spans="1:18">
      <c r="B68">
        <v>3449.2707934999999</v>
      </c>
      <c r="C68">
        <v>28983.330366999999</v>
      </c>
      <c r="E68" s="15">
        <v>3.9163000000000001</v>
      </c>
      <c r="F68" t="s">
        <v>68</v>
      </c>
      <c r="G68">
        <v>20.6157738231</v>
      </c>
      <c r="H68">
        <v>24.209248578139</v>
      </c>
      <c r="I68" t="s">
        <v>87</v>
      </c>
      <c r="J68" t="s">
        <v>53</v>
      </c>
      <c r="K68" t="s">
        <v>76</v>
      </c>
      <c r="L68" t="s">
        <v>62</v>
      </c>
      <c r="M68" t="s">
        <v>53</v>
      </c>
      <c r="N68" t="s">
        <v>77</v>
      </c>
      <c r="O68">
        <v>0</v>
      </c>
      <c r="P68" t="s">
        <v>53</v>
      </c>
      <c r="Q68">
        <v>2</v>
      </c>
      <c r="R68" t="s">
        <v>78</v>
      </c>
    </row>
    <row r="69" spans="1:18">
      <c r="A69">
        <v>3554.415</v>
      </c>
      <c r="B69">
        <v>3554.4061347000002</v>
      </c>
      <c r="C69">
        <v>28126.060650899999</v>
      </c>
      <c r="D69" s="30" t="s">
        <v>94</v>
      </c>
      <c r="E69" s="15">
        <v>36386</v>
      </c>
      <c r="F69" t="s">
        <v>68</v>
      </c>
      <c r="G69">
        <v>20.96408587426</v>
      </c>
      <c r="H69">
        <v>24.451272737498002</v>
      </c>
      <c r="I69" t="s">
        <v>55</v>
      </c>
      <c r="J69" t="s">
        <v>53</v>
      </c>
      <c r="K69" t="s">
        <v>100</v>
      </c>
      <c r="L69" t="s">
        <v>57</v>
      </c>
      <c r="M69" t="s">
        <v>53</v>
      </c>
      <c r="N69" t="s">
        <v>92</v>
      </c>
      <c r="O69">
        <v>2</v>
      </c>
      <c r="P69" t="s">
        <v>53</v>
      </c>
      <c r="Q69">
        <v>1</v>
      </c>
    </row>
    <row r="70" spans="1:18">
      <c r="A70">
        <v>3554.415</v>
      </c>
      <c r="B70">
        <v>3554.4062837000001</v>
      </c>
      <c r="C70">
        <v>28126.0594724</v>
      </c>
      <c r="D70" s="30" t="s">
        <v>94</v>
      </c>
      <c r="E70" s="15">
        <v>327450</v>
      </c>
      <c r="F70" t="s">
        <v>68</v>
      </c>
      <c r="G70">
        <v>20.96408587426</v>
      </c>
      <c r="H70">
        <v>24.451272591392001</v>
      </c>
      <c r="I70" t="s">
        <v>55</v>
      </c>
      <c r="J70" t="s">
        <v>53</v>
      </c>
      <c r="K70" t="s">
        <v>100</v>
      </c>
      <c r="L70" t="s">
        <v>57</v>
      </c>
      <c r="M70" t="s">
        <v>53</v>
      </c>
      <c r="N70" t="s">
        <v>92</v>
      </c>
      <c r="O70">
        <v>2</v>
      </c>
      <c r="P70" t="s">
        <v>53</v>
      </c>
      <c r="Q70">
        <v>2</v>
      </c>
    </row>
    <row r="71" spans="1:18">
      <c r="A71">
        <v>3554.415</v>
      </c>
      <c r="B71">
        <v>3554.4062942999999</v>
      </c>
      <c r="C71">
        <v>28126.059388500002</v>
      </c>
      <c r="D71" s="30" t="s">
        <v>94</v>
      </c>
      <c r="E71" s="15">
        <v>130990</v>
      </c>
      <c r="F71" t="s">
        <v>68</v>
      </c>
      <c r="G71">
        <v>20.96408587426</v>
      </c>
      <c r="H71">
        <v>24.45127258099</v>
      </c>
      <c r="I71" t="s">
        <v>55</v>
      </c>
      <c r="J71" t="s">
        <v>53</v>
      </c>
      <c r="K71" t="s">
        <v>100</v>
      </c>
      <c r="L71" t="s">
        <v>57</v>
      </c>
      <c r="M71" t="s">
        <v>53</v>
      </c>
      <c r="N71" t="s">
        <v>92</v>
      </c>
      <c r="O71">
        <v>2</v>
      </c>
      <c r="P71" t="s">
        <v>53</v>
      </c>
      <c r="Q71">
        <v>3</v>
      </c>
    </row>
    <row r="72" spans="1:18">
      <c r="A72">
        <v>3554.415</v>
      </c>
      <c r="B72">
        <v>3554.4157931999998</v>
      </c>
      <c r="C72">
        <v>28125.9842255</v>
      </c>
      <c r="D72" s="30" t="s">
        <v>94</v>
      </c>
      <c r="E72" s="15">
        <v>545790</v>
      </c>
      <c r="F72" t="s">
        <v>68</v>
      </c>
      <c r="G72">
        <v>20.964095349809998</v>
      </c>
      <c r="H72">
        <v>24.451272737498002</v>
      </c>
      <c r="I72" t="s">
        <v>55</v>
      </c>
      <c r="J72" t="s">
        <v>53</v>
      </c>
      <c r="K72" t="s">
        <v>100</v>
      </c>
      <c r="L72" t="s">
        <v>57</v>
      </c>
      <c r="M72" t="s">
        <v>53</v>
      </c>
      <c r="N72" t="s">
        <v>92</v>
      </c>
      <c r="O72">
        <v>1</v>
      </c>
      <c r="P72" t="s">
        <v>53</v>
      </c>
      <c r="Q72">
        <v>1</v>
      </c>
    </row>
    <row r="73" spans="1:18">
      <c r="A73">
        <v>3554.415</v>
      </c>
      <c r="B73">
        <v>3554.4159420999999</v>
      </c>
      <c r="C73">
        <v>28125.983047000002</v>
      </c>
      <c r="D73" s="30" t="s">
        <v>94</v>
      </c>
      <c r="E73" s="15">
        <v>982350</v>
      </c>
      <c r="F73" t="s">
        <v>68</v>
      </c>
      <c r="G73">
        <v>20.964095349809998</v>
      </c>
      <c r="H73">
        <v>24.451272591392001</v>
      </c>
      <c r="I73" t="s">
        <v>55</v>
      </c>
      <c r="J73" t="s">
        <v>53</v>
      </c>
      <c r="K73" t="s">
        <v>100</v>
      </c>
      <c r="L73" t="s">
        <v>57</v>
      </c>
      <c r="M73" t="s">
        <v>53</v>
      </c>
      <c r="N73" t="s">
        <v>92</v>
      </c>
      <c r="O73">
        <v>1</v>
      </c>
      <c r="P73" t="s">
        <v>53</v>
      </c>
      <c r="Q73">
        <v>2</v>
      </c>
    </row>
    <row r="74" spans="1:18">
      <c r="B74">
        <v>3554.5406487</v>
      </c>
      <c r="C74">
        <v>28124.996310300001</v>
      </c>
      <c r="E74" s="15">
        <v>727720</v>
      </c>
      <c r="F74" t="s">
        <v>68</v>
      </c>
      <c r="G74">
        <v>20.964217835669999</v>
      </c>
      <c r="H74">
        <v>24.451272737498002</v>
      </c>
      <c r="I74" t="s">
        <v>55</v>
      </c>
      <c r="J74" t="s">
        <v>53</v>
      </c>
      <c r="K74" t="s">
        <v>100</v>
      </c>
      <c r="L74" t="s">
        <v>57</v>
      </c>
      <c r="M74" t="s">
        <v>53</v>
      </c>
      <c r="N74" t="s">
        <v>92</v>
      </c>
      <c r="O74">
        <v>0</v>
      </c>
      <c r="P74" t="s">
        <v>53</v>
      </c>
      <c r="Q74">
        <v>1</v>
      </c>
    </row>
    <row r="75" spans="1:18">
      <c r="A75">
        <v>3562.9789999999998</v>
      </c>
      <c r="B75">
        <v>3562.9690690000002</v>
      </c>
      <c r="C75">
        <v>28058.466785500001</v>
      </c>
      <c r="D75" s="30" t="s">
        <v>101</v>
      </c>
      <c r="E75" s="15">
        <v>268680</v>
      </c>
      <c r="F75" t="s">
        <v>68</v>
      </c>
      <c r="G75">
        <v>20.96408587426</v>
      </c>
      <c r="H75">
        <v>24.442892166810001</v>
      </c>
      <c r="I75" t="s">
        <v>55</v>
      </c>
      <c r="J75" t="s">
        <v>53</v>
      </c>
      <c r="K75" t="s">
        <v>102</v>
      </c>
      <c r="L75" t="s">
        <v>57</v>
      </c>
      <c r="M75" t="s">
        <v>53</v>
      </c>
      <c r="N75" t="s">
        <v>88</v>
      </c>
      <c r="O75">
        <v>2</v>
      </c>
      <c r="P75" t="s">
        <v>53</v>
      </c>
      <c r="Q75">
        <v>1</v>
      </c>
    </row>
    <row r="76" spans="1:18">
      <c r="A76">
        <v>3562.9789999999998</v>
      </c>
      <c r="B76">
        <v>3562.9787741</v>
      </c>
      <c r="C76">
        <v>28058.390360099998</v>
      </c>
      <c r="D76" s="30" t="s">
        <v>101</v>
      </c>
      <c r="E76" s="15">
        <v>161210</v>
      </c>
      <c r="F76" t="s">
        <v>68</v>
      </c>
      <c r="G76">
        <v>20.964095349809998</v>
      </c>
      <c r="H76">
        <v>24.442892166810001</v>
      </c>
      <c r="I76" t="s">
        <v>55</v>
      </c>
      <c r="J76" t="s">
        <v>53</v>
      </c>
      <c r="K76" t="s">
        <v>102</v>
      </c>
      <c r="L76" t="s">
        <v>57</v>
      </c>
      <c r="M76" t="s">
        <v>53</v>
      </c>
      <c r="N76" t="s">
        <v>88</v>
      </c>
      <c r="O76">
        <v>1</v>
      </c>
      <c r="P76" t="s">
        <v>53</v>
      </c>
      <c r="Q76">
        <v>1</v>
      </c>
    </row>
    <row r="77" spans="1:18">
      <c r="B77">
        <v>3563.1042318</v>
      </c>
      <c r="C77">
        <v>28057.402444899999</v>
      </c>
      <c r="E77" s="15">
        <v>53735</v>
      </c>
      <c r="F77" t="s">
        <v>68</v>
      </c>
      <c r="G77">
        <v>20.964217835669999</v>
      </c>
      <c r="H77">
        <v>24.442892166810001</v>
      </c>
      <c r="I77" t="s">
        <v>55</v>
      </c>
      <c r="J77" t="s">
        <v>53</v>
      </c>
      <c r="K77" t="s">
        <v>102</v>
      </c>
      <c r="L77" t="s">
        <v>57</v>
      </c>
      <c r="M77" t="s">
        <v>53</v>
      </c>
      <c r="N77" t="s">
        <v>88</v>
      </c>
      <c r="O77">
        <v>0</v>
      </c>
      <c r="P77" t="s">
        <v>53</v>
      </c>
      <c r="Q77">
        <v>1</v>
      </c>
    </row>
    <row r="78" spans="1:18">
      <c r="A78">
        <v>3587.27</v>
      </c>
      <c r="B78">
        <v>3587.2617918000001</v>
      </c>
      <c r="C78">
        <v>27868.461785899999</v>
      </c>
      <c r="D78" s="30" t="s">
        <v>94</v>
      </c>
      <c r="E78" s="15">
        <v>50298</v>
      </c>
      <c r="F78" t="s">
        <v>68</v>
      </c>
      <c r="G78">
        <v>20.96408587426</v>
      </c>
      <c r="H78">
        <v>24.419334550736</v>
      </c>
      <c r="I78" t="s">
        <v>55</v>
      </c>
      <c r="J78" t="s">
        <v>53</v>
      </c>
      <c r="K78" t="s">
        <v>103</v>
      </c>
      <c r="L78" t="s">
        <v>57</v>
      </c>
      <c r="M78" t="s">
        <v>53</v>
      </c>
      <c r="N78" t="s">
        <v>92</v>
      </c>
      <c r="O78">
        <v>2</v>
      </c>
      <c r="P78" t="s">
        <v>53</v>
      </c>
      <c r="Q78">
        <v>1</v>
      </c>
    </row>
    <row r="79" spans="1:18">
      <c r="A79">
        <v>3587.27</v>
      </c>
      <c r="B79">
        <v>3587.2619998999999</v>
      </c>
      <c r="C79">
        <v>27868.460168900001</v>
      </c>
      <c r="D79" s="30" t="s">
        <v>94</v>
      </c>
      <c r="E79" s="15">
        <v>452650</v>
      </c>
      <c r="F79" t="s">
        <v>68</v>
      </c>
      <c r="G79">
        <v>20.96408587426</v>
      </c>
      <c r="H79">
        <v>24.419334350260002</v>
      </c>
      <c r="I79" t="s">
        <v>55</v>
      </c>
      <c r="J79" t="s">
        <v>53</v>
      </c>
      <c r="K79" t="s">
        <v>103</v>
      </c>
      <c r="L79" t="s">
        <v>57</v>
      </c>
      <c r="M79" t="s">
        <v>53</v>
      </c>
      <c r="N79" t="s">
        <v>92</v>
      </c>
      <c r="O79">
        <v>2</v>
      </c>
      <c r="P79" t="s">
        <v>53</v>
      </c>
      <c r="Q79">
        <v>2</v>
      </c>
    </row>
    <row r="80" spans="1:18">
      <c r="A80">
        <v>3587.27</v>
      </c>
      <c r="B80">
        <v>3587.2620146999998</v>
      </c>
      <c r="C80">
        <v>27868.460054200001</v>
      </c>
      <c r="D80" s="30" t="s">
        <v>94</v>
      </c>
      <c r="E80" s="15">
        <v>1810700</v>
      </c>
      <c r="F80" t="s">
        <v>68</v>
      </c>
      <c r="G80">
        <v>20.96408587426</v>
      </c>
      <c r="H80">
        <v>24.419334336035998</v>
      </c>
      <c r="I80" t="s">
        <v>55</v>
      </c>
      <c r="J80" t="s">
        <v>53</v>
      </c>
      <c r="K80" t="s">
        <v>103</v>
      </c>
      <c r="L80" t="s">
        <v>57</v>
      </c>
      <c r="M80" t="s">
        <v>53</v>
      </c>
      <c r="N80" t="s">
        <v>92</v>
      </c>
      <c r="O80">
        <v>2</v>
      </c>
      <c r="P80" t="s">
        <v>53</v>
      </c>
      <c r="Q80">
        <v>3</v>
      </c>
    </row>
    <row r="81" spans="1:18">
      <c r="A81">
        <v>3587.27</v>
      </c>
      <c r="B81">
        <v>3587.2716295999999</v>
      </c>
      <c r="C81">
        <v>27868.3853605</v>
      </c>
      <c r="D81" s="30" t="s">
        <v>94</v>
      </c>
      <c r="E81" s="15">
        <v>754480</v>
      </c>
      <c r="F81" t="s">
        <v>68</v>
      </c>
      <c r="G81">
        <v>20.964095349809998</v>
      </c>
      <c r="H81">
        <v>24.419334550736</v>
      </c>
      <c r="I81" t="s">
        <v>55</v>
      </c>
      <c r="J81" t="s">
        <v>53</v>
      </c>
      <c r="K81" t="s">
        <v>103</v>
      </c>
      <c r="L81" t="s">
        <v>57</v>
      </c>
      <c r="M81" t="s">
        <v>53</v>
      </c>
      <c r="N81" t="s">
        <v>92</v>
      </c>
      <c r="O81">
        <v>1</v>
      </c>
      <c r="P81" t="s">
        <v>53</v>
      </c>
      <c r="Q81">
        <v>1</v>
      </c>
    </row>
    <row r="82" spans="1:18">
      <c r="A82">
        <v>3587.27</v>
      </c>
      <c r="B82">
        <v>3587.2718377000001</v>
      </c>
      <c r="C82">
        <v>27868.383743499999</v>
      </c>
      <c r="D82" s="30" t="s">
        <v>94</v>
      </c>
      <c r="E82" s="15">
        <v>1358000</v>
      </c>
      <c r="F82" t="s">
        <v>68</v>
      </c>
      <c r="G82">
        <v>20.964095349809998</v>
      </c>
      <c r="H82">
        <v>24.419334350260002</v>
      </c>
      <c r="I82" t="s">
        <v>55</v>
      </c>
      <c r="J82" t="s">
        <v>53</v>
      </c>
      <c r="K82" t="s">
        <v>103</v>
      </c>
      <c r="L82" t="s">
        <v>57</v>
      </c>
      <c r="M82" t="s">
        <v>53</v>
      </c>
      <c r="N82" t="s">
        <v>92</v>
      </c>
      <c r="O82">
        <v>1</v>
      </c>
      <c r="P82" t="s">
        <v>53</v>
      </c>
      <c r="Q82">
        <v>2</v>
      </c>
    </row>
    <row r="83" spans="1:18">
      <c r="B83">
        <v>3587.3988039000001</v>
      </c>
      <c r="C83">
        <v>27867.397445300001</v>
      </c>
      <c r="D83" s="30">
        <v>0</v>
      </c>
      <c r="E83" s="15">
        <v>1006000</v>
      </c>
      <c r="F83" t="s">
        <v>68</v>
      </c>
      <c r="G83">
        <v>20.964217835669999</v>
      </c>
      <c r="H83">
        <v>24.419334550736</v>
      </c>
      <c r="I83" t="s">
        <v>55</v>
      </c>
      <c r="J83" t="s">
        <v>53</v>
      </c>
      <c r="K83" t="s">
        <v>103</v>
      </c>
      <c r="L83" t="s">
        <v>57</v>
      </c>
      <c r="M83" t="s">
        <v>53</v>
      </c>
      <c r="N83" t="s">
        <v>92</v>
      </c>
      <c r="O83">
        <v>0</v>
      </c>
      <c r="P83" t="s">
        <v>53</v>
      </c>
      <c r="Q83">
        <v>1</v>
      </c>
    </row>
    <row r="84" spans="1:18">
      <c r="B84">
        <v>3599.3044966000002</v>
      </c>
      <c r="C84">
        <v>27775.220867100001</v>
      </c>
      <c r="E84" s="15">
        <v>373580</v>
      </c>
      <c r="F84" t="s">
        <v>68</v>
      </c>
      <c r="G84">
        <v>20.96408587426</v>
      </c>
      <c r="H84">
        <v>24.407774150889999</v>
      </c>
      <c r="I84" t="s">
        <v>55</v>
      </c>
      <c r="J84" t="s">
        <v>53</v>
      </c>
      <c r="K84" t="s">
        <v>104</v>
      </c>
      <c r="L84" t="s">
        <v>57</v>
      </c>
      <c r="M84" t="s">
        <v>53</v>
      </c>
      <c r="N84" t="s">
        <v>88</v>
      </c>
      <c r="O84">
        <v>2</v>
      </c>
      <c r="P84" t="s">
        <v>53</v>
      </c>
      <c r="Q84">
        <v>1</v>
      </c>
    </row>
    <row r="85" spans="1:18">
      <c r="B85">
        <v>3599.3144006000002</v>
      </c>
      <c r="C85">
        <v>27775.144441699998</v>
      </c>
      <c r="E85" s="15">
        <v>224150</v>
      </c>
      <c r="F85" t="s">
        <v>68</v>
      </c>
      <c r="G85">
        <v>20.964095349809998</v>
      </c>
      <c r="H85">
        <v>24.407774150889999</v>
      </c>
      <c r="I85" t="s">
        <v>55</v>
      </c>
      <c r="J85" t="s">
        <v>53</v>
      </c>
      <c r="K85" t="s">
        <v>104</v>
      </c>
      <c r="L85" t="s">
        <v>57</v>
      </c>
      <c r="M85" t="s">
        <v>53</v>
      </c>
      <c r="N85" t="s">
        <v>88</v>
      </c>
      <c r="O85">
        <v>1</v>
      </c>
      <c r="P85" t="s">
        <v>53</v>
      </c>
      <c r="Q85">
        <v>1</v>
      </c>
    </row>
    <row r="86" spans="1:18">
      <c r="B86">
        <v>3599.4424302000002</v>
      </c>
      <c r="C86">
        <v>27774.156526499999</v>
      </c>
      <c r="E86" s="15">
        <v>74716</v>
      </c>
      <c r="F86" t="s">
        <v>68</v>
      </c>
      <c r="G86">
        <v>20.964217835669999</v>
      </c>
      <c r="H86">
        <v>24.407774150889999</v>
      </c>
      <c r="I86" t="s">
        <v>55</v>
      </c>
      <c r="J86" t="s">
        <v>53</v>
      </c>
      <c r="K86" t="s">
        <v>104</v>
      </c>
      <c r="L86" t="s">
        <v>57</v>
      </c>
      <c r="M86" t="s">
        <v>53</v>
      </c>
      <c r="N86" t="s">
        <v>88</v>
      </c>
      <c r="O86">
        <v>0</v>
      </c>
      <c r="P86" t="s">
        <v>53</v>
      </c>
      <c r="Q86">
        <v>1</v>
      </c>
    </row>
    <row r="87" spans="1:18">
      <c r="A87">
        <v>3613.643</v>
      </c>
      <c r="B87">
        <v>3613.6420797000001</v>
      </c>
      <c r="C87">
        <v>27665.022153000002</v>
      </c>
      <c r="D87" s="30">
        <v>3</v>
      </c>
      <c r="E87" s="15">
        <v>3802200</v>
      </c>
      <c r="F87" t="s">
        <v>68</v>
      </c>
      <c r="G87">
        <v>20.6157738231</v>
      </c>
      <c r="H87">
        <v>24.045799201299999</v>
      </c>
      <c r="I87" t="s">
        <v>87</v>
      </c>
      <c r="J87" t="s">
        <v>53</v>
      </c>
      <c r="K87" t="s">
        <v>79</v>
      </c>
      <c r="L87" t="s">
        <v>62</v>
      </c>
      <c r="M87" t="s">
        <v>53</v>
      </c>
      <c r="N87" t="s">
        <v>63</v>
      </c>
      <c r="O87">
        <v>0</v>
      </c>
      <c r="P87" t="s">
        <v>53</v>
      </c>
      <c r="Q87">
        <v>1</v>
      </c>
    </row>
    <row r="88" spans="1:18">
      <c r="B88">
        <v>3616.8023566000002</v>
      </c>
      <c r="C88">
        <v>27640.849760000001</v>
      </c>
      <c r="E88" s="15">
        <v>8.2982999999999993</v>
      </c>
      <c r="F88" t="s">
        <v>68</v>
      </c>
      <c r="G88">
        <v>20.6157738231</v>
      </c>
      <c r="H88">
        <v>24.042802206754999</v>
      </c>
      <c r="I88" t="s">
        <v>87</v>
      </c>
      <c r="J88" t="s">
        <v>53</v>
      </c>
      <c r="K88" t="s">
        <v>80</v>
      </c>
      <c r="L88" t="s">
        <v>62</v>
      </c>
      <c r="M88" t="s">
        <v>53</v>
      </c>
      <c r="N88" t="s">
        <v>77</v>
      </c>
      <c r="O88">
        <v>0</v>
      </c>
      <c r="P88" t="s">
        <v>53</v>
      </c>
      <c r="Q88">
        <v>2</v>
      </c>
      <c r="R88" t="s">
        <v>78</v>
      </c>
    </row>
    <row r="89" spans="1:18">
      <c r="B89">
        <v>3634.2307608000001</v>
      </c>
      <c r="C89">
        <v>27508.2981956</v>
      </c>
      <c r="D89" s="30" t="s">
        <v>95</v>
      </c>
      <c r="E89" s="15">
        <v>72396</v>
      </c>
      <c r="F89" t="s">
        <v>68</v>
      </c>
      <c r="G89">
        <v>20.96408587426</v>
      </c>
      <c r="H89">
        <v>24.374679959533001</v>
      </c>
      <c r="I89" t="s">
        <v>55</v>
      </c>
      <c r="J89" t="s">
        <v>53</v>
      </c>
      <c r="K89" t="s">
        <v>105</v>
      </c>
      <c r="L89" t="s">
        <v>57</v>
      </c>
      <c r="M89" t="s">
        <v>53</v>
      </c>
      <c r="N89" t="s">
        <v>92</v>
      </c>
      <c r="O89">
        <v>2</v>
      </c>
      <c r="P89" t="s">
        <v>53</v>
      </c>
      <c r="Q89">
        <v>1</v>
      </c>
    </row>
    <row r="90" spans="1:18">
      <c r="B90">
        <v>3634.2310650999998</v>
      </c>
      <c r="C90">
        <v>27508.295892499998</v>
      </c>
      <c r="D90" s="30" t="s">
        <v>95</v>
      </c>
      <c r="E90" s="15">
        <v>651510</v>
      </c>
      <c r="F90" t="s">
        <v>68</v>
      </c>
      <c r="G90">
        <v>20.96408587426</v>
      </c>
      <c r="H90">
        <v>24.374679673987</v>
      </c>
      <c r="I90" t="s">
        <v>55</v>
      </c>
      <c r="J90" t="s">
        <v>53</v>
      </c>
      <c r="K90" t="s">
        <v>105</v>
      </c>
      <c r="L90" t="s">
        <v>57</v>
      </c>
      <c r="M90" t="s">
        <v>53</v>
      </c>
      <c r="N90" t="s">
        <v>92</v>
      </c>
      <c r="O90">
        <v>2</v>
      </c>
      <c r="P90" t="s">
        <v>53</v>
      </c>
      <c r="Q90">
        <v>2</v>
      </c>
    </row>
    <row r="91" spans="1:18">
      <c r="B91">
        <v>3634.2310865999998</v>
      </c>
      <c r="C91">
        <v>27508.295730000002</v>
      </c>
      <c r="D91" s="30" t="s">
        <v>95</v>
      </c>
      <c r="E91" s="15">
        <v>2606300</v>
      </c>
      <c r="F91" t="s">
        <v>68</v>
      </c>
      <c r="G91">
        <v>20.96408587426</v>
      </c>
      <c r="H91">
        <v>24.374679653828998</v>
      </c>
      <c r="I91" t="s">
        <v>55</v>
      </c>
      <c r="J91" t="s">
        <v>53</v>
      </c>
      <c r="K91" t="s">
        <v>105</v>
      </c>
      <c r="L91" t="s">
        <v>57</v>
      </c>
      <c r="M91" t="s">
        <v>53</v>
      </c>
      <c r="N91" t="s">
        <v>92</v>
      </c>
      <c r="O91">
        <v>2</v>
      </c>
      <c r="P91" t="s">
        <v>53</v>
      </c>
      <c r="Q91">
        <v>3</v>
      </c>
    </row>
    <row r="92" spans="1:18">
      <c r="B92">
        <v>3634.2408580000001</v>
      </c>
      <c r="C92">
        <v>27508.221770200002</v>
      </c>
      <c r="D92" s="30" t="s">
        <v>95</v>
      </c>
      <c r="E92" s="15">
        <v>1085900</v>
      </c>
      <c r="F92" t="s">
        <v>68</v>
      </c>
      <c r="G92">
        <v>20.964095349809998</v>
      </c>
      <c r="H92">
        <v>24.374679959533001</v>
      </c>
      <c r="I92" t="s">
        <v>55</v>
      </c>
      <c r="J92" t="s">
        <v>53</v>
      </c>
      <c r="K92" t="s">
        <v>105</v>
      </c>
      <c r="L92" t="s">
        <v>57</v>
      </c>
      <c r="M92" t="s">
        <v>53</v>
      </c>
      <c r="N92" t="s">
        <v>92</v>
      </c>
      <c r="O92">
        <v>1</v>
      </c>
      <c r="P92" t="s">
        <v>53</v>
      </c>
      <c r="Q92">
        <v>1</v>
      </c>
    </row>
    <row r="93" spans="1:18">
      <c r="B93">
        <v>3634.2411622999998</v>
      </c>
      <c r="C93">
        <v>27508.2194671</v>
      </c>
      <c r="D93" s="30" t="s">
        <v>95</v>
      </c>
      <c r="E93" s="15">
        <v>1954600</v>
      </c>
      <c r="F93" t="s">
        <v>68</v>
      </c>
      <c r="G93">
        <v>20.964095349809998</v>
      </c>
      <c r="H93">
        <v>24.374679673987</v>
      </c>
      <c r="I93" t="s">
        <v>55</v>
      </c>
      <c r="J93" t="s">
        <v>53</v>
      </c>
      <c r="K93" t="s">
        <v>105</v>
      </c>
      <c r="L93" t="s">
        <v>57</v>
      </c>
      <c r="M93" t="s">
        <v>53</v>
      </c>
      <c r="N93" t="s">
        <v>92</v>
      </c>
      <c r="O93">
        <v>1</v>
      </c>
      <c r="P93" t="s">
        <v>53</v>
      </c>
      <c r="Q93">
        <v>2</v>
      </c>
    </row>
    <row r="94" spans="1:18">
      <c r="B94">
        <v>3634.3713843</v>
      </c>
      <c r="C94">
        <v>27507.233854999999</v>
      </c>
      <c r="D94" s="30">
        <v>0</v>
      </c>
      <c r="E94" s="15">
        <v>1447900</v>
      </c>
      <c r="F94" t="s">
        <v>68</v>
      </c>
      <c r="G94">
        <v>20.964217835669999</v>
      </c>
      <c r="H94">
        <v>24.374679959533001</v>
      </c>
      <c r="I94" t="s">
        <v>55</v>
      </c>
      <c r="J94" t="s">
        <v>53</v>
      </c>
      <c r="K94" t="s">
        <v>105</v>
      </c>
      <c r="L94" t="s">
        <v>57</v>
      </c>
      <c r="M94" t="s">
        <v>53</v>
      </c>
      <c r="N94" t="s">
        <v>92</v>
      </c>
      <c r="O94">
        <v>0</v>
      </c>
      <c r="P94" t="s">
        <v>53</v>
      </c>
      <c r="Q94">
        <v>1</v>
      </c>
    </row>
    <row r="95" spans="1:18">
      <c r="A95">
        <v>3651.99</v>
      </c>
      <c r="B95">
        <v>3651.9815254</v>
      </c>
      <c r="C95">
        <v>27374.595337999999</v>
      </c>
      <c r="D95" s="30" t="s">
        <v>94</v>
      </c>
      <c r="E95" s="15">
        <v>541360</v>
      </c>
      <c r="F95" t="s">
        <v>68</v>
      </c>
      <c r="G95">
        <v>20.96408587426</v>
      </c>
      <c r="H95">
        <v>24.358102918949999</v>
      </c>
      <c r="I95" t="s">
        <v>55</v>
      </c>
      <c r="J95" t="s">
        <v>53</v>
      </c>
      <c r="K95" t="s">
        <v>106</v>
      </c>
      <c r="L95" t="s">
        <v>57</v>
      </c>
      <c r="M95" t="s">
        <v>53</v>
      </c>
      <c r="N95" t="s">
        <v>88</v>
      </c>
      <c r="O95">
        <v>2</v>
      </c>
      <c r="P95" t="s">
        <v>53</v>
      </c>
      <c r="Q95">
        <v>1</v>
      </c>
    </row>
    <row r="96" spans="1:18">
      <c r="A96">
        <v>3651.99</v>
      </c>
      <c r="B96">
        <v>3651.9917214000002</v>
      </c>
      <c r="C96">
        <v>27374.5189126</v>
      </c>
      <c r="D96" s="30" t="s">
        <v>94</v>
      </c>
      <c r="E96" s="15">
        <v>324810</v>
      </c>
      <c r="F96" t="s">
        <v>68</v>
      </c>
      <c r="G96">
        <v>20.964095349809998</v>
      </c>
      <c r="H96">
        <v>24.358102918949999</v>
      </c>
      <c r="I96" t="s">
        <v>55</v>
      </c>
      <c r="J96" t="s">
        <v>53</v>
      </c>
      <c r="K96" t="s">
        <v>106</v>
      </c>
      <c r="L96" t="s">
        <v>57</v>
      </c>
      <c r="M96" t="s">
        <v>53</v>
      </c>
      <c r="N96" t="s">
        <v>88</v>
      </c>
      <c r="O96">
        <v>1</v>
      </c>
      <c r="P96" t="s">
        <v>53</v>
      </c>
      <c r="Q96">
        <v>1</v>
      </c>
    </row>
    <row r="97" spans="1:17">
      <c r="B97">
        <v>3652.1235259</v>
      </c>
      <c r="C97">
        <v>27373.530997400001</v>
      </c>
      <c r="D97" s="30">
        <v>0</v>
      </c>
      <c r="E97" s="15">
        <v>108270</v>
      </c>
      <c r="F97" t="s">
        <v>68</v>
      </c>
      <c r="G97">
        <v>20.964217835669999</v>
      </c>
      <c r="H97">
        <v>24.358102918949999</v>
      </c>
      <c r="I97" t="s">
        <v>55</v>
      </c>
      <c r="J97" t="s">
        <v>53</v>
      </c>
      <c r="K97" t="s">
        <v>106</v>
      </c>
      <c r="L97" t="s">
        <v>57</v>
      </c>
      <c r="M97" t="s">
        <v>53</v>
      </c>
      <c r="N97" t="s">
        <v>88</v>
      </c>
      <c r="O97">
        <v>0</v>
      </c>
      <c r="P97" t="s">
        <v>53</v>
      </c>
      <c r="Q97">
        <v>1</v>
      </c>
    </row>
    <row r="98" spans="1:17">
      <c r="A98">
        <v>3705.0050000000001</v>
      </c>
      <c r="B98">
        <v>3704.9952678999998</v>
      </c>
      <c r="C98">
        <v>26982.9100172</v>
      </c>
      <c r="D98" s="30" t="s">
        <v>107</v>
      </c>
      <c r="E98" s="15">
        <v>109800</v>
      </c>
      <c r="F98" t="s">
        <v>68</v>
      </c>
      <c r="G98">
        <v>20.96408587426</v>
      </c>
      <c r="H98">
        <v>24.309540131498</v>
      </c>
      <c r="I98" t="s">
        <v>55</v>
      </c>
      <c r="J98" t="s">
        <v>53</v>
      </c>
      <c r="K98" t="s">
        <v>108</v>
      </c>
      <c r="L98" t="s">
        <v>57</v>
      </c>
      <c r="M98" t="s">
        <v>53</v>
      </c>
      <c r="N98" t="s">
        <v>92</v>
      </c>
      <c r="O98">
        <v>2</v>
      </c>
      <c r="P98" t="s">
        <v>53</v>
      </c>
      <c r="Q98">
        <v>1</v>
      </c>
    </row>
    <row r="99" spans="1:17">
      <c r="A99">
        <v>3705.0050000000001</v>
      </c>
      <c r="B99">
        <v>3704.9957402</v>
      </c>
      <c r="C99">
        <v>26982.906577500002</v>
      </c>
      <c r="D99" s="30" t="s">
        <v>107</v>
      </c>
      <c r="E99" s="15">
        <v>988140</v>
      </c>
      <c r="F99" t="s">
        <v>68</v>
      </c>
      <c r="G99">
        <v>20.96408587426</v>
      </c>
      <c r="H99">
        <v>24.309539705033</v>
      </c>
      <c r="I99" t="s">
        <v>55</v>
      </c>
      <c r="J99" t="s">
        <v>53</v>
      </c>
      <c r="K99" t="s">
        <v>108</v>
      </c>
      <c r="L99" t="s">
        <v>57</v>
      </c>
      <c r="M99" t="s">
        <v>53</v>
      </c>
      <c r="N99" t="s">
        <v>92</v>
      </c>
      <c r="O99">
        <v>2</v>
      </c>
      <c r="P99" t="s">
        <v>53</v>
      </c>
      <c r="Q99">
        <v>2</v>
      </c>
    </row>
    <row r="100" spans="1:17">
      <c r="A100">
        <v>3705.0050000000001</v>
      </c>
      <c r="B100">
        <v>3704.9957733000001</v>
      </c>
      <c r="C100">
        <v>26982.9063365</v>
      </c>
      <c r="D100" s="30" t="s">
        <v>107</v>
      </c>
      <c r="E100" s="15">
        <v>3952900</v>
      </c>
      <c r="F100" t="s">
        <v>68</v>
      </c>
      <c r="G100">
        <v>20.96408587426</v>
      </c>
      <c r="H100">
        <v>24.309539675151999</v>
      </c>
      <c r="I100" t="s">
        <v>55</v>
      </c>
      <c r="J100" t="s">
        <v>53</v>
      </c>
      <c r="K100" t="s">
        <v>108</v>
      </c>
      <c r="L100" t="s">
        <v>57</v>
      </c>
      <c r="M100" t="s">
        <v>53</v>
      </c>
      <c r="N100" t="s">
        <v>92</v>
      </c>
      <c r="O100">
        <v>2</v>
      </c>
      <c r="P100" t="s">
        <v>53</v>
      </c>
      <c r="Q100">
        <v>3</v>
      </c>
    </row>
    <row r="101" spans="1:17">
      <c r="A101">
        <v>3705.0050000000001</v>
      </c>
      <c r="B101">
        <v>3705.0057621000001</v>
      </c>
      <c r="C101">
        <v>26982.833591800001</v>
      </c>
      <c r="D101" s="30" t="s">
        <v>107</v>
      </c>
      <c r="E101" s="15">
        <v>1647000</v>
      </c>
      <c r="F101" t="s">
        <v>68</v>
      </c>
      <c r="G101">
        <v>20.964095349809998</v>
      </c>
      <c r="H101">
        <v>24.309540131498</v>
      </c>
      <c r="I101" t="s">
        <v>55</v>
      </c>
      <c r="J101" t="s">
        <v>53</v>
      </c>
      <c r="K101" t="s">
        <v>108</v>
      </c>
      <c r="L101" t="s">
        <v>57</v>
      </c>
      <c r="M101" t="s">
        <v>53</v>
      </c>
      <c r="N101" t="s">
        <v>92</v>
      </c>
      <c r="O101">
        <v>1</v>
      </c>
      <c r="P101" t="s">
        <v>53</v>
      </c>
      <c r="Q101">
        <v>1</v>
      </c>
    </row>
    <row r="102" spans="1:17">
      <c r="A102">
        <v>3705.0050000000001</v>
      </c>
      <c r="B102">
        <v>3705.0062343999998</v>
      </c>
      <c r="C102">
        <v>26982.830152099999</v>
      </c>
      <c r="D102" s="30" t="s">
        <v>107</v>
      </c>
      <c r="E102" s="15">
        <v>2964400</v>
      </c>
      <c r="F102" t="s">
        <v>68</v>
      </c>
      <c r="G102">
        <v>20.964095349809998</v>
      </c>
      <c r="H102">
        <v>24.309539705033</v>
      </c>
      <c r="I102" t="s">
        <v>55</v>
      </c>
      <c r="J102" t="s">
        <v>53</v>
      </c>
      <c r="K102" t="s">
        <v>108</v>
      </c>
      <c r="L102" t="s">
        <v>57</v>
      </c>
      <c r="M102" t="s">
        <v>53</v>
      </c>
      <c r="N102" t="s">
        <v>92</v>
      </c>
      <c r="O102">
        <v>1</v>
      </c>
      <c r="P102" t="s">
        <v>53</v>
      </c>
      <c r="Q102">
        <v>2</v>
      </c>
    </row>
    <row r="103" spans="1:17">
      <c r="B103">
        <v>3705.1414209</v>
      </c>
      <c r="C103">
        <v>26981.845676600002</v>
      </c>
      <c r="D103" s="30">
        <v>0</v>
      </c>
      <c r="E103" s="15">
        <v>2196100</v>
      </c>
      <c r="F103" t="s">
        <v>68</v>
      </c>
      <c r="G103">
        <v>20.964217835669999</v>
      </c>
      <c r="H103">
        <v>24.309540131498</v>
      </c>
      <c r="I103" t="s">
        <v>55</v>
      </c>
      <c r="J103" t="s">
        <v>53</v>
      </c>
      <c r="K103" t="s">
        <v>108</v>
      </c>
      <c r="L103" t="s">
        <v>57</v>
      </c>
      <c r="M103" t="s">
        <v>53</v>
      </c>
      <c r="N103" t="s">
        <v>92</v>
      </c>
      <c r="O103">
        <v>0</v>
      </c>
      <c r="P103" t="s">
        <v>53</v>
      </c>
      <c r="Q103">
        <v>1</v>
      </c>
    </row>
    <row r="104" spans="1:17">
      <c r="B104">
        <v>3732.8634708</v>
      </c>
      <c r="C104">
        <v>26781.470503</v>
      </c>
      <c r="D104" s="30" t="s">
        <v>94</v>
      </c>
      <c r="E104" s="15">
        <v>827500</v>
      </c>
      <c r="F104" t="s">
        <v>68</v>
      </c>
      <c r="G104">
        <v>20.96408587426</v>
      </c>
      <c r="H104">
        <v>24.284564816300001</v>
      </c>
      <c r="I104" t="s">
        <v>55</v>
      </c>
      <c r="J104" t="s">
        <v>53</v>
      </c>
      <c r="K104" t="s">
        <v>109</v>
      </c>
      <c r="L104" t="s">
        <v>57</v>
      </c>
      <c r="M104" t="s">
        <v>53</v>
      </c>
      <c r="N104" t="s">
        <v>88</v>
      </c>
      <c r="O104">
        <v>2</v>
      </c>
      <c r="P104" t="s">
        <v>53</v>
      </c>
      <c r="Q104">
        <v>1</v>
      </c>
    </row>
    <row r="105" spans="1:17">
      <c r="B105">
        <v>3732.8741235000002</v>
      </c>
      <c r="C105">
        <v>26781.394077000001</v>
      </c>
      <c r="D105" s="30" t="s">
        <v>94</v>
      </c>
      <c r="E105" s="15">
        <v>496500</v>
      </c>
      <c r="F105" t="s">
        <v>68</v>
      </c>
      <c r="G105">
        <v>20.964095349809998</v>
      </c>
      <c r="H105">
        <v>24.284564816300001</v>
      </c>
      <c r="I105" t="s">
        <v>55</v>
      </c>
      <c r="J105" t="s">
        <v>53</v>
      </c>
      <c r="K105" t="s">
        <v>109</v>
      </c>
      <c r="L105" t="s">
        <v>57</v>
      </c>
      <c r="M105" t="s">
        <v>53</v>
      </c>
      <c r="N105" t="s">
        <v>88</v>
      </c>
      <c r="O105">
        <v>1</v>
      </c>
      <c r="P105" t="s">
        <v>53</v>
      </c>
      <c r="Q105">
        <v>1</v>
      </c>
    </row>
    <row r="106" spans="1:17">
      <c r="B106">
        <v>3733.0118306999998</v>
      </c>
      <c r="C106">
        <v>26780.406161999999</v>
      </c>
      <c r="E106" s="15">
        <v>165500</v>
      </c>
      <c r="F106" t="s">
        <v>68</v>
      </c>
      <c r="G106">
        <v>20.964217835669999</v>
      </c>
      <c r="H106">
        <v>24.284564816300001</v>
      </c>
      <c r="I106" t="s">
        <v>55</v>
      </c>
      <c r="J106" t="s">
        <v>53</v>
      </c>
      <c r="K106" t="s">
        <v>109</v>
      </c>
      <c r="L106" t="s">
        <v>57</v>
      </c>
      <c r="M106" t="s">
        <v>53</v>
      </c>
      <c r="N106" t="s">
        <v>88</v>
      </c>
      <c r="O106">
        <v>0</v>
      </c>
      <c r="P106" t="s">
        <v>53</v>
      </c>
      <c r="Q106">
        <v>1</v>
      </c>
    </row>
    <row r="107" spans="1:17">
      <c r="A107">
        <v>3819.6073999999999</v>
      </c>
      <c r="B107">
        <v>3819.6019692999998</v>
      </c>
      <c r="C107">
        <v>26173.310730500001</v>
      </c>
      <c r="D107" s="30" t="s">
        <v>54</v>
      </c>
      <c r="E107" s="15">
        <v>178760</v>
      </c>
      <c r="F107" t="s">
        <v>68</v>
      </c>
      <c r="G107">
        <v>20.96408587426</v>
      </c>
      <c r="H107">
        <v>24.209162619267001</v>
      </c>
      <c r="I107" t="s">
        <v>55</v>
      </c>
      <c r="J107" t="s">
        <v>53</v>
      </c>
      <c r="K107" t="s">
        <v>76</v>
      </c>
      <c r="L107" t="s">
        <v>57</v>
      </c>
      <c r="M107" t="s">
        <v>53</v>
      </c>
      <c r="N107" t="s">
        <v>92</v>
      </c>
      <c r="O107">
        <v>2</v>
      </c>
      <c r="P107" t="s">
        <v>53</v>
      </c>
      <c r="Q107">
        <v>1</v>
      </c>
    </row>
    <row r="108" spans="1:17">
      <c r="A108">
        <v>3819.6073999999999</v>
      </c>
      <c r="B108">
        <v>3819.6027669999999</v>
      </c>
      <c r="C108">
        <v>26173.305263999999</v>
      </c>
      <c r="D108" s="30" t="s">
        <v>54</v>
      </c>
      <c r="E108" s="15">
        <v>1608700</v>
      </c>
      <c r="F108" t="s">
        <v>68</v>
      </c>
      <c r="G108">
        <v>20.96408587426</v>
      </c>
      <c r="H108">
        <v>24.209161941508999</v>
      </c>
      <c r="I108" t="s">
        <v>55</v>
      </c>
      <c r="J108" t="s">
        <v>53</v>
      </c>
      <c r="K108" t="s">
        <v>76</v>
      </c>
      <c r="L108" t="s">
        <v>57</v>
      </c>
      <c r="M108" t="s">
        <v>53</v>
      </c>
      <c r="N108" t="s">
        <v>92</v>
      </c>
      <c r="O108">
        <v>2</v>
      </c>
      <c r="P108" t="s">
        <v>53</v>
      </c>
      <c r="Q108">
        <v>2</v>
      </c>
    </row>
    <row r="109" spans="1:17">
      <c r="A109">
        <v>3819.6073999999999</v>
      </c>
      <c r="B109">
        <v>3819.6028222999998</v>
      </c>
      <c r="C109">
        <v>26173.304885500002</v>
      </c>
      <c r="D109" s="30" t="s">
        <v>54</v>
      </c>
      <c r="E109" s="15">
        <v>6435300</v>
      </c>
      <c r="F109" t="s">
        <v>68</v>
      </c>
      <c r="G109">
        <v>20.96408587426</v>
      </c>
      <c r="H109">
        <v>24.209161894586</v>
      </c>
      <c r="I109" t="s">
        <v>55</v>
      </c>
      <c r="J109" t="s">
        <v>53</v>
      </c>
      <c r="K109" t="s">
        <v>76</v>
      </c>
      <c r="L109" t="s">
        <v>57</v>
      </c>
      <c r="M109" t="s">
        <v>53</v>
      </c>
      <c r="N109" t="s">
        <v>92</v>
      </c>
      <c r="O109">
        <v>2</v>
      </c>
      <c r="P109" t="s">
        <v>53</v>
      </c>
      <c r="Q109">
        <v>3</v>
      </c>
    </row>
    <row r="110" spans="1:17">
      <c r="A110">
        <v>3819.6073999999999</v>
      </c>
      <c r="B110">
        <v>3819.6131227000001</v>
      </c>
      <c r="C110">
        <v>26173.234305099999</v>
      </c>
      <c r="D110" s="30" t="s">
        <v>54</v>
      </c>
      <c r="E110" s="15">
        <v>2681400</v>
      </c>
      <c r="F110" t="s">
        <v>68</v>
      </c>
      <c r="G110">
        <v>20.964095349809998</v>
      </c>
      <c r="H110">
        <v>24.209162619267001</v>
      </c>
      <c r="I110" t="s">
        <v>55</v>
      </c>
      <c r="J110" t="s">
        <v>53</v>
      </c>
      <c r="K110" t="s">
        <v>76</v>
      </c>
      <c r="L110" t="s">
        <v>57</v>
      </c>
      <c r="M110" t="s">
        <v>53</v>
      </c>
      <c r="N110" t="s">
        <v>92</v>
      </c>
      <c r="O110">
        <v>1</v>
      </c>
      <c r="P110" t="s">
        <v>53</v>
      </c>
      <c r="Q110">
        <v>1</v>
      </c>
    </row>
    <row r="111" spans="1:17">
      <c r="A111">
        <v>3819.6073999999999</v>
      </c>
      <c r="B111">
        <v>3819.6139204999999</v>
      </c>
      <c r="C111">
        <v>26173.2288386</v>
      </c>
      <c r="D111" s="30" t="s">
        <v>54</v>
      </c>
      <c r="E111" s="15">
        <v>4826100</v>
      </c>
      <c r="F111" t="s">
        <v>68</v>
      </c>
      <c r="G111">
        <v>20.964095349809998</v>
      </c>
      <c r="H111">
        <v>24.209161941508999</v>
      </c>
      <c r="I111" t="s">
        <v>55</v>
      </c>
      <c r="J111" t="s">
        <v>53</v>
      </c>
      <c r="K111" t="s">
        <v>76</v>
      </c>
      <c r="L111" t="s">
        <v>57</v>
      </c>
      <c r="M111" t="s">
        <v>53</v>
      </c>
      <c r="N111" t="s">
        <v>92</v>
      </c>
      <c r="O111">
        <v>1</v>
      </c>
      <c r="P111" t="s">
        <v>53</v>
      </c>
      <c r="Q111">
        <v>2</v>
      </c>
    </row>
    <row r="112" spans="1:17">
      <c r="B112">
        <v>3819.7573038</v>
      </c>
      <c r="C112">
        <v>26172.246389899999</v>
      </c>
      <c r="D112" s="30">
        <v>1</v>
      </c>
      <c r="E112" s="15">
        <v>3575200</v>
      </c>
      <c r="F112" t="s">
        <v>68</v>
      </c>
      <c r="G112">
        <v>20.964217835669999</v>
      </c>
      <c r="H112">
        <v>24.209162619267001</v>
      </c>
      <c r="I112" t="s">
        <v>55</v>
      </c>
      <c r="J112" t="s">
        <v>53</v>
      </c>
      <c r="K112" t="s">
        <v>76</v>
      </c>
      <c r="L112" t="s">
        <v>57</v>
      </c>
      <c r="M112" t="s">
        <v>53</v>
      </c>
      <c r="N112" t="s">
        <v>92</v>
      </c>
      <c r="O112">
        <v>0</v>
      </c>
      <c r="P112" t="s">
        <v>53</v>
      </c>
      <c r="Q112">
        <v>1</v>
      </c>
    </row>
    <row r="113" spans="1:18">
      <c r="A113">
        <v>3833.5540000000001</v>
      </c>
      <c r="B113">
        <v>3833.5486977999999</v>
      </c>
      <c r="C113">
        <v>26078.092584000002</v>
      </c>
      <c r="D113" s="30">
        <v>0</v>
      </c>
      <c r="E113" s="15">
        <v>964700</v>
      </c>
      <c r="F113" t="s">
        <v>68</v>
      </c>
      <c r="G113">
        <v>21.218021673199999</v>
      </c>
      <c r="H113">
        <v>24.451292873404199</v>
      </c>
      <c r="I113" t="s">
        <v>55</v>
      </c>
      <c r="J113" t="s">
        <v>53</v>
      </c>
      <c r="K113" t="s">
        <v>100</v>
      </c>
      <c r="L113" t="s">
        <v>63</v>
      </c>
      <c r="M113" t="s">
        <v>53</v>
      </c>
      <c r="N113" t="s">
        <v>77</v>
      </c>
      <c r="O113">
        <v>1</v>
      </c>
      <c r="P113" t="s">
        <v>53</v>
      </c>
      <c r="Q113">
        <v>2</v>
      </c>
    </row>
    <row r="114" spans="1:18">
      <c r="B114">
        <v>3838.1001099999999</v>
      </c>
      <c r="C114">
        <v>26047.168601000001</v>
      </c>
      <c r="E114" s="15">
        <v>374250</v>
      </c>
      <c r="F114" t="s">
        <v>68</v>
      </c>
      <c r="G114">
        <v>21.218021673199999</v>
      </c>
      <c r="H114">
        <v>24.44745878833</v>
      </c>
      <c r="I114" t="s">
        <v>55</v>
      </c>
      <c r="J114" t="s">
        <v>53</v>
      </c>
      <c r="K114" t="s">
        <v>102</v>
      </c>
      <c r="L114" t="s">
        <v>63</v>
      </c>
      <c r="M114" t="s">
        <v>53</v>
      </c>
      <c r="N114" t="s">
        <v>62</v>
      </c>
      <c r="O114">
        <v>1</v>
      </c>
      <c r="P114" t="s">
        <v>53</v>
      </c>
      <c r="Q114">
        <v>0</v>
      </c>
    </row>
    <row r="115" spans="1:18">
      <c r="B115">
        <v>3867.4723364000001</v>
      </c>
      <c r="C115">
        <v>25849.353223999999</v>
      </c>
      <c r="D115" s="30" t="s">
        <v>107</v>
      </c>
      <c r="E115" s="15">
        <v>1359200</v>
      </c>
      <c r="F115" t="s">
        <v>68</v>
      </c>
      <c r="G115">
        <v>20.96408587426</v>
      </c>
      <c r="H115">
        <v>24.1689970101</v>
      </c>
      <c r="I115" t="s">
        <v>55</v>
      </c>
      <c r="J115" t="s">
        <v>53</v>
      </c>
      <c r="K115" t="s">
        <v>110</v>
      </c>
      <c r="L115" t="s">
        <v>57</v>
      </c>
      <c r="M115" t="s">
        <v>53</v>
      </c>
      <c r="N115" t="s">
        <v>88</v>
      </c>
      <c r="O115">
        <v>2</v>
      </c>
      <c r="P115" t="s">
        <v>53</v>
      </c>
      <c r="Q115">
        <v>1</v>
      </c>
    </row>
    <row r="116" spans="1:18">
      <c r="B116">
        <v>3867.4837711</v>
      </c>
      <c r="C116">
        <v>25849.276798999999</v>
      </c>
      <c r="D116" s="30" t="s">
        <v>107</v>
      </c>
      <c r="E116" s="15">
        <v>815510</v>
      </c>
      <c r="F116" t="s">
        <v>68</v>
      </c>
      <c r="G116">
        <v>20.964095349809998</v>
      </c>
      <c r="H116">
        <v>24.1689970101</v>
      </c>
      <c r="I116" t="s">
        <v>55</v>
      </c>
      <c r="J116" t="s">
        <v>53</v>
      </c>
      <c r="K116" t="s">
        <v>110</v>
      </c>
      <c r="L116" t="s">
        <v>57</v>
      </c>
      <c r="M116" t="s">
        <v>53</v>
      </c>
      <c r="N116" t="s">
        <v>88</v>
      </c>
      <c r="O116">
        <v>1</v>
      </c>
      <c r="P116" t="s">
        <v>53</v>
      </c>
      <c r="Q116">
        <v>1</v>
      </c>
    </row>
    <row r="117" spans="1:18">
      <c r="B117">
        <v>3867.6315887999999</v>
      </c>
      <c r="C117">
        <v>25848.288884000001</v>
      </c>
      <c r="D117" s="30">
        <v>1</v>
      </c>
      <c r="E117" s="15">
        <v>271840</v>
      </c>
      <c r="F117" t="s">
        <v>68</v>
      </c>
      <c r="G117">
        <v>20.964217835669999</v>
      </c>
      <c r="H117">
        <v>24.1689970101</v>
      </c>
      <c r="I117" t="s">
        <v>55</v>
      </c>
      <c r="J117" t="s">
        <v>53</v>
      </c>
      <c r="K117" t="s">
        <v>110</v>
      </c>
      <c r="L117" t="s">
        <v>57</v>
      </c>
      <c r="M117" t="s">
        <v>53</v>
      </c>
      <c r="N117" t="s">
        <v>88</v>
      </c>
      <c r="O117">
        <v>0</v>
      </c>
      <c r="P117" t="s">
        <v>53</v>
      </c>
      <c r="Q117">
        <v>1</v>
      </c>
    </row>
    <row r="118" spans="1:18">
      <c r="A118">
        <v>3871.7910000000002</v>
      </c>
      <c r="B118">
        <v>3871.7863913000001</v>
      </c>
      <c r="C118">
        <v>25820.551803999999</v>
      </c>
      <c r="D118" s="30">
        <v>1</v>
      </c>
      <c r="E118" s="15">
        <v>1338600</v>
      </c>
      <c r="F118" t="s">
        <v>68</v>
      </c>
      <c r="G118">
        <v>21.218021673199999</v>
      </c>
      <c r="H118">
        <v>24.419361888242001</v>
      </c>
      <c r="I118" t="s">
        <v>55</v>
      </c>
      <c r="J118" t="s">
        <v>53</v>
      </c>
      <c r="K118" t="s">
        <v>103</v>
      </c>
      <c r="L118" t="s">
        <v>63</v>
      </c>
      <c r="M118" t="s">
        <v>53</v>
      </c>
      <c r="N118" t="s">
        <v>77</v>
      </c>
      <c r="O118">
        <v>1</v>
      </c>
      <c r="P118" t="s">
        <v>53</v>
      </c>
      <c r="Q118">
        <v>2</v>
      </c>
    </row>
    <row r="119" spans="1:18">
      <c r="B119">
        <v>3878.1768422999999</v>
      </c>
      <c r="C119">
        <v>25778.005740000001</v>
      </c>
      <c r="E119" s="15">
        <v>517530</v>
      </c>
      <c r="F119" t="s">
        <v>68</v>
      </c>
      <c r="G119">
        <v>21.218021673199999</v>
      </c>
      <c r="H119">
        <v>24.41408684884</v>
      </c>
      <c r="I119" t="s">
        <v>55</v>
      </c>
      <c r="J119" t="s">
        <v>53</v>
      </c>
      <c r="K119" t="s">
        <v>104</v>
      </c>
      <c r="L119" t="s">
        <v>63</v>
      </c>
      <c r="M119" t="s">
        <v>53</v>
      </c>
      <c r="N119" t="s">
        <v>62</v>
      </c>
      <c r="O119">
        <v>1</v>
      </c>
      <c r="P119" t="s">
        <v>53</v>
      </c>
      <c r="Q119">
        <v>0</v>
      </c>
    </row>
    <row r="120" spans="1:18">
      <c r="B120">
        <v>3888.6046477</v>
      </c>
      <c r="C120">
        <v>25708.880209999999</v>
      </c>
      <c r="E120" s="15">
        <v>9474600</v>
      </c>
      <c r="F120" t="s">
        <v>68</v>
      </c>
      <c r="G120">
        <v>19.819613582279999</v>
      </c>
      <c r="H120">
        <v>23.007108285200001</v>
      </c>
      <c r="I120" t="s">
        <v>87</v>
      </c>
      <c r="J120" t="s">
        <v>53</v>
      </c>
      <c r="K120" t="s">
        <v>83</v>
      </c>
      <c r="L120" t="s">
        <v>88</v>
      </c>
      <c r="M120" t="s">
        <v>53</v>
      </c>
      <c r="N120" t="s">
        <v>57</v>
      </c>
      <c r="O120">
        <v>1</v>
      </c>
      <c r="P120" t="s">
        <v>53</v>
      </c>
      <c r="Q120">
        <v>0</v>
      </c>
    </row>
    <row r="121" spans="1:18">
      <c r="A121">
        <v>3888.6480000000001</v>
      </c>
      <c r="B121">
        <v>3888.6455854999999</v>
      </c>
      <c r="C121">
        <v>25708.609564999999</v>
      </c>
      <c r="D121" s="30" t="s">
        <v>111</v>
      </c>
      <c r="E121" s="15">
        <v>9474600</v>
      </c>
      <c r="F121" t="s">
        <v>68</v>
      </c>
      <c r="G121">
        <v>19.819613582279999</v>
      </c>
      <c r="H121">
        <v>23.007074729500001</v>
      </c>
      <c r="I121" t="s">
        <v>87</v>
      </c>
      <c r="J121" t="s">
        <v>53</v>
      </c>
      <c r="K121" t="s">
        <v>83</v>
      </c>
      <c r="L121" t="s">
        <v>88</v>
      </c>
      <c r="M121" t="s">
        <v>53</v>
      </c>
      <c r="N121" t="s">
        <v>57</v>
      </c>
      <c r="O121">
        <v>1</v>
      </c>
      <c r="P121" t="s">
        <v>53</v>
      </c>
      <c r="Q121">
        <v>1</v>
      </c>
    </row>
    <row r="122" spans="1:18">
      <c r="A122">
        <v>3888.6480000000001</v>
      </c>
      <c r="B122">
        <v>3888.6489095000002</v>
      </c>
      <c r="C122">
        <v>25708.587589999999</v>
      </c>
      <c r="D122" s="30" t="s">
        <v>111</v>
      </c>
      <c r="E122" s="15">
        <v>9474600</v>
      </c>
      <c r="F122" t="s">
        <v>68</v>
      </c>
      <c r="G122">
        <v>19.819613582279999</v>
      </c>
      <c r="H122">
        <v>23.007072004899999</v>
      </c>
      <c r="I122" t="s">
        <v>87</v>
      </c>
      <c r="J122" t="s">
        <v>53</v>
      </c>
      <c r="K122" t="s">
        <v>83</v>
      </c>
      <c r="L122" t="s">
        <v>88</v>
      </c>
      <c r="M122" t="s">
        <v>53</v>
      </c>
      <c r="N122" t="s">
        <v>57</v>
      </c>
      <c r="O122">
        <v>1</v>
      </c>
      <c r="P122" t="s">
        <v>53</v>
      </c>
      <c r="Q122">
        <v>2</v>
      </c>
    </row>
    <row r="123" spans="1:18">
      <c r="B123">
        <v>3926.5443713</v>
      </c>
      <c r="C123">
        <v>25460.477105999998</v>
      </c>
      <c r="D123" s="30">
        <v>1</v>
      </c>
      <c r="E123" s="15">
        <v>1937100</v>
      </c>
      <c r="F123" t="s">
        <v>68</v>
      </c>
      <c r="G123">
        <v>21.218021673199999</v>
      </c>
      <c r="H123">
        <v>24.374718318287002</v>
      </c>
      <c r="I123" t="s">
        <v>55</v>
      </c>
      <c r="J123" t="s">
        <v>53</v>
      </c>
      <c r="K123" t="s">
        <v>105</v>
      </c>
      <c r="L123" t="s">
        <v>63</v>
      </c>
      <c r="M123" t="s">
        <v>53</v>
      </c>
      <c r="N123" t="s">
        <v>77</v>
      </c>
      <c r="O123">
        <v>1</v>
      </c>
      <c r="P123" t="s">
        <v>53</v>
      </c>
      <c r="Q123">
        <v>2</v>
      </c>
    </row>
    <row r="124" spans="1:18">
      <c r="A124">
        <v>3935.9119999999998</v>
      </c>
      <c r="B124">
        <v>3935.9452075999998</v>
      </c>
      <c r="C124">
        <v>25399.667206999999</v>
      </c>
      <c r="D124" s="30">
        <v>0</v>
      </c>
      <c r="E124" s="15">
        <v>744750</v>
      </c>
      <c r="F124" t="s">
        <v>68</v>
      </c>
      <c r="G124">
        <v>21.218021673199999</v>
      </c>
      <c r="H124">
        <v>24.3671788521</v>
      </c>
      <c r="I124" t="s">
        <v>55</v>
      </c>
      <c r="J124" t="s">
        <v>53</v>
      </c>
      <c r="K124" t="s">
        <v>106</v>
      </c>
      <c r="L124" t="s">
        <v>63</v>
      </c>
      <c r="M124" t="s">
        <v>53</v>
      </c>
      <c r="N124" t="s">
        <v>62</v>
      </c>
      <c r="O124">
        <v>1</v>
      </c>
      <c r="P124" t="s">
        <v>53</v>
      </c>
      <c r="Q124">
        <v>0</v>
      </c>
    </row>
    <row r="125" spans="1:18">
      <c r="A125">
        <v>3964.7291</v>
      </c>
      <c r="B125">
        <v>3964.7288137999999</v>
      </c>
      <c r="C125">
        <v>25215.271767999999</v>
      </c>
      <c r="D125" s="30">
        <v>20</v>
      </c>
      <c r="E125" s="15">
        <v>6950700</v>
      </c>
      <c r="F125" t="s">
        <v>68</v>
      </c>
      <c r="G125">
        <v>20.6157738231</v>
      </c>
      <c r="H125">
        <v>23.742068882800002</v>
      </c>
      <c r="I125" t="s">
        <v>87</v>
      </c>
      <c r="J125" t="s">
        <v>53</v>
      </c>
      <c r="K125" t="s">
        <v>81</v>
      </c>
      <c r="L125" t="s">
        <v>62</v>
      </c>
      <c r="M125" t="s">
        <v>53</v>
      </c>
      <c r="N125" t="s">
        <v>63</v>
      </c>
      <c r="O125">
        <v>0</v>
      </c>
      <c r="P125" t="s">
        <v>53</v>
      </c>
      <c r="Q125">
        <v>1</v>
      </c>
    </row>
    <row r="126" spans="1:18">
      <c r="B126">
        <v>3972.0154389999998</v>
      </c>
      <c r="C126">
        <v>25169.015599999999</v>
      </c>
      <c r="E126" s="15">
        <v>22.841999999999999</v>
      </c>
      <c r="F126" t="s">
        <v>68</v>
      </c>
      <c r="G126">
        <v>20.6157738231</v>
      </c>
      <c r="H126">
        <v>23.736333849169998</v>
      </c>
      <c r="I126" t="s">
        <v>87</v>
      </c>
      <c r="J126" t="s">
        <v>53</v>
      </c>
      <c r="K126" t="s">
        <v>82</v>
      </c>
      <c r="L126" t="s">
        <v>62</v>
      </c>
      <c r="M126" t="s">
        <v>53</v>
      </c>
      <c r="N126" t="s">
        <v>77</v>
      </c>
      <c r="O126">
        <v>0</v>
      </c>
      <c r="P126" t="s">
        <v>53</v>
      </c>
      <c r="Q126">
        <v>2</v>
      </c>
      <c r="R126" t="s">
        <v>78</v>
      </c>
    </row>
    <row r="127" spans="1:18">
      <c r="B127">
        <v>4009.2564996000001</v>
      </c>
      <c r="C127">
        <v>24935.231436999999</v>
      </c>
      <c r="D127" s="30">
        <v>1</v>
      </c>
      <c r="E127" s="15">
        <v>2961200</v>
      </c>
      <c r="F127" t="s">
        <v>68</v>
      </c>
      <c r="G127">
        <v>21.218021673199999</v>
      </c>
      <c r="H127">
        <v>24.309596159181002</v>
      </c>
      <c r="I127" t="s">
        <v>55</v>
      </c>
      <c r="J127" t="s">
        <v>53</v>
      </c>
      <c r="K127" t="s">
        <v>108</v>
      </c>
      <c r="L127" t="s">
        <v>63</v>
      </c>
      <c r="M127" t="s">
        <v>53</v>
      </c>
      <c r="N127" t="s">
        <v>77</v>
      </c>
      <c r="O127">
        <v>1</v>
      </c>
      <c r="P127" t="s">
        <v>53</v>
      </c>
      <c r="Q127">
        <v>2</v>
      </c>
    </row>
    <row r="128" spans="1:18">
      <c r="A128">
        <v>4023.973</v>
      </c>
      <c r="B128">
        <v>4023.9797782999999</v>
      </c>
      <c r="C128">
        <v>24843.998237</v>
      </c>
      <c r="D128" s="30">
        <v>1</v>
      </c>
      <c r="E128" s="15">
        <v>1128100</v>
      </c>
      <c r="F128" t="s">
        <v>68</v>
      </c>
      <c r="G128">
        <v>21.218021673199999</v>
      </c>
      <c r="H128">
        <v>24.2982846847</v>
      </c>
      <c r="I128" t="s">
        <v>55</v>
      </c>
      <c r="J128" t="s">
        <v>53</v>
      </c>
      <c r="K128" t="s">
        <v>109</v>
      </c>
      <c r="L128" t="s">
        <v>63</v>
      </c>
      <c r="M128" t="s">
        <v>53</v>
      </c>
      <c r="N128" t="s">
        <v>62</v>
      </c>
      <c r="O128">
        <v>1</v>
      </c>
      <c r="P128" t="s">
        <v>53</v>
      </c>
      <c r="Q128">
        <v>0</v>
      </c>
    </row>
    <row r="129" spans="1:18">
      <c r="A129">
        <v>4026.1914000000002</v>
      </c>
      <c r="B129">
        <v>4026.1843607999999</v>
      </c>
      <c r="C129">
        <v>24830.394914600001</v>
      </c>
      <c r="D129" s="30" t="s">
        <v>112</v>
      </c>
      <c r="E129" s="15">
        <v>322240</v>
      </c>
      <c r="F129" t="s">
        <v>68</v>
      </c>
      <c r="G129">
        <v>20.96408587426</v>
      </c>
      <c r="H129">
        <v>24.042662288854999</v>
      </c>
      <c r="I129" t="s">
        <v>55</v>
      </c>
      <c r="J129" t="s">
        <v>53</v>
      </c>
      <c r="K129" t="s">
        <v>80</v>
      </c>
      <c r="L129" t="s">
        <v>57</v>
      </c>
      <c r="M129" t="s">
        <v>53</v>
      </c>
      <c r="N129" t="s">
        <v>92</v>
      </c>
      <c r="O129">
        <v>2</v>
      </c>
      <c r="P129" t="s">
        <v>53</v>
      </c>
      <c r="Q129">
        <v>1</v>
      </c>
    </row>
    <row r="130" spans="1:18">
      <c r="A130">
        <v>4026.1914000000002</v>
      </c>
      <c r="B130">
        <v>4026.1858944999999</v>
      </c>
      <c r="C130">
        <v>24830.385456100001</v>
      </c>
      <c r="D130" s="30" t="s">
        <v>112</v>
      </c>
      <c r="E130" s="15">
        <v>2899900</v>
      </c>
      <c r="F130" t="s">
        <v>68</v>
      </c>
      <c r="G130">
        <v>20.96408587426</v>
      </c>
      <c r="H130">
        <v>24.042661116144</v>
      </c>
      <c r="I130" t="s">
        <v>55</v>
      </c>
      <c r="J130" t="s">
        <v>53</v>
      </c>
      <c r="K130" t="s">
        <v>80</v>
      </c>
      <c r="L130" t="s">
        <v>57</v>
      </c>
      <c r="M130" t="s">
        <v>53</v>
      </c>
      <c r="N130" t="s">
        <v>92</v>
      </c>
      <c r="O130">
        <v>2</v>
      </c>
      <c r="P130" t="s">
        <v>53</v>
      </c>
      <c r="Q130">
        <v>2</v>
      </c>
    </row>
    <row r="131" spans="1:18">
      <c r="A131">
        <v>4026.1914000000002</v>
      </c>
      <c r="B131">
        <v>4026.1859985000001</v>
      </c>
      <c r="C131">
        <v>24830.3848149</v>
      </c>
      <c r="D131" s="30" t="s">
        <v>112</v>
      </c>
      <c r="E131" s="15">
        <v>11601000</v>
      </c>
      <c r="F131" t="s">
        <v>68</v>
      </c>
      <c r="G131">
        <v>20.96408587426</v>
      </c>
      <c r="H131">
        <v>24.042661036653001</v>
      </c>
      <c r="I131" t="s">
        <v>55</v>
      </c>
      <c r="J131" t="s">
        <v>53</v>
      </c>
      <c r="K131" t="s">
        <v>80</v>
      </c>
      <c r="L131" t="s">
        <v>57</v>
      </c>
      <c r="M131" t="s">
        <v>53</v>
      </c>
      <c r="N131" t="s">
        <v>92</v>
      </c>
      <c r="O131">
        <v>2</v>
      </c>
      <c r="P131" t="s">
        <v>53</v>
      </c>
      <c r="Q131">
        <v>3</v>
      </c>
    </row>
    <row r="132" spans="1:18">
      <c r="A132">
        <v>4026.1914000000002</v>
      </c>
      <c r="B132">
        <v>4026.1967533000002</v>
      </c>
      <c r="C132">
        <v>24830.318489199999</v>
      </c>
      <c r="D132" s="30" t="s">
        <v>112</v>
      </c>
      <c r="E132" s="15">
        <v>4833600</v>
      </c>
      <c r="F132" t="s">
        <v>68</v>
      </c>
      <c r="G132">
        <v>20.964095349809998</v>
      </c>
      <c r="H132">
        <v>24.042662288854999</v>
      </c>
      <c r="I132" t="s">
        <v>55</v>
      </c>
      <c r="J132" t="s">
        <v>53</v>
      </c>
      <c r="K132" t="s">
        <v>80</v>
      </c>
      <c r="L132" t="s">
        <v>57</v>
      </c>
      <c r="M132" t="s">
        <v>53</v>
      </c>
      <c r="N132" t="s">
        <v>92</v>
      </c>
      <c r="O132">
        <v>1</v>
      </c>
      <c r="P132" t="s">
        <v>53</v>
      </c>
      <c r="Q132">
        <v>1</v>
      </c>
    </row>
    <row r="133" spans="1:18">
      <c r="A133">
        <v>4026.1914000000002</v>
      </c>
      <c r="B133">
        <v>4026.1982870000002</v>
      </c>
      <c r="C133">
        <v>24830.309030699998</v>
      </c>
      <c r="D133" s="30" t="s">
        <v>112</v>
      </c>
      <c r="E133" s="15">
        <v>8699700</v>
      </c>
      <c r="F133" t="s">
        <v>68</v>
      </c>
      <c r="G133">
        <v>20.964095349809998</v>
      </c>
      <c r="H133">
        <v>24.042661116144</v>
      </c>
      <c r="I133" t="s">
        <v>55</v>
      </c>
      <c r="J133" t="s">
        <v>53</v>
      </c>
      <c r="K133" t="s">
        <v>80</v>
      </c>
      <c r="L133" t="s">
        <v>57</v>
      </c>
      <c r="M133" t="s">
        <v>53</v>
      </c>
      <c r="N133" t="s">
        <v>92</v>
      </c>
      <c r="O133">
        <v>1</v>
      </c>
      <c r="P133" t="s">
        <v>53</v>
      </c>
      <c r="Q133">
        <v>2</v>
      </c>
    </row>
    <row r="134" spans="1:18">
      <c r="B134">
        <v>4026.3569518999998</v>
      </c>
      <c r="C134">
        <v>24829.330574</v>
      </c>
      <c r="D134" s="30">
        <v>5</v>
      </c>
      <c r="E134" s="15">
        <v>6444800</v>
      </c>
      <c r="F134" t="s">
        <v>68</v>
      </c>
      <c r="G134">
        <v>20.964217835669999</v>
      </c>
      <c r="H134">
        <v>24.042662288854999</v>
      </c>
      <c r="I134" t="s">
        <v>55</v>
      </c>
      <c r="J134" t="s">
        <v>53</v>
      </c>
      <c r="K134" t="s">
        <v>80</v>
      </c>
      <c r="L134" t="s">
        <v>57</v>
      </c>
      <c r="M134" t="s">
        <v>53</v>
      </c>
      <c r="N134" t="s">
        <v>92</v>
      </c>
      <c r="O134">
        <v>0</v>
      </c>
      <c r="P134" t="s">
        <v>53</v>
      </c>
      <c r="Q134">
        <v>1</v>
      </c>
    </row>
    <row r="135" spans="1:18">
      <c r="A135">
        <v>4120.8154000000004</v>
      </c>
      <c r="B135">
        <v>4120.8107571999999</v>
      </c>
      <c r="C135">
        <v>24260.224871999999</v>
      </c>
      <c r="D135" s="30" t="s">
        <v>113</v>
      </c>
      <c r="E135" s="15">
        <v>2473800</v>
      </c>
      <c r="F135" t="s">
        <v>68</v>
      </c>
      <c r="G135">
        <v>20.96408587426</v>
      </c>
      <c r="H135">
        <v>23.971970217599999</v>
      </c>
      <c r="I135" t="s">
        <v>55</v>
      </c>
      <c r="J135" t="s">
        <v>53</v>
      </c>
      <c r="K135" t="s">
        <v>114</v>
      </c>
      <c r="L135" t="s">
        <v>57</v>
      </c>
      <c r="M135" t="s">
        <v>53</v>
      </c>
      <c r="N135" t="s">
        <v>88</v>
      </c>
      <c r="O135">
        <v>2</v>
      </c>
      <c r="P135" t="s">
        <v>53</v>
      </c>
      <c r="Q135">
        <v>1</v>
      </c>
    </row>
    <row r="136" spans="1:18">
      <c r="A136">
        <v>4120.8154000000004</v>
      </c>
      <c r="B136">
        <v>4120.8237390000004</v>
      </c>
      <c r="C136">
        <v>24260.148445999999</v>
      </c>
      <c r="D136" s="30" t="s">
        <v>113</v>
      </c>
      <c r="E136" s="15">
        <v>1484300</v>
      </c>
      <c r="F136" t="s">
        <v>68</v>
      </c>
      <c r="G136">
        <v>20.964095349809998</v>
      </c>
      <c r="H136">
        <v>23.971970217599999</v>
      </c>
      <c r="I136" t="s">
        <v>55</v>
      </c>
      <c r="J136" t="s">
        <v>53</v>
      </c>
      <c r="K136" t="s">
        <v>114</v>
      </c>
      <c r="L136" t="s">
        <v>57</v>
      </c>
      <c r="M136" t="s">
        <v>53</v>
      </c>
      <c r="N136" t="s">
        <v>88</v>
      </c>
      <c r="O136">
        <v>1</v>
      </c>
      <c r="P136" t="s">
        <v>53</v>
      </c>
      <c r="Q136">
        <v>1</v>
      </c>
    </row>
    <row r="137" spans="1:18">
      <c r="B137">
        <v>4120.9915563000004</v>
      </c>
      <c r="C137">
        <v>24259.160531000001</v>
      </c>
      <c r="D137" s="30">
        <v>2</v>
      </c>
      <c r="E137" s="15">
        <v>494760</v>
      </c>
      <c r="F137" t="s">
        <v>68</v>
      </c>
      <c r="G137">
        <v>20.964217835669999</v>
      </c>
      <c r="H137">
        <v>23.971970217599999</v>
      </c>
      <c r="I137" t="s">
        <v>55</v>
      </c>
      <c r="J137" t="s">
        <v>53</v>
      </c>
      <c r="K137" t="s">
        <v>114</v>
      </c>
      <c r="L137" t="s">
        <v>57</v>
      </c>
      <c r="M137" t="s">
        <v>53</v>
      </c>
      <c r="N137" t="s">
        <v>88</v>
      </c>
      <c r="O137">
        <v>0</v>
      </c>
      <c r="P137" t="s">
        <v>53</v>
      </c>
      <c r="Q137">
        <v>1</v>
      </c>
    </row>
    <row r="138" spans="1:18">
      <c r="B138">
        <v>4141.3321395000003</v>
      </c>
      <c r="C138">
        <v>24140.01152</v>
      </c>
      <c r="E138" s="15">
        <v>3.069</v>
      </c>
      <c r="F138" t="s">
        <v>84</v>
      </c>
      <c r="G138">
        <v>21.218021673199999</v>
      </c>
      <c r="H138">
        <v>24.21100146141</v>
      </c>
      <c r="I138" t="s">
        <v>55</v>
      </c>
      <c r="J138" t="s">
        <v>53</v>
      </c>
      <c r="K138" t="s">
        <v>75</v>
      </c>
      <c r="L138" t="s">
        <v>63</v>
      </c>
      <c r="M138" t="s">
        <v>53</v>
      </c>
      <c r="N138" t="s">
        <v>63</v>
      </c>
      <c r="O138">
        <v>1</v>
      </c>
      <c r="P138" t="s">
        <v>53</v>
      </c>
      <c r="Q138">
        <v>1</v>
      </c>
      <c r="R138" t="s">
        <v>78</v>
      </c>
    </row>
    <row r="139" spans="1:18">
      <c r="A139">
        <v>4143.7610000000004</v>
      </c>
      <c r="B139">
        <v>4143.7590421000004</v>
      </c>
      <c r="C139">
        <v>24125.873562000001</v>
      </c>
      <c r="D139" s="30">
        <v>3</v>
      </c>
      <c r="E139" s="15">
        <v>4881200</v>
      </c>
      <c r="F139" t="s">
        <v>68</v>
      </c>
      <c r="G139">
        <v>21.218021673199999</v>
      </c>
      <c r="H139">
        <v>24.209248578139</v>
      </c>
      <c r="I139" t="s">
        <v>55</v>
      </c>
      <c r="J139" t="s">
        <v>53</v>
      </c>
      <c r="K139" t="s">
        <v>76</v>
      </c>
      <c r="L139" t="s">
        <v>63</v>
      </c>
      <c r="M139" t="s">
        <v>53</v>
      </c>
      <c r="N139" t="s">
        <v>77</v>
      </c>
      <c r="O139">
        <v>1</v>
      </c>
      <c r="P139" t="s">
        <v>53</v>
      </c>
      <c r="Q139">
        <v>2</v>
      </c>
    </row>
    <row r="140" spans="1:18">
      <c r="A140">
        <v>4168.9669999999996</v>
      </c>
      <c r="B140">
        <v>4168.9714947000002</v>
      </c>
      <c r="C140">
        <v>23979.971753999998</v>
      </c>
      <c r="D140" s="30">
        <v>1</v>
      </c>
      <c r="E140" s="15">
        <v>1829800</v>
      </c>
      <c r="F140" t="s">
        <v>68</v>
      </c>
      <c r="G140">
        <v>21.218021673199999</v>
      </c>
      <c r="H140">
        <v>24.1911590606</v>
      </c>
      <c r="I140" t="s">
        <v>55</v>
      </c>
      <c r="J140" t="s">
        <v>53</v>
      </c>
      <c r="K140" t="s">
        <v>110</v>
      </c>
      <c r="L140" t="s">
        <v>63</v>
      </c>
      <c r="M140" t="s">
        <v>53</v>
      </c>
      <c r="N140" t="s">
        <v>62</v>
      </c>
      <c r="O140">
        <v>1</v>
      </c>
      <c r="P140" t="s">
        <v>53</v>
      </c>
      <c r="Q140">
        <v>0</v>
      </c>
    </row>
    <row r="141" spans="1:18">
      <c r="B141">
        <v>4383.2785356000004</v>
      </c>
      <c r="C141">
        <v>22807.565348</v>
      </c>
      <c r="E141" s="15">
        <v>5.3170000000000002</v>
      </c>
      <c r="F141" t="s">
        <v>84</v>
      </c>
      <c r="G141">
        <v>21.218021673199999</v>
      </c>
      <c r="H141">
        <v>24.045799201299999</v>
      </c>
      <c r="I141" t="s">
        <v>55</v>
      </c>
      <c r="J141" t="s">
        <v>53</v>
      </c>
      <c r="K141" t="s">
        <v>79</v>
      </c>
      <c r="L141" t="s">
        <v>63</v>
      </c>
      <c r="M141" t="s">
        <v>53</v>
      </c>
      <c r="N141" t="s">
        <v>63</v>
      </c>
      <c r="O141">
        <v>1</v>
      </c>
      <c r="P141" t="s">
        <v>53</v>
      </c>
      <c r="Q141">
        <v>1</v>
      </c>
      <c r="R141" t="s">
        <v>78</v>
      </c>
    </row>
    <row r="142" spans="1:18">
      <c r="A142">
        <v>4387.9296000000004</v>
      </c>
      <c r="B142">
        <v>4387.9291241000001</v>
      </c>
      <c r="C142">
        <v>22783.392954999999</v>
      </c>
      <c r="D142" s="30">
        <v>10</v>
      </c>
      <c r="E142" s="15">
        <v>8988900</v>
      </c>
      <c r="F142" t="s">
        <v>68</v>
      </c>
      <c r="G142">
        <v>21.218021673199999</v>
      </c>
      <c r="H142">
        <v>24.042802206754999</v>
      </c>
      <c r="I142" t="s">
        <v>55</v>
      </c>
      <c r="J142" t="s">
        <v>53</v>
      </c>
      <c r="K142" t="s">
        <v>80</v>
      </c>
      <c r="L142" t="s">
        <v>63</v>
      </c>
      <c r="M142" t="s">
        <v>53</v>
      </c>
      <c r="N142" t="s">
        <v>77</v>
      </c>
      <c r="O142">
        <v>1</v>
      </c>
      <c r="P142" t="s">
        <v>53</v>
      </c>
      <c r="Q142">
        <v>2</v>
      </c>
    </row>
    <row r="143" spans="1:18">
      <c r="A143">
        <v>4437.5510000000004</v>
      </c>
      <c r="B143">
        <v>4437.5534076000004</v>
      </c>
      <c r="C143">
        <v>22528.615149000001</v>
      </c>
      <c r="D143" s="30">
        <v>3</v>
      </c>
      <c r="E143" s="15">
        <v>3268900</v>
      </c>
      <c r="F143" t="s">
        <v>68</v>
      </c>
      <c r="G143">
        <v>21.218021673199999</v>
      </c>
      <c r="H143">
        <v>24.011213786700001</v>
      </c>
      <c r="I143" t="s">
        <v>55</v>
      </c>
      <c r="J143" t="s">
        <v>53</v>
      </c>
      <c r="K143" t="s">
        <v>114</v>
      </c>
      <c r="L143" t="s">
        <v>63</v>
      </c>
      <c r="M143" t="s">
        <v>53</v>
      </c>
      <c r="N143" t="s">
        <v>62</v>
      </c>
      <c r="O143">
        <v>1</v>
      </c>
      <c r="P143" t="s">
        <v>53</v>
      </c>
      <c r="Q143">
        <v>0</v>
      </c>
    </row>
    <row r="144" spans="1:18">
      <c r="A144">
        <v>4471.4802</v>
      </c>
      <c r="B144">
        <v>4471.4703651999998</v>
      </c>
      <c r="C144">
        <v>22357.7341787</v>
      </c>
      <c r="D144" s="30" t="s">
        <v>115</v>
      </c>
      <c r="E144" s="15">
        <v>682750</v>
      </c>
      <c r="F144" t="s">
        <v>68</v>
      </c>
      <c r="G144">
        <v>20.96408587426</v>
      </c>
      <c r="H144">
        <v>23.736091449</v>
      </c>
      <c r="I144" t="s">
        <v>55</v>
      </c>
      <c r="J144" t="s">
        <v>53</v>
      </c>
      <c r="K144" t="s">
        <v>82</v>
      </c>
      <c r="L144" t="s">
        <v>57</v>
      </c>
      <c r="M144" t="s">
        <v>53</v>
      </c>
      <c r="N144" t="s">
        <v>92</v>
      </c>
      <c r="O144">
        <v>2</v>
      </c>
      <c r="P144" t="s">
        <v>53</v>
      </c>
      <c r="Q144">
        <v>1</v>
      </c>
    </row>
    <row r="145" spans="1:18">
      <c r="A145">
        <v>4471.4802</v>
      </c>
      <c r="B145">
        <v>4471.4740693000003</v>
      </c>
      <c r="C145">
        <v>22357.715658199999</v>
      </c>
      <c r="D145" s="30" t="s">
        <v>115</v>
      </c>
      <c r="E145" s="15">
        <v>6144000</v>
      </c>
      <c r="F145" t="s">
        <v>68</v>
      </c>
      <c r="G145">
        <v>20.96408587426</v>
      </c>
      <c r="H145">
        <v>23.736089152750001</v>
      </c>
      <c r="I145" t="s">
        <v>55</v>
      </c>
      <c r="J145" t="s">
        <v>53</v>
      </c>
      <c r="K145" t="s">
        <v>82</v>
      </c>
      <c r="L145" t="s">
        <v>57</v>
      </c>
      <c r="M145" t="s">
        <v>53</v>
      </c>
      <c r="N145" t="s">
        <v>92</v>
      </c>
      <c r="O145">
        <v>2</v>
      </c>
      <c r="P145" t="s">
        <v>53</v>
      </c>
      <c r="Q145">
        <v>2</v>
      </c>
    </row>
    <row r="146" spans="1:18">
      <c r="A146">
        <v>4471.4802</v>
      </c>
      <c r="B146">
        <v>4471.4743096000002</v>
      </c>
      <c r="C146">
        <v>22357.7144567</v>
      </c>
      <c r="D146" s="30" t="s">
        <v>115</v>
      </c>
      <c r="E146" s="15">
        <v>24579000</v>
      </c>
      <c r="F146" t="s">
        <v>68</v>
      </c>
      <c r="G146">
        <v>20.96408587426</v>
      </c>
      <c r="H146">
        <v>23.736089003789999</v>
      </c>
      <c r="I146" t="s">
        <v>55</v>
      </c>
      <c r="J146" t="s">
        <v>53</v>
      </c>
      <c r="K146" t="s">
        <v>82</v>
      </c>
      <c r="L146" t="s">
        <v>57</v>
      </c>
      <c r="M146" t="s">
        <v>53</v>
      </c>
      <c r="N146" t="s">
        <v>92</v>
      </c>
      <c r="O146">
        <v>2</v>
      </c>
      <c r="P146" t="s">
        <v>53</v>
      </c>
      <c r="Q146">
        <v>3</v>
      </c>
    </row>
    <row r="147" spans="1:18">
      <c r="A147">
        <v>4471.4802</v>
      </c>
      <c r="B147">
        <v>4471.4856503000001</v>
      </c>
      <c r="C147">
        <v>22357.657753300002</v>
      </c>
      <c r="D147" s="30" t="s">
        <v>115</v>
      </c>
      <c r="E147" s="15">
        <v>10241000</v>
      </c>
      <c r="F147" t="s">
        <v>68</v>
      </c>
      <c r="G147">
        <v>20.964095349809998</v>
      </c>
      <c r="H147">
        <v>23.736091449</v>
      </c>
      <c r="I147" t="s">
        <v>55</v>
      </c>
      <c r="J147" t="s">
        <v>53</v>
      </c>
      <c r="K147" t="s">
        <v>82</v>
      </c>
      <c r="L147" t="s">
        <v>57</v>
      </c>
      <c r="M147" t="s">
        <v>53</v>
      </c>
      <c r="N147" t="s">
        <v>92</v>
      </c>
      <c r="O147">
        <v>1</v>
      </c>
      <c r="P147" t="s">
        <v>53</v>
      </c>
      <c r="Q147">
        <v>1</v>
      </c>
    </row>
    <row r="148" spans="1:18">
      <c r="A148">
        <v>4471.4802</v>
      </c>
      <c r="B148">
        <v>4471.4893543999997</v>
      </c>
      <c r="C148">
        <v>22357.6392328</v>
      </c>
      <c r="D148" s="30" t="s">
        <v>115</v>
      </c>
      <c r="E148" s="15">
        <v>18432000</v>
      </c>
      <c r="F148" t="s">
        <v>68</v>
      </c>
      <c r="G148">
        <v>20.964095349809998</v>
      </c>
      <c r="H148">
        <v>23.736089152750001</v>
      </c>
      <c r="I148" t="s">
        <v>55</v>
      </c>
      <c r="J148" t="s">
        <v>53</v>
      </c>
      <c r="K148" t="s">
        <v>82</v>
      </c>
      <c r="L148" t="s">
        <v>57</v>
      </c>
      <c r="M148" t="s">
        <v>53</v>
      </c>
      <c r="N148" t="s">
        <v>92</v>
      </c>
      <c r="O148">
        <v>1</v>
      </c>
      <c r="P148" t="s">
        <v>53</v>
      </c>
      <c r="Q148">
        <v>2</v>
      </c>
    </row>
    <row r="149" spans="1:18">
      <c r="B149">
        <v>4471.6832433</v>
      </c>
      <c r="C149">
        <v>22356.669838099999</v>
      </c>
      <c r="D149" s="30">
        <v>25</v>
      </c>
      <c r="E149" s="15">
        <v>13655000</v>
      </c>
      <c r="F149" t="s">
        <v>68</v>
      </c>
      <c r="G149">
        <v>20.964217835669999</v>
      </c>
      <c r="H149">
        <v>23.736091449</v>
      </c>
      <c r="I149" t="s">
        <v>55</v>
      </c>
      <c r="J149" t="s">
        <v>53</v>
      </c>
      <c r="K149" t="s">
        <v>82</v>
      </c>
      <c r="L149" t="s">
        <v>57</v>
      </c>
      <c r="M149" t="s">
        <v>53</v>
      </c>
      <c r="N149" t="s">
        <v>92</v>
      </c>
      <c r="O149">
        <v>0</v>
      </c>
      <c r="P149" t="s">
        <v>53</v>
      </c>
      <c r="Q149">
        <v>1</v>
      </c>
    </row>
    <row r="150" spans="1:18">
      <c r="A150">
        <v>4713.1457</v>
      </c>
      <c r="B150">
        <v>4713.1391640000002</v>
      </c>
      <c r="C150">
        <v>21211.346787999999</v>
      </c>
      <c r="D150" s="30" t="s">
        <v>116</v>
      </c>
      <c r="E150" s="15">
        <v>5289400</v>
      </c>
      <c r="F150" t="s">
        <v>68</v>
      </c>
      <c r="G150">
        <v>20.96408587426</v>
      </c>
      <c r="H150">
        <v>23.593957536200001</v>
      </c>
      <c r="I150" t="s">
        <v>55</v>
      </c>
      <c r="J150" t="s">
        <v>53</v>
      </c>
      <c r="K150" t="s">
        <v>117</v>
      </c>
      <c r="L150" t="s">
        <v>57</v>
      </c>
      <c r="M150" t="s">
        <v>53</v>
      </c>
      <c r="N150" t="s">
        <v>88</v>
      </c>
      <c r="O150">
        <v>2</v>
      </c>
      <c r="P150" t="s">
        <v>53</v>
      </c>
      <c r="Q150">
        <v>1</v>
      </c>
    </row>
    <row r="151" spans="1:18">
      <c r="A151">
        <v>4713.1457</v>
      </c>
      <c r="B151">
        <v>4713.1561449999999</v>
      </c>
      <c r="C151">
        <v>21211.270361999999</v>
      </c>
      <c r="D151" s="30" t="s">
        <v>116</v>
      </c>
      <c r="E151" s="15">
        <v>3173600</v>
      </c>
      <c r="F151" t="s">
        <v>68</v>
      </c>
      <c r="G151">
        <v>20.964095349809998</v>
      </c>
      <c r="H151">
        <v>23.593957536200001</v>
      </c>
      <c r="I151" t="s">
        <v>55</v>
      </c>
      <c r="J151" t="s">
        <v>53</v>
      </c>
      <c r="K151" t="s">
        <v>117</v>
      </c>
      <c r="L151" t="s">
        <v>57</v>
      </c>
      <c r="M151" t="s">
        <v>53</v>
      </c>
      <c r="N151" t="s">
        <v>88</v>
      </c>
      <c r="O151">
        <v>1</v>
      </c>
      <c r="P151" t="s">
        <v>53</v>
      </c>
      <c r="Q151">
        <v>1</v>
      </c>
    </row>
    <row r="152" spans="1:18">
      <c r="B152">
        <v>4713.3756739999999</v>
      </c>
      <c r="C152">
        <v>21210.282447000001</v>
      </c>
      <c r="D152" s="30">
        <v>4</v>
      </c>
      <c r="E152" s="15">
        <v>1057900</v>
      </c>
      <c r="F152" t="s">
        <v>68</v>
      </c>
      <c r="G152">
        <v>20.964217835669999</v>
      </c>
      <c r="H152">
        <v>23.593957536200001</v>
      </c>
      <c r="I152" t="s">
        <v>55</v>
      </c>
      <c r="J152" t="s">
        <v>53</v>
      </c>
      <c r="K152" t="s">
        <v>117</v>
      </c>
      <c r="L152" t="s">
        <v>57</v>
      </c>
      <c r="M152" t="s">
        <v>53</v>
      </c>
      <c r="N152" t="s">
        <v>88</v>
      </c>
      <c r="O152">
        <v>0</v>
      </c>
      <c r="P152" t="s">
        <v>53</v>
      </c>
      <c r="Q152">
        <v>1</v>
      </c>
    </row>
    <row r="153" spans="1:18">
      <c r="B153">
        <v>4910.7474560999999</v>
      </c>
      <c r="C153">
        <v>20357.814963000001</v>
      </c>
      <c r="E153" s="15">
        <v>10.28</v>
      </c>
      <c r="F153" t="s">
        <v>84</v>
      </c>
      <c r="G153">
        <v>21.218021673199999</v>
      </c>
      <c r="H153">
        <v>23.742068882800002</v>
      </c>
      <c r="I153" t="s">
        <v>55</v>
      </c>
      <c r="J153" t="s">
        <v>53</v>
      </c>
      <c r="K153" t="s">
        <v>81</v>
      </c>
      <c r="L153" t="s">
        <v>63</v>
      </c>
      <c r="M153" t="s">
        <v>53</v>
      </c>
      <c r="N153" t="s">
        <v>63</v>
      </c>
      <c r="O153">
        <v>1</v>
      </c>
      <c r="P153" t="s">
        <v>53</v>
      </c>
      <c r="Q153">
        <v>1</v>
      </c>
      <c r="R153" t="s">
        <v>78</v>
      </c>
    </row>
    <row r="154" spans="1:18">
      <c r="B154">
        <v>4920.6127011999997</v>
      </c>
      <c r="C154">
        <v>20317.000515</v>
      </c>
      <c r="E154" s="15">
        <v>62.19</v>
      </c>
      <c r="F154" t="s">
        <v>84</v>
      </c>
      <c r="G154">
        <v>21.218021673199999</v>
      </c>
      <c r="H154">
        <v>23.737008536459001</v>
      </c>
      <c r="I154" t="s">
        <v>55</v>
      </c>
      <c r="J154" t="s">
        <v>53</v>
      </c>
      <c r="K154" t="s">
        <v>118</v>
      </c>
      <c r="L154" t="s">
        <v>63</v>
      </c>
      <c r="M154" t="s">
        <v>53</v>
      </c>
      <c r="N154" t="s">
        <v>119</v>
      </c>
      <c r="O154">
        <v>1</v>
      </c>
      <c r="P154" t="s">
        <v>53</v>
      </c>
      <c r="Q154">
        <v>3</v>
      </c>
      <c r="R154" t="s">
        <v>78</v>
      </c>
    </row>
    <row r="155" spans="1:18">
      <c r="A155">
        <v>4921.9313000000002</v>
      </c>
      <c r="B155">
        <v>4921.9310127999997</v>
      </c>
      <c r="C155">
        <v>20311.558795000001</v>
      </c>
      <c r="D155" s="30">
        <v>20</v>
      </c>
      <c r="E155" s="15">
        <v>19863000</v>
      </c>
      <c r="F155" t="s">
        <v>68</v>
      </c>
      <c r="G155">
        <v>21.218021673199999</v>
      </c>
      <c r="H155">
        <v>23.736333849169998</v>
      </c>
      <c r="I155" t="s">
        <v>55</v>
      </c>
      <c r="J155" t="s">
        <v>53</v>
      </c>
      <c r="K155" t="s">
        <v>82</v>
      </c>
      <c r="L155" t="s">
        <v>63</v>
      </c>
      <c r="M155" t="s">
        <v>53</v>
      </c>
      <c r="N155" t="s">
        <v>77</v>
      </c>
      <c r="O155">
        <v>1</v>
      </c>
      <c r="P155" t="s">
        <v>53</v>
      </c>
      <c r="Q155">
        <v>2</v>
      </c>
    </row>
    <row r="156" spans="1:18">
      <c r="A156">
        <v>5015.6782999999996</v>
      </c>
      <c r="B156">
        <v>5015.6779809999998</v>
      </c>
      <c r="C156">
        <v>19931.924799</v>
      </c>
      <c r="D156" s="30">
        <v>100</v>
      </c>
      <c r="E156" s="15">
        <v>13372000</v>
      </c>
      <c r="F156" t="s">
        <v>68</v>
      </c>
      <c r="G156">
        <v>20.6157738231</v>
      </c>
      <c r="H156">
        <v>23.087017385399999</v>
      </c>
      <c r="I156" t="s">
        <v>87</v>
      </c>
      <c r="J156" t="s">
        <v>53</v>
      </c>
      <c r="K156" t="s">
        <v>83</v>
      </c>
      <c r="L156" t="s">
        <v>62</v>
      </c>
      <c r="M156" t="s">
        <v>53</v>
      </c>
      <c r="N156" t="s">
        <v>63</v>
      </c>
      <c r="O156">
        <v>0</v>
      </c>
      <c r="P156" t="s">
        <v>53</v>
      </c>
      <c r="Q156">
        <v>1</v>
      </c>
    </row>
    <row r="157" spans="1:18">
      <c r="B157">
        <v>5042.0874696000001</v>
      </c>
      <c r="C157">
        <v>19827.526548000002</v>
      </c>
      <c r="E157" s="15">
        <v>102.2</v>
      </c>
      <c r="F157" t="s">
        <v>84</v>
      </c>
      <c r="G157">
        <v>20.6157738231</v>
      </c>
      <c r="H157">
        <v>23.07407365281</v>
      </c>
      <c r="I157" t="s">
        <v>87</v>
      </c>
      <c r="J157" t="s">
        <v>53</v>
      </c>
      <c r="K157" t="s">
        <v>85</v>
      </c>
      <c r="L157" t="s">
        <v>62</v>
      </c>
      <c r="M157" t="s">
        <v>53</v>
      </c>
      <c r="N157" t="s">
        <v>77</v>
      </c>
      <c r="O157">
        <v>0</v>
      </c>
      <c r="P157" t="s">
        <v>53</v>
      </c>
      <c r="Q157">
        <v>2</v>
      </c>
      <c r="R157" t="s">
        <v>78</v>
      </c>
    </row>
    <row r="158" spans="1:18">
      <c r="A158">
        <v>5047.7380000000003</v>
      </c>
      <c r="B158">
        <v>5047.7385430000004</v>
      </c>
      <c r="C158">
        <v>19805.329409000002</v>
      </c>
      <c r="D158" s="30">
        <v>10</v>
      </c>
      <c r="E158" s="15">
        <v>6771200</v>
      </c>
      <c r="F158" t="s">
        <v>68</v>
      </c>
      <c r="G158">
        <v>21.218021673199999</v>
      </c>
      <c r="H158">
        <v>23.673569408599999</v>
      </c>
      <c r="I158" t="s">
        <v>55</v>
      </c>
      <c r="J158" t="s">
        <v>53</v>
      </c>
      <c r="K158" t="s">
        <v>117</v>
      </c>
      <c r="L158" t="s">
        <v>63</v>
      </c>
      <c r="M158" t="s">
        <v>53</v>
      </c>
      <c r="N158" t="s">
        <v>62</v>
      </c>
      <c r="O158">
        <v>1</v>
      </c>
      <c r="P158" t="s">
        <v>53</v>
      </c>
      <c r="Q158">
        <v>0</v>
      </c>
    </row>
    <row r="159" spans="1:18">
      <c r="B159">
        <v>5874.4338687999998</v>
      </c>
      <c r="C159">
        <v>17018.2002168</v>
      </c>
      <c r="E159" s="15">
        <v>4310</v>
      </c>
      <c r="F159" t="s">
        <v>84</v>
      </c>
      <c r="G159">
        <v>20.96408587426</v>
      </c>
      <c r="H159">
        <v>23.07407365281</v>
      </c>
      <c r="I159" t="s">
        <v>55</v>
      </c>
      <c r="J159" t="s">
        <v>53</v>
      </c>
      <c r="K159" t="s">
        <v>85</v>
      </c>
      <c r="L159" t="s">
        <v>57</v>
      </c>
      <c r="M159" t="s">
        <v>53</v>
      </c>
      <c r="N159" t="s">
        <v>77</v>
      </c>
      <c r="O159">
        <v>2</v>
      </c>
      <c r="P159" t="s">
        <v>53</v>
      </c>
      <c r="Q159">
        <v>2</v>
      </c>
    </row>
    <row r="160" spans="1:18">
      <c r="B160">
        <v>5874.4602500000001</v>
      </c>
      <c r="C160">
        <v>17018.123791400001</v>
      </c>
      <c r="E160" s="15">
        <v>12320</v>
      </c>
      <c r="F160" t="s">
        <v>84</v>
      </c>
      <c r="G160">
        <v>20.964095349809998</v>
      </c>
      <c r="H160">
        <v>23.07407365281</v>
      </c>
      <c r="I160" t="s">
        <v>55</v>
      </c>
      <c r="J160" t="s">
        <v>53</v>
      </c>
      <c r="K160" t="s">
        <v>85</v>
      </c>
      <c r="L160" t="s">
        <v>57</v>
      </c>
      <c r="M160" t="s">
        <v>53</v>
      </c>
      <c r="N160" t="s">
        <v>77</v>
      </c>
      <c r="O160">
        <v>1</v>
      </c>
      <c r="P160" t="s">
        <v>53</v>
      </c>
      <c r="Q160">
        <v>2</v>
      </c>
    </row>
    <row r="161" spans="1:18">
      <c r="B161">
        <v>5875.5986966999999</v>
      </c>
      <c r="C161">
        <v>17014.826417799999</v>
      </c>
      <c r="E161" s="15">
        <v>1964100</v>
      </c>
      <c r="F161" t="s">
        <v>68</v>
      </c>
      <c r="G161">
        <v>20.96408587426</v>
      </c>
      <c r="H161">
        <v>23.073655355069999</v>
      </c>
      <c r="I161" t="s">
        <v>55</v>
      </c>
      <c r="J161" t="s">
        <v>53</v>
      </c>
      <c r="K161" t="s">
        <v>85</v>
      </c>
      <c r="L161" t="s">
        <v>57</v>
      </c>
      <c r="M161" t="s">
        <v>53</v>
      </c>
      <c r="N161" t="s">
        <v>92</v>
      </c>
      <c r="O161">
        <v>2</v>
      </c>
      <c r="P161" t="s">
        <v>53</v>
      </c>
      <c r="Q161">
        <v>1</v>
      </c>
    </row>
    <row r="162" spans="1:18">
      <c r="A162">
        <v>5875.6210000000001</v>
      </c>
      <c r="B162">
        <v>5875.6139604999998</v>
      </c>
      <c r="C162">
        <v>17014.782216600001</v>
      </c>
      <c r="D162" s="30" t="s">
        <v>111</v>
      </c>
      <c r="E162" s="15">
        <v>17673000</v>
      </c>
      <c r="F162" t="s">
        <v>68</v>
      </c>
      <c r="G162">
        <v>20.96408587426</v>
      </c>
      <c r="H162">
        <v>23.073649874819999</v>
      </c>
      <c r="I162" t="s">
        <v>55</v>
      </c>
      <c r="J162" t="s">
        <v>53</v>
      </c>
      <c r="K162" t="s">
        <v>85</v>
      </c>
      <c r="L162" t="s">
        <v>57</v>
      </c>
      <c r="M162" t="s">
        <v>53</v>
      </c>
      <c r="N162" t="s">
        <v>92</v>
      </c>
      <c r="O162">
        <v>2</v>
      </c>
      <c r="P162" t="s">
        <v>53</v>
      </c>
      <c r="Q162">
        <v>2</v>
      </c>
    </row>
    <row r="163" spans="1:18">
      <c r="A163">
        <v>5875.6210000000001</v>
      </c>
      <c r="B163">
        <v>5875.6148280999996</v>
      </c>
      <c r="C163">
        <v>17014.779704199998</v>
      </c>
      <c r="D163" s="30" t="s">
        <v>111</v>
      </c>
      <c r="E163" s="15">
        <v>70708000</v>
      </c>
      <c r="F163" t="s">
        <v>68</v>
      </c>
      <c r="G163">
        <v>20.96408587426</v>
      </c>
      <c r="H163">
        <v>23.07364956332</v>
      </c>
      <c r="I163" t="s">
        <v>55</v>
      </c>
      <c r="J163" t="s">
        <v>53</v>
      </c>
      <c r="K163" t="s">
        <v>85</v>
      </c>
      <c r="L163" t="s">
        <v>57</v>
      </c>
      <c r="M163" t="s">
        <v>53</v>
      </c>
      <c r="N163" t="s">
        <v>92</v>
      </c>
      <c r="O163">
        <v>2</v>
      </c>
      <c r="P163" t="s">
        <v>53</v>
      </c>
      <c r="Q163">
        <v>3</v>
      </c>
    </row>
    <row r="164" spans="1:18">
      <c r="A164">
        <v>5875.6210000000001</v>
      </c>
      <c r="B164">
        <v>5875.6250884000001</v>
      </c>
      <c r="C164">
        <v>17014.7499924</v>
      </c>
      <c r="D164" s="30" t="s">
        <v>111</v>
      </c>
      <c r="E164" s="15">
        <v>29462000</v>
      </c>
      <c r="F164" t="s">
        <v>68</v>
      </c>
      <c r="G164">
        <v>20.964095349809998</v>
      </c>
      <c r="H164">
        <v>23.073655355069999</v>
      </c>
      <c r="I164" t="s">
        <v>55</v>
      </c>
      <c r="J164" t="s">
        <v>53</v>
      </c>
      <c r="K164" t="s">
        <v>85</v>
      </c>
      <c r="L164" t="s">
        <v>57</v>
      </c>
      <c r="M164" t="s">
        <v>53</v>
      </c>
      <c r="N164" t="s">
        <v>92</v>
      </c>
      <c r="O164">
        <v>1</v>
      </c>
      <c r="P164" t="s">
        <v>53</v>
      </c>
      <c r="Q164">
        <v>1</v>
      </c>
    </row>
    <row r="165" spans="1:18">
      <c r="A165">
        <v>5875.6210000000001</v>
      </c>
      <c r="B165">
        <v>5875.6403523999998</v>
      </c>
      <c r="C165">
        <v>17014.705791199998</v>
      </c>
      <c r="D165" s="30" t="s">
        <v>111</v>
      </c>
      <c r="E165" s="15">
        <v>53019000</v>
      </c>
      <c r="F165" t="s">
        <v>68</v>
      </c>
      <c r="G165">
        <v>20.964095349809998</v>
      </c>
      <c r="H165">
        <v>23.073649874819999</v>
      </c>
      <c r="I165" t="s">
        <v>55</v>
      </c>
      <c r="J165" t="s">
        <v>53</v>
      </c>
      <c r="K165" t="s">
        <v>85</v>
      </c>
      <c r="L165" t="s">
        <v>57</v>
      </c>
      <c r="M165" t="s">
        <v>53</v>
      </c>
      <c r="N165" t="s">
        <v>92</v>
      </c>
      <c r="O165">
        <v>1</v>
      </c>
      <c r="P165" t="s">
        <v>53</v>
      </c>
      <c r="Q165">
        <v>2</v>
      </c>
    </row>
    <row r="166" spans="1:18">
      <c r="B166">
        <v>5875.9662635000004</v>
      </c>
      <c r="C166">
        <v>17013.762077200001</v>
      </c>
      <c r="D166" s="30">
        <v>100</v>
      </c>
      <c r="E166" s="15">
        <v>39282000</v>
      </c>
      <c r="F166" t="s">
        <v>68</v>
      </c>
      <c r="G166">
        <v>20.964217835669999</v>
      </c>
      <c r="H166">
        <v>23.073655355069999</v>
      </c>
      <c r="I166" t="s">
        <v>55</v>
      </c>
      <c r="J166" t="s">
        <v>53</v>
      </c>
      <c r="K166" t="s">
        <v>85</v>
      </c>
      <c r="L166" t="s">
        <v>57</v>
      </c>
      <c r="M166" t="s">
        <v>53</v>
      </c>
      <c r="N166" t="s">
        <v>92</v>
      </c>
      <c r="O166">
        <v>0</v>
      </c>
      <c r="P166" t="s">
        <v>53</v>
      </c>
      <c r="Q166">
        <v>1</v>
      </c>
    </row>
    <row r="167" spans="1:18">
      <c r="B167">
        <v>6631.9018230000001</v>
      </c>
      <c r="C167">
        <v>15074.467994000001</v>
      </c>
      <c r="E167" s="15">
        <v>23.748999999999999</v>
      </c>
      <c r="F167" t="s">
        <v>68</v>
      </c>
      <c r="G167">
        <v>21.218021673199999</v>
      </c>
      <c r="H167">
        <v>23.087017385399999</v>
      </c>
      <c r="I167" t="s">
        <v>55</v>
      </c>
      <c r="J167" t="s">
        <v>53</v>
      </c>
      <c r="K167" t="s">
        <v>83</v>
      </c>
      <c r="L167" t="s">
        <v>63</v>
      </c>
      <c r="M167" t="s">
        <v>53</v>
      </c>
      <c r="N167" t="s">
        <v>63</v>
      </c>
      <c r="O167">
        <v>1</v>
      </c>
      <c r="P167" t="s">
        <v>53</v>
      </c>
      <c r="Q167">
        <v>1</v>
      </c>
      <c r="R167" t="s">
        <v>78</v>
      </c>
    </row>
    <row r="168" spans="1:18">
      <c r="A168">
        <v>6678.1509999999998</v>
      </c>
      <c r="B168">
        <v>6678.1517039999999</v>
      </c>
      <c r="C168">
        <v>14970.069743</v>
      </c>
      <c r="D168" s="30">
        <v>100</v>
      </c>
      <c r="E168" s="15">
        <v>63705000</v>
      </c>
      <c r="F168" t="s">
        <v>68</v>
      </c>
      <c r="G168">
        <v>21.218021673199999</v>
      </c>
      <c r="H168">
        <v>23.07407365281</v>
      </c>
      <c r="I168" t="s">
        <v>55</v>
      </c>
      <c r="J168" t="s">
        <v>53</v>
      </c>
      <c r="K168" t="s">
        <v>85</v>
      </c>
      <c r="L168" t="s">
        <v>63</v>
      </c>
      <c r="M168" t="s">
        <v>53</v>
      </c>
      <c r="N168" t="s">
        <v>77</v>
      </c>
      <c r="O168">
        <v>1</v>
      </c>
      <c r="P168" t="s">
        <v>53</v>
      </c>
      <c r="Q168">
        <v>2</v>
      </c>
    </row>
    <row r="169" spans="1:18">
      <c r="B169">
        <v>6679.6768339999999</v>
      </c>
      <c r="C169">
        <v>14966.651743</v>
      </c>
      <c r="E169" s="15">
        <v>15100</v>
      </c>
      <c r="F169" t="s">
        <v>84</v>
      </c>
      <c r="G169">
        <v>21.218021673199999</v>
      </c>
      <c r="H169">
        <v>23.073649874819999</v>
      </c>
      <c r="I169" t="s">
        <v>55</v>
      </c>
      <c r="J169" t="s">
        <v>53</v>
      </c>
      <c r="K169" t="s">
        <v>85</v>
      </c>
      <c r="L169" t="s">
        <v>63</v>
      </c>
      <c r="M169" t="s">
        <v>53</v>
      </c>
      <c r="N169" t="s">
        <v>92</v>
      </c>
      <c r="O169">
        <v>1</v>
      </c>
      <c r="P169" t="s">
        <v>53</v>
      </c>
      <c r="Q169">
        <v>2</v>
      </c>
    </row>
    <row r="170" spans="1:18">
      <c r="A170">
        <v>7065.19</v>
      </c>
      <c r="B170">
        <v>7065.1771399999998</v>
      </c>
      <c r="C170">
        <v>14150.025229999999</v>
      </c>
      <c r="D170" s="30" t="s">
        <v>115</v>
      </c>
      <c r="E170" s="15">
        <v>15474000</v>
      </c>
      <c r="F170" t="s">
        <v>68</v>
      </c>
      <c r="G170">
        <v>20.96408587426</v>
      </c>
      <c r="H170">
        <v>22.718465298000002</v>
      </c>
      <c r="I170" t="s">
        <v>55</v>
      </c>
      <c r="J170" t="s">
        <v>53</v>
      </c>
      <c r="K170" t="s">
        <v>120</v>
      </c>
      <c r="L170" t="s">
        <v>57</v>
      </c>
      <c r="M170" t="s">
        <v>53</v>
      </c>
      <c r="N170" t="s">
        <v>88</v>
      </c>
      <c r="O170">
        <v>2</v>
      </c>
      <c r="P170" t="s">
        <v>53</v>
      </c>
      <c r="Q170">
        <v>1</v>
      </c>
    </row>
    <row r="171" spans="1:18">
      <c r="A171">
        <v>7065.19</v>
      </c>
      <c r="B171">
        <v>7065.2152999999998</v>
      </c>
      <c r="C171">
        <v>14149.9488</v>
      </c>
      <c r="D171" s="30" t="s">
        <v>115</v>
      </c>
      <c r="E171" s="15">
        <v>9284400</v>
      </c>
      <c r="F171" t="s">
        <v>68</v>
      </c>
      <c r="G171">
        <v>20.964095349809998</v>
      </c>
      <c r="H171">
        <v>22.718465298000002</v>
      </c>
      <c r="I171" t="s">
        <v>55</v>
      </c>
      <c r="J171" t="s">
        <v>53</v>
      </c>
      <c r="K171" t="s">
        <v>120</v>
      </c>
      <c r="L171" t="s">
        <v>57</v>
      </c>
      <c r="M171" t="s">
        <v>53</v>
      </c>
      <c r="N171" t="s">
        <v>88</v>
      </c>
      <c r="O171">
        <v>1</v>
      </c>
      <c r="P171" t="s">
        <v>53</v>
      </c>
      <c r="Q171">
        <v>1</v>
      </c>
    </row>
    <row r="172" spans="1:18">
      <c r="A172">
        <v>7065.71</v>
      </c>
      <c r="B172">
        <v>7065.7086099999997</v>
      </c>
      <c r="C172">
        <v>14148.96089</v>
      </c>
      <c r="D172" s="30">
        <v>30</v>
      </c>
      <c r="E172" s="15">
        <v>3094800</v>
      </c>
      <c r="F172" t="s">
        <v>68</v>
      </c>
      <c r="G172">
        <v>20.964217835669999</v>
      </c>
      <c r="H172">
        <v>22.718465298000002</v>
      </c>
      <c r="I172" t="s">
        <v>55</v>
      </c>
      <c r="J172" t="s">
        <v>53</v>
      </c>
      <c r="K172" t="s">
        <v>120</v>
      </c>
      <c r="L172" t="s">
        <v>57</v>
      </c>
      <c r="M172" t="s">
        <v>53</v>
      </c>
      <c r="N172" t="s">
        <v>88</v>
      </c>
      <c r="O172">
        <v>0</v>
      </c>
      <c r="P172" t="s">
        <v>53</v>
      </c>
      <c r="Q172">
        <v>1</v>
      </c>
    </row>
    <row r="173" spans="1:18">
      <c r="B173">
        <v>7160.5556299999998</v>
      </c>
      <c r="C173">
        <v>13961.548280000001</v>
      </c>
      <c r="E173" s="15">
        <v>95686</v>
      </c>
      <c r="F173" t="s">
        <v>68</v>
      </c>
      <c r="G173">
        <v>22.718465298000002</v>
      </c>
      <c r="H173">
        <v>24.44947656095</v>
      </c>
      <c r="I173" t="s">
        <v>120</v>
      </c>
      <c r="J173" t="s">
        <v>53</v>
      </c>
      <c r="K173" t="s">
        <v>69</v>
      </c>
      <c r="L173" t="s">
        <v>88</v>
      </c>
      <c r="M173" t="s">
        <v>53</v>
      </c>
      <c r="N173" t="s">
        <v>57</v>
      </c>
      <c r="O173">
        <v>1</v>
      </c>
      <c r="P173" t="s">
        <v>53</v>
      </c>
      <c r="Q173">
        <v>0</v>
      </c>
    </row>
    <row r="174" spans="1:18">
      <c r="B174">
        <v>7160.5590700000002</v>
      </c>
      <c r="C174">
        <v>13961.541569999999</v>
      </c>
      <c r="E174" s="15">
        <v>95686</v>
      </c>
      <c r="F174" t="s">
        <v>68</v>
      </c>
      <c r="G174">
        <v>22.718465298000002</v>
      </c>
      <c r="H174">
        <v>24.44947572861</v>
      </c>
      <c r="I174" t="s">
        <v>120</v>
      </c>
      <c r="J174" t="s">
        <v>53</v>
      </c>
      <c r="K174" t="s">
        <v>69</v>
      </c>
      <c r="L174" t="s">
        <v>88</v>
      </c>
      <c r="M174" t="s">
        <v>53</v>
      </c>
      <c r="N174" t="s">
        <v>57</v>
      </c>
      <c r="O174">
        <v>1</v>
      </c>
      <c r="P174" t="s">
        <v>53</v>
      </c>
      <c r="Q174">
        <v>1</v>
      </c>
    </row>
    <row r="175" spans="1:18">
      <c r="B175">
        <v>7160.5593500000004</v>
      </c>
      <c r="C175">
        <v>13961.541020000001</v>
      </c>
      <c r="E175" s="15">
        <v>95686</v>
      </c>
      <c r="F175" t="s">
        <v>68</v>
      </c>
      <c r="G175">
        <v>22.718465298000002</v>
      </c>
      <c r="H175">
        <v>24.449475660899999</v>
      </c>
      <c r="I175" t="s">
        <v>120</v>
      </c>
      <c r="J175" t="s">
        <v>53</v>
      </c>
      <c r="K175" t="s">
        <v>69</v>
      </c>
      <c r="L175" t="s">
        <v>88</v>
      </c>
      <c r="M175" t="s">
        <v>53</v>
      </c>
      <c r="N175" t="s">
        <v>57</v>
      </c>
      <c r="O175">
        <v>1</v>
      </c>
      <c r="P175" t="s">
        <v>53</v>
      </c>
      <c r="Q175">
        <v>2</v>
      </c>
    </row>
    <row r="176" spans="1:18">
      <c r="A176">
        <v>7281.3490000000002</v>
      </c>
      <c r="B176">
        <v>7281.3507419999996</v>
      </c>
      <c r="C176">
        <v>13729.93237</v>
      </c>
      <c r="D176" s="30">
        <v>50</v>
      </c>
      <c r="E176" s="15">
        <v>18299000</v>
      </c>
      <c r="F176" t="s">
        <v>68</v>
      </c>
      <c r="G176">
        <v>21.218021673199999</v>
      </c>
      <c r="H176">
        <v>22.920316225000001</v>
      </c>
      <c r="I176" t="s">
        <v>55</v>
      </c>
      <c r="J176" t="s">
        <v>53</v>
      </c>
      <c r="K176" t="s">
        <v>120</v>
      </c>
      <c r="L176" t="s">
        <v>63</v>
      </c>
      <c r="M176" t="s">
        <v>53</v>
      </c>
      <c r="N176" t="s">
        <v>62</v>
      </c>
      <c r="O176">
        <v>1</v>
      </c>
      <c r="P176" t="s">
        <v>53</v>
      </c>
      <c r="Q176">
        <v>0</v>
      </c>
    </row>
    <row r="177" spans="2:17">
      <c r="B177">
        <v>7298.0320400000001</v>
      </c>
      <c r="C177">
        <v>13698.549709999999</v>
      </c>
      <c r="E177" s="15">
        <v>129130</v>
      </c>
      <c r="F177" t="s">
        <v>68</v>
      </c>
      <c r="G177">
        <v>22.718465298000002</v>
      </c>
      <c r="H177">
        <v>24.416868895699999</v>
      </c>
      <c r="I177" t="s">
        <v>120</v>
      </c>
      <c r="J177" t="s">
        <v>53</v>
      </c>
      <c r="K177" t="s">
        <v>70</v>
      </c>
      <c r="L177" t="s">
        <v>88</v>
      </c>
      <c r="M177" t="s">
        <v>53</v>
      </c>
      <c r="N177" t="s">
        <v>57</v>
      </c>
      <c r="O177">
        <v>1</v>
      </c>
      <c r="P177" t="s">
        <v>53</v>
      </c>
      <c r="Q177">
        <v>0</v>
      </c>
    </row>
    <row r="178" spans="2:17">
      <c r="B178">
        <v>7298.0369600000004</v>
      </c>
      <c r="C178">
        <v>13698.54047</v>
      </c>
      <c r="E178" s="15">
        <v>129130</v>
      </c>
      <c r="F178" t="s">
        <v>68</v>
      </c>
      <c r="G178">
        <v>22.718465298000002</v>
      </c>
      <c r="H178">
        <v>24.416867750320002</v>
      </c>
      <c r="I178" t="s">
        <v>120</v>
      </c>
      <c r="J178" t="s">
        <v>53</v>
      </c>
      <c r="K178" t="s">
        <v>70</v>
      </c>
      <c r="L178" t="s">
        <v>88</v>
      </c>
      <c r="M178" t="s">
        <v>53</v>
      </c>
      <c r="N178" t="s">
        <v>57</v>
      </c>
      <c r="O178">
        <v>1</v>
      </c>
      <c r="P178" t="s">
        <v>53</v>
      </c>
      <c r="Q178">
        <v>1</v>
      </c>
    </row>
    <row r="179" spans="2:17">
      <c r="B179">
        <v>7298.0373600000003</v>
      </c>
      <c r="C179">
        <v>13698.539720000001</v>
      </c>
      <c r="E179" s="15">
        <v>129130</v>
      </c>
      <c r="F179" t="s">
        <v>68</v>
      </c>
      <c r="G179">
        <v>22.718465298000002</v>
      </c>
      <c r="H179">
        <v>24.41686765711</v>
      </c>
      <c r="I179" t="s">
        <v>120</v>
      </c>
      <c r="J179" t="s">
        <v>53</v>
      </c>
      <c r="K179" t="s">
        <v>70</v>
      </c>
      <c r="L179" t="s">
        <v>88</v>
      </c>
      <c r="M179" t="s">
        <v>53</v>
      </c>
      <c r="N179" t="s">
        <v>57</v>
      </c>
      <c r="O179">
        <v>1</v>
      </c>
      <c r="P179" t="s">
        <v>53</v>
      </c>
      <c r="Q179">
        <v>2</v>
      </c>
    </row>
    <row r="180" spans="2:17">
      <c r="B180">
        <v>7499.8471399999999</v>
      </c>
      <c r="C180">
        <v>13329.9344</v>
      </c>
      <c r="E180" s="15">
        <v>179420</v>
      </c>
      <c r="F180" t="s">
        <v>68</v>
      </c>
      <c r="G180">
        <v>22.718465298000002</v>
      </c>
      <c r="H180">
        <v>24.371166425670001</v>
      </c>
      <c r="I180" t="s">
        <v>120</v>
      </c>
      <c r="J180" t="s">
        <v>53</v>
      </c>
      <c r="K180" t="s">
        <v>71</v>
      </c>
      <c r="L180" t="s">
        <v>88</v>
      </c>
      <c r="M180" t="s">
        <v>53</v>
      </c>
      <c r="N180" t="s">
        <v>57</v>
      </c>
      <c r="O180">
        <v>1</v>
      </c>
      <c r="P180" t="s">
        <v>53</v>
      </c>
      <c r="Q180">
        <v>0</v>
      </c>
    </row>
    <row r="181" spans="2:17">
      <c r="B181">
        <v>7499.8545700000004</v>
      </c>
      <c r="C181">
        <v>13329.921200000001</v>
      </c>
      <c r="E181" s="15">
        <v>179420</v>
      </c>
      <c r="F181" t="s">
        <v>68</v>
      </c>
      <c r="G181">
        <v>22.718465298000002</v>
      </c>
      <c r="H181">
        <v>24.371164788150001</v>
      </c>
      <c r="I181" t="s">
        <v>120</v>
      </c>
      <c r="J181" t="s">
        <v>53</v>
      </c>
      <c r="K181" t="s">
        <v>71</v>
      </c>
      <c r="L181" t="s">
        <v>88</v>
      </c>
      <c r="M181" t="s">
        <v>53</v>
      </c>
      <c r="N181" t="s">
        <v>57</v>
      </c>
      <c r="O181">
        <v>1</v>
      </c>
      <c r="P181" t="s">
        <v>53</v>
      </c>
      <c r="Q181">
        <v>1</v>
      </c>
    </row>
    <row r="182" spans="2:17">
      <c r="B182">
        <v>7499.8551699999998</v>
      </c>
      <c r="C182">
        <v>13329.920120000001</v>
      </c>
      <c r="E182" s="15">
        <v>179420</v>
      </c>
      <c r="F182" t="s">
        <v>68</v>
      </c>
      <c r="G182">
        <v>22.718465298000002</v>
      </c>
      <c r="H182">
        <v>24.371164654849998</v>
      </c>
      <c r="I182" t="s">
        <v>120</v>
      </c>
      <c r="J182" t="s">
        <v>53</v>
      </c>
      <c r="K182" t="s">
        <v>71</v>
      </c>
      <c r="L182" t="s">
        <v>88</v>
      </c>
      <c r="M182" t="s">
        <v>53</v>
      </c>
      <c r="N182" t="s">
        <v>57</v>
      </c>
      <c r="O182">
        <v>1</v>
      </c>
      <c r="P182" t="s">
        <v>53</v>
      </c>
      <c r="Q182">
        <v>2</v>
      </c>
    </row>
  </sheetData>
  <mergeCells count="6">
    <mergeCell ref="A3:R3"/>
    <mergeCell ref="G4:H4"/>
    <mergeCell ref="D4:D5"/>
    <mergeCell ref="C4:C5"/>
    <mergeCell ref="A4:B4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He 2</vt:lpstr>
      <vt:lpstr>He Spectrum Database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dcterms:created xsi:type="dcterms:W3CDTF">2011-06-16T18:24:51Z</dcterms:created>
  <dcterms:modified xsi:type="dcterms:W3CDTF">2012-05-28T14:54:33Z</dcterms:modified>
</cp:coreProperties>
</file>