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wan/Desktop/Keeper/journal/Keeper_artifact/paper_result/testing_results/"/>
    </mc:Choice>
  </mc:AlternateContent>
  <xr:revisionPtr revIDLastSave="0" documentId="13_ncr:1_{DA1393B6-E400-1448-A1BD-B2C135F7F959}" xr6:coauthVersionLast="47" xr6:coauthVersionMax="47" xr10:uidLastSave="{00000000-0000-0000-0000-000000000000}"/>
  <bookViews>
    <workbookView xWindow="20" yWindow="500" windowWidth="27700" windowHeight="17500" activeTab="2" xr2:uid="{00000000-000D-0000-FFFF-FFFF00000000}"/>
  </bookViews>
  <sheets>
    <sheet name="Vision" sheetId="1" r:id="rId1"/>
    <sheet name="Language" sheetId="2" r:id="rId2"/>
    <sheet name="Speech" sheetId="3" r:id="rId3"/>
    <sheet name="Detected Failures" sheetId="6" r:id="rId4"/>
    <sheet name="result summary" sheetId="9" r:id="rId5"/>
    <sheet name="metadata" sheetId="7" r:id="rId6"/>
    <sheet name="Sheet4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9" l="1"/>
  <c r="T111" i="9"/>
  <c r="S111" i="9"/>
  <c r="R83" i="9"/>
  <c r="S83" i="9"/>
  <c r="T83" i="9"/>
  <c r="V83" i="9" s="1"/>
  <c r="C39" i="6"/>
  <c r="B39" i="6"/>
  <c r="C32" i="6"/>
  <c r="B32" i="6"/>
  <c r="D111" i="7"/>
  <c r="D110" i="7"/>
  <c r="D109" i="7"/>
  <c r="D108" i="7"/>
  <c r="M111" i="9" l="1"/>
  <c r="N111" i="9"/>
  <c r="O111" i="9"/>
  <c r="L111" i="9"/>
  <c r="H111" i="9"/>
  <c r="I111" i="9"/>
  <c r="J111" i="9"/>
  <c r="K111" i="9"/>
  <c r="F111" i="9"/>
  <c r="G111" i="9"/>
  <c r="B40" i="6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27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3" i="9"/>
  <c r="R3" i="9"/>
  <c r="S3" i="9" s="1"/>
  <c r="R4" i="9"/>
  <c r="S4" i="9" s="1"/>
  <c r="R5" i="9"/>
  <c r="S5" i="9" s="1"/>
  <c r="R6" i="9"/>
  <c r="S6" i="9" s="1"/>
  <c r="R7" i="9"/>
  <c r="S7" i="9" s="1"/>
  <c r="R8" i="9"/>
  <c r="S8" i="9" s="1"/>
  <c r="R9" i="9"/>
  <c r="S9" i="9" s="1"/>
  <c r="R10" i="9"/>
  <c r="S10" i="9" s="1"/>
  <c r="R11" i="9"/>
  <c r="S11" i="9" s="1"/>
  <c r="R12" i="9"/>
  <c r="S12" i="9" s="1"/>
  <c r="R13" i="9"/>
  <c r="S13" i="9" s="1"/>
  <c r="R14" i="9"/>
  <c r="S14" i="9" s="1"/>
  <c r="R15" i="9"/>
  <c r="S15" i="9" s="1"/>
  <c r="R16" i="9"/>
  <c r="S16" i="9" s="1"/>
  <c r="R17" i="9"/>
  <c r="S17" i="9" s="1"/>
  <c r="R18" i="9"/>
  <c r="S18" i="9" s="1"/>
  <c r="V18" i="9" s="1"/>
  <c r="R19" i="9"/>
  <c r="S19" i="9" s="1"/>
  <c r="R20" i="9"/>
  <c r="S20" i="9" s="1"/>
  <c r="R21" i="9"/>
  <c r="S21" i="9" s="1"/>
  <c r="R22" i="9"/>
  <c r="S22" i="9" s="1"/>
  <c r="R23" i="9"/>
  <c r="S23" i="9" s="1"/>
  <c r="R24" i="9"/>
  <c r="S24" i="9" s="1"/>
  <c r="R25" i="9"/>
  <c r="S25" i="9" s="1"/>
  <c r="R26" i="9"/>
  <c r="S26" i="9" s="1"/>
  <c r="V26" i="9" s="1"/>
  <c r="R28" i="9"/>
  <c r="S28" i="9" s="1"/>
  <c r="R29" i="9"/>
  <c r="S29" i="9" s="1"/>
  <c r="R30" i="9"/>
  <c r="S30" i="9" s="1"/>
  <c r="R31" i="9"/>
  <c r="S31" i="9" s="1"/>
  <c r="R32" i="9"/>
  <c r="S32" i="9" s="1"/>
  <c r="R33" i="9"/>
  <c r="S33" i="9" s="1"/>
  <c r="R34" i="9"/>
  <c r="S34" i="9" s="1"/>
  <c r="R35" i="9"/>
  <c r="S35" i="9" s="1"/>
  <c r="V35" i="9" s="1"/>
  <c r="R36" i="9"/>
  <c r="S36" i="9" s="1"/>
  <c r="R37" i="9"/>
  <c r="S37" i="9" s="1"/>
  <c r="R38" i="9"/>
  <c r="S38" i="9" s="1"/>
  <c r="R39" i="9"/>
  <c r="S39" i="9" s="1"/>
  <c r="R40" i="9"/>
  <c r="S40" i="9" s="1"/>
  <c r="R27" i="9"/>
  <c r="S27" i="9" s="1"/>
  <c r="R41" i="9"/>
  <c r="S41" i="9" s="1"/>
  <c r="R42" i="9"/>
  <c r="S42" i="9" s="1"/>
  <c r="R43" i="9"/>
  <c r="S43" i="9" s="1"/>
  <c r="R44" i="9"/>
  <c r="S44" i="9" s="1"/>
  <c r="R45" i="9"/>
  <c r="S45" i="9" s="1"/>
  <c r="R46" i="9"/>
  <c r="S46" i="9" s="1"/>
  <c r="R47" i="9"/>
  <c r="S47" i="9" s="1"/>
  <c r="R48" i="9"/>
  <c r="S48" i="9" s="1"/>
  <c r="R49" i="9"/>
  <c r="S49" i="9" s="1"/>
  <c r="R50" i="9"/>
  <c r="S50" i="9" s="1"/>
  <c r="R51" i="9"/>
  <c r="S51" i="9" s="1"/>
  <c r="R52" i="9"/>
  <c r="S52" i="9" s="1"/>
  <c r="R53" i="9"/>
  <c r="S53" i="9" s="1"/>
  <c r="R54" i="9"/>
  <c r="S54" i="9" s="1"/>
  <c r="R55" i="9"/>
  <c r="S55" i="9" s="1"/>
  <c r="R56" i="9"/>
  <c r="S56" i="9" s="1"/>
  <c r="R57" i="9"/>
  <c r="S57" i="9" s="1"/>
  <c r="R58" i="9"/>
  <c r="S58" i="9" s="1"/>
  <c r="R59" i="9"/>
  <c r="S59" i="9" s="1"/>
  <c r="R60" i="9"/>
  <c r="S60" i="9" s="1"/>
  <c r="R61" i="9"/>
  <c r="S61" i="9" s="1"/>
  <c r="R62" i="9"/>
  <c r="S62" i="9" s="1"/>
  <c r="R63" i="9"/>
  <c r="S63" i="9" s="1"/>
  <c r="R64" i="9"/>
  <c r="S64" i="9" s="1"/>
  <c r="R65" i="9"/>
  <c r="S65" i="9" s="1"/>
  <c r="R66" i="9"/>
  <c r="S66" i="9" s="1"/>
  <c r="R67" i="9"/>
  <c r="S67" i="9" s="1"/>
  <c r="R68" i="9"/>
  <c r="S68" i="9" s="1"/>
  <c r="R69" i="9"/>
  <c r="S69" i="9" s="1"/>
  <c r="R70" i="9"/>
  <c r="S70" i="9" s="1"/>
  <c r="R71" i="9"/>
  <c r="S71" i="9" s="1"/>
  <c r="R72" i="9"/>
  <c r="S72" i="9" s="1"/>
  <c r="R73" i="9"/>
  <c r="S73" i="9" s="1"/>
  <c r="R74" i="9"/>
  <c r="S74" i="9" s="1"/>
  <c r="R75" i="9"/>
  <c r="S75" i="9" s="1"/>
  <c r="R76" i="9"/>
  <c r="S76" i="9" s="1"/>
  <c r="R77" i="9"/>
  <c r="S77" i="9" s="1"/>
  <c r="R78" i="9"/>
  <c r="S78" i="9" s="1"/>
  <c r="R79" i="9"/>
  <c r="S79" i="9" s="1"/>
  <c r="R80" i="9"/>
  <c r="S80" i="9" s="1"/>
  <c r="R81" i="9"/>
  <c r="S81" i="9" s="1"/>
  <c r="R82" i="9"/>
  <c r="S82" i="9" s="1"/>
  <c r="R84" i="9"/>
  <c r="S84" i="9" s="1"/>
  <c r="R85" i="9"/>
  <c r="S85" i="9" s="1"/>
  <c r="R86" i="9"/>
  <c r="S86" i="9" s="1"/>
  <c r="R87" i="9"/>
  <c r="S87" i="9" s="1"/>
  <c r="R88" i="9"/>
  <c r="S88" i="9" s="1"/>
  <c r="R89" i="9"/>
  <c r="S89" i="9" s="1"/>
  <c r="R90" i="9"/>
  <c r="S90" i="9" s="1"/>
  <c r="R91" i="9"/>
  <c r="S91" i="9" s="1"/>
  <c r="R92" i="9"/>
  <c r="S92" i="9" s="1"/>
  <c r="R93" i="9"/>
  <c r="S93" i="9" s="1"/>
  <c r="R94" i="9"/>
  <c r="S94" i="9" s="1"/>
  <c r="R95" i="9"/>
  <c r="S95" i="9" s="1"/>
  <c r="R96" i="9"/>
  <c r="S96" i="9" s="1"/>
  <c r="R97" i="9"/>
  <c r="S97" i="9" s="1"/>
  <c r="R98" i="9"/>
  <c r="S98" i="9" s="1"/>
  <c r="R99" i="9"/>
  <c r="S99" i="9" s="1"/>
  <c r="R100" i="9"/>
  <c r="S100" i="9" s="1"/>
  <c r="R101" i="9"/>
  <c r="S101" i="9" s="1"/>
  <c r="R102" i="9"/>
  <c r="S102" i="9" s="1"/>
  <c r="R103" i="9"/>
  <c r="S103" i="9" s="1"/>
  <c r="R104" i="9"/>
  <c r="S104" i="9" s="1"/>
  <c r="R105" i="9"/>
  <c r="S105" i="9" s="1"/>
  <c r="R106" i="9"/>
  <c r="S106" i="9" s="1"/>
  <c r="G37" i="6"/>
  <c r="C42" i="6"/>
  <c r="D97" i="9"/>
  <c r="D58" i="9"/>
  <c r="D32" i="7"/>
  <c r="D91" i="7"/>
  <c r="H111" i="7"/>
  <c r="H110" i="7"/>
  <c r="H108" i="7"/>
  <c r="H109" i="7"/>
  <c r="V104" i="9" l="1"/>
  <c r="V96" i="9"/>
  <c r="V88" i="9"/>
  <c r="V79" i="9"/>
  <c r="V71" i="9"/>
  <c r="V63" i="9"/>
  <c r="V55" i="9"/>
  <c r="V47" i="9"/>
  <c r="V40" i="9"/>
  <c r="V32" i="9"/>
  <c r="V23" i="9"/>
  <c r="V15" i="9"/>
  <c r="V103" i="9"/>
  <c r="V95" i="9"/>
  <c r="V87" i="9"/>
  <c r="V78" i="9"/>
  <c r="V70" i="9"/>
  <c r="V62" i="9"/>
  <c r="V54" i="9"/>
  <c r="V46" i="9"/>
  <c r="V39" i="9"/>
  <c r="V31" i="9"/>
  <c r="V22" i="9"/>
  <c r="V14" i="9"/>
  <c r="V6" i="9"/>
  <c r="V100" i="9"/>
  <c r="V92" i="9"/>
  <c r="V84" i="9"/>
  <c r="V75" i="9"/>
  <c r="V67" i="9"/>
  <c r="V59" i="9"/>
  <c r="V51" i="9"/>
  <c r="V43" i="9"/>
  <c r="V3" i="9"/>
  <c r="V99" i="9"/>
  <c r="V91" i="9"/>
  <c r="V82" i="9"/>
  <c r="V74" i="9"/>
  <c r="V66" i="9"/>
  <c r="V58" i="9"/>
  <c r="V50" i="9"/>
  <c r="V42" i="9"/>
  <c r="V10" i="9"/>
  <c r="V36" i="9"/>
  <c r="V28" i="9"/>
  <c r="V19" i="9"/>
  <c r="V11" i="9"/>
  <c r="V106" i="9"/>
  <c r="V98" i="9"/>
  <c r="V90" i="9"/>
  <c r="V81" i="9"/>
  <c r="V73" i="9"/>
  <c r="V65" i="9"/>
  <c r="V57" i="9"/>
  <c r="V49" i="9"/>
  <c r="V34" i="9"/>
  <c r="V25" i="9"/>
  <c r="V17" i="9"/>
  <c r="V9" i="9"/>
  <c r="V105" i="9"/>
  <c r="V97" i="9"/>
  <c r="V89" i="9"/>
  <c r="V80" i="9"/>
  <c r="V72" i="9"/>
  <c r="V64" i="9"/>
  <c r="V56" i="9"/>
  <c r="V48" i="9"/>
  <c r="V27" i="9"/>
  <c r="V33" i="9"/>
  <c r="V24" i="9"/>
  <c r="V16" i="9"/>
  <c r="V8" i="9"/>
  <c r="V7" i="9"/>
  <c r="V102" i="9"/>
  <c r="V94" i="9"/>
  <c r="V86" i="9"/>
  <c r="V77" i="9"/>
  <c r="V69" i="9"/>
  <c r="V61" i="9"/>
  <c r="V53" i="9"/>
  <c r="V45" i="9"/>
  <c r="V38" i="9"/>
  <c r="V30" i="9"/>
  <c r="V21" i="9"/>
  <c r="V13" i="9"/>
  <c r="V5" i="9"/>
  <c r="V101" i="9"/>
  <c r="V93" i="9"/>
  <c r="V85" i="9"/>
  <c r="V76" i="9"/>
  <c r="V68" i="9"/>
  <c r="V60" i="9"/>
  <c r="V52" i="9"/>
  <c r="V44" i="9"/>
  <c r="V37" i="9"/>
  <c r="V29" i="9"/>
  <c r="V20" i="9"/>
  <c r="V12" i="9"/>
  <c r="V4" i="9"/>
  <c r="V41" i="9"/>
  <c r="B42" i="6"/>
  <c r="I108" i="7"/>
  <c r="J108" i="7"/>
  <c r="K108" i="7"/>
  <c r="L108" i="7"/>
  <c r="M108" i="7"/>
  <c r="I109" i="7"/>
  <c r="J109" i="7"/>
  <c r="K109" i="7"/>
  <c r="L109" i="7"/>
  <c r="M109" i="7"/>
  <c r="I110" i="7"/>
  <c r="J110" i="7"/>
  <c r="K110" i="7"/>
  <c r="L110" i="7"/>
  <c r="M110" i="7"/>
  <c r="I111" i="7"/>
  <c r="J111" i="7"/>
  <c r="K111" i="7"/>
  <c r="L111" i="7"/>
  <c r="M111" i="7"/>
</calcChain>
</file>

<file path=xl/sharedStrings.xml><?xml version="1.0" encoding="utf-8"?>
<sst xmlns="http://schemas.openxmlformats.org/spreadsheetml/2006/main" count="1414" uniqueCount="691">
  <si>
    <t>repo name</t>
  </si>
  <si>
    <t>url</t>
  </si>
  <si>
    <t>api</t>
  </si>
  <si>
    <t>emotion2music</t>
  </si>
  <si>
    <t>https://github.com/varnachandar/emotion2music</t>
  </si>
  <si>
    <t>face_detection</t>
  </si>
  <si>
    <t>Aander-ETL</t>
  </si>
  <si>
    <t>https://github.com/Grusinator/Aander-ETL</t>
  </si>
  <si>
    <t>label_detection</t>
  </si>
  <si>
    <t>IngredientPrediction</t>
  </si>
  <si>
    <t>https://github.com/laksh22/IngredientPrediction</t>
  </si>
  <si>
    <t>heapsortcypher</t>
  </si>
  <si>
    <t>https://github.com/matthew-chu/heapsortcypher</t>
  </si>
  <si>
    <t>smart_can</t>
  </si>
  <si>
    <t>https://github.com/ertheosiswadi/smart_can</t>
  </si>
  <si>
    <t>calbot</t>
  </si>
  <si>
    <t>https://github.com/KiwiCrushers/calbot</t>
  </si>
  <si>
    <t>Phoenix</t>
  </si>
  <si>
    <t>https://github.com/Flowmot1on/Phoenix</t>
  </si>
  <si>
    <t>FESMKMITL</t>
  </si>
  <si>
    <t>https://github.com/mattheweis/FESMKMITL</t>
  </si>
  <si>
    <t>face_detection, label_detection</t>
  </si>
  <si>
    <t>twimage-search</t>
  </si>
  <si>
    <t>https://github.com/valimerie/twimage-search</t>
  </si>
  <si>
    <t>landmark_detection, web_detection</t>
  </si>
  <si>
    <t>Image-analyzer-chat-bot</t>
  </si>
  <si>
    <t>https://github.com/nikben08/Image-analyzer-chat-bot</t>
  </si>
  <si>
    <t>label_detection, object_localization, translate</t>
  </si>
  <si>
    <t>object_localization</t>
  </si>
  <si>
    <t>SnapCal</t>
  </si>
  <si>
    <t>https://github.com/rguan72/SnapCal</t>
  </si>
  <si>
    <t>text_detection</t>
  </si>
  <si>
    <t>FortniteKillfeed</t>
  </si>
  <si>
    <t>https://github.com/Godsinred/FortniteKillfeed</t>
  </si>
  <si>
    <t>artificial_intelligence</t>
  </si>
  <si>
    <t>https://github.com/way2arun/artificial_intelligence</t>
  </si>
  <si>
    <t>Alpr</t>
  </si>
  <si>
    <t>https://github.com/SiddharthS018/Alpr</t>
  </si>
  <si>
    <t>Experiments</t>
  </si>
  <si>
    <t>https://github.com/Sagartheocean/Experiments</t>
  </si>
  <si>
    <t>ns_online_toolkit</t>
  </si>
  <si>
    <t>https://github.com/clarkwkw/ns_online_toolkit</t>
  </si>
  <si>
    <t>SeeFarBeyond</t>
  </si>
  <si>
    <t>https://github.com/arosloff/SeeFarBeyond</t>
  </si>
  <si>
    <t>WanderStub</t>
  </si>
  <si>
    <t>https://github.com/richardjpark26/WanderStub</t>
  </si>
  <si>
    <t>ResearchSpring2019</t>
  </si>
  <si>
    <t>https://github.com/gitika-bose/ResearchSpring2019</t>
  </si>
  <si>
    <t>UOttaHack-2019</t>
  </si>
  <si>
    <t>https://github.com/nixin72/UOttaHack-2019</t>
  </si>
  <si>
    <t>analyze_sentiment</t>
  </si>
  <si>
    <t>carbon-hack-sentiment</t>
  </si>
  <si>
    <t>https://github.com/steventhan/carbon-hack-sentiment</t>
  </si>
  <si>
    <t>ElectionSentimentAnalysis</t>
  </si>
  <si>
    <t>https://github.com/Dacs95/ElectionSentimentAnalysis</t>
  </si>
  <si>
    <t>EC601_twitter_keyword</t>
  </si>
  <si>
    <t>https://github.com/ChainZeeLi/EC601_twitter_keyword</t>
  </si>
  <si>
    <t>devfest</t>
  </si>
  <si>
    <t>https://github.com/ryanphennessy/devfest</t>
  </si>
  <si>
    <t>calhacksv2</t>
  </si>
  <si>
    <t>https://github.com/kmzjy110/calhacksv2</t>
  </si>
  <si>
    <t>Cloud-Computing</t>
  </si>
  <si>
    <t>https://github.com/Martincu-Petru/Cloud-Computing</t>
  </si>
  <si>
    <t>analyze_entities</t>
  </si>
  <si>
    <t>noteScript</t>
  </si>
  <si>
    <t>https://github.com/GalenWong/noteScript</t>
  </si>
  <si>
    <t>classify_text</t>
  </si>
  <si>
    <t>animal_analysis</t>
  </si>
  <si>
    <t>https://github.com/OkapalDominic/animal_analysis</t>
  </si>
  <si>
    <t>label_detection, analyze_sentiment</t>
  </si>
  <si>
    <t>JournalBot</t>
  </si>
  <si>
    <t>https://github.com/beekarthik/JournalBot</t>
  </si>
  <si>
    <t>uofthacks6</t>
  </si>
  <si>
    <t>https://github.com/AllegraChen/uofthacks6</t>
  </si>
  <si>
    <t>analyze_sentiment, analyze_entities, analyze_entity_sentiment</t>
  </si>
  <si>
    <t>Tone</t>
  </si>
  <si>
    <t>https://github.com/KijanaG/Tone</t>
  </si>
  <si>
    <t>stockmine</t>
  </si>
  <si>
    <t>https://github.com/nicholasadamou/stockmine</t>
  </si>
  <si>
    <t>Sarcatchtic-MakeSPP19</t>
  </si>
  <si>
    <t>https://github.com/Mrkr1sher/Sarcatchtic-MakeSPP19</t>
  </si>
  <si>
    <t>GeoScholar</t>
  </si>
  <si>
    <t>https://github.com/Jhuynh760/GeoScholar</t>
  </si>
  <si>
    <t>Hapi</t>
  </si>
  <si>
    <t>https://github.com/jtkrumlauf/Hapi</t>
  </si>
  <si>
    <t>streaming_recognize</t>
  </si>
  <si>
    <t>recognize</t>
  </si>
  <si>
    <t>PottyPot</t>
  </si>
  <si>
    <t>https://github.com/BlakeAvery/PottyPot</t>
  </si>
  <si>
    <t>TRANSLATOR</t>
  </si>
  <si>
    <t>https://github.com/mubeenafatima/TRANSLATOR</t>
  </si>
  <si>
    <t>most_anoying_app_ever</t>
  </si>
  <si>
    <t>https://github.com/louie-jones-strong/most_anoying_app_ever</t>
  </si>
  <si>
    <t>selfmailbot</t>
  </si>
  <si>
    <t>https://github.com/f213/selfmailbot/</t>
  </si>
  <si>
    <t>long_running_recognize</t>
  </si>
  <si>
    <t>SwearRemoval</t>
  </si>
  <si>
    <t>https://github.com/mikebrowne/SwearRemoval/</t>
  </si>
  <si>
    <t>ReadingMachine</t>
  </si>
  <si>
    <t>https://github.com/Song-Hea-mi/ReadingMachine</t>
  </si>
  <si>
    <t>Audio-SentenceSplit</t>
  </si>
  <si>
    <t>https://github.com/ynotnplol/Audio-SentenceSplit</t>
  </si>
  <si>
    <t>BlindHandAssistance</t>
  </si>
  <si>
    <t>https://github.com/JK2A/BlindHandAssistance/</t>
  </si>
  <si>
    <t>Max</t>
  </si>
  <si>
    <t>Branch Coverage</t>
  </si>
  <si>
    <t>Klassroom</t>
  </si>
  <si>
    <t>Verlan</t>
  </si>
  <si>
    <t>thgml</t>
  </si>
  <si>
    <t>Twitter_Mining_GAE</t>
  </si>
  <si>
    <t>https://github.com/gpesma/Twitter-Mining-GAE</t>
  </si>
  <si>
    <t>HackThe6ix</t>
  </si>
  <si>
    <t>BadGIF</t>
  </si>
  <si>
    <t>Mind_Reading_Journal</t>
  </si>
  <si>
    <t>newsChronicle</t>
  </si>
  <si>
    <t>ocr-contratos</t>
  </si>
  <si>
    <t>FB_MMHM</t>
  </si>
  <si>
    <t>SBHacks2021</t>
  </si>
  <si>
    <t>flood_depths</t>
  </si>
  <si>
    <t>image_tagging</t>
  </si>
  <si>
    <t>recipeGO</t>
  </si>
  <si>
    <t>shecodes-hack</t>
  </si>
  <si>
    <t>SunHacks2019</t>
  </si>
  <si>
    <t>SnapTrack_HACK112</t>
  </si>
  <si>
    <t>web_detection, object_localization, label_detection, text_detection, face_detection</t>
  </si>
  <si>
    <t>lahacks-quaranteen</t>
  </si>
  <si>
    <t>plant-watcher</t>
  </si>
  <si>
    <t>senior-project</t>
  </si>
  <si>
    <t>label_detection, text_detection</t>
  </si>
  <si>
    <t>Fuzz</t>
  </si>
  <si>
    <t>RReal</t>
  </si>
  <si>
    <t>Rreal+Noise</t>
  </si>
  <si>
    <t>Application</t>
  </si>
  <si>
    <t># of failure</t>
  </si>
  <si>
    <t>For threshold = 0.75</t>
  </si>
  <si>
    <t>https://github.com/sarvesh-tech/Verlan/</t>
  </si>
  <si>
    <t>https://github.com/rlathgml/thgml/</t>
  </si>
  <si>
    <t>https://github.com/VictorCallejas/FB_MMHM/</t>
  </si>
  <si>
    <t>https://github.com/qwerty10w/SBHacks2021/</t>
  </si>
  <si>
    <t>https://github.com/nlonberg/flood-depths/</t>
  </si>
  <si>
    <t>https://github.com/Goofanaka/image_tagging/</t>
  </si>
  <si>
    <t>https://github.com/Reckonzz/recipeGO/</t>
  </si>
  <si>
    <t>https://github.com/thy0602/shecodes-hack</t>
  </si>
  <si>
    <t>https://github.com/renilJoseph/SunHacks2019/</t>
  </si>
  <si>
    <t>https://github.com/zwang17/SnapTrack-HACK112/</t>
  </si>
  <si>
    <t>https://github.com/siwasu17/plant-watcher/</t>
  </si>
  <si>
    <t>https://github.com/kyu929/senior-project/</t>
  </si>
  <si>
    <t>https://github.com/larry852/ocr-contratos/</t>
  </si>
  <si>
    <t>https://github.com/mihirKachroo/HackThe6ix/</t>
  </si>
  <si>
    <t>https://github.com/whtai/Mind-Reading-Journal/</t>
  </si>
  <si>
    <t>accuracy failure - misinterpret</t>
  </si>
  <si>
    <t>plant_watcher</t>
  </si>
  <si>
    <t>dead-code failure - improper label</t>
  </si>
  <si>
    <t>dead-code failure - syntax error</t>
  </si>
  <si>
    <t>accuracy failuer: improper label, API limitations</t>
  </si>
  <si>
    <t>https://github.com/da1234/newsChronicle/</t>
  </si>
  <si>
    <t>https://github.com/ansonjwhe/BadGIF/</t>
  </si>
  <si>
    <t>https://github.com/dev5151/Klassroom</t>
  </si>
  <si>
    <t>https://github.com/bestvibes/lahacks-quaranteen/</t>
  </si>
  <si>
    <t>MythPluDiscBot</t>
  </si>
  <si>
    <t>https://github.com/mmbarbero/MythPluDiscBot</t>
  </si>
  <si>
    <t>RainorShine</t>
  </si>
  <si>
    <t>https://github.com/DanialKhan6312/RainorShine</t>
  </si>
  <si>
    <t>PropertyPrice</t>
  </si>
  <si>
    <t>https://github.com/rainshang/COMP9321</t>
  </si>
  <si>
    <t>PlasticBottle</t>
  </si>
  <si>
    <t>https://github.com/ramwong/Plastic-Bottle-reuse-idea-sharing-platform</t>
  </si>
  <si>
    <t>DMnMD</t>
  </si>
  <si>
    <t>https://github.com/Shrinjay/DMnMD/blob/fe74b0a539528f9c8244f55af98591f0515cb930/helper/over_twenty.py</t>
  </si>
  <si>
    <t>HLPFL</t>
  </si>
  <si>
    <t>https://github.com/saheedandrew/HLPFL</t>
  </si>
  <si>
    <t>MirrorDashboard</t>
  </si>
  <si>
    <t>https://github.com/SaiManukonda/MirrorDashboard</t>
  </si>
  <si>
    <t>pennapps-2019f</t>
  </si>
  <si>
    <t>https://github.com/dwang/pennapps-2019f</t>
  </si>
  <si>
    <t>soap</t>
  </si>
  <si>
    <t>https://github.com/jcavejr/soap</t>
  </si>
  <si>
    <t>SocialEyes-MakeSPP2018</t>
  </si>
  <si>
    <t>https://github.com/Samvit123/SocialEyes-MakeSPP2018</t>
  </si>
  <si>
    <t>vfriendo</t>
  </si>
  <si>
    <t>https://github.com/JoosepAlviste/vfriendo</t>
  </si>
  <si>
    <t>HackNYU</t>
  </si>
  <si>
    <t>https://github.com/Omkarpatinge/HackNYU</t>
  </si>
  <si>
    <t>welikethespeech</t>
  </si>
  <si>
    <t>https://github.com/welikethespeech/backend</t>
  </si>
  <si>
    <t>speech-box</t>
  </si>
  <si>
    <t>https://github.com/angryducks/speech-box</t>
  </si>
  <si>
    <t>amplify</t>
  </si>
  <si>
    <t>https://github.com/wellcomecollection/amplify</t>
  </si>
  <si>
    <t>lisa-assistant-gcp</t>
  </si>
  <si>
    <t>https://github.com/AlexNguyen27/lisa-assistant-gcp</t>
  </si>
  <si>
    <t>projectsyn</t>
  </si>
  <si>
    <t>https://github.com/mochiliu/projectsyn/</t>
  </si>
  <si>
    <t>speech-img-vid-generator</t>
  </si>
  <si>
    <t>https://github.com/aarenstade/speech-img-vid-generator</t>
  </si>
  <si>
    <t>hungry-student-app/</t>
  </si>
  <si>
    <t>https://github.com/aiy-voice-assistant/hungry-student-app</t>
  </si>
  <si>
    <t>classify_text, analyze_entities</t>
  </si>
  <si>
    <t>classify_text, analyze_sentiment, analyze_entities</t>
  </si>
  <si>
    <t>classify_text, analyze_sentiment</t>
  </si>
  <si>
    <t>generic failure - out-of-bound accesses</t>
  </si>
  <si>
    <t>generic  failure - Missing type conversion</t>
  </si>
  <si>
    <t>generic failure - Missing input validation</t>
  </si>
  <si>
    <t>Code smell - async API</t>
  </si>
  <si>
    <t>Code smell - repeated invocations</t>
  </si>
  <si>
    <t>Code smell - unparalleled APIs</t>
  </si>
  <si>
    <t>2019-iot-ai-workshop</t>
  </si>
  <si>
    <t>https://github.com/spaceqorgi/2019-iot-ai-workshop</t>
  </si>
  <si>
    <t>ArtGuide</t>
  </si>
  <si>
    <t>https://github.com/SmartAppUnipi/ArtGuide</t>
  </si>
  <si>
    <t>GraduateProject</t>
  </si>
  <si>
    <t>https://github.com/hsunchi/GraduateProject</t>
  </si>
  <si>
    <t>Voice-Assistant-for-Visually-Impaired</t>
  </si>
  <si>
    <t>https://github.com/Sarveshtg/-Voice-Assistant-for-Visually-Impaired</t>
  </si>
  <si>
    <t>label_detection, web_detection, object_localization</t>
  </si>
  <si>
    <t>CycleGAN-tensorflow_pixie</t>
  </si>
  <si>
    <t>https://github.com/cloudwaysX/CycleGAN-tensorflow_pixie</t>
  </si>
  <si>
    <t>label_detection, object_localization</t>
  </si>
  <si>
    <t>airflow-ml</t>
  </si>
  <si>
    <t>https://github.com/guyandtheworld/airflow-ml</t>
  </si>
  <si>
    <t>Keeper-new</t>
  </si>
  <si>
    <t>Keeper-old</t>
  </si>
  <si>
    <t>Convoscope</t>
  </si>
  <si>
    <t>https://github.com/TeamOpenSmartGlasses/Convoscope</t>
  </si>
  <si>
    <t>HackTech2018</t>
  </si>
  <si>
    <t>https://github.com/LuzCamacho/HackTech2018</t>
  </si>
  <si>
    <t>Breadcrumbsfauna</t>
  </si>
  <si>
    <t>https://github.com/anirudhb/fauna</t>
  </si>
  <si>
    <t>bearfaced</t>
  </si>
  <si>
    <t>object_localization, face_detection</t>
  </si>
  <si>
    <t>https://github.com/brianfu9/bearfaced</t>
  </si>
  <si>
    <t>Hack-At-Home-II</t>
  </si>
  <si>
    <t>https://github.com/neeltron/Hack-At-Home-II</t>
  </si>
  <si>
    <t>darude-brainstorm</t>
  </si>
  <si>
    <t>https://github.com/paulgan98/darude-brainstorm</t>
  </si>
  <si>
    <t>PackWise-TamuHack21</t>
  </si>
  <si>
    <t>https://github.com/ShubhamSanghvi/PackWise-TamuHack21</t>
  </si>
  <si>
    <t>https://github.com/Seangottarun/Omakase</t>
  </si>
  <si>
    <t>Omakase</t>
  </si>
  <si>
    <t>label_detection, object_localization, text_detection</t>
  </si>
  <si>
    <t>web-crawler-app</t>
  </si>
  <si>
    <t>Virtual-Assistant-for-Dementia-Patients</t>
  </si>
  <si>
    <t>technica</t>
  </si>
  <si>
    <t>https://github.com/r-haque/technica</t>
  </si>
  <si>
    <t>rinna_slackbot</t>
  </si>
  <si>
    <t>https://github.com/hakatashi/rinna_slackbot</t>
  </si>
  <si>
    <t>https://github.com/Richarjw/AtlasBot</t>
  </si>
  <si>
    <t>AtlasBot</t>
  </si>
  <si>
    <t>https://github.com/gdsc-ssu/bird-sweeper</t>
  </si>
  <si>
    <t>bird-sweeper</t>
  </si>
  <si>
    <t>linesOfCode</t>
  </si>
  <si>
    <t>created_at</t>
  </si>
  <si>
    <t>updated_at</t>
  </si>
  <si>
    <t>pushed_at</t>
  </si>
  <si>
    <t>size(KB)</t>
  </si>
  <si>
    <t>stargazers_count</t>
  </si>
  <si>
    <t>watchers_count</t>
  </si>
  <si>
    <t>forks_count</t>
  </si>
  <si>
    <t>network_count</t>
  </si>
  <si>
    <t>subscribers_count</t>
  </si>
  <si>
    <t>2020-09-18 07:30:07 UTC</t>
  </si>
  <si>
    <t>2020-11-08 04:38:40 UTC</t>
  </si>
  <si>
    <t>2020-11-08 04:27:24 UTC</t>
  </si>
  <si>
    <t>2020-09-09 20:09:32 UTC</t>
  </si>
  <si>
    <t>2021-02-05 16:38:45 UTC</t>
  </si>
  <si>
    <t>2021-02-05 16:38:40 UTC</t>
  </si>
  <si>
    <t>2019-11-09 20:58:02 UTC</t>
  </si>
  <si>
    <t>2019-11-10 13:05:19 UTC</t>
  </si>
  <si>
    <t>2019-11-10 13:05:16 UTC</t>
  </si>
  <si>
    <t>2019-08-25 21:18:30 UTC</t>
  </si>
  <si>
    <t>2019-09-22 20:50:19 UTC</t>
  </si>
  <si>
    <t>2019-09-22 20:50:18 UTC</t>
  </si>
  <si>
    <t>2018-07-08 22:44:14 UTC</t>
  </si>
  <si>
    <t>2018-07-08 23:07:10 UTC</t>
  </si>
  <si>
    <t>2018-07-08 23:07:09 UTC</t>
  </si>
  <si>
    <t>2020-01-18 00:48:21 UTC</t>
  </si>
  <si>
    <t>2020-01-19 13:24:18 UTC</t>
  </si>
  <si>
    <t>2020-01-19 13:24:17 UTC</t>
  </si>
  <si>
    <t>2017-12-17 14:46:39 UTC</t>
  </si>
  <si>
    <t>2017-12-17 14:51:08 UTC</t>
  </si>
  <si>
    <t>2018-01-01 12:14:53 UTC</t>
  </si>
  <si>
    <t>2017-11-13 18:23:40 UTC</t>
  </si>
  <si>
    <t>2017-11-13 18:26:56 UTC</t>
  </si>
  <si>
    <t>2017-12-19 13:24:40 UTC</t>
  </si>
  <si>
    <t>2019-06-19 21:52:01 UTC</t>
  </si>
  <si>
    <t>2019-06-20 21:22:35 UTC</t>
  </si>
  <si>
    <t>2019-06-20 21:22:33 UTC</t>
  </si>
  <si>
    <t>2021-01-16 08:42:15 UTC</t>
  </si>
  <si>
    <t>2021-01-19 04:14:22 UTC</t>
  </si>
  <si>
    <t>2021-01-19 04:14:20 UTC</t>
  </si>
  <si>
    <t>2019-02-21 11:39:52 UTC</t>
  </si>
  <si>
    <t>2019-02-22 03:07:26 UTC</t>
  </si>
  <si>
    <t>2019-02-22 03:07:24 UTC</t>
  </si>
  <si>
    <t>2019-06-15 13:40:27 UTC</t>
  </si>
  <si>
    <t>2019-06-15 14:01:59 UTC</t>
  </si>
  <si>
    <t>2019-06-15 14:01:58 UTC</t>
  </si>
  <si>
    <t>2019-04-06 12:24:23 UTC</t>
  </si>
  <si>
    <t>2019-11-03 12:47:46 UTC</t>
  </si>
  <si>
    <t>2019-06-16 14:21:05 UTC</t>
  </si>
  <si>
    <t>2019-04-11 04:54:18 UTC</t>
  </si>
  <si>
    <t>2019-08-21 20:21:06 UTC</t>
  </si>
  <si>
    <t>2019-04-21 19:01:08 UTC</t>
  </si>
  <si>
    <t>2019-06-05 14:48:54 UTC</t>
  </si>
  <si>
    <t>2019-07-21 00:04:24 UTC</t>
  </si>
  <si>
    <t>2019-06-06 09:22:22 UTC</t>
  </si>
  <si>
    <t>2019-05-15 21:08:22 UTC</t>
  </si>
  <si>
    <t>2019-06-18 19:24:52 UTC</t>
  </si>
  <si>
    <t>2021-06-01 23:52:04 UTC</t>
  </si>
  <si>
    <t>2020-08-16 10:01:43 UTC</t>
  </si>
  <si>
    <t>2020-10-17 15:18:55 UTC</t>
  </si>
  <si>
    <t>2020-10-17 15:18:53 UTC</t>
  </si>
  <si>
    <t>2021-01-01 11:56:55 UTC</t>
  </si>
  <si>
    <t>2021-03-21 07:31:45 UTC</t>
  </si>
  <si>
    <t>2021-03-21 07:31:43 UTC</t>
  </si>
  <si>
    <t>2019-10-06 08:19:04 UTC</t>
  </si>
  <si>
    <t>2019-12-10 15:24:44 UTC</t>
  </si>
  <si>
    <t>2019-12-10 15:24:42 UTC</t>
  </si>
  <si>
    <t>2017-11-14 03:08:21 UTC</t>
  </si>
  <si>
    <t>2017-11-17 01:49:54 UTC</t>
  </si>
  <si>
    <t>2017-11-14 03:10:52 UTC</t>
  </si>
  <si>
    <t>2017-09-28 21:02:39 UTC</t>
  </si>
  <si>
    <t>2017-09-28 21:06:18 UTC</t>
  </si>
  <si>
    <t>2017-09-28 21:08:57 UTC</t>
  </si>
  <si>
    <t>2020-07-19 04:28:42 UTC</t>
  </si>
  <si>
    <t>2020-07-19 05:42:25 UTC</t>
  </si>
  <si>
    <t>2020-07-19 05:42:21 UTC</t>
  </si>
  <si>
    <t>2019-11-10 13:12:52 UTC</t>
  </si>
  <si>
    <t>2019-11-15 15:50:28 UTC</t>
  </si>
  <si>
    <t>2019-11-15 15:50:26 UTC</t>
  </si>
  <si>
    <t>2019-11-12 18:43:48 UTC</t>
  </si>
  <si>
    <t>2019-12-10 05:48:27 UTC</t>
  </si>
  <si>
    <t>2019-12-10 05:48:24 UTC</t>
  </si>
  <si>
    <t>2017-11-29 03:05:02 UTC</t>
  </si>
  <si>
    <t>2018-12-28 04:13:02 UTC</t>
  </si>
  <si>
    <t>2018-12-28 04:11:56 UTC</t>
  </si>
  <si>
    <t>2019-04-03 18:04:02 UTC</t>
  </si>
  <si>
    <t>2019-04-03 19:22:55 UTC</t>
  </si>
  <si>
    <t>2019-04-03 19:22:52 UTC</t>
  </si>
  <si>
    <t>2019-09-23 17:26:56 UTC</t>
  </si>
  <si>
    <t>2019-09-26 08:13:27 UTC</t>
  </si>
  <si>
    <t>2021-10-12 23:01:39 UTC</t>
  </si>
  <si>
    <t>2018-09-28 01:18:45 UTC</t>
  </si>
  <si>
    <t>2018-10-30 02:52:07 UTC</t>
  </si>
  <si>
    <t>2021-06-01 22:43:47 UTC</t>
  </si>
  <si>
    <t>2018-07-23 00:07:45 UTC</t>
  </si>
  <si>
    <t>2018-08-21 03:44:57 UTC</t>
  </si>
  <si>
    <t>2018-08-21 03:44:52 UTC</t>
  </si>
  <si>
    <t>2018-11-03 20:31:39 UTC</t>
  </si>
  <si>
    <t>2018-11-04 09:43:32 UTC</t>
  </si>
  <si>
    <t>2018-11-04 09:43:30 UTC</t>
  </si>
  <si>
    <t>2019-03-24 08:17:58 UTC</t>
  </si>
  <si>
    <t>2019-03-24 08:23:27 UTC</t>
  </si>
  <si>
    <t>2019-03-24 08:23:21 UTC</t>
  </si>
  <si>
    <t>2019-10-20 14:42:27 UTC</t>
  </si>
  <si>
    <t>2020-08-18 11:06:15 UTC</t>
  </si>
  <si>
    <t>2020-08-18 11:06:08 UTC</t>
  </si>
  <si>
    <t>2019-03-07 23:39:26 UTC</t>
  </si>
  <si>
    <t>2019-03-11 12:38:31 UTC</t>
  </si>
  <si>
    <t>2019-03-07 23:59:25 UTC</t>
  </si>
  <si>
    <t>2020-01-12 14:21:39 UTC</t>
  </si>
  <si>
    <t>2020-08-16 16:14:06 UTC</t>
  </si>
  <si>
    <t>2021-06-02 00:56:48 UTC</t>
  </si>
  <si>
    <t>2018-04-16 19:00:06 UTC</t>
  </si>
  <si>
    <t>2020-11-10 17:52:33 UTC</t>
  </si>
  <si>
    <t>2020-11-10 17:53:07 UTC</t>
  </si>
  <si>
    <t>2019-02-25 23:24:26 UTC</t>
  </si>
  <si>
    <t>2020-02-18 05:02:07 UTC</t>
  </si>
  <si>
    <t>2021-10-06 12:14:39 UTC</t>
  </si>
  <si>
    <t>2017-12-14 19:19:35 UTC</t>
  </si>
  <si>
    <t>2017-12-14 19:21:00 UTC</t>
  </si>
  <si>
    <t>2018-01-14 19:14:50 UTC</t>
  </si>
  <si>
    <t>2019-09-21 20:16:53 UTC</t>
  </si>
  <si>
    <t>2019-09-21 21:01:54 UTC</t>
  </si>
  <si>
    <t>2020-09-12 08:36:01 UTC</t>
  </si>
  <si>
    <t>2019-02-02 17:47:38 UTC</t>
  </si>
  <si>
    <t>2019-06-11 06:49:06 UTC</t>
  </si>
  <si>
    <t>2021-10-12 22:58:00 UTC</t>
  </si>
  <si>
    <t>2019-09-11 16:25:11 UTC</t>
  </si>
  <si>
    <t>2019-10-18 18:04:44 UTC</t>
  </si>
  <si>
    <t>2020-07-22 12:56:44 UTC</t>
  </si>
  <si>
    <t>2018-03-31 12:23:00 UTC</t>
  </si>
  <si>
    <t>2018-09-27 03:42:21 UTC</t>
  </si>
  <si>
    <t>2018-09-27 03:42:20 UTC</t>
  </si>
  <si>
    <t>2019-10-27 10:46:28 UTC</t>
  </si>
  <si>
    <t>2020-09-30 07:58:53 UTC</t>
  </si>
  <si>
    <t>2019-10-29 05:49:38 UTC</t>
  </si>
  <si>
    <t>2019-10-10 03:56:45 UTC</t>
  </si>
  <si>
    <t>2019-11-11 14:35:34 UTC</t>
  </si>
  <si>
    <t>2019-11-11 14:35:32 UTC</t>
  </si>
  <si>
    <t>2018-02-17 22:43:23 UTC</t>
  </si>
  <si>
    <t>2019-01-07 23:50:36 UTC</t>
  </si>
  <si>
    <t>2018-02-18 11:56:43 UTC</t>
  </si>
  <si>
    <t>2020-08-21 23:14:16 UTC</t>
  </si>
  <si>
    <t>2020-08-23 21:24:50 UTC</t>
  </si>
  <si>
    <t>2020-08-23 21:18:16 UTC</t>
  </si>
  <si>
    <t>2019-03-18 02:23:50 UTC</t>
  </si>
  <si>
    <t>2020-03-04 15:33:08 UTC</t>
  </si>
  <si>
    <t>2019-05-05 13:17:16 UTC</t>
  </si>
  <si>
    <t>2021-01-16 04:16:23 UTC</t>
  </si>
  <si>
    <t>2021-03-02 05:43:44 UTC</t>
  </si>
  <si>
    <t>2021-01-17 20:19:56 UTC</t>
  </si>
  <si>
    <t>2019-01-19 17:37:55 UTC</t>
  </si>
  <si>
    <t>2019-01-22 01:39:52 UTC</t>
  </si>
  <si>
    <t>2019-01-20 16:54:59 UTC</t>
  </si>
  <si>
    <t>2020-01-25 16:35:25 UTC</t>
  </si>
  <si>
    <t>2020-05-13 02:59:34 UTC</t>
  </si>
  <si>
    <t>2020-05-13 02:59:32 UTC</t>
  </si>
  <si>
    <t>2019-10-12 14:38:13 UTC</t>
  </si>
  <si>
    <t>2021-01-08 04:06:41 UTC</t>
  </si>
  <si>
    <t>2020-05-08 02:13:52 UTC</t>
  </si>
  <si>
    <t>2019-10-19 16:16:31 UTC</t>
  </si>
  <si>
    <t>2021-03-20 20:32:16 UTC</t>
  </si>
  <si>
    <t>2019-11-05 14:30:23 UTC</t>
  </si>
  <si>
    <t>2019-02-09 17:09:44 UTC</t>
  </si>
  <si>
    <t>2021-09-08 15:57:08 UTC</t>
  </si>
  <si>
    <t>2019-02-11 22:51:52 UTC</t>
  </si>
  <si>
    <t>2019-02-16 19:58:08 UTC</t>
  </si>
  <si>
    <t>2019-02-25 18:25:59 UTC</t>
  </si>
  <si>
    <t>2021-06-01 23:24:36 UTC</t>
  </si>
  <si>
    <t>2019-03-04 19:27:05 UTC</t>
  </si>
  <si>
    <t>2019-10-18 21:59:23 UTC</t>
  </si>
  <si>
    <t>2021-09-21 01:36:13 UTC</t>
  </si>
  <si>
    <t>2019-02-27 06:01:51 UTC</t>
  </si>
  <si>
    <t>2021-01-03 15:54:21 UTC</t>
  </si>
  <si>
    <t>2019-02-28 08:13:18 UTC</t>
  </si>
  <si>
    <t>2020-11-14 13:51:47 UTC</t>
  </si>
  <si>
    <t>2020-12-12 16:17:19 UTC</t>
  </si>
  <si>
    <t>2020-12-11 23:34:01 UTC</t>
  </si>
  <si>
    <t>2018-05-23 19:43:05 UTC</t>
  </si>
  <si>
    <t>2021-01-11 00:53:23 UTC</t>
  </si>
  <si>
    <t>2019-07-01 15:35:16 UTC</t>
  </si>
  <si>
    <t>2018-07-30 20:10:55 UTC</t>
  </si>
  <si>
    <t>2021-10-15 21:50:11 UTC</t>
  </si>
  <si>
    <t>2021-10-21 17:56:57 UTC</t>
  </si>
  <si>
    <t>Error</t>
  </si>
  <si>
    <t>https://github.com/ansonjwhe/BadGIF/tree/</t>
  </si>
  <si>
    <t>https://github.com/da1234/newsChronicle/tree/</t>
  </si>
  <si>
    <t>MIN</t>
  </si>
  <si>
    <t>MAX</t>
  </si>
  <si>
    <t>MEDIAN</t>
  </si>
  <si>
    <t>2019-03-04 04:43:18 UTC</t>
  </si>
  <si>
    <t>2020-05-16 05:35:47 UTC</t>
  </si>
  <si>
    <t>2020-05-16 05:35:53 UTC</t>
  </si>
  <si>
    <t>2019-10-10 17:09:55 UTC</t>
  </si>
  <si>
    <t>2023-01-28 15:24:31 UTC</t>
  </si>
  <si>
    <t>2020-03-14 15:30:14 UTC</t>
  </si>
  <si>
    <t>2019-10-04 05:27:07 UTC</t>
  </si>
  <si>
    <t>2023-04-03 06:41:30 UTC</t>
  </si>
  <si>
    <t>2020-02-12 07:52:39 UTC</t>
  </si>
  <si>
    <t>2022-09-25 10:51:59 UTC</t>
  </si>
  <si>
    <t>2023-02-28 16:15:10 UTC</t>
  </si>
  <si>
    <t>2022-09-25 11:03:41 UTC</t>
  </si>
  <si>
    <t>2018-02-10 06:45:04 UTC</t>
  </si>
  <si>
    <t>2019-09-17 14:07:36 UTC</t>
  </si>
  <si>
    <t>2018-04-09 00:40:23 UTC</t>
  </si>
  <si>
    <t>2021-04-30 17:59:55 UTC</t>
  </si>
  <si>
    <t>2021-05-02 13:24:35 UTC</t>
  </si>
  <si>
    <t>2021-05-02 13:24:33 UTC</t>
  </si>
  <si>
    <t>2021-04-24 15:14:39 UTC</t>
  </si>
  <si>
    <t>2021-07-22 19:15:25 UTC</t>
  </si>
  <si>
    <t>2021-04-28 04:59:16 UTC</t>
  </si>
  <si>
    <t>2018-11-03 17:29:30 UTC</t>
  </si>
  <si>
    <t>2019-08-13 23:40:53 UTC</t>
  </si>
  <si>
    <t>2018-11-22 19:01:21 UTC</t>
  </si>
  <si>
    <t>2022-10-18 21:06:29 UTC</t>
  </si>
  <si>
    <t>2022-10-27 23:02:49 UTC</t>
  </si>
  <si>
    <t>2022-10-28 00:23:31 UTC</t>
  </si>
  <si>
    <t>2021-01-31 17:25:41 UTC</t>
  </si>
  <si>
    <t>2021-01-31 17:30:00 UTC</t>
  </si>
  <si>
    <t>2021-01-31 17:29:58 UTC</t>
  </si>
  <si>
    <t>2022-02-28 07:03:24 UTC</t>
  </si>
  <si>
    <t>2022-03-18 13:33:23 UTC</t>
  </si>
  <si>
    <t>2022-03-31 15:12:57 UTC</t>
  </si>
  <si>
    <t>2020-12-11 05:54:45 UTC</t>
  </si>
  <si>
    <t>2021-12-04 15:00:48 UTC</t>
  </si>
  <si>
    <t>2020-12-12 12:04:11 UTC</t>
  </si>
  <si>
    <t>2023-08-12 19:18:38 UTC</t>
  </si>
  <si>
    <t>2018-03-03 20:06:29 UTC</t>
  </si>
  <si>
    <t>2018-03-03 20:08:27 UTC</t>
  </si>
  <si>
    <t>2018-03-04 13:36:00 UTC</t>
  </si>
  <si>
    <t>2022-10-14 00:19:58 UTC</t>
  </si>
  <si>
    <t>2021-11-14 07:42:24 UTC</t>
  </si>
  <si>
    <t>2021-11-14 07:42:22 UTC</t>
  </si>
  <si>
    <t>2022-01-22 12:42:33 UTC</t>
  </si>
  <si>
    <t>2022-01-23 12:17:16 UTC</t>
  </si>
  <si>
    <t>2022-01-23 10:05:06 UTC</t>
  </si>
  <si>
    <t>2022-11-28 05:41:30 UTC</t>
  </si>
  <si>
    <t>2023-03-20 09:44:07 UTC</t>
  </si>
  <si>
    <t>2023-08-10 00:04:23 UTC</t>
  </si>
  <si>
    <t>2019-01-15 17:54:19 UTC</t>
  </si>
  <si>
    <t>2019-06-13 01:23:05 UTC</t>
  </si>
  <si>
    <t>2019-06-13 01:23:03 UTC</t>
  </si>
  <si>
    <t>AVG</t>
  </si>
  <si>
    <t>2021-02-03 18:50:20 UTC</t>
  </si>
  <si>
    <t>2023-01-20 10:57:12 UTC</t>
  </si>
  <si>
    <t>2022-12-05 19:14:21 UTC</t>
  </si>
  <si>
    <t>2020-11-22 14:03:16 UTC</t>
  </si>
  <si>
    <t>2021-01-06 02:17:39 UTC</t>
  </si>
  <si>
    <t>2021-01-06 02:17:37 UTC</t>
  </si>
  <si>
    <t>2018-09-14 07:12:36 UTC</t>
  </si>
  <si>
    <t>2020-12-17 20:30:18 UTC</t>
  </si>
  <si>
    <t>2018-10-21 09:14:37 UTC</t>
  </si>
  <si>
    <t>2022-05-21 05:58:46 UTC</t>
  </si>
  <si>
    <t>2022-05-21 06:31:10 UTC</t>
  </si>
  <si>
    <t>2022-05-21 06:31:07 UTC</t>
  </si>
  <si>
    <t>2019-09-21 04:17:48 UTC</t>
  </si>
  <si>
    <t>2019-09-23 15:35:31 UTC</t>
  </si>
  <si>
    <t>2022-12-08 06:37:26 UTC</t>
  </si>
  <si>
    <t>2022-01-03 14:06:23 UTC</t>
  </si>
  <si>
    <t>2022-01-03 14:08:48 UTC</t>
  </si>
  <si>
    <t>2022-01-03 14:08:45 UTC</t>
  </si>
  <si>
    <t>2019-09-03 02:19:26 UTC</t>
  </si>
  <si>
    <t>2023-01-15 04:12:57 UTC</t>
  </si>
  <si>
    <t>2019-09-08 13:05:54 UTC</t>
  </si>
  <si>
    <t>2018-03-24 08:46:12 UTC</t>
  </si>
  <si>
    <t>2018-03-25 20:58:59 UTC</t>
  </si>
  <si>
    <t>2018-03-25 20:58:18 UTC</t>
  </si>
  <si>
    <t>2018-05-26 12:26:14 UTC</t>
  </si>
  <si>
    <t>2019-09-01 16:33:02 UTC</t>
  </si>
  <si>
    <t>2019-09-01 16:33:01 UTC</t>
  </si>
  <si>
    <t>2018-11-24 08:19:28 UTC</t>
  </si>
  <si>
    <t>2020-09-18 09:23:50 UTC</t>
  </si>
  <si>
    <t>2018-11-25 07:56:20 UTC</t>
  </si>
  <si>
    <t>2019-02-19 22:33:24 UTC</t>
  </si>
  <si>
    <t>2019-02-19 22:43:20 UTC</t>
  </si>
  <si>
    <t>2019-02-19 22:42:20 UTC</t>
  </si>
  <si>
    <t>2019-03-11 17:04:54 UTC</t>
  </si>
  <si>
    <t>2023-08-25 08:29:17 UTC</t>
  </si>
  <si>
    <t>2022-12-07 23:53:26 UTC</t>
  </si>
  <si>
    <t>2019-12-03 11:29:29 UTC</t>
  </si>
  <si>
    <t>2021-05-07 11:43:24 UTC</t>
  </si>
  <si>
    <t>2021-09-02 12:54:33 UTC</t>
  </si>
  <si>
    <t>2019-08-23 14:12:10 UTC</t>
  </si>
  <si>
    <t>2022-03-14 01:40:01 UTC</t>
  </si>
  <si>
    <t>2021-12-27 15:39:32 UTC</t>
  </si>
  <si>
    <t>2020-10-27 06:53:52 UTC</t>
  </si>
  <si>
    <t>2022-10-04 21:29:11 UTC</t>
  </si>
  <si>
    <t>2021-03-09 23:24:49 UTC</t>
  </si>
  <si>
    <t>2019-03-29 16:06:09 UTC</t>
  </si>
  <si>
    <t>2023-01-24 15:22:12 UTC</t>
  </si>
  <si>
    <t>2020-01-20 11:44:39 UTC</t>
  </si>
  <si>
    <t>2020-08-24 14:01:21 UTC</t>
  </si>
  <si>
    <t>2022-03-31 19:29:32 UTC</t>
  </si>
  <si>
    <t>2020-08-25 15:53:46 UTC</t>
  </si>
  <si>
    <t>2023-09-12 14:39:29 UTC</t>
  </si>
  <si>
    <t>2023-09-12 21:58:50 UTC</t>
  </si>
  <si>
    <t>old</t>
  </si>
  <si>
    <t>new</t>
  </si>
  <si>
    <t>only new</t>
  </si>
  <si>
    <t>due to improper tests</t>
  </si>
  <si>
    <t>fail to cover</t>
  </si>
  <si>
    <t>less variety</t>
  </si>
  <si>
    <t>Justifi</t>
  </si>
  <si>
    <t>https://github.com/hughbromund/Justifi</t>
  </si>
  <si>
    <t>2021-01-23 02:00:53 UTC</t>
  </si>
  <si>
    <t>2021-11-27 01:07:48 UTC</t>
  </si>
  <si>
    <t>2021-01-26 18:57:53 UTC</t>
  </si>
  <si>
    <t>NEW</t>
  </si>
  <si>
    <t>total</t>
  </si>
  <si>
    <t>OLD</t>
  </si>
  <si>
    <t>https://github.com/Shrinjay/DMnMD</t>
  </si>
  <si>
    <t>https://github.com/AtulDaluka/web-crawler-app</t>
  </si>
  <si>
    <t>https://github.com/bestvibes/lahacks-quaranteen</t>
  </si>
  <si>
    <t>Description</t>
  </si>
  <si>
    <t>Telegram bot</t>
  </si>
  <si>
    <t>Game assistant</t>
  </si>
  <si>
    <t>Meme inspector</t>
  </si>
  <si>
    <t>Audio splitter</t>
  </si>
  <si>
    <t xml:space="preserve">Nutrition tracker </t>
  </si>
  <si>
    <t>Produce analyzer</t>
  </si>
  <si>
    <t xml:space="preserve">Investment helper </t>
  </si>
  <si>
    <t xml:space="preserve">Smart music player </t>
  </si>
  <si>
    <t xml:space="preserve">Speech emotion detector </t>
  </si>
  <si>
    <t xml:space="preserve">Blind assistant </t>
  </si>
  <si>
    <t xml:space="preserve">Recipe recommender </t>
  </si>
  <si>
    <t xml:space="preserve">Public opinion analyzer </t>
  </si>
  <si>
    <t xml:space="preserve">Note taker </t>
  </si>
  <si>
    <t xml:space="preserve">News summerizer </t>
  </si>
  <si>
    <t xml:space="preserve">Insurance manager </t>
  </si>
  <si>
    <t xml:space="preserve">Smart album </t>
  </si>
  <si>
    <t xml:space="preserve">License recognization </t>
  </si>
  <si>
    <t xml:space="preserve">Calorie calculator </t>
  </si>
  <si>
    <t xml:space="preserve">Product info analyzer </t>
  </si>
  <si>
    <t xml:space="preserve">Emotion tagger </t>
  </si>
  <si>
    <t xml:space="preserve">Garbage classifier </t>
  </si>
  <si>
    <t xml:space="preserve">Chat bot </t>
  </si>
  <si>
    <t xml:space="preserve">Game assistant </t>
  </si>
  <si>
    <t xml:space="preserve">Fire alarm </t>
  </si>
  <si>
    <t xml:space="preserve">Prescription reader </t>
  </si>
  <si>
    <t xml:space="preserve">Coin finder </t>
  </si>
  <si>
    <t xml:space="preserve">Smart calendar </t>
  </si>
  <si>
    <t xml:space="preserve">Landmark recognizer </t>
  </si>
  <si>
    <t xml:space="preserve">Exchange convertor </t>
  </si>
  <si>
    <t xml:space="preserve">Animal finder </t>
  </si>
  <si>
    <t xml:space="preserve">Smart camera </t>
  </si>
  <si>
    <t xml:space="preserve">Flood monitor </t>
  </si>
  <si>
    <t xml:space="preserve">Fruit checker </t>
  </si>
  <si>
    <t xml:space="preserve">Clothes checker </t>
  </si>
  <si>
    <t xml:space="preserve">Image checker </t>
  </si>
  <si>
    <t xml:space="preserve">Plant manager </t>
  </si>
  <si>
    <t xml:space="preserve">Image sharing platform </t>
  </si>
  <si>
    <t xml:space="preserve">Movie review analyzer </t>
  </si>
  <si>
    <t xml:space="preserve">Food delivery </t>
  </si>
  <si>
    <t xml:space="preserve">Tweet analyzer </t>
  </si>
  <si>
    <t xml:space="preserve">Scholar database </t>
  </si>
  <si>
    <t xml:space="preserve">Journel manager </t>
  </si>
  <si>
    <t xml:space="preserve">Text tone checker </t>
  </si>
  <si>
    <t xml:space="preserve">Disaster news analyzer </t>
  </si>
  <si>
    <t xml:space="preserve">Discord bot </t>
  </si>
  <si>
    <t xml:space="preserve">Timeline generator </t>
  </si>
  <si>
    <t xml:space="preserve">Contract analyzer </t>
  </si>
  <si>
    <t xml:space="preserve">Swear remover </t>
  </si>
  <si>
    <t xml:space="preserve">Book reader </t>
  </si>
  <si>
    <t xml:space="preserve">Consecutive interpreter </t>
  </si>
  <si>
    <t>Workflow manager</t>
  </si>
  <si>
    <t>Book manager</t>
  </si>
  <si>
    <t>Art manager</t>
  </si>
  <si>
    <t>Voice sssistant</t>
  </si>
  <si>
    <t>Human detector</t>
  </si>
  <si>
    <t>Bird finder</t>
  </si>
  <si>
    <t>Smart glass</t>
  </si>
  <si>
    <t>Image translator</t>
  </si>
  <si>
    <t>Dashboard</t>
  </si>
  <si>
    <t>Forum</t>
  </si>
  <si>
    <t>Personal assistant</t>
  </si>
  <si>
    <t>Food manager</t>
  </si>
  <si>
    <t>Luggage manager</t>
  </si>
  <si>
    <t>Light controller</t>
  </si>
  <si>
    <t>Property manager</t>
  </si>
  <si>
    <t>Clothes manager</t>
  </si>
  <si>
    <t>Social media cleaner</t>
  </si>
  <si>
    <t>Mailbox manager</t>
  </si>
  <si>
    <t>Video generator</t>
  </si>
  <si>
    <t>Voice assistant</t>
  </si>
  <si>
    <t>Web crawler</t>
  </si>
  <si>
    <t>Patient assistant</t>
  </si>
  <si>
    <t>Generic</t>
  </si>
  <si>
    <t>Accuracy</t>
  </si>
  <si>
    <t>Dead-code</t>
  </si>
  <si>
    <t>Code Smell</t>
  </si>
  <si>
    <t>Virtual-Assistant</t>
  </si>
  <si>
    <t>Voice-Assistant</t>
  </si>
  <si>
    <t>iot-ai-workshop</t>
  </si>
  <si>
    <t>artificial_intelli</t>
  </si>
  <si>
    <t>Audio-Sentence</t>
  </si>
  <si>
    <t>BlindAssistance</t>
  </si>
  <si>
    <t>Breadcrumbs</t>
  </si>
  <si>
    <t>carbon-sentiment</t>
  </si>
  <si>
    <t>CycleGAN</t>
  </si>
  <si>
    <t>twitter_keyword</t>
  </si>
  <si>
    <t>ElectionAnalysis</t>
  </si>
  <si>
    <t>Movie review</t>
  </si>
  <si>
    <t xml:space="preserve">Public opinion </t>
  </si>
  <si>
    <t>Public opinion</t>
  </si>
  <si>
    <t>Image forum</t>
  </si>
  <si>
    <t xml:space="preserve">Product analyzer </t>
  </si>
  <si>
    <t>hungry-student</t>
  </si>
  <si>
    <t>Image-chat-bot</t>
  </si>
  <si>
    <t>IngredientPredict</t>
  </si>
  <si>
    <t>Recipe helper</t>
  </si>
  <si>
    <t>lisa-assistant</t>
  </si>
  <si>
    <t>Mind_Reading</t>
  </si>
  <si>
    <t>most_anoying_app</t>
  </si>
  <si>
    <t>PackWise</t>
  </si>
  <si>
    <t>lahacks</t>
  </si>
  <si>
    <t>ResearchSpring</t>
  </si>
  <si>
    <t>Sarcatchtic</t>
  </si>
  <si>
    <t>SnapTrack</t>
  </si>
  <si>
    <t>SocialEyes</t>
  </si>
  <si>
    <t>Twitter_Mining</t>
  </si>
  <si>
    <t>License reader</t>
  </si>
  <si>
    <t xml:space="preserve">Music player </t>
  </si>
  <si>
    <t>Timeline tool</t>
  </si>
  <si>
    <t>Social cleaner</t>
  </si>
  <si>
    <t xml:space="preserve">Interpreter </t>
  </si>
  <si>
    <t>Landmark tool</t>
  </si>
  <si>
    <t>Disaster alarm</t>
  </si>
  <si>
    <t>Speech emotion</t>
  </si>
  <si>
    <t>failures</t>
  </si>
  <si>
    <t>Detected Detects</t>
  </si>
  <si>
    <t>have failure?</t>
  </si>
  <si>
    <t>have smell?</t>
  </si>
  <si>
    <t>have defect?</t>
  </si>
  <si>
    <t>https://github.com/ShaziahGafur/Virtual-Assistant-for-Dementia-Patients</t>
  </si>
  <si>
    <t>SIVG</t>
  </si>
  <si>
    <t>RoomR-Server</t>
  </si>
  <si>
    <t>https://github.com/rodrigoHM/RoomR-Server</t>
  </si>
  <si>
    <t>2020-01-31 04:42:33 UTC</t>
  </si>
  <si>
    <t>2020-06-09 21:56:16 UTC</t>
  </si>
  <si>
    <t>2022-06-22 00:58:07 UTC</t>
  </si>
  <si>
    <t>RoomRServer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</si>
</sst>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1"/>
  </cellStyleXfs>
  <cellXfs count="3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4" fillId="0" borderId="0" xfId="1" applyFont="1" applyFill="1" applyAlignment="1"/>
    <xf numFmtId="0" fontId="4" fillId="0" borderId="0" xfId="1" applyFont="1" applyFill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3" fillId="0" borderId="0" xfId="1"/>
    <xf numFmtId="0" fontId="0" fillId="2" borderId="0" xfId="0" applyFill="1"/>
    <xf numFmtId="0" fontId="0" fillId="2" borderId="2" xfId="0" applyFill="1" applyBorder="1"/>
    <xf numFmtId="0" fontId="2" fillId="2" borderId="0" xfId="0" applyFont="1" applyFill="1"/>
    <xf numFmtId="0" fontId="1" fillId="0" borderId="1" xfId="2" applyFont="1"/>
    <xf numFmtId="0" fontId="5" fillId="0" borderId="1" xfId="2" applyFont="1"/>
    <xf numFmtId="0" fontId="4" fillId="3" borderId="0" xfId="0" applyFont="1" applyFill="1"/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/>
    <xf numFmtId="0" fontId="4" fillId="0" borderId="2" xfId="0" applyFont="1" applyFill="1" applyBorder="1"/>
    <xf numFmtId="0" fontId="0" fillId="0" borderId="0" xfId="0" applyFill="1"/>
    <xf numFmtId="0" fontId="4" fillId="0" borderId="1" xfId="0" applyFont="1" applyFill="1" applyBorder="1"/>
    <xf numFmtId="0" fontId="6" fillId="0" borderId="0" xfId="1" applyFont="1" applyFill="1"/>
    <xf numFmtId="0" fontId="4" fillId="0" borderId="0" xfId="0" applyFont="1" applyFill="1" applyBorder="1"/>
    <xf numFmtId="0" fontId="4" fillId="0" borderId="0" xfId="0" applyFont="1" applyBorder="1"/>
  </cellXfs>
  <cellStyles count="3">
    <cellStyle name="Hyperlink" xfId="1" builtinId="8"/>
    <cellStyle name="Normal" xfId="0" builtinId="0"/>
    <cellStyle name="Normal 2" xfId="2" xr:uid="{B6BBA86F-0D14-B346-BF1C-E754A09DE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iddharthS018/Alpr" TargetMode="External"/><Relationship Id="rId18" Type="http://schemas.openxmlformats.org/officeDocument/2006/relationships/hyperlink" Target="https://github.com/gitika-bose/ResearchSpring2019" TargetMode="External"/><Relationship Id="rId26" Type="http://schemas.openxmlformats.org/officeDocument/2006/relationships/hyperlink" Target="https://github.com/sarvesh-tech/Verlan/" TargetMode="External"/><Relationship Id="rId3" Type="http://schemas.openxmlformats.org/officeDocument/2006/relationships/hyperlink" Target="https://github.com/laksh22/IngredientPrediction" TargetMode="External"/><Relationship Id="rId21" Type="http://schemas.openxmlformats.org/officeDocument/2006/relationships/hyperlink" Target="https://github.com/Reckonzz/recipeGO/" TargetMode="External"/><Relationship Id="rId34" Type="http://schemas.openxmlformats.org/officeDocument/2006/relationships/hyperlink" Target="https://github.com/ramwong/Plastic-Bottle-reuse-idea-sharing-platform" TargetMode="External"/><Relationship Id="rId7" Type="http://schemas.openxmlformats.org/officeDocument/2006/relationships/hyperlink" Target="https://github.com/Flowmot1on/Phoenix" TargetMode="External"/><Relationship Id="rId12" Type="http://schemas.openxmlformats.org/officeDocument/2006/relationships/hyperlink" Target="https://github.com/way2arun/artificial_intelligence" TargetMode="External"/><Relationship Id="rId17" Type="http://schemas.openxmlformats.org/officeDocument/2006/relationships/hyperlink" Target="https://github.com/richardjpark26/WanderStub" TargetMode="External"/><Relationship Id="rId25" Type="http://schemas.openxmlformats.org/officeDocument/2006/relationships/hyperlink" Target="https://github.com/nlonberg/flood-depths/" TargetMode="External"/><Relationship Id="rId33" Type="http://schemas.openxmlformats.org/officeDocument/2006/relationships/hyperlink" Target="https://github.com/mmbarbero/MythPluDiscBot" TargetMode="External"/><Relationship Id="rId2" Type="http://schemas.openxmlformats.org/officeDocument/2006/relationships/hyperlink" Target="https://github.com/Grusinator/Aander-ETL" TargetMode="External"/><Relationship Id="rId16" Type="http://schemas.openxmlformats.org/officeDocument/2006/relationships/hyperlink" Target="https://github.com/arosloff/SeeFarBeyond" TargetMode="External"/><Relationship Id="rId20" Type="http://schemas.openxmlformats.org/officeDocument/2006/relationships/hyperlink" Target="https://github.com/Goofanaka/image_tagging/" TargetMode="External"/><Relationship Id="rId29" Type="http://schemas.openxmlformats.org/officeDocument/2006/relationships/hyperlink" Target="https://github.com/bestvibes/lahacks-quaranteen/" TargetMode="External"/><Relationship Id="rId1" Type="http://schemas.openxmlformats.org/officeDocument/2006/relationships/hyperlink" Target="https://github.com/varnachandar/emotion2music" TargetMode="External"/><Relationship Id="rId6" Type="http://schemas.openxmlformats.org/officeDocument/2006/relationships/hyperlink" Target="https://github.com/KiwiCrushers/calbot" TargetMode="External"/><Relationship Id="rId11" Type="http://schemas.openxmlformats.org/officeDocument/2006/relationships/hyperlink" Target="https://github.com/Godsinred/FortniteKillfeed" TargetMode="External"/><Relationship Id="rId24" Type="http://schemas.openxmlformats.org/officeDocument/2006/relationships/hyperlink" Target="https://github.com/thy0602/shecodes-hack" TargetMode="External"/><Relationship Id="rId32" Type="http://schemas.openxmlformats.org/officeDocument/2006/relationships/hyperlink" Target="https://github.com/siwasu17/plant-watcher/" TargetMode="External"/><Relationship Id="rId5" Type="http://schemas.openxmlformats.org/officeDocument/2006/relationships/hyperlink" Target="https://github.com/ertheosiswadi/smart_can" TargetMode="External"/><Relationship Id="rId15" Type="http://schemas.openxmlformats.org/officeDocument/2006/relationships/hyperlink" Target="https://github.com/clarkwkw/ns_online_toolkit" TargetMode="External"/><Relationship Id="rId23" Type="http://schemas.openxmlformats.org/officeDocument/2006/relationships/hyperlink" Target="https://github.com/renilJoseph/SunHacks2019/" TargetMode="External"/><Relationship Id="rId28" Type="http://schemas.openxmlformats.org/officeDocument/2006/relationships/hyperlink" Target="https://github.com/VictorCallejas/FB_MMHM/" TargetMode="External"/><Relationship Id="rId36" Type="http://schemas.openxmlformats.org/officeDocument/2006/relationships/hyperlink" Target="https://github.com/rodrigoHM/RoomR-Server" TargetMode="External"/><Relationship Id="rId10" Type="http://schemas.openxmlformats.org/officeDocument/2006/relationships/hyperlink" Target="https://github.com/rguan72/SnapCal" TargetMode="External"/><Relationship Id="rId19" Type="http://schemas.openxmlformats.org/officeDocument/2006/relationships/hyperlink" Target="https://github.com/mattheweis/FESMKMITL" TargetMode="External"/><Relationship Id="rId31" Type="http://schemas.openxmlformats.org/officeDocument/2006/relationships/hyperlink" Target="https://github.com/rlathgml/thgml/" TargetMode="External"/><Relationship Id="rId4" Type="http://schemas.openxmlformats.org/officeDocument/2006/relationships/hyperlink" Target="https://github.com/matthew-chu/heapsortcypher" TargetMode="External"/><Relationship Id="rId9" Type="http://schemas.openxmlformats.org/officeDocument/2006/relationships/hyperlink" Target="https://github.com/nikben08/Image-analyzer-chat-bot" TargetMode="External"/><Relationship Id="rId14" Type="http://schemas.openxmlformats.org/officeDocument/2006/relationships/hyperlink" Target="https://github.com/Sagartheocean/Experiments" TargetMode="External"/><Relationship Id="rId22" Type="http://schemas.openxmlformats.org/officeDocument/2006/relationships/hyperlink" Target="https://github.com/qwerty10w/SBHacks2021/" TargetMode="External"/><Relationship Id="rId27" Type="http://schemas.openxmlformats.org/officeDocument/2006/relationships/hyperlink" Target="https://github.com/zwang17/SnapTrack-HACK112/" TargetMode="External"/><Relationship Id="rId30" Type="http://schemas.openxmlformats.org/officeDocument/2006/relationships/hyperlink" Target="https://github.com/kyu929/senior-project/" TargetMode="External"/><Relationship Id="rId35" Type="http://schemas.openxmlformats.org/officeDocument/2006/relationships/hyperlink" Target="https://github.com/gdsc-ssu/bird-sweeper" TargetMode="External"/><Relationship Id="rId8" Type="http://schemas.openxmlformats.org/officeDocument/2006/relationships/hyperlink" Target="https://github.com/valimerie/twimage-searc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nicholasadamou/stockmine" TargetMode="External"/><Relationship Id="rId18" Type="http://schemas.openxmlformats.org/officeDocument/2006/relationships/hyperlink" Target="https://github.com/da1234/newsChronicle/" TargetMode="External"/><Relationship Id="rId26" Type="http://schemas.openxmlformats.org/officeDocument/2006/relationships/hyperlink" Target="https://github.com/dwang/pennapps-2019f" TargetMode="External"/><Relationship Id="rId3" Type="http://schemas.openxmlformats.org/officeDocument/2006/relationships/hyperlink" Target="https://github.com/Dacs95/ElectionSentimentAnalysis" TargetMode="External"/><Relationship Id="rId21" Type="http://schemas.openxmlformats.org/officeDocument/2006/relationships/hyperlink" Target="https://github.com/larry852/ocr-contratos/" TargetMode="External"/><Relationship Id="rId34" Type="http://schemas.openxmlformats.org/officeDocument/2006/relationships/hyperlink" Target="https://github.com/guyandtheworld/airflow-ml" TargetMode="External"/><Relationship Id="rId7" Type="http://schemas.openxmlformats.org/officeDocument/2006/relationships/hyperlink" Target="https://github.com/Martincu-Petru/Cloud-Computing" TargetMode="External"/><Relationship Id="rId12" Type="http://schemas.openxmlformats.org/officeDocument/2006/relationships/hyperlink" Target="https://github.com/KijanaG/Tone" TargetMode="External"/><Relationship Id="rId17" Type="http://schemas.openxmlformats.org/officeDocument/2006/relationships/hyperlink" Target="https://github.com/gpesma/Twitter-Mining-GAE" TargetMode="External"/><Relationship Id="rId25" Type="http://schemas.openxmlformats.org/officeDocument/2006/relationships/hyperlink" Target="https://github.com/saheedandrew/HLPFL" TargetMode="External"/><Relationship Id="rId33" Type="http://schemas.openxmlformats.org/officeDocument/2006/relationships/hyperlink" Target="https://github.com/welikethespeech/backend" TargetMode="External"/><Relationship Id="rId2" Type="http://schemas.openxmlformats.org/officeDocument/2006/relationships/hyperlink" Target="https://github.com/steventhan/carbon-hack-sentiment" TargetMode="External"/><Relationship Id="rId16" Type="http://schemas.openxmlformats.org/officeDocument/2006/relationships/hyperlink" Target="https://github.com/jtkrumlauf/Hapi" TargetMode="External"/><Relationship Id="rId20" Type="http://schemas.openxmlformats.org/officeDocument/2006/relationships/hyperlink" Target="https://github.com/dev5151/Klassroom" TargetMode="External"/><Relationship Id="rId29" Type="http://schemas.openxmlformats.org/officeDocument/2006/relationships/hyperlink" Target="https://github.com/JoosepAlviste/vfriendo" TargetMode="External"/><Relationship Id="rId1" Type="http://schemas.openxmlformats.org/officeDocument/2006/relationships/hyperlink" Target="https://github.com/nixin72/UOttaHack-2019" TargetMode="External"/><Relationship Id="rId6" Type="http://schemas.openxmlformats.org/officeDocument/2006/relationships/hyperlink" Target="https://github.com/kmzjy110/calhacksv2" TargetMode="External"/><Relationship Id="rId11" Type="http://schemas.openxmlformats.org/officeDocument/2006/relationships/hyperlink" Target="https://github.com/AllegraChen/uofthacks6" TargetMode="External"/><Relationship Id="rId24" Type="http://schemas.openxmlformats.org/officeDocument/2006/relationships/hyperlink" Target="https://github.com/SaiManukonda/MirrorDashboard" TargetMode="External"/><Relationship Id="rId32" Type="http://schemas.openxmlformats.org/officeDocument/2006/relationships/hyperlink" Target="https://github.com/Omkarpatinge/HackNYU" TargetMode="External"/><Relationship Id="rId5" Type="http://schemas.openxmlformats.org/officeDocument/2006/relationships/hyperlink" Target="https://github.com/ryanphennessy/devfest" TargetMode="External"/><Relationship Id="rId15" Type="http://schemas.openxmlformats.org/officeDocument/2006/relationships/hyperlink" Target="https://github.com/Jhuynh760/GeoScholar" TargetMode="External"/><Relationship Id="rId23" Type="http://schemas.openxmlformats.org/officeDocument/2006/relationships/hyperlink" Target="https://github.com/ansonjwhe/BadGIF/" TargetMode="External"/><Relationship Id="rId28" Type="http://schemas.openxmlformats.org/officeDocument/2006/relationships/hyperlink" Target="https://github.com/Samvit123/SocialEyes-MakeSPP2018" TargetMode="External"/><Relationship Id="rId10" Type="http://schemas.openxmlformats.org/officeDocument/2006/relationships/hyperlink" Target="https://github.com/beekarthik/JournalBot" TargetMode="External"/><Relationship Id="rId19" Type="http://schemas.openxmlformats.org/officeDocument/2006/relationships/hyperlink" Target="https://github.com/whtai/Mind-Reading-Journal/" TargetMode="External"/><Relationship Id="rId31" Type="http://schemas.openxmlformats.org/officeDocument/2006/relationships/hyperlink" Target="https://github.com/wellcomecollection/amplify" TargetMode="External"/><Relationship Id="rId4" Type="http://schemas.openxmlformats.org/officeDocument/2006/relationships/hyperlink" Target="https://github.com/ChainZeeLi/EC601_twitter_keyword" TargetMode="External"/><Relationship Id="rId9" Type="http://schemas.openxmlformats.org/officeDocument/2006/relationships/hyperlink" Target="https://github.com/OkapalDominic/animal_analysis" TargetMode="External"/><Relationship Id="rId14" Type="http://schemas.openxmlformats.org/officeDocument/2006/relationships/hyperlink" Target="https://github.com/Mrkr1sher/Sarcatchtic-MakeSPP19" TargetMode="External"/><Relationship Id="rId22" Type="http://schemas.openxmlformats.org/officeDocument/2006/relationships/hyperlink" Target="https://github.com/mihirKachroo/HackThe6ix/" TargetMode="External"/><Relationship Id="rId27" Type="http://schemas.openxmlformats.org/officeDocument/2006/relationships/hyperlink" Target="https://github.com/jcavejr/soap" TargetMode="External"/><Relationship Id="rId30" Type="http://schemas.openxmlformats.org/officeDocument/2006/relationships/hyperlink" Target="https://github.com/angryducks/speech-box" TargetMode="External"/><Relationship Id="rId8" Type="http://schemas.openxmlformats.org/officeDocument/2006/relationships/hyperlink" Target="https://github.com/GalenWong/noteScrip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K2A/BlindHandAssistance/" TargetMode="External"/><Relationship Id="rId13" Type="http://schemas.openxmlformats.org/officeDocument/2006/relationships/hyperlink" Target="https://github.com/Richarjw/AtlasBot" TargetMode="External"/><Relationship Id="rId3" Type="http://schemas.openxmlformats.org/officeDocument/2006/relationships/hyperlink" Target="https://github.com/louie-jones-strong/most_anoying_app_ever" TargetMode="External"/><Relationship Id="rId7" Type="http://schemas.openxmlformats.org/officeDocument/2006/relationships/hyperlink" Target="https://github.com/ynotnplol/Audio-SentenceSplit" TargetMode="External"/><Relationship Id="rId12" Type="http://schemas.openxmlformats.org/officeDocument/2006/relationships/hyperlink" Target="https://github.com/aiy-voice-assistant/hungry-student-app/blob/0da989806385138cbe2afaee1186d02ed9b77ae2/assistant.py" TargetMode="External"/><Relationship Id="rId2" Type="http://schemas.openxmlformats.org/officeDocument/2006/relationships/hyperlink" Target="https://github.com/mubeenafatima/TRANSLATOR" TargetMode="External"/><Relationship Id="rId1" Type="http://schemas.openxmlformats.org/officeDocument/2006/relationships/hyperlink" Target="https://github.com/BlakeAvery/PottyPot" TargetMode="External"/><Relationship Id="rId6" Type="http://schemas.openxmlformats.org/officeDocument/2006/relationships/hyperlink" Target="https://github.com/Song-Hea-mi/ReadingMachine" TargetMode="External"/><Relationship Id="rId11" Type="http://schemas.openxmlformats.org/officeDocument/2006/relationships/hyperlink" Target="https://github.com/aarenstade/speech-img-vid-generator" TargetMode="External"/><Relationship Id="rId5" Type="http://schemas.openxmlformats.org/officeDocument/2006/relationships/hyperlink" Target="https://github.com/mikebrowne/SwearRemoval/blob/62c391ba6d2d01d1b40355a027997ecb8be0f3e3/model/SwearRemovalModel.py" TargetMode="External"/><Relationship Id="rId10" Type="http://schemas.openxmlformats.org/officeDocument/2006/relationships/hyperlink" Target="https://github.com/AlexNguyen27/lisa-assistant-gcp" TargetMode="External"/><Relationship Id="rId4" Type="http://schemas.openxmlformats.org/officeDocument/2006/relationships/hyperlink" Target="https://github.com/f213/selfmailbot/blob/1eaa09491a0b3776e06e02e64c7a096b1951dba7/src/recognize.py" TargetMode="External"/><Relationship Id="rId9" Type="http://schemas.openxmlformats.org/officeDocument/2006/relationships/hyperlink" Target="https://github.com/mochiliu/projectsy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hrinjay/DMnMD" TargetMode="External"/><Relationship Id="rId7" Type="http://schemas.openxmlformats.org/officeDocument/2006/relationships/hyperlink" Target="https://github.com/rodrigoHM/RoomR-Server" TargetMode="External"/><Relationship Id="rId2" Type="http://schemas.openxmlformats.org/officeDocument/2006/relationships/hyperlink" Target="https://github.com/ynotnplol/Audio-SentenceSplit" TargetMode="External"/><Relationship Id="rId1" Type="http://schemas.openxmlformats.org/officeDocument/2006/relationships/hyperlink" Target="https://github.com/nlonberg/flood-depths/" TargetMode="External"/><Relationship Id="rId6" Type="http://schemas.openxmlformats.org/officeDocument/2006/relationships/hyperlink" Target="https://github.com/way2arun/artificial_intelligence" TargetMode="External"/><Relationship Id="rId5" Type="http://schemas.openxmlformats.org/officeDocument/2006/relationships/hyperlink" Target="https://github.com/bestvibes/lahacks-quaranteen" TargetMode="External"/><Relationship Id="rId4" Type="http://schemas.openxmlformats.org/officeDocument/2006/relationships/hyperlink" Target="https://github.com/dev5151/Klassro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hrinjay/DMnMD" TargetMode="External"/><Relationship Id="rId2" Type="http://schemas.openxmlformats.org/officeDocument/2006/relationships/hyperlink" Target="https://github.com/ynotnplol/Audio-SentenceSplit" TargetMode="External"/><Relationship Id="rId1" Type="http://schemas.openxmlformats.org/officeDocument/2006/relationships/hyperlink" Target="https://github.com/nlonberg/flood-depths/" TargetMode="External"/><Relationship Id="rId5" Type="http://schemas.openxmlformats.org/officeDocument/2006/relationships/hyperlink" Target="https://github.com/bestvibes/lahacks-quaranteen" TargetMode="External"/><Relationship Id="rId4" Type="http://schemas.openxmlformats.org/officeDocument/2006/relationships/hyperlink" Target="https://github.com/dev5151/K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2"/>
  <sheetViews>
    <sheetView workbookViewId="0">
      <pane ySplit="2" topLeftCell="A3" activePane="bottomLeft" state="frozen"/>
      <selection pane="bottomLeft" activeCell="A51" sqref="A3:I51"/>
    </sheetView>
  </sheetViews>
  <sheetFormatPr baseColWidth="10" defaultColWidth="14.5" defaultRowHeight="15" customHeight="1" x14ac:dyDescent="0.15"/>
  <cols>
    <col min="1" max="2" width="14.5" customWidth="1"/>
    <col min="3" max="3" width="25.5" customWidth="1"/>
    <col min="4" max="4" width="8.83203125" style="2" customWidth="1"/>
    <col min="5" max="9" width="8.83203125" customWidth="1"/>
    <col min="11" max="12" width="7" customWidth="1"/>
  </cols>
  <sheetData>
    <row r="1" spans="1:9" ht="15" customHeight="1" x14ac:dyDescent="0.15">
      <c r="A1" s="6"/>
      <c r="B1" s="6"/>
      <c r="C1" s="6"/>
      <c r="D1" s="22" t="s">
        <v>105</v>
      </c>
      <c r="E1" s="22"/>
      <c r="F1" s="22"/>
      <c r="G1" s="22"/>
      <c r="H1" s="22"/>
      <c r="I1" s="22"/>
    </row>
    <row r="2" spans="1:9" ht="15.75" customHeight="1" x14ac:dyDescent="0.15">
      <c r="A2" s="10" t="s">
        <v>0</v>
      </c>
      <c r="B2" s="10" t="s">
        <v>1</v>
      </c>
      <c r="C2" s="10" t="s">
        <v>2</v>
      </c>
      <c r="D2" s="11" t="s">
        <v>104</v>
      </c>
      <c r="E2" s="10" t="s">
        <v>220</v>
      </c>
      <c r="F2" s="10" t="s">
        <v>221</v>
      </c>
      <c r="G2" s="9" t="s">
        <v>130</v>
      </c>
      <c r="H2" s="9" t="s">
        <v>131</v>
      </c>
      <c r="I2" s="9" t="s">
        <v>129</v>
      </c>
    </row>
    <row r="3" spans="1:9" s="28" customFormat="1" ht="15.75" customHeight="1" x14ac:dyDescent="0.15">
      <c r="A3" s="28" t="s">
        <v>206</v>
      </c>
      <c r="B3" s="28" t="s">
        <v>207</v>
      </c>
      <c r="C3" s="28" t="s">
        <v>8</v>
      </c>
      <c r="D3" s="29">
        <v>8</v>
      </c>
      <c r="E3" s="28">
        <v>6</v>
      </c>
      <c r="F3" s="28">
        <v>4</v>
      </c>
      <c r="G3" s="28">
        <v>4</v>
      </c>
      <c r="H3" s="28">
        <v>4</v>
      </c>
      <c r="I3" s="28">
        <v>4</v>
      </c>
    </row>
    <row r="4" spans="1:9" s="28" customFormat="1" ht="15.75" customHeight="1" x14ac:dyDescent="0.15">
      <c r="A4" s="28" t="s">
        <v>6</v>
      </c>
      <c r="B4" s="28" t="s">
        <v>7</v>
      </c>
      <c r="C4" s="28" t="s">
        <v>8</v>
      </c>
      <c r="D4" s="29">
        <v>16</v>
      </c>
      <c r="E4" s="28">
        <v>13</v>
      </c>
      <c r="F4" s="28">
        <v>13</v>
      </c>
      <c r="G4" s="28">
        <v>12</v>
      </c>
      <c r="H4" s="28">
        <v>13</v>
      </c>
      <c r="I4" s="28">
        <v>10</v>
      </c>
    </row>
    <row r="5" spans="1:9" s="28" customFormat="1" ht="15.75" customHeight="1" x14ac:dyDescent="0.15">
      <c r="A5" s="28" t="s">
        <v>36</v>
      </c>
      <c r="B5" s="28" t="s">
        <v>37</v>
      </c>
      <c r="C5" s="28" t="s">
        <v>31</v>
      </c>
      <c r="D5" s="29">
        <v>4</v>
      </c>
      <c r="E5" s="28">
        <v>4</v>
      </c>
      <c r="F5" s="28">
        <v>4</v>
      </c>
      <c r="G5" s="28">
        <v>3</v>
      </c>
      <c r="H5" s="28">
        <v>3</v>
      </c>
      <c r="I5" s="28">
        <v>2</v>
      </c>
    </row>
    <row r="6" spans="1:9" s="28" customFormat="1" ht="15.75" customHeight="1" x14ac:dyDescent="0.15">
      <c r="A6" s="28" t="s">
        <v>208</v>
      </c>
      <c r="B6" s="28" t="s">
        <v>209</v>
      </c>
      <c r="C6" s="28" t="s">
        <v>214</v>
      </c>
      <c r="D6" s="29">
        <v>24</v>
      </c>
      <c r="E6" s="28">
        <v>23</v>
      </c>
      <c r="F6" s="28">
        <v>23</v>
      </c>
      <c r="G6" s="28">
        <v>22</v>
      </c>
      <c r="H6" s="28">
        <v>21</v>
      </c>
      <c r="I6" s="28">
        <v>18</v>
      </c>
    </row>
    <row r="7" spans="1:9" s="28" customFormat="1" ht="15.75" customHeight="1" x14ac:dyDescent="0.15">
      <c r="A7" s="28" t="s">
        <v>34</v>
      </c>
      <c r="B7" s="28" t="s">
        <v>35</v>
      </c>
      <c r="C7" s="28" t="s">
        <v>31</v>
      </c>
      <c r="D7" s="29">
        <v>26</v>
      </c>
      <c r="E7" s="31">
        <v>21</v>
      </c>
      <c r="F7" s="31">
        <v>21</v>
      </c>
      <c r="G7" s="31">
        <v>9</v>
      </c>
      <c r="H7" s="31">
        <v>9</v>
      </c>
      <c r="I7" s="31">
        <v>1</v>
      </c>
    </row>
    <row r="8" spans="1:9" s="28" customFormat="1" ht="15.75" customHeight="1" x14ac:dyDescent="0.15">
      <c r="A8" s="28" t="s">
        <v>228</v>
      </c>
      <c r="B8" s="28" t="s">
        <v>230</v>
      </c>
      <c r="C8" s="28" t="s">
        <v>229</v>
      </c>
      <c r="D8" s="29">
        <v>10</v>
      </c>
      <c r="E8" s="31">
        <v>10</v>
      </c>
      <c r="F8" s="31">
        <v>10</v>
      </c>
      <c r="G8" s="31">
        <v>8</v>
      </c>
      <c r="H8" s="31">
        <v>8</v>
      </c>
      <c r="I8" s="31">
        <v>3</v>
      </c>
    </row>
    <row r="9" spans="1:9" s="28" customFormat="1" ht="15.75" customHeight="1" x14ac:dyDescent="0.15">
      <c r="A9" s="28" t="s">
        <v>249</v>
      </c>
      <c r="B9" s="32" t="s">
        <v>248</v>
      </c>
      <c r="C9" s="28" t="s">
        <v>8</v>
      </c>
      <c r="D9" s="29">
        <v>4</v>
      </c>
      <c r="E9" s="28">
        <v>4</v>
      </c>
      <c r="F9" s="28">
        <v>4</v>
      </c>
      <c r="G9" s="28">
        <v>4</v>
      </c>
      <c r="H9" s="28">
        <v>4</v>
      </c>
      <c r="I9" s="28">
        <v>3</v>
      </c>
    </row>
    <row r="10" spans="1:9" s="28" customFormat="1" ht="15.75" customHeight="1" x14ac:dyDescent="0.15">
      <c r="A10" s="28" t="s">
        <v>226</v>
      </c>
      <c r="B10" s="28" t="s">
        <v>227</v>
      </c>
      <c r="C10" s="28" t="s">
        <v>28</v>
      </c>
      <c r="D10" s="29">
        <v>4</v>
      </c>
      <c r="E10" s="31">
        <v>4</v>
      </c>
      <c r="F10" s="31">
        <v>4</v>
      </c>
      <c r="G10" s="31">
        <v>4</v>
      </c>
      <c r="H10" s="31">
        <v>4</v>
      </c>
      <c r="I10" s="31">
        <v>4</v>
      </c>
    </row>
    <row r="11" spans="1:9" s="28" customFormat="1" ht="15.75" customHeight="1" x14ac:dyDescent="0.15">
      <c r="A11" s="28" t="s">
        <v>15</v>
      </c>
      <c r="B11" s="28" t="s">
        <v>16</v>
      </c>
      <c r="C11" s="28" t="s">
        <v>8</v>
      </c>
      <c r="D11" s="29">
        <v>8</v>
      </c>
      <c r="E11" s="31">
        <v>8</v>
      </c>
      <c r="F11" s="31">
        <v>8</v>
      </c>
      <c r="G11" s="31">
        <v>8</v>
      </c>
      <c r="H11" s="31">
        <v>8</v>
      </c>
      <c r="I11" s="31">
        <v>2</v>
      </c>
    </row>
    <row r="12" spans="1:9" s="28" customFormat="1" ht="15.75" customHeight="1" x14ac:dyDescent="0.15">
      <c r="A12" s="28" t="s">
        <v>215</v>
      </c>
      <c r="B12" s="28" t="s">
        <v>216</v>
      </c>
      <c r="C12" s="28" t="s">
        <v>8</v>
      </c>
      <c r="D12" s="29">
        <v>8</v>
      </c>
      <c r="E12" s="31">
        <v>8</v>
      </c>
      <c r="F12" s="31">
        <v>8</v>
      </c>
      <c r="G12" s="31">
        <v>6</v>
      </c>
      <c r="H12" s="31">
        <v>6</v>
      </c>
      <c r="I12" s="31">
        <v>5</v>
      </c>
    </row>
    <row r="13" spans="1:9" s="28" customFormat="1" ht="15.75" customHeight="1" x14ac:dyDescent="0.15">
      <c r="A13" s="28" t="s">
        <v>233</v>
      </c>
      <c r="B13" s="28" t="s">
        <v>234</v>
      </c>
      <c r="C13" s="28" t="s">
        <v>28</v>
      </c>
      <c r="D13" s="29">
        <v>16</v>
      </c>
      <c r="E13" s="31">
        <v>16</v>
      </c>
      <c r="F13" s="31">
        <v>16</v>
      </c>
      <c r="G13" s="31">
        <v>4</v>
      </c>
      <c r="H13" s="31">
        <v>4</v>
      </c>
      <c r="I13" s="31">
        <v>4</v>
      </c>
    </row>
    <row r="14" spans="1:9" s="28" customFormat="1" ht="15.75" customHeight="1" x14ac:dyDescent="0.15">
      <c r="A14" s="28" t="s">
        <v>3</v>
      </c>
      <c r="B14" s="28" t="s">
        <v>4</v>
      </c>
      <c r="C14" s="28" t="s">
        <v>5</v>
      </c>
      <c r="D14" s="29">
        <v>10</v>
      </c>
      <c r="E14" s="31">
        <v>10</v>
      </c>
      <c r="F14" s="31">
        <v>10</v>
      </c>
      <c r="G14" s="31">
        <v>7</v>
      </c>
      <c r="H14" s="31">
        <v>7</v>
      </c>
      <c r="I14" s="31">
        <v>1</v>
      </c>
    </row>
    <row r="15" spans="1:9" s="28" customFormat="1" ht="15.75" customHeight="1" x14ac:dyDescent="0.15">
      <c r="A15" s="28" t="s">
        <v>38</v>
      </c>
      <c r="B15" s="28" t="s">
        <v>39</v>
      </c>
      <c r="C15" s="28" t="s">
        <v>31</v>
      </c>
      <c r="D15" s="29">
        <v>18</v>
      </c>
      <c r="E15" s="31">
        <v>18</v>
      </c>
      <c r="F15" s="31">
        <v>18</v>
      </c>
      <c r="G15" s="31">
        <v>18</v>
      </c>
      <c r="H15" s="31">
        <v>18</v>
      </c>
      <c r="I15" s="31">
        <v>1</v>
      </c>
    </row>
    <row r="16" spans="1:9" s="28" customFormat="1" ht="15.75" customHeight="1" x14ac:dyDescent="0.15">
      <c r="A16" s="28" t="s">
        <v>116</v>
      </c>
      <c r="B16" s="7" t="s">
        <v>137</v>
      </c>
      <c r="C16" s="28" t="s">
        <v>124</v>
      </c>
      <c r="D16" s="29">
        <v>34</v>
      </c>
      <c r="E16" s="31">
        <v>32</v>
      </c>
      <c r="F16" s="31">
        <v>32</v>
      </c>
      <c r="G16" s="31">
        <v>30</v>
      </c>
      <c r="H16" s="31">
        <v>31</v>
      </c>
      <c r="I16" s="31">
        <v>18</v>
      </c>
    </row>
    <row r="17" spans="1:9" s="28" customFormat="1" ht="15.75" customHeight="1" x14ac:dyDescent="0.15">
      <c r="A17" s="28" t="s">
        <v>19</v>
      </c>
      <c r="B17" s="28" t="s">
        <v>20</v>
      </c>
      <c r="C17" s="28" t="s">
        <v>21</v>
      </c>
      <c r="D17" s="29">
        <v>8</v>
      </c>
      <c r="E17" s="31">
        <v>5</v>
      </c>
      <c r="F17" s="31">
        <v>5</v>
      </c>
      <c r="G17" s="31">
        <v>5</v>
      </c>
      <c r="H17" s="31">
        <v>5</v>
      </c>
      <c r="I17" s="31">
        <v>5</v>
      </c>
    </row>
    <row r="18" spans="1:9" s="28" customFormat="1" ht="15.75" customHeight="1" x14ac:dyDescent="0.15">
      <c r="A18" s="28" t="s">
        <v>118</v>
      </c>
      <c r="B18" s="7" t="s">
        <v>139</v>
      </c>
      <c r="C18" s="28" t="s">
        <v>28</v>
      </c>
      <c r="D18" s="29">
        <v>4</v>
      </c>
      <c r="E18" s="31">
        <v>4</v>
      </c>
      <c r="F18" s="31">
        <v>4</v>
      </c>
      <c r="G18" s="31">
        <v>4</v>
      </c>
      <c r="H18" s="31">
        <v>4</v>
      </c>
      <c r="I18" s="31">
        <v>2</v>
      </c>
    </row>
    <row r="19" spans="1:9" s="28" customFormat="1" ht="15.75" customHeight="1" x14ac:dyDescent="0.15">
      <c r="A19" s="28" t="s">
        <v>32</v>
      </c>
      <c r="B19" s="28" t="s">
        <v>33</v>
      </c>
      <c r="C19" s="28" t="s">
        <v>31</v>
      </c>
      <c r="D19" s="29">
        <v>28</v>
      </c>
      <c r="E19" s="31">
        <v>28</v>
      </c>
      <c r="F19" s="31">
        <v>28</v>
      </c>
      <c r="G19" s="31">
        <v>0</v>
      </c>
      <c r="H19" s="31">
        <v>0</v>
      </c>
      <c r="I19" s="31">
        <v>0</v>
      </c>
    </row>
    <row r="20" spans="1:9" s="28" customFormat="1" ht="15.75" customHeight="1" x14ac:dyDescent="0.15">
      <c r="A20" s="28" t="s">
        <v>210</v>
      </c>
      <c r="B20" s="28" t="s">
        <v>211</v>
      </c>
      <c r="C20" s="28" t="s">
        <v>8</v>
      </c>
      <c r="D20" s="29">
        <v>6</v>
      </c>
      <c r="E20" s="31">
        <v>6</v>
      </c>
      <c r="F20" s="31">
        <v>6</v>
      </c>
      <c r="G20" s="31">
        <v>5</v>
      </c>
      <c r="H20" s="31">
        <v>5</v>
      </c>
      <c r="I20" s="31">
        <v>5</v>
      </c>
    </row>
    <row r="21" spans="1:9" s="28" customFormat="1" ht="15.75" customHeight="1" x14ac:dyDescent="0.15">
      <c r="A21" s="28" t="s">
        <v>231</v>
      </c>
      <c r="B21" s="28" t="s">
        <v>232</v>
      </c>
      <c r="C21" s="28" t="s">
        <v>8</v>
      </c>
      <c r="D21" s="29">
        <v>8</v>
      </c>
      <c r="E21" s="31">
        <v>8</v>
      </c>
      <c r="F21" s="31">
        <v>8</v>
      </c>
      <c r="G21" s="31">
        <v>8</v>
      </c>
      <c r="H21" s="31">
        <v>8</v>
      </c>
      <c r="I21" s="31">
        <v>6</v>
      </c>
    </row>
    <row r="22" spans="1:9" s="28" customFormat="1" ht="15.75" customHeight="1" x14ac:dyDescent="0.15">
      <c r="A22" s="28" t="s">
        <v>11</v>
      </c>
      <c r="B22" s="28" t="s">
        <v>12</v>
      </c>
      <c r="C22" s="28" t="s">
        <v>8</v>
      </c>
      <c r="D22" s="29">
        <v>12</v>
      </c>
      <c r="E22" s="31">
        <v>12</v>
      </c>
      <c r="F22" s="31">
        <v>12</v>
      </c>
      <c r="G22" s="31">
        <v>10</v>
      </c>
      <c r="H22" s="31">
        <v>11</v>
      </c>
      <c r="I22" s="31">
        <v>9</v>
      </c>
    </row>
    <row r="23" spans="1:9" s="28" customFormat="1" ht="15.75" customHeight="1" x14ac:dyDescent="0.15">
      <c r="A23" s="28" t="s">
        <v>119</v>
      </c>
      <c r="B23" s="7" t="s">
        <v>140</v>
      </c>
      <c r="C23" s="28" t="s">
        <v>28</v>
      </c>
      <c r="D23" s="29">
        <v>4</v>
      </c>
      <c r="E23" s="31">
        <v>4</v>
      </c>
      <c r="F23" s="31">
        <v>4</v>
      </c>
      <c r="G23" s="31">
        <v>4</v>
      </c>
      <c r="H23" s="31">
        <v>4</v>
      </c>
      <c r="I23" s="31">
        <v>4</v>
      </c>
    </row>
    <row r="24" spans="1:9" s="28" customFormat="1" ht="15.75" customHeight="1" x14ac:dyDescent="0.15">
      <c r="A24" s="28" t="s">
        <v>25</v>
      </c>
      <c r="B24" s="28" t="s">
        <v>26</v>
      </c>
      <c r="C24" s="28" t="s">
        <v>27</v>
      </c>
      <c r="D24" s="29">
        <v>12</v>
      </c>
      <c r="E24" s="31">
        <v>12</v>
      </c>
      <c r="F24" s="31">
        <v>12</v>
      </c>
      <c r="G24" s="31">
        <v>12</v>
      </c>
      <c r="H24" s="31">
        <v>11</v>
      </c>
      <c r="I24" s="31">
        <v>4</v>
      </c>
    </row>
    <row r="25" spans="1:9" s="28" customFormat="1" ht="15.75" customHeight="1" x14ac:dyDescent="0.15">
      <c r="A25" s="28" t="s">
        <v>9</v>
      </c>
      <c r="B25" s="28" t="s">
        <v>10</v>
      </c>
      <c r="C25" s="28" t="s">
        <v>8</v>
      </c>
      <c r="D25" s="29">
        <v>12</v>
      </c>
      <c r="E25" s="31">
        <v>12</v>
      </c>
      <c r="F25" s="31">
        <v>12</v>
      </c>
      <c r="G25" s="31">
        <v>7</v>
      </c>
      <c r="H25" s="31">
        <v>7</v>
      </c>
      <c r="I25" s="31">
        <v>7</v>
      </c>
    </row>
    <row r="26" spans="1:9" s="28" customFormat="1" ht="15.75" customHeight="1" x14ac:dyDescent="0.15">
      <c r="A26" s="28" t="s">
        <v>125</v>
      </c>
      <c r="B26" s="8" t="s">
        <v>158</v>
      </c>
      <c r="C26" s="28" t="s">
        <v>128</v>
      </c>
      <c r="D26" s="29">
        <v>2</v>
      </c>
      <c r="E26" s="31">
        <v>2</v>
      </c>
      <c r="F26" s="31">
        <v>2</v>
      </c>
      <c r="G26" s="31">
        <v>2</v>
      </c>
      <c r="H26" s="31">
        <v>1</v>
      </c>
      <c r="I26" s="31">
        <v>1</v>
      </c>
    </row>
    <row r="27" spans="1:9" s="28" customFormat="1" ht="15.75" customHeight="1" x14ac:dyDescent="0.15">
      <c r="A27" s="28" t="s">
        <v>159</v>
      </c>
      <c r="B27" s="8" t="s">
        <v>160</v>
      </c>
      <c r="C27" s="28" t="s">
        <v>8</v>
      </c>
      <c r="D27" s="29">
        <v>8</v>
      </c>
      <c r="E27" s="31">
        <v>8</v>
      </c>
      <c r="F27" s="31">
        <v>8</v>
      </c>
      <c r="G27" s="31">
        <v>7</v>
      </c>
      <c r="H27" s="31">
        <v>7</v>
      </c>
      <c r="I27" s="31">
        <v>6</v>
      </c>
    </row>
    <row r="28" spans="1:9" s="28" customFormat="1" ht="15.75" customHeight="1" x14ac:dyDescent="0.15">
      <c r="A28" s="28" t="s">
        <v>40</v>
      </c>
      <c r="B28" s="28" t="s">
        <v>41</v>
      </c>
      <c r="C28" s="28" t="s">
        <v>31</v>
      </c>
      <c r="D28" s="29">
        <v>8</v>
      </c>
      <c r="E28" s="31">
        <v>8</v>
      </c>
      <c r="F28" s="31">
        <v>8</v>
      </c>
      <c r="G28" s="31">
        <v>7</v>
      </c>
      <c r="H28" s="31">
        <v>7</v>
      </c>
      <c r="I28" s="31">
        <v>2</v>
      </c>
    </row>
    <row r="29" spans="1:9" s="28" customFormat="1" ht="15.75" customHeight="1" x14ac:dyDescent="0.15">
      <c r="A29" s="28" t="s">
        <v>238</v>
      </c>
      <c r="B29" s="28" t="s">
        <v>237</v>
      </c>
      <c r="C29" s="28" t="s">
        <v>239</v>
      </c>
      <c r="D29" s="29">
        <v>24</v>
      </c>
      <c r="E29" s="31">
        <v>24</v>
      </c>
      <c r="F29" s="31">
        <v>24</v>
      </c>
      <c r="G29" s="31">
        <v>24</v>
      </c>
      <c r="H29" s="31">
        <v>24</v>
      </c>
      <c r="I29" s="31">
        <v>17</v>
      </c>
    </row>
    <row r="30" spans="1:9" s="28" customFormat="1" ht="15.75" customHeight="1" x14ac:dyDescent="0.15">
      <c r="A30" s="28" t="s">
        <v>235</v>
      </c>
      <c r="B30" s="28" t="s">
        <v>236</v>
      </c>
      <c r="C30" s="28" t="s">
        <v>217</v>
      </c>
      <c r="D30" s="29">
        <v>40</v>
      </c>
      <c r="E30" s="31">
        <v>33</v>
      </c>
      <c r="F30" s="31">
        <v>33</v>
      </c>
      <c r="G30" s="31">
        <v>31</v>
      </c>
      <c r="H30" s="31">
        <v>31</v>
      </c>
      <c r="I30" s="31">
        <v>30</v>
      </c>
    </row>
    <row r="31" spans="1:9" s="28" customFormat="1" ht="15.75" customHeight="1" x14ac:dyDescent="0.15">
      <c r="A31" s="28" t="s">
        <v>17</v>
      </c>
      <c r="B31" s="28" t="s">
        <v>18</v>
      </c>
      <c r="C31" s="28" t="s">
        <v>8</v>
      </c>
      <c r="D31" s="29">
        <v>6</v>
      </c>
      <c r="E31" s="31">
        <v>6</v>
      </c>
      <c r="F31" s="31">
        <v>6</v>
      </c>
      <c r="G31" s="31">
        <v>5</v>
      </c>
      <c r="H31" s="31">
        <v>5</v>
      </c>
      <c r="I31" s="31">
        <v>5</v>
      </c>
    </row>
    <row r="32" spans="1:9" s="28" customFormat="1" ht="15.75" customHeight="1" x14ac:dyDescent="0.15">
      <c r="A32" s="28" t="s">
        <v>126</v>
      </c>
      <c r="B32" s="8" t="s">
        <v>145</v>
      </c>
      <c r="C32" s="28" t="s">
        <v>8</v>
      </c>
      <c r="D32" s="29">
        <v>8</v>
      </c>
      <c r="E32" s="31">
        <v>6</v>
      </c>
      <c r="F32" s="31">
        <v>6</v>
      </c>
      <c r="G32" s="31">
        <v>6</v>
      </c>
      <c r="H32" s="31">
        <v>6</v>
      </c>
      <c r="I32" s="31">
        <v>6</v>
      </c>
    </row>
    <row r="33" spans="1:9" s="28" customFormat="1" ht="15.75" customHeight="1" x14ac:dyDescent="0.15">
      <c r="A33" s="28" t="s">
        <v>165</v>
      </c>
      <c r="B33" s="8" t="s">
        <v>166</v>
      </c>
      <c r="C33" s="28" t="s">
        <v>28</v>
      </c>
      <c r="D33" s="29">
        <v>4</v>
      </c>
      <c r="E33" s="31">
        <v>4</v>
      </c>
      <c r="F33" s="31">
        <v>4</v>
      </c>
      <c r="G33" s="31">
        <v>4</v>
      </c>
      <c r="H33" s="31">
        <v>4</v>
      </c>
      <c r="I33" s="31">
        <v>3</v>
      </c>
    </row>
    <row r="34" spans="1:9" s="28" customFormat="1" ht="15.75" customHeight="1" x14ac:dyDescent="0.15">
      <c r="A34" s="28" t="s">
        <v>163</v>
      </c>
      <c r="B34" s="8" t="s">
        <v>164</v>
      </c>
      <c r="C34" s="28" t="s">
        <v>31</v>
      </c>
      <c r="D34" s="29">
        <v>22</v>
      </c>
      <c r="E34" s="31">
        <v>16</v>
      </c>
      <c r="F34" s="31">
        <v>13</v>
      </c>
      <c r="G34" s="31">
        <v>7</v>
      </c>
      <c r="H34" s="31">
        <v>7</v>
      </c>
      <c r="I34" s="31">
        <v>7</v>
      </c>
    </row>
    <row r="35" spans="1:9" s="28" customFormat="1" ht="15.75" customHeight="1" x14ac:dyDescent="0.15">
      <c r="A35" s="28" t="s">
        <v>161</v>
      </c>
      <c r="B35" s="8" t="s">
        <v>162</v>
      </c>
      <c r="C35" s="28" t="s">
        <v>8</v>
      </c>
      <c r="D35" s="29">
        <v>16</v>
      </c>
      <c r="E35" s="33">
        <v>15</v>
      </c>
      <c r="F35" s="33">
        <v>14</v>
      </c>
      <c r="G35" s="33">
        <v>11</v>
      </c>
      <c r="H35" s="33">
        <v>12</v>
      </c>
      <c r="I35" s="33">
        <v>3</v>
      </c>
    </row>
    <row r="36" spans="1:9" s="28" customFormat="1" ht="15.75" customHeight="1" x14ac:dyDescent="0.15">
      <c r="A36" s="28" t="s">
        <v>120</v>
      </c>
      <c r="B36" s="7" t="s">
        <v>141</v>
      </c>
      <c r="C36" s="28" t="s">
        <v>28</v>
      </c>
      <c r="D36" s="29">
        <v>4</v>
      </c>
      <c r="E36" s="33">
        <v>4</v>
      </c>
      <c r="F36" s="33">
        <v>4</v>
      </c>
      <c r="G36" s="33">
        <v>4</v>
      </c>
      <c r="H36" s="33">
        <v>4</v>
      </c>
      <c r="I36" s="33">
        <v>1</v>
      </c>
    </row>
    <row r="37" spans="1:9" s="28" customFormat="1" ht="15.75" customHeight="1" x14ac:dyDescent="0.15">
      <c r="A37" s="28" t="s">
        <v>46</v>
      </c>
      <c r="B37" s="28" t="s">
        <v>47</v>
      </c>
      <c r="C37" s="28" t="s">
        <v>31</v>
      </c>
      <c r="D37" s="29">
        <v>62</v>
      </c>
      <c r="E37" s="33">
        <v>22</v>
      </c>
      <c r="F37" s="33">
        <v>22</v>
      </c>
      <c r="G37" s="33">
        <v>0</v>
      </c>
      <c r="H37" s="33">
        <v>0</v>
      </c>
      <c r="I37" s="33">
        <v>0</v>
      </c>
    </row>
    <row r="38" spans="1:9" s="28" customFormat="1" ht="15.75" customHeight="1" x14ac:dyDescent="0.15">
      <c r="A38" s="28" t="s">
        <v>685</v>
      </c>
      <c r="B38" s="32" t="s">
        <v>686</v>
      </c>
      <c r="C38" s="28" t="s">
        <v>8</v>
      </c>
      <c r="D38" s="29">
        <v>14</v>
      </c>
      <c r="E38" s="28">
        <v>14</v>
      </c>
      <c r="F38" s="28">
        <v>14</v>
      </c>
      <c r="G38" s="28">
        <v>8</v>
      </c>
      <c r="H38" s="28">
        <v>8</v>
      </c>
      <c r="I38" s="28">
        <v>6</v>
      </c>
    </row>
    <row r="39" spans="1:9" s="28" customFormat="1" ht="15.75" customHeight="1" x14ac:dyDescent="0.15">
      <c r="A39" s="28" t="s">
        <v>117</v>
      </c>
      <c r="B39" s="7" t="s">
        <v>138</v>
      </c>
      <c r="C39" s="28" t="s">
        <v>28</v>
      </c>
      <c r="D39" s="29">
        <v>10</v>
      </c>
      <c r="E39" s="33">
        <v>10</v>
      </c>
      <c r="F39" s="33">
        <v>10</v>
      </c>
      <c r="G39" s="33">
        <v>10</v>
      </c>
      <c r="H39" s="33">
        <v>10</v>
      </c>
      <c r="I39" s="33">
        <v>7</v>
      </c>
    </row>
    <row r="40" spans="1:9" s="28" customFormat="1" ht="15.75" customHeight="1" x14ac:dyDescent="0.15">
      <c r="A40" s="28" t="s">
        <v>42</v>
      </c>
      <c r="B40" s="28" t="s">
        <v>43</v>
      </c>
      <c r="C40" s="28" t="s">
        <v>28</v>
      </c>
      <c r="D40" s="29">
        <v>54</v>
      </c>
      <c r="E40" s="33">
        <v>38</v>
      </c>
      <c r="F40" s="33">
        <v>38</v>
      </c>
      <c r="G40" s="33">
        <v>21</v>
      </c>
      <c r="H40" s="33">
        <v>21</v>
      </c>
      <c r="I40" s="33">
        <v>21</v>
      </c>
    </row>
    <row r="41" spans="1:9" s="28" customFormat="1" ht="15.75" customHeight="1" x14ac:dyDescent="0.15">
      <c r="A41" s="28" t="s">
        <v>127</v>
      </c>
      <c r="B41" s="8" t="s">
        <v>146</v>
      </c>
      <c r="C41" s="28" t="s">
        <v>8</v>
      </c>
      <c r="D41" s="33">
        <v>10</v>
      </c>
      <c r="E41" s="33">
        <v>9</v>
      </c>
      <c r="F41" s="33">
        <v>9</v>
      </c>
      <c r="G41" s="33">
        <v>9</v>
      </c>
      <c r="H41" s="33">
        <v>9</v>
      </c>
      <c r="I41" s="33">
        <v>7</v>
      </c>
    </row>
    <row r="42" spans="1:9" s="28" customFormat="1" ht="15.75" customHeight="1" x14ac:dyDescent="0.15">
      <c r="A42" s="28" t="s">
        <v>121</v>
      </c>
      <c r="B42" s="7" t="s">
        <v>142</v>
      </c>
      <c r="C42" s="28" t="s">
        <v>28</v>
      </c>
      <c r="D42" s="33">
        <v>4</v>
      </c>
      <c r="E42" s="33">
        <v>4</v>
      </c>
      <c r="F42" s="33">
        <v>4</v>
      </c>
      <c r="G42" s="33">
        <v>3</v>
      </c>
      <c r="H42" s="33">
        <v>4</v>
      </c>
      <c r="I42" s="33">
        <v>3</v>
      </c>
    </row>
    <row r="43" spans="1:9" s="28" customFormat="1" ht="15.75" customHeight="1" x14ac:dyDescent="0.15">
      <c r="A43" s="28" t="s">
        <v>13</v>
      </c>
      <c r="B43" s="28" t="s">
        <v>14</v>
      </c>
      <c r="C43" s="28" t="s">
        <v>8</v>
      </c>
      <c r="D43" s="29">
        <v>14</v>
      </c>
      <c r="E43" s="33">
        <v>14</v>
      </c>
      <c r="F43" s="33">
        <v>14</v>
      </c>
      <c r="G43" s="33">
        <v>14</v>
      </c>
      <c r="H43" s="33">
        <v>14</v>
      </c>
      <c r="I43" s="33">
        <v>11</v>
      </c>
    </row>
    <row r="44" spans="1:9" s="28" customFormat="1" ht="15.75" customHeight="1" x14ac:dyDescent="0.15">
      <c r="A44" s="28" t="s">
        <v>29</v>
      </c>
      <c r="B44" s="28" t="s">
        <v>30</v>
      </c>
      <c r="C44" s="28" t="s">
        <v>31</v>
      </c>
      <c r="D44" s="29">
        <v>4</v>
      </c>
      <c r="E44" s="33">
        <v>3</v>
      </c>
      <c r="F44" s="33">
        <v>3</v>
      </c>
      <c r="G44" s="33">
        <v>3</v>
      </c>
      <c r="H44" s="33">
        <v>3</v>
      </c>
      <c r="I44" s="33">
        <v>2</v>
      </c>
    </row>
    <row r="45" spans="1:9" s="28" customFormat="1" ht="15.75" customHeight="1" x14ac:dyDescent="0.15">
      <c r="A45" s="28" t="s">
        <v>123</v>
      </c>
      <c r="B45" s="7" t="s">
        <v>144</v>
      </c>
      <c r="C45" s="28" t="s">
        <v>8</v>
      </c>
      <c r="D45" s="29">
        <v>4</v>
      </c>
      <c r="E45" s="33">
        <v>4</v>
      </c>
      <c r="F45" s="33">
        <v>4</v>
      </c>
      <c r="G45" s="33">
        <v>4</v>
      </c>
      <c r="H45" s="33">
        <v>4</v>
      </c>
      <c r="I45" s="33">
        <v>4</v>
      </c>
    </row>
    <row r="46" spans="1:9" s="28" customFormat="1" ht="15.75" customHeight="1" x14ac:dyDescent="0.15">
      <c r="A46" s="28" t="s">
        <v>122</v>
      </c>
      <c r="B46" s="7" t="s">
        <v>143</v>
      </c>
      <c r="C46" s="28" t="s">
        <v>28</v>
      </c>
      <c r="D46" s="29">
        <v>14</v>
      </c>
      <c r="E46" s="33">
        <v>14</v>
      </c>
      <c r="F46" s="33">
        <v>14</v>
      </c>
      <c r="G46" s="33">
        <v>14</v>
      </c>
      <c r="H46" s="33">
        <v>11</v>
      </c>
      <c r="I46" s="33">
        <v>1</v>
      </c>
    </row>
    <row r="47" spans="1:9" s="28" customFormat="1" ht="15.75" customHeight="1" x14ac:dyDescent="0.15">
      <c r="A47" s="28" t="s">
        <v>108</v>
      </c>
      <c r="B47" s="8" t="s">
        <v>136</v>
      </c>
      <c r="C47" s="28" t="s">
        <v>28</v>
      </c>
      <c r="D47" s="29">
        <v>8</v>
      </c>
      <c r="E47" s="28">
        <v>8</v>
      </c>
      <c r="F47" s="28">
        <v>8</v>
      </c>
      <c r="G47" s="28">
        <v>3</v>
      </c>
      <c r="H47" s="28">
        <v>3</v>
      </c>
      <c r="I47" s="28">
        <v>1</v>
      </c>
    </row>
    <row r="48" spans="1:9" s="28" customFormat="1" ht="15.75" customHeight="1" x14ac:dyDescent="0.15">
      <c r="A48" s="28" t="s">
        <v>22</v>
      </c>
      <c r="B48" s="28" t="s">
        <v>23</v>
      </c>
      <c r="C48" s="28" t="s">
        <v>24</v>
      </c>
      <c r="D48" s="29">
        <v>26</v>
      </c>
      <c r="E48" s="28">
        <v>26</v>
      </c>
      <c r="F48" s="28">
        <v>26</v>
      </c>
      <c r="G48" s="28">
        <v>26</v>
      </c>
      <c r="H48" s="28">
        <v>23</v>
      </c>
      <c r="I48" s="28">
        <v>12</v>
      </c>
    </row>
    <row r="49" spans="1:9" s="28" customFormat="1" ht="15.75" customHeight="1" x14ac:dyDescent="0.15">
      <c r="A49" s="28" t="s">
        <v>107</v>
      </c>
      <c r="B49" s="7" t="s">
        <v>135</v>
      </c>
      <c r="C49" s="28" t="s">
        <v>28</v>
      </c>
      <c r="D49" s="29">
        <v>4</v>
      </c>
      <c r="E49" s="28">
        <v>3</v>
      </c>
      <c r="F49" s="28">
        <v>3</v>
      </c>
      <c r="G49" s="28">
        <v>3</v>
      </c>
      <c r="H49" s="28">
        <v>3</v>
      </c>
      <c r="I49" s="28">
        <v>1</v>
      </c>
    </row>
    <row r="50" spans="1:9" s="28" customFormat="1" ht="15.75" customHeight="1" x14ac:dyDescent="0.15">
      <c r="A50" s="28" t="s">
        <v>212</v>
      </c>
      <c r="B50" s="28" t="s">
        <v>213</v>
      </c>
      <c r="C50" s="28" t="s">
        <v>217</v>
      </c>
      <c r="D50" s="29">
        <v>40</v>
      </c>
      <c r="E50" s="28">
        <v>36</v>
      </c>
      <c r="F50" s="28">
        <v>36</v>
      </c>
      <c r="G50" s="28">
        <v>28</v>
      </c>
      <c r="H50" s="28">
        <v>30</v>
      </c>
      <c r="I50" s="28">
        <v>17</v>
      </c>
    </row>
    <row r="51" spans="1:9" s="28" customFormat="1" ht="15.75" customHeight="1" x14ac:dyDescent="0.15">
      <c r="A51" s="28" t="s">
        <v>44</v>
      </c>
      <c r="B51" s="28" t="s">
        <v>45</v>
      </c>
      <c r="C51" s="28" t="s">
        <v>31</v>
      </c>
      <c r="D51" s="29">
        <v>2</v>
      </c>
      <c r="E51" s="28">
        <v>2</v>
      </c>
      <c r="F51" s="28">
        <v>2</v>
      </c>
      <c r="G51" s="28">
        <v>0</v>
      </c>
      <c r="H51" s="28">
        <v>0</v>
      </c>
      <c r="I51" s="28">
        <v>0</v>
      </c>
    </row>
    <row r="52" spans="1:9" ht="15.75" customHeight="1" x14ac:dyDescent="0.15"/>
    <row r="53" spans="1:9" ht="15.75" customHeight="1" x14ac:dyDescent="0.15"/>
    <row r="54" spans="1:9" ht="15.75" customHeight="1" x14ac:dyDescent="0.15"/>
    <row r="55" spans="1:9" ht="15.75" customHeight="1" x14ac:dyDescent="0.15"/>
    <row r="56" spans="1:9" ht="15.75" customHeight="1" x14ac:dyDescent="0.15"/>
    <row r="57" spans="1:9" ht="15.75" customHeight="1" x14ac:dyDescent="0.15"/>
    <row r="58" spans="1:9" ht="15.75" customHeight="1" x14ac:dyDescent="0.15"/>
    <row r="59" spans="1:9" ht="15.75" customHeight="1" x14ac:dyDescent="0.15"/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</sheetData>
  <sortState xmlns:xlrd2="http://schemas.microsoft.com/office/spreadsheetml/2017/richdata2" ref="A3:I51">
    <sortCondition ref="A3:A51"/>
  </sortState>
  <mergeCells count="1">
    <mergeCell ref="D1:I1"/>
  </mergeCells>
  <hyperlinks>
    <hyperlink ref="B14" r:id="rId1" xr:uid="{00000000-0004-0000-0000-000004000000}"/>
    <hyperlink ref="B4" r:id="rId2" xr:uid="{00000000-0004-0000-0000-00000B000000}"/>
    <hyperlink ref="B25" r:id="rId3" xr:uid="{00000000-0004-0000-0000-00000D000000}"/>
    <hyperlink ref="B22" r:id="rId4" xr:uid="{00000000-0004-0000-0000-00000F000000}"/>
    <hyperlink ref="B43" r:id="rId5" xr:uid="{00000000-0004-0000-0000-000011000000}"/>
    <hyperlink ref="B11" r:id="rId6" xr:uid="{00000000-0004-0000-0000-000015000000}"/>
    <hyperlink ref="B31" r:id="rId7" xr:uid="{00000000-0004-0000-0000-000019000000}"/>
    <hyperlink ref="B48" r:id="rId8" xr:uid="{00000000-0004-0000-0000-00001F000000}"/>
    <hyperlink ref="B24" r:id="rId9" xr:uid="{00000000-0004-0000-0000-000021000000}"/>
    <hyperlink ref="B44" r:id="rId10" xr:uid="{00000000-0004-0000-0000-000027000000}"/>
    <hyperlink ref="B19" r:id="rId11" xr:uid="{00000000-0004-0000-0000-000029000000}"/>
    <hyperlink ref="B7" r:id="rId12" xr:uid="{00000000-0004-0000-0000-00002D000000}"/>
    <hyperlink ref="B5" r:id="rId13" xr:uid="{00000000-0004-0000-0000-000030000000}"/>
    <hyperlink ref="B15" r:id="rId14" xr:uid="{00000000-0004-0000-0000-000035000000}"/>
    <hyperlink ref="B28" r:id="rId15" xr:uid="{00000000-0004-0000-0000-00003B000000}"/>
    <hyperlink ref="B40" r:id="rId16" xr:uid="{00000000-0004-0000-0000-000046000000}"/>
    <hyperlink ref="B51" r:id="rId17" xr:uid="{00000000-0004-0000-0000-000048000000}"/>
    <hyperlink ref="B37" r:id="rId18" xr:uid="{00000000-0004-0000-0000-00004A000000}"/>
    <hyperlink ref="B17" r:id="rId19" xr:uid="{00000000-0004-0000-0000-00001B000000}"/>
    <hyperlink ref="B23" r:id="rId20" xr:uid="{93AC962E-94C7-2449-9B44-C5761BB2B366}"/>
    <hyperlink ref="B36" r:id="rId21" xr:uid="{BE9D1CB5-B7E6-F44B-B02C-ADD7B6071404}"/>
    <hyperlink ref="B39" r:id="rId22" xr:uid="{285D8C3F-0C49-AA47-A948-9C1059C3BBBD}"/>
    <hyperlink ref="B46" r:id="rId23" xr:uid="{2C8CB870-53DA-F947-8B18-7575A6033F59}"/>
    <hyperlink ref="B42" r:id="rId24" xr:uid="{CF811152-ABFA-FF46-9654-D8430715F9E6}"/>
    <hyperlink ref="B18" r:id="rId25" xr:uid="{02CD90DF-4E81-0B45-B772-B5C6D5C9FA75}"/>
    <hyperlink ref="B49" r:id="rId26" xr:uid="{1AC934AD-BEE7-8146-97B6-DC16BF320DA0}"/>
    <hyperlink ref="B45" r:id="rId27" xr:uid="{2AAF58F4-1044-1946-B6B7-F0DB8EC9C783}"/>
    <hyperlink ref="B16" r:id="rId28" xr:uid="{2A76DEC2-2AC9-C640-850A-B8CBED788817}"/>
    <hyperlink ref="B26" r:id="rId29" xr:uid="{1FC1A362-60D8-344E-9F7E-0772B43130E2}"/>
    <hyperlink ref="B41" r:id="rId30" xr:uid="{0DDB23FE-19BC-9346-A13D-5F19A268CCF4}"/>
    <hyperlink ref="B47" r:id="rId31" xr:uid="{5B5FE71E-1284-724B-A922-0A45E288D8F2}"/>
    <hyperlink ref="B32" r:id="rId32" xr:uid="{015EEEE3-D0E0-A040-96BB-8225C48385B3}"/>
    <hyperlink ref="B27" r:id="rId33" xr:uid="{562ADDFB-5E0D-884B-B2F8-A09315F0CC9A}"/>
    <hyperlink ref="B33" r:id="rId34" xr:uid="{E32F8EB4-1467-064A-B0E9-FE78AE148BA1}"/>
    <hyperlink ref="B9" r:id="rId35" xr:uid="{BF5FA76C-B518-A14D-AD31-0BBB12C4CAAA}"/>
    <hyperlink ref="B38" r:id="rId36" xr:uid="{56EC27CE-ADB5-1840-9D8B-D0CECC359CB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57"/>
  <sheetViews>
    <sheetView workbookViewId="0">
      <pane ySplit="2" topLeftCell="A3" activePane="bottomLeft" state="frozen"/>
      <selection pane="bottomLeft" activeCell="M19" sqref="M19"/>
    </sheetView>
  </sheetViews>
  <sheetFormatPr baseColWidth="10" defaultColWidth="14.5" defaultRowHeight="15" customHeight="1" x14ac:dyDescent="0.15"/>
  <cols>
    <col min="1" max="2" width="14.5" customWidth="1"/>
    <col min="3" max="3" width="22.5" customWidth="1"/>
    <col min="4" max="4" width="7.83203125" style="2" customWidth="1"/>
    <col min="5" max="8" width="7.83203125" customWidth="1"/>
    <col min="9" max="9" width="7.83203125" style="3" customWidth="1"/>
  </cols>
  <sheetData>
    <row r="1" spans="1:9" ht="15" customHeight="1" x14ac:dyDescent="0.15">
      <c r="A1" s="6"/>
      <c r="B1" s="6"/>
      <c r="C1" s="6"/>
      <c r="D1" s="23" t="s">
        <v>105</v>
      </c>
      <c r="E1" s="24"/>
      <c r="F1" s="24"/>
      <c r="G1" s="24"/>
      <c r="H1" s="24"/>
      <c r="I1" s="25"/>
    </row>
    <row r="2" spans="1:9" ht="15.75" customHeight="1" x14ac:dyDescent="0.15">
      <c r="A2" s="10" t="s">
        <v>0</v>
      </c>
      <c r="B2" s="10" t="s">
        <v>1</v>
      </c>
      <c r="C2" s="10" t="s">
        <v>2</v>
      </c>
      <c r="D2" s="11" t="s">
        <v>104</v>
      </c>
      <c r="E2" s="10" t="s">
        <v>220</v>
      </c>
      <c r="F2" s="10" t="s">
        <v>221</v>
      </c>
      <c r="G2" s="9" t="s">
        <v>130</v>
      </c>
      <c r="H2" s="9" t="s">
        <v>131</v>
      </c>
      <c r="I2" s="9" t="s">
        <v>129</v>
      </c>
    </row>
    <row r="3" spans="1:9" ht="15.75" customHeight="1" x14ac:dyDescent="0.15">
      <c r="A3" s="28" t="s">
        <v>218</v>
      </c>
      <c r="B3" s="32" t="s">
        <v>219</v>
      </c>
      <c r="C3" s="28" t="s">
        <v>63</v>
      </c>
      <c r="D3" s="29">
        <v>10</v>
      </c>
      <c r="E3" s="31">
        <v>9</v>
      </c>
      <c r="F3" s="31">
        <v>9</v>
      </c>
      <c r="G3" s="31">
        <v>8</v>
      </c>
      <c r="H3" s="31">
        <v>7</v>
      </c>
      <c r="I3" s="31">
        <v>7</v>
      </c>
    </row>
    <row r="4" spans="1:9" ht="15.75" customHeight="1" x14ac:dyDescent="0.15">
      <c r="A4" s="6" t="s">
        <v>187</v>
      </c>
      <c r="B4" s="7" t="s">
        <v>188</v>
      </c>
      <c r="C4" s="6" t="s">
        <v>63</v>
      </c>
      <c r="D4" s="12">
        <v>12</v>
      </c>
      <c r="E4" s="13">
        <v>12</v>
      </c>
      <c r="F4" s="13">
        <v>12</v>
      </c>
      <c r="G4" s="13">
        <v>11</v>
      </c>
      <c r="H4" s="13">
        <v>11</v>
      </c>
      <c r="I4" s="13">
        <v>7</v>
      </c>
    </row>
    <row r="5" spans="1:9" ht="15.75" customHeight="1" x14ac:dyDescent="0.15">
      <c r="A5" s="6" t="s">
        <v>67</v>
      </c>
      <c r="B5" s="6" t="s">
        <v>68</v>
      </c>
      <c r="C5" s="6" t="s">
        <v>69</v>
      </c>
      <c r="D5" s="12">
        <v>10</v>
      </c>
      <c r="E5" s="13">
        <v>9</v>
      </c>
      <c r="F5" s="13">
        <v>9</v>
      </c>
      <c r="G5" s="13">
        <v>8</v>
      </c>
      <c r="H5" s="13">
        <v>6</v>
      </c>
      <c r="I5" s="13">
        <v>5</v>
      </c>
    </row>
    <row r="6" spans="1:9" ht="15.75" customHeight="1" x14ac:dyDescent="0.15">
      <c r="A6" s="6" t="s">
        <v>112</v>
      </c>
      <c r="B6" s="8" t="s">
        <v>156</v>
      </c>
      <c r="C6" s="6" t="s">
        <v>63</v>
      </c>
      <c r="D6" s="12">
        <v>4</v>
      </c>
      <c r="E6" s="13">
        <v>4</v>
      </c>
      <c r="F6" s="13">
        <v>4</v>
      </c>
      <c r="G6" s="13">
        <v>2</v>
      </c>
      <c r="H6" s="13">
        <v>2</v>
      </c>
      <c r="I6" s="13">
        <v>3</v>
      </c>
    </row>
    <row r="7" spans="1:9" ht="15.75" customHeight="1" x14ac:dyDescent="0.15">
      <c r="A7" s="6" t="s">
        <v>59</v>
      </c>
      <c r="B7" s="6" t="s">
        <v>60</v>
      </c>
      <c r="C7" s="6" t="s">
        <v>50</v>
      </c>
      <c r="D7" s="12">
        <v>10</v>
      </c>
      <c r="E7" s="13">
        <v>10</v>
      </c>
      <c r="F7" s="13">
        <v>10</v>
      </c>
      <c r="G7" s="13">
        <v>10</v>
      </c>
      <c r="H7" s="13">
        <v>9</v>
      </c>
      <c r="I7" s="13">
        <v>8</v>
      </c>
    </row>
    <row r="8" spans="1:9" ht="15.75" customHeight="1" x14ac:dyDescent="0.15">
      <c r="A8" s="6" t="s">
        <v>51</v>
      </c>
      <c r="B8" s="6" t="s">
        <v>52</v>
      </c>
      <c r="C8" s="6" t="s">
        <v>50</v>
      </c>
      <c r="D8" s="12">
        <v>8</v>
      </c>
      <c r="E8" s="13">
        <v>8</v>
      </c>
      <c r="F8" s="13">
        <v>8</v>
      </c>
      <c r="G8" s="13">
        <v>8</v>
      </c>
      <c r="H8" s="13">
        <v>7</v>
      </c>
      <c r="I8" s="13">
        <v>7</v>
      </c>
    </row>
    <row r="9" spans="1:9" ht="15.75" customHeight="1" x14ac:dyDescent="0.15">
      <c r="A9" s="6" t="s">
        <v>61</v>
      </c>
      <c r="B9" s="6" t="s">
        <v>62</v>
      </c>
      <c r="C9" s="6" t="s">
        <v>50</v>
      </c>
      <c r="D9" s="12">
        <v>4</v>
      </c>
      <c r="E9" s="13">
        <v>4</v>
      </c>
      <c r="F9" s="13">
        <v>4</v>
      </c>
      <c r="G9" s="13">
        <v>4</v>
      </c>
      <c r="H9" s="13">
        <v>1</v>
      </c>
      <c r="I9" s="13">
        <v>4</v>
      </c>
    </row>
    <row r="10" spans="1:9" ht="15.75" customHeight="1" x14ac:dyDescent="0.15">
      <c r="A10" s="28" t="s">
        <v>222</v>
      </c>
      <c r="B10" s="28" t="s">
        <v>223</v>
      </c>
      <c r="C10" s="28" t="s">
        <v>63</v>
      </c>
      <c r="D10" s="29">
        <v>34</v>
      </c>
      <c r="E10" s="31">
        <v>33</v>
      </c>
      <c r="F10" s="31">
        <v>33</v>
      </c>
      <c r="G10" s="31">
        <v>30</v>
      </c>
      <c r="H10" s="31">
        <v>30</v>
      </c>
      <c r="I10" s="31">
        <v>9</v>
      </c>
    </row>
    <row r="11" spans="1:9" ht="15.75" customHeight="1" x14ac:dyDescent="0.15">
      <c r="A11" s="6" t="s">
        <v>57</v>
      </c>
      <c r="B11" s="6" t="s">
        <v>58</v>
      </c>
      <c r="C11" s="6" t="s">
        <v>50</v>
      </c>
      <c r="D11" s="12">
        <v>10</v>
      </c>
      <c r="E11" s="13">
        <v>10</v>
      </c>
      <c r="F11" s="13">
        <v>10</v>
      </c>
      <c r="G11" s="13">
        <v>8</v>
      </c>
      <c r="H11" s="13">
        <v>5</v>
      </c>
      <c r="I11" s="13">
        <v>8</v>
      </c>
    </row>
    <row r="12" spans="1:9" ht="15.75" customHeight="1" x14ac:dyDescent="0.15">
      <c r="A12" s="6" t="s">
        <v>167</v>
      </c>
      <c r="B12" s="6" t="s">
        <v>168</v>
      </c>
      <c r="C12" s="6" t="s">
        <v>66</v>
      </c>
      <c r="D12" s="12">
        <v>6</v>
      </c>
      <c r="E12" s="13">
        <v>6</v>
      </c>
      <c r="F12" s="13">
        <v>6</v>
      </c>
      <c r="G12" s="13">
        <v>4</v>
      </c>
      <c r="H12" s="13">
        <v>4</v>
      </c>
      <c r="I12" s="13">
        <v>4</v>
      </c>
    </row>
    <row r="13" spans="1:9" ht="15.75" customHeight="1" x14ac:dyDescent="0.15">
      <c r="A13" s="6" t="s">
        <v>55</v>
      </c>
      <c r="B13" s="6" t="s">
        <v>56</v>
      </c>
      <c r="C13" s="6" t="s">
        <v>50</v>
      </c>
      <c r="D13" s="12">
        <v>6</v>
      </c>
      <c r="E13" s="13">
        <v>6</v>
      </c>
      <c r="F13" s="13">
        <v>6</v>
      </c>
      <c r="G13" s="13">
        <v>6</v>
      </c>
      <c r="H13" s="13">
        <v>5</v>
      </c>
      <c r="I13" s="13">
        <v>5</v>
      </c>
    </row>
    <row r="14" spans="1:9" ht="15.75" customHeight="1" x14ac:dyDescent="0.15">
      <c r="A14" s="6" t="s">
        <v>53</v>
      </c>
      <c r="B14" s="6" t="s">
        <v>54</v>
      </c>
      <c r="C14" s="6" t="s">
        <v>50</v>
      </c>
      <c r="D14" s="12">
        <v>8</v>
      </c>
      <c r="E14" s="13">
        <v>8</v>
      </c>
      <c r="F14" s="13">
        <v>8</v>
      </c>
      <c r="G14" s="13">
        <v>8</v>
      </c>
      <c r="H14" s="13">
        <v>7</v>
      </c>
      <c r="I14" s="13">
        <v>8</v>
      </c>
    </row>
    <row r="15" spans="1:9" ht="15.75" customHeight="1" x14ac:dyDescent="0.15">
      <c r="A15" s="6" t="s">
        <v>81</v>
      </c>
      <c r="B15" s="6" t="s">
        <v>82</v>
      </c>
      <c r="C15" s="6" t="s">
        <v>63</v>
      </c>
      <c r="D15" s="12">
        <v>4</v>
      </c>
      <c r="E15" s="34">
        <v>4</v>
      </c>
      <c r="F15" s="34">
        <v>4</v>
      </c>
      <c r="G15" s="34">
        <v>4</v>
      </c>
      <c r="H15" s="34">
        <v>4</v>
      </c>
      <c r="I15" s="13">
        <v>4</v>
      </c>
    </row>
    <row r="16" spans="1:9" ht="15.75" customHeight="1" x14ac:dyDescent="0.15">
      <c r="A16" s="6" t="s">
        <v>181</v>
      </c>
      <c r="B16" s="7" t="s">
        <v>182</v>
      </c>
      <c r="C16" s="6" t="s">
        <v>66</v>
      </c>
      <c r="D16" s="12">
        <v>6</v>
      </c>
      <c r="E16" s="13">
        <v>6</v>
      </c>
      <c r="F16" s="13">
        <v>6</v>
      </c>
      <c r="G16" s="13">
        <v>5</v>
      </c>
      <c r="H16" s="13">
        <v>5</v>
      </c>
      <c r="I16" s="13">
        <v>5</v>
      </c>
    </row>
    <row r="17" spans="1:9" ht="15.75" customHeight="1" x14ac:dyDescent="0.15">
      <c r="A17" s="28" t="s">
        <v>224</v>
      </c>
      <c r="B17" s="28" t="s">
        <v>225</v>
      </c>
      <c r="C17" s="28" t="s">
        <v>63</v>
      </c>
      <c r="D17" s="29">
        <v>8</v>
      </c>
      <c r="E17" s="31">
        <v>8</v>
      </c>
      <c r="F17" s="31">
        <v>8</v>
      </c>
      <c r="G17" s="31">
        <v>8</v>
      </c>
      <c r="H17" s="31">
        <v>8</v>
      </c>
      <c r="I17" s="31">
        <v>6</v>
      </c>
    </row>
    <row r="18" spans="1:9" ht="15.75" customHeight="1" x14ac:dyDescent="0.15">
      <c r="A18" s="6" t="s">
        <v>111</v>
      </c>
      <c r="B18" s="8" t="s">
        <v>148</v>
      </c>
      <c r="C18" s="6" t="s">
        <v>63</v>
      </c>
      <c r="D18" s="12">
        <v>46</v>
      </c>
      <c r="E18" s="13">
        <v>40</v>
      </c>
      <c r="F18" s="13">
        <v>40</v>
      </c>
      <c r="G18" s="13">
        <v>33</v>
      </c>
      <c r="H18" s="13">
        <v>32</v>
      </c>
      <c r="I18" s="13">
        <v>29</v>
      </c>
    </row>
    <row r="19" spans="1:9" ht="15.75" customHeight="1" x14ac:dyDescent="0.15">
      <c r="A19" s="6" t="s">
        <v>83</v>
      </c>
      <c r="B19" s="6" t="s">
        <v>84</v>
      </c>
      <c r="C19" s="6" t="s">
        <v>50</v>
      </c>
      <c r="D19" s="12">
        <v>12</v>
      </c>
      <c r="E19" s="13">
        <v>12</v>
      </c>
      <c r="F19" s="13">
        <v>12</v>
      </c>
      <c r="G19" s="13">
        <v>12</v>
      </c>
      <c r="H19" s="13">
        <v>11</v>
      </c>
      <c r="I19" s="13">
        <v>11</v>
      </c>
    </row>
    <row r="20" spans="1:9" ht="15.75" customHeight="1" x14ac:dyDescent="0.15">
      <c r="A20" s="6" t="s">
        <v>169</v>
      </c>
      <c r="B20" s="8" t="s">
        <v>170</v>
      </c>
      <c r="C20" s="6" t="s">
        <v>197</v>
      </c>
      <c r="D20" s="12">
        <v>12</v>
      </c>
      <c r="E20" s="13">
        <v>12</v>
      </c>
      <c r="F20" s="13">
        <v>12</v>
      </c>
      <c r="G20" s="13">
        <v>11</v>
      </c>
      <c r="H20" s="13">
        <v>12</v>
      </c>
      <c r="I20" s="13">
        <v>5</v>
      </c>
    </row>
    <row r="21" spans="1:9" ht="15.75" customHeight="1" x14ac:dyDescent="0.15">
      <c r="A21" s="6" t="s">
        <v>70</v>
      </c>
      <c r="B21" s="6" t="s">
        <v>71</v>
      </c>
      <c r="C21" s="6" t="s">
        <v>50</v>
      </c>
      <c r="D21" s="12">
        <v>6</v>
      </c>
      <c r="E21" s="13">
        <v>6</v>
      </c>
      <c r="F21" s="13">
        <v>6</v>
      </c>
      <c r="G21" s="13">
        <v>6</v>
      </c>
      <c r="H21" s="13">
        <v>5</v>
      </c>
      <c r="I21" s="13">
        <v>6</v>
      </c>
    </row>
    <row r="22" spans="1:9" ht="15.75" customHeight="1" x14ac:dyDescent="0.15">
      <c r="A22" s="28" t="s">
        <v>552</v>
      </c>
      <c r="B22" s="28" t="s">
        <v>553</v>
      </c>
      <c r="C22" s="28" t="s">
        <v>66</v>
      </c>
      <c r="D22" s="29">
        <v>4</v>
      </c>
      <c r="E22" s="31">
        <v>4</v>
      </c>
      <c r="F22" s="31">
        <v>4</v>
      </c>
      <c r="G22" s="31">
        <v>4</v>
      </c>
      <c r="H22" s="31">
        <v>4</v>
      </c>
      <c r="I22" s="31">
        <v>3</v>
      </c>
    </row>
    <row r="23" spans="1:9" ht="15.75" customHeight="1" x14ac:dyDescent="0.15">
      <c r="A23" s="6" t="s">
        <v>106</v>
      </c>
      <c r="B23" s="7" t="s">
        <v>157</v>
      </c>
      <c r="C23" s="6" t="s">
        <v>63</v>
      </c>
      <c r="D23" s="12">
        <v>14</v>
      </c>
      <c r="E23" s="13">
        <v>14</v>
      </c>
      <c r="F23" s="13">
        <v>14</v>
      </c>
      <c r="G23" s="13">
        <v>14</v>
      </c>
      <c r="H23" s="13">
        <v>14</v>
      </c>
      <c r="I23" s="13">
        <v>12</v>
      </c>
    </row>
    <row r="24" spans="1:9" ht="15.75" customHeight="1" x14ac:dyDescent="0.15">
      <c r="A24" s="6" t="s">
        <v>113</v>
      </c>
      <c r="B24" s="7" t="s">
        <v>149</v>
      </c>
      <c r="C24" s="6" t="s">
        <v>50</v>
      </c>
      <c r="D24" s="12">
        <v>6</v>
      </c>
      <c r="E24" s="13">
        <v>6</v>
      </c>
      <c r="F24" s="13">
        <v>6</v>
      </c>
      <c r="G24" s="13">
        <v>6</v>
      </c>
      <c r="H24" s="13">
        <v>4</v>
      </c>
      <c r="I24" s="13">
        <v>5</v>
      </c>
    </row>
    <row r="25" spans="1:9" ht="15.75" customHeight="1" x14ac:dyDescent="0.15">
      <c r="A25" s="6" t="s">
        <v>171</v>
      </c>
      <c r="B25" s="8" t="s">
        <v>172</v>
      </c>
      <c r="C25" s="6" t="s">
        <v>66</v>
      </c>
      <c r="D25" s="12">
        <v>4</v>
      </c>
      <c r="E25" s="13">
        <v>4</v>
      </c>
      <c r="F25" s="13">
        <v>4</v>
      </c>
      <c r="G25" s="13">
        <v>3</v>
      </c>
      <c r="H25" s="13">
        <v>3</v>
      </c>
      <c r="I25" s="13">
        <v>3</v>
      </c>
    </row>
    <row r="26" spans="1:9" ht="15.75" customHeight="1" x14ac:dyDescent="0.15">
      <c r="A26" s="6" t="s">
        <v>114</v>
      </c>
      <c r="B26" s="7" t="s">
        <v>155</v>
      </c>
      <c r="C26" s="6" t="s">
        <v>63</v>
      </c>
      <c r="D26" s="12">
        <v>4</v>
      </c>
      <c r="E26" s="34">
        <v>4</v>
      </c>
      <c r="F26" s="34">
        <v>4</v>
      </c>
      <c r="G26" s="34">
        <v>4</v>
      </c>
      <c r="H26" s="34">
        <v>4</v>
      </c>
      <c r="I26" s="13">
        <v>4</v>
      </c>
    </row>
    <row r="27" spans="1:9" ht="15.75" customHeight="1" x14ac:dyDescent="0.15">
      <c r="A27" s="6" t="s">
        <v>64</v>
      </c>
      <c r="B27" s="6" t="s">
        <v>65</v>
      </c>
      <c r="C27" s="6" t="s">
        <v>66</v>
      </c>
      <c r="D27" s="12">
        <v>16</v>
      </c>
      <c r="E27" s="34">
        <v>14</v>
      </c>
      <c r="F27" s="34">
        <v>14</v>
      </c>
      <c r="G27" s="34">
        <v>7</v>
      </c>
      <c r="H27" s="34">
        <v>7</v>
      </c>
      <c r="I27" s="13">
        <v>7</v>
      </c>
    </row>
    <row r="28" spans="1:9" ht="15.75" customHeight="1" x14ac:dyDescent="0.15">
      <c r="A28" s="6" t="s">
        <v>115</v>
      </c>
      <c r="B28" s="8" t="s">
        <v>147</v>
      </c>
      <c r="C28" s="6" t="s">
        <v>63</v>
      </c>
      <c r="D28" s="12">
        <v>6</v>
      </c>
      <c r="E28" s="34">
        <v>5</v>
      </c>
      <c r="F28" s="34">
        <v>5</v>
      </c>
      <c r="G28" s="34">
        <v>5</v>
      </c>
      <c r="H28" s="34">
        <v>4</v>
      </c>
      <c r="I28" s="13">
        <v>4</v>
      </c>
    </row>
    <row r="29" spans="1:9" ht="15.75" customHeight="1" x14ac:dyDescent="0.15">
      <c r="A29" s="6" t="s">
        <v>173</v>
      </c>
      <c r="B29" s="8" t="s">
        <v>174</v>
      </c>
      <c r="C29" s="6" t="s">
        <v>198</v>
      </c>
      <c r="D29" s="12">
        <v>4</v>
      </c>
      <c r="E29" s="34">
        <v>4</v>
      </c>
      <c r="F29" s="34">
        <v>4</v>
      </c>
      <c r="G29" s="34">
        <v>3</v>
      </c>
      <c r="H29" s="34">
        <v>3</v>
      </c>
      <c r="I29" s="13">
        <v>3</v>
      </c>
    </row>
    <row r="30" spans="1:9" ht="15.75" customHeight="1" x14ac:dyDescent="0.15">
      <c r="A30" s="28" t="s">
        <v>244</v>
      </c>
      <c r="B30" s="28" t="s">
        <v>245</v>
      </c>
      <c r="C30" s="28" t="s">
        <v>66</v>
      </c>
      <c r="D30" s="29">
        <v>2</v>
      </c>
      <c r="E30" s="28">
        <v>2</v>
      </c>
      <c r="F30" s="28">
        <v>2</v>
      </c>
      <c r="G30" s="28">
        <v>1</v>
      </c>
      <c r="H30" s="28">
        <v>1</v>
      </c>
      <c r="I30" s="31">
        <v>1</v>
      </c>
    </row>
    <row r="31" spans="1:9" ht="15.75" customHeight="1" x14ac:dyDescent="0.15">
      <c r="A31" s="6" t="s">
        <v>79</v>
      </c>
      <c r="B31" s="6" t="s">
        <v>80</v>
      </c>
      <c r="C31" s="6" t="s">
        <v>50</v>
      </c>
      <c r="D31" s="12">
        <v>8</v>
      </c>
      <c r="E31" s="6">
        <v>8</v>
      </c>
      <c r="F31" s="6">
        <v>8</v>
      </c>
      <c r="G31" s="6">
        <v>8</v>
      </c>
      <c r="H31" s="6">
        <v>8</v>
      </c>
      <c r="I31" s="13">
        <v>7</v>
      </c>
    </row>
    <row r="32" spans="1:9" ht="15.75" customHeight="1" x14ac:dyDescent="0.15">
      <c r="A32" s="6" t="s">
        <v>175</v>
      </c>
      <c r="B32" s="8" t="s">
        <v>176</v>
      </c>
      <c r="C32" s="6" t="s">
        <v>66</v>
      </c>
      <c r="D32" s="12">
        <v>14</v>
      </c>
      <c r="E32" s="6">
        <v>12</v>
      </c>
      <c r="F32" s="6">
        <v>12</v>
      </c>
      <c r="G32" s="6">
        <v>12</v>
      </c>
      <c r="H32" s="6">
        <v>12</v>
      </c>
      <c r="I32" s="13">
        <v>12</v>
      </c>
    </row>
    <row r="33" spans="1:9" ht="15.75" customHeight="1" x14ac:dyDescent="0.15">
      <c r="A33" s="6" t="s">
        <v>177</v>
      </c>
      <c r="B33" s="8" t="s">
        <v>178</v>
      </c>
      <c r="C33" s="6" t="s">
        <v>66</v>
      </c>
      <c r="D33" s="12">
        <v>8</v>
      </c>
      <c r="E33" s="6">
        <v>8</v>
      </c>
      <c r="F33" s="6">
        <v>7</v>
      </c>
      <c r="G33" s="6">
        <v>7</v>
      </c>
      <c r="H33" s="6">
        <v>7</v>
      </c>
      <c r="I33" s="13">
        <v>6</v>
      </c>
    </row>
    <row r="34" spans="1:9" ht="15.75" customHeight="1" x14ac:dyDescent="0.15">
      <c r="A34" s="6" t="s">
        <v>185</v>
      </c>
      <c r="B34" s="7" t="s">
        <v>186</v>
      </c>
      <c r="C34" s="6" t="s">
        <v>63</v>
      </c>
      <c r="D34" s="12">
        <v>4</v>
      </c>
      <c r="E34" s="6">
        <v>4</v>
      </c>
      <c r="F34" s="6">
        <v>4</v>
      </c>
      <c r="G34" s="6">
        <v>4</v>
      </c>
      <c r="H34" s="6">
        <v>4</v>
      </c>
      <c r="I34" s="13">
        <v>3</v>
      </c>
    </row>
    <row r="35" spans="1:9" ht="15.75" customHeight="1" x14ac:dyDescent="0.15">
      <c r="A35" s="6" t="s">
        <v>77</v>
      </c>
      <c r="B35" s="6" t="s">
        <v>78</v>
      </c>
      <c r="C35" s="6" t="s">
        <v>50</v>
      </c>
      <c r="D35" s="12">
        <v>10</v>
      </c>
      <c r="E35" s="6">
        <v>9</v>
      </c>
      <c r="F35" s="6">
        <v>9</v>
      </c>
      <c r="G35" s="6">
        <v>8</v>
      </c>
      <c r="H35" s="6">
        <v>7</v>
      </c>
      <c r="I35" s="13">
        <v>5</v>
      </c>
    </row>
    <row r="36" spans="1:9" ht="15.75" customHeight="1" x14ac:dyDescent="0.15">
      <c r="A36" s="28" t="s">
        <v>242</v>
      </c>
      <c r="B36" s="28" t="s">
        <v>243</v>
      </c>
      <c r="C36" s="28" t="s">
        <v>199</v>
      </c>
      <c r="D36" s="29">
        <v>10</v>
      </c>
      <c r="E36" s="28">
        <v>10</v>
      </c>
      <c r="F36" s="28">
        <v>9</v>
      </c>
      <c r="G36" s="28">
        <v>9</v>
      </c>
      <c r="H36" s="28">
        <v>9</v>
      </c>
      <c r="I36" s="31">
        <v>2</v>
      </c>
    </row>
    <row r="37" spans="1:9" s="30" customFormat="1" ht="15.75" customHeight="1" x14ac:dyDescent="0.15">
      <c r="A37" s="6" t="s">
        <v>75</v>
      </c>
      <c r="B37" s="6" t="s">
        <v>76</v>
      </c>
      <c r="C37" s="6" t="s">
        <v>50</v>
      </c>
      <c r="D37" s="12">
        <v>4</v>
      </c>
      <c r="E37" s="6">
        <v>4</v>
      </c>
      <c r="F37" s="6">
        <v>4</v>
      </c>
      <c r="G37" s="6">
        <v>4</v>
      </c>
      <c r="H37" s="6">
        <v>1</v>
      </c>
      <c r="I37" s="13">
        <v>1</v>
      </c>
    </row>
    <row r="38" spans="1:9" s="30" customFormat="1" ht="15.75" customHeight="1" x14ac:dyDescent="0.15">
      <c r="A38" s="6" t="s">
        <v>109</v>
      </c>
      <c r="B38" s="6" t="s">
        <v>110</v>
      </c>
      <c r="C38" s="6" t="s">
        <v>66</v>
      </c>
      <c r="D38" s="12">
        <v>6</v>
      </c>
      <c r="E38" s="6">
        <v>4</v>
      </c>
      <c r="F38" s="6">
        <v>4</v>
      </c>
      <c r="G38" s="6">
        <v>4</v>
      </c>
      <c r="H38" s="6">
        <v>4</v>
      </c>
      <c r="I38" s="13">
        <v>4</v>
      </c>
    </row>
    <row r="39" spans="1:9" s="30" customFormat="1" ht="15.75" customHeight="1" x14ac:dyDescent="0.15">
      <c r="A39" s="6" t="s">
        <v>72</v>
      </c>
      <c r="B39" s="6" t="s">
        <v>73</v>
      </c>
      <c r="C39" s="6" t="s">
        <v>74</v>
      </c>
      <c r="D39" s="12">
        <v>48</v>
      </c>
      <c r="E39" s="6">
        <v>46</v>
      </c>
      <c r="F39" s="6">
        <v>46</v>
      </c>
      <c r="G39" s="6">
        <v>38</v>
      </c>
      <c r="H39" s="6">
        <v>38</v>
      </c>
      <c r="I39" s="13">
        <v>36</v>
      </c>
    </row>
    <row r="40" spans="1:9" s="30" customFormat="1" ht="15.75" customHeight="1" x14ac:dyDescent="0.15">
      <c r="A40" s="6" t="s">
        <v>48</v>
      </c>
      <c r="B40" s="6" t="s">
        <v>49</v>
      </c>
      <c r="C40" s="6" t="s">
        <v>50</v>
      </c>
      <c r="D40" s="12">
        <v>6</v>
      </c>
      <c r="E40" s="6">
        <v>6</v>
      </c>
      <c r="F40" s="6">
        <v>6</v>
      </c>
      <c r="G40" s="6">
        <v>6</v>
      </c>
      <c r="H40" s="6">
        <v>5</v>
      </c>
      <c r="I40" s="13">
        <v>5</v>
      </c>
    </row>
    <row r="41" spans="1:9" s="30" customFormat="1" ht="15.75" customHeight="1" x14ac:dyDescent="0.15">
      <c r="A41" s="6" t="s">
        <v>179</v>
      </c>
      <c r="B41" s="7" t="s">
        <v>180</v>
      </c>
      <c r="C41" s="6" t="s">
        <v>66</v>
      </c>
      <c r="D41" s="12">
        <v>12</v>
      </c>
      <c r="E41" s="6">
        <v>12</v>
      </c>
      <c r="F41" s="6">
        <v>12</v>
      </c>
      <c r="G41" s="6">
        <v>1</v>
      </c>
      <c r="H41" s="6">
        <v>1</v>
      </c>
      <c r="I41" s="13">
        <v>1</v>
      </c>
    </row>
    <row r="42" spans="1:9" s="30" customFormat="1" ht="15.75" customHeight="1" x14ac:dyDescent="0.15">
      <c r="A42" s="28" t="s">
        <v>241</v>
      </c>
      <c r="B42" s="28" t="s">
        <v>683</v>
      </c>
      <c r="C42" s="28" t="s">
        <v>66</v>
      </c>
      <c r="D42" s="29">
        <v>12</v>
      </c>
      <c r="E42" s="28">
        <v>12</v>
      </c>
      <c r="F42" s="28">
        <v>12</v>
      </c>
      <c r="G42" s="28">
        <v>11</v>
      </c>
      <c r="H42" s="28">
        <v>11</v>
      </c>
      <c r="I42" s="31">
        <v>8</v>
      </c>
    </row>
    <row r="43" spans="1:9" s="30" customFormat="1" ht="15.75" customHeight="1" x14ac:dyDescent="0.15">
      <c r="A43" s="28" t="s">
        <v>240</v>
      </c>
      <c r="B43" s="28" t="s">
        <v>561</v>
      </c>
      <c r="C43" s="28" t="s">
        <v>66</v>
      </c>
      <c r="D43" s="29">
        <v>88</v>
      </c>
      <c r="E43" s="28">
        <v>85</v>
      </c>
      <c r="F43" s="28">
        <v>83</v>
      </c>
      <c r="G43" s="28">
        <v>57</v>
      </c>
      <c r="H43" s="28">
        <v>53</v>
      </c>
      <c r="I43" s="31">
        <v>1</v>
      </c>
    </row>
    <row r="44" spans="1:9" s="30" customFormat="1" ht="15.75" customHeight="1" x14ac:dyDescent="0.15">
      <c r="A44" s="6" t="s">
        <v>183</v>
      </c>
      <c r="B44" s="7" t="s">
        <v>184</v>
      </c>
      <c r="C44" s="6" t="s">
        <v>199</v>
      </c>
      <c r="D44" s="12">
        <v>20</v>
      </c>
      <c r="E44" s="6">
        <v>20</v>
      </c>
      <c r="F44" s="6">
        <v>19</v>
      </c>
      <c r="G44" s="6">
        <v>17</v>
      </c>
      <c r="H44" s="6">
        <v>19</v>
      </c>
      <c r="I44" s="13">
        <v>15</v>
      </c>
    </row>
    <row r="45" spans="1:9" ht="15.75" customHeight="1" x14ac:dyDescent="0.15"/>
    <row r="46" spans="1:9" ht="15.75" customHeight="1" x14ac:dyDescent="0.15"/>
    <row r="47" spans="1:9" ht="15.75" customHeight="1" x14ac:dyDescent="0.15"/>
    <row r="48" spans="1: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</sheetData>
  <sortState xmlns:xlrd2="http://schemas.microsoft.com/office/spreadsheetml/2017/richdata2" ref="A3:I44">
    <sortCondition ref="A3:A44"/>
  </sortState>
  <mergeCells count="1">
    <mergeCell ref="D1:I1"/>
  </mergeCells>
  <hyperlinks>
    <hyperlink ref="B40" r:id="rId1" xr:uid="{00000000-0004-0000-0100-000000000000}"/>
    <hyperlink ref="B8" r:id="rId2" xr:uid="{00000000-0004-0000-0100-000003000000}"/>
    <hyperlink ref="B14" r:id="rId3" xr:uid="{00000000-0004-0000-0100-000005000000}"/>
    <hyperlink ref="B13" r:id="rId4" xr:uid="{00000000-0004-0000-0100-000007000000}"/>
    <hyperlink ref="B11" r:id="rId5" xr:uid="{00000000-0004-0000-0100-000009000000}"/>
    <hyperlink ref="B7" r:id="rId6" xr:uid="{00000000-0004-0000-0100-00000B000000}"/>
    <hyperlink ref="B9" r:id="rId7" xr:uid="{00000000-0004-0000-0100-00000D000000}"/>
    <hyperlink ref="B27" r:id="rId8" xr:uid="{00000000-0004-0000-0100-000023000000}"/>
    <hyperlink ref="B5" r:id="rId9" xr:uid="{00000000-0004-0000-0100-000025000000}"/>
    <hyperlink ref="B21" r:id="rId10" xr:uid="{00000000-0004-0000-0100-000027000000}"/>
    <hyperlink ref="B39" r:id="rId11" xr:uid="{00000000-0004-0000-0100-00002D000000}"/>
    <hyperlink ref="B37" r:id="rId12" xr:uid="{00000000-0004-0000-0100-00002F000000}"/>
    <hyperlink ref="B35" r:id="rId13" xr:uid="{00000000-0004-0000-0100-000031000000}"/>
    <hyperlink ref="B31" r:id="rId14" xr:uid="{00000000-0004-0000-0100-000033000000}"/>
    <hyperlink ref="B15" r:id="rId15" xr:uid="{00000000-0004-0000-0100-00003D000000}"/>
    <hyperlink ref="B19" r:id="rId16" xr:uid="{00000000-0004-0000-0100-00003F000000}"/>
    <hyperlink ref="B38" r:id="rId17" xr:uid="{47CFCE2E-6E22-B840-912A-899EDA8AB28F}"/>
    <hyperlink ref="B26" r:id="rId18" xr:uid="{3E14D2A7-D2AA-464E-B073-F2EC7847DEE9}"/>
    <hyperlink ref="B24" r:id="rId19" xr:uid="{19279205-D64F-AC4F-A97D-2DAC8E94A2D3}"/>
    <hyperlink ref="B23" r:id="rId20" xr:uid="{931C2142-3BF6-6D46-9072-B3FDDE1F709F}"/>
    <hyperlink ref="B28" r:id="rId21" xr:uid="{2E308DC5-705C-9F49-95FC-197ADA157006}"/>
    <hyperlink ref="B18" r:id="rId22" xr:uid="{B6A0AF02-7C0A-6E4D-8B4A-835D2DCBB35F}"/>
    <hyperlink ref="B6" r:id="rId23" xr:uid="{5B8C75AB-0203-414E-9709-74A4FF933EDF}"/>
    <hyperlink ref="B25" r:id="rId24" xr:uid="{3C86BEAA-5327-494F-9310-2603ABC49348}"/>
    <hyperlink ref="B20" r:id="rId25" xr:uid="{E2947301-39C3-2F44-A2A4-742D724B9BDE}"/>
    <hyperlink ref="B29" r:id="rId26" xr:uid="{0E0E718A-4728-8E44-BB27-EA016D7D7387}"/>
    <hyperlink ref="B32" r:id="rId27" xr:uid="{988D583B-1CD5-D84B-AC64-914B4B085D86}"/>
    <hyperlink ref="B33" r:id="rId28" xr:uid="{8610A3EF-A336-0D4B-8A33-BCF3187A5C19}"/>
    <hyperlink ref="B41" r:id="rId29" xr:uid="{87DA51E4-2120-0F4C-A15C-958891776D53}"/>
    <hyperlink ref="B34" r:id="rId30" xr:uid="{D9ECFF54-B53D-FC4C-B711-AADE0D16889E}"/>
    <hyperlink ref="B4" r:id="rId31" xr:uid="{4A7B8189-CB69-8E43-994F-C94B0A7ADD19}"/>
    <hyperlink ref="B16" r:id="rId32" xr:uid="{AB67BE40-B6B1-7447-9665-89E524E7BC3C}"/>
    <hyperlink ref="B44" r:id="rId33" xr:uid="{4356F433-9952-F642-BF00-8D1BA7F0FDF1}"/>
    <hyperlink ref="B3" r:id="rId34" xr:uid="{E9FCF27C-B7D3-494C-B286-F2F114EF0012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69"/>
  <sheetViews>
    <sheetView tabSelected="1" workbookViewId="0">
      <pane ySplit="2" topLeftCell="A3" activePane="bottomLeft" state="frozen"/>
      <selection pane="bottomLeft" activeCell="I15" sqref="A3:I15"/>
    </sheetView>
  </sheetViews>
  <sheetFormatPr baseColWidth="10" defaultColWidth="14.5" defaultRowHeight="15" customHeight="1" x14ac:dyDescent="0.15"/>
  <cols>
    <col min="1" max="2" width="14.5" customWidth="1"/>
    <col min="3" max="3" width="7.83203125" customWidth="1"/>
    <col min="4" max="4" width="8" style="2" customWidth="1"/>
    <col min="5" max="9" width="8" customWidth="1"/>
    <col min="12" max="12" width="9.1640625" customWidth="1"/>
  </cols>
  <sheetData>
    <row r="1" spans="1:9" ht="15" customHeight="1" x14ac:dyDescent="0.15">
      <c r="A1" s="6"/>
      <c r="B1" s="6"/>
      <c r="C1" s="6"/>
      <c r="D1" s="23" t="s">
        <v>105</v>
      </c>
      <c r="E1" s="24"/>
      <c r="F1" s="24"/>
      <c r="G1" s="24"/>
      <c r="H1" s="24"/>
      <c r="I1" s="24"/>
    </row>
    <row r="2" spans="1:9" ht="15.75" customHeight="1" x14ac:dyDescent="0.15">
      <c r="A2" s="10" t="s">
        <v>0</v>
      </c>
      <c r="B2" s="10" t="s">
        <v>1</v>
      </c>
      <c r="C2" s="10" t="s">
        <v>2</v>
      </c>
      <c r="D2" s="11" t="s">
        <v>104</v>
      </c>
      <c r="E2" s="10" t="s">
        <v>220</v>
      </c>
      <c r="F2" s="10" t="s">
        <v>221</v>
      </c>
      <c r="G2" s="9" t="s">
        <v>130</v>
      </c>
      <c r="H2" s="9" t="s">
        <v>131</v>
      </c>
      <c r="I2" s="9" t="s">
        <v>129</v>
      </c>
    </row>
    <row r="3" spans="1:9" ht="15.75" customHeight="1" x14ac:dyDescent="0.15">
      <c r="A3" s="28" t="s">
        <v>247</v>
      </c>
      <c r="B3" s="32" t="s">
        <v>246</v>
      </c>
      <c r="C3" s="28" t="s">
        <v>246</v>
      </c>
      <c r="D3" s="29">
        <v>20</v>
      </c>
      <c r="E3" s="28">
        <v>20</v>
      </c>
      <c r="F3" s="28">
        <v>20</v>
      </c>
      <c r="G3" s="28">
        <v>17</v>
      </c>
      <c r="H3" s="28">
        <v>17</v>
      </c>
      <c r="I3" s="28">
        <v>16</v>
      </c>
    </row>
    <row r="4" spans="1:9" ht="15.75" customHeight="1" x14ac:dyDescent="0.15">
      <c r="A4" s="6" t="s">
        <v>100</v>
      </c>
      <c r="B4" s="6" t="s">
        <v>101</v>
      </c>
      <c r="C4" s="6" t="s">
        <v>86</v>
      </c>
      <c r="D4" s="12">
        <v>4</v>
      </c>
      <c r="E4" s="6">
        <v>4</v>
      </c>
      <c r="F4" s="6">
        <v>4</v>
      </c>
      <c r="G4" s="6">
        <v>2</v>
      </c>
      <c r="H4" s="6">
        <v>2</v>
      </c>
      <c r="I4" s="6">
        <v>2</v>
      </c>
    </row>
    <row r="5" spans="1:9" ht="15.75" customHeight="1" x14ac:dyDescent="0.15">
      <c r="A5" s="6" t="s">
        <v>102</v>
      </c>
      <c r="B5" s="6" t="s">
        <v>103</v>
      </c>
      <c r="C5" s="6" t="s">
        <v>85</v>
      </c>
      <c r="D5" s="12">
        <v>22</v>
      </c>
      <c r="E5" s="6">
        <v>6</v>
      </c>
      <c r="F5" s="6">
        <v>6</v>
      </c>
      <c r="G5" s="6">
        <v>4</v>
      </c>
      <c r="H5" s="6">
        <v>4</v>
      </c>
      <c r="I5" s="6">
        <v>3</v>
      </c>
    </row>
    <row r="6" spans="1:9" ht="15.75" customHeight="1" x14ac:dyDescent="0.15">
      <c r="A6" s="6" t="s">
        <v>195</v>
      </c>
      <c r="B6" s="8" t="s">
        <v>196</v>
      </c>
      <c r="C6" s="6" t="s">
        <v>86</v>
      </c>
      <c r="D6" s="12">
        <v>56</v>
      </c>
      <c r="E6" s="13">
        <v>56</v>
      </c>
      <c r="F6" s="13">
        <v>56</v>
      </c>
      <c r="G6" s="13">
        <v>11</v>
      </c>
      <c r="H6" s="13">
        <v>11</v>
      </c>
      <c r="I6" s="13">
        <v>1</v>
      </c>
    </row>
    <row r="7" spans="1:9" ht="15.75" customHeight="1" x14ac:dyDescent="0.15">
      <c r="A7" s="6" t="s">
        <v>189</v>
      </c>
      <c r="B7" s="8" t="s">
        <v>190</v>
      </c>
      <c r="C7" s="6" t="s">
        <v>85</v>
      </c>
      <c r="D7" s="12">
        <v>20</v>
      </c>
      <c r="E7" s="13">
        <v>20</v>
      </c>
      <c r="F7" s="13">
        <v>20</v>
      </c>
      <c r="G7" s="13">
        <v>14</v>
      </c>
      <c r="H7" s="13">
        <v>14</v>
      </c>
      <c r="I7" s="13">
        <v>12</v>
      </c>
    </row>
    <row r="8" spans="1:9" ht="15.75" customHeight="1" x14ac:dyDescent="0.15">
      <c r="A8" s="6" t="s">
        <v>91</v>
      </c>
      <c r="B8" s="6" t="s">
        <v>92</v>
      </c>
      <c r="C8" s="6" t="s">
        <v>85</v>
      </c>
      <c r="D8" s="12">
        <v>8</v>
      </c>
      <c r="E8" s="13">
        <v>8</v>
      </c>
      <c r="F8" s="13">
        <v>8</v>
      </c>
      <c r="G8" s="13">
        <v>5</v>
      </c>
      <c r="H8" s="13">
        <v>5</v>
      </c>
      <c r="I8" s="13">
        <v>3</v>
      </c>
    </row>
    <row r="9" spans="1:9" ht="15.75" customHeight="1" x14ac:dyDescent="0.15">
      <c r="A9" s="6" t="s">
        <v>87</v>
      </c>
      <c r="B9" s="6" t="s">
        <v>88</v>
      </c>
      <c r="C9" s="6" t="s">
        <v>86</v>
      </c>
      <c r="D9" s="12">
        <v>14</v>
      </c>
      <c r="E9" s="13">
        <v>14</v>
      </c>
      <c r="F9" s="13">
        <v>14</v>
      </c>
      <c r="G9" s="13">
        <v>10</v>
      </c>
      <c r="H9" s="13">
        <v>10</v>
      </c>
      <c r="I9" s="13">
        <v>2</v>
      </c>
    </row>
    <row r="10" spans="1:9" ht="15.75" customHeight="1" x14ac:dyDescent="0.15">
      <c r="A10" s="6" t="s">
        <v>191</v>
      </c>
      <c r="B10" s="8" t="s">
        <v>192</v>
      </c>
      <c r="C10" s="6" t="s">
        <v>86</v>
      </c>
      <c r="D10" s="12">
        <v>14</v>
      </c>
      <c r="E10" s="13">
        <v>14</v>
      </c>
      <c r="F10" s="13">
        <v>14</v>
      </c>
      <c r="G10" s="13">
        <v>9</v>
      </c>
      <c r="H10" s="13">
        <v>9</v>
      </c>
      <c r="I10" s="13">
        <v>9</v>
      </c>
    </row>
    <row r="11" spans="1:9" ht="15.75" customHeight="1" x14ac:dyDescent="0.15">
      <c r="A11" s="6" t="s">
        <v>98</v>
      </c>
      <c r="B11" s="6" t="s">
        <v>99</v>
      </c>
      <c r="C11" s="6" t="s">
        <v>86</v>
      </c>
      <c r="D11" s="12">
        <v>4</v>
      </c>
      <c r="E11" s="34">
        <v>4</v>
      </c>
      <c r="F11" s="34">
        <v>4</v>
      </c>
      <c r="G11" s="34">
        <v>3</v>
      </c>
      <c r="H11" s="34">
        <v>3</v>
      </c>
      <c r="I11" s="34">
        <v>1</v>
      </c>
    </row>
    <row r="12" spans="1:9" ht="15.75" customHeight="1" x14ac:dyDescent="0.15">
      <c r="A12" s="6" t="s">
        <v>93</v>
      </c>
      <c r="B12" s="6" t="s">
        <v>94</v>
      </c>
      <c r="C12" s="6" t="s">
        <v>95</v>
      </c>
      <c r="D12" s="12">
        <v>10</v>
      </c>
      <c r="E12" s="6">
        <v>9</v>
      </c>
      <c r="F12" s="6">
        <v>9</v>
      </c>
      <c r="G12" s="6">
        <v>7</v>
      </c>
      <c r="H12" s="6">
        <v>7</v>
      </c>
      <c r="I12" s="6">
        <v>1</v>
      </c>
    </row>
    <row r="13" spans="1:9" ht="15.75" customHeight="1" x14ac:dyDescent="0.15">
      <c r="A13" s="6" t="s">
        <v>193</v>
      </c>
      <c r="B13" s="8" t="s">
        <v>194</v>
      </c>
      <c r="C13" s="6" t="s">
        <v>95</v>
      </c>
      <c r="D13" s="12">
        <v>8</v>
      </c>
      <c r="E13" s="6">
        <v>8</v>
      </c>
      <c r="F13" s="6">
        <v>8</v>
      </c>
      <c r="G13" s="6">
        <v>8</v>
      </c>
      <c r="H13" s="6">
        <v>8</v>
      </c>
      <c r="I13" s="6">
        <v>6</v>
      </c>
    </row>
    <row r="14" spans="1:9" ht="15.75" customHeight="1" x14ac:dyDescent="0.15">
      <c r="A14" s="6" t="s">
        <v>96</v>
      </c>
      <c r="B14" s="6" t="s">
        <v>97</v>
      </c>
      <c r="C14" s="6" t="s">
        <v>86</v>
      </c>
      <c r="D14" s="12">
        <v>10</v>
      </c>
      <c r="E14" s="6">
        <v>10</v>
      </c>
      <c r="F14" s="6">
        <v>10</v>
      </c>
      <c r="G14" s="6">
        <v>3</v>
      </c>
      <c r="H14" s="6">
        <v>3</v>
      </c>
      <c r="I14" s="6">
        <v>2</v>
      </c>
    </row>
    <row r="15" spans="1:9" s="30" customFormat="1" ht="15.75" customHeight="1" x14ac:dyDescent="0.15">
      <c r="A15" s="6" t="s">
        <v>89</v>
      </c>
      <c r="B15" s="6" t="s">
        <v>90</v>
      </c>
      <c r="C15" s="6" t="s">
        <v>85</v>
      </c>
      <c r="D15" s="12">
        <v>14</v>
      </c>
      <c r="E15" s="6">
        <v>14</v>
      </c>
      <c r="F15" s="6">
        <v>14</v>
      </c>
      <c r="G15" s="6">
        <v>8</v>
      </c>
      <c r="H15" s="6">
        <v>8</v>
      </c>
      <c r="I15" s="6">
        <v>4</v>
      </c>
    </row>
    <row r="16" spans="1:9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</sheetData>
  <sortState xmlns:xlrd2="http://schemas.microsoft.com/office/spreadsheetml/2017/richdata2" ref="A3:I15">
    <sortCondition ref="A3:A15"/>
  </sortState>
  <mergeCells count="1">
    <mergeCell ref="D1:I1"/>
  </mergeCells>
  <hyperlinks>
    <hyperlink ref="B9" r:id="rId1" xr:uid="{00000000-0004-0000-0200-00000A000000}"/>
    <hyperlink ref="B15" r:id="rId2" xr:uid="{00000000-0004-0000-0200-00000C000000}"/>
    <hyperlink ref="B8" r:id="rId3" xr:uid="{00000000-0004-0000-0200-00000E000000}"/>
    <hyperlink ref="B12" r:id="rId4" xr:uid="{00000000-0004-0000-0200-000010000000}"/>
    <hyperlink ref="B14" r:id="rId5" xr:uid="{00000000-0004-0000-0200-000012000000}"/>
    <hyperlink ref="B11" r:id="rId6" xr:uid="{00000000-0004-0000-0200-000014000000}"/>
    <hyperlink ref="B4" r:id="rId7" xr:uid="{00000000-0004-0000-0200-000018000000}"/>
    <hyperlink ref="B5" r:id="rId8" xr:uid="{00000000-0004-0000-0200-000025000000}"/>
    <hyperlink ref="B10" r:id="rId9" xr:uid="{1822095D-B60B-E54A-B4CC-3A56E14739DB}"/>
    <hyperlink ref="B7" r:id="rId10" xr:uid="{D4DA595B-2FDB-A24F-AC00-A3AF0EA22A3F}"/>
    <hyperlink ref="B13" r:id="rId11" xr:uid="{75DCBC95-CDBA-3F42-B448-B813865D1873}"/>
    <hyperlink ref="B6" r:id="rId12" display="https://github.com/aiy-voice-assistant/hungry-student-app/blob/0da989806385138cbe2afaee1186d02ed9b77ae2/assistant.py" xr:uid="{5B32B5E7-C88E-2946-AACB-5DFA21116D14}"/>
    <hyperlink ref="B3" r:id="rId13" xr:uid="{6A499710-89A4-5E4E-872E-57B610EF75E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725D-7ADB-8C49-BD47-193A172B5960}">
  <dimension ref="A1:O80"/>
  <sheetViews>
    <sheetView workbookViewId="0">
      <selection activeCell="C40" sqref="C40"/>
    </sheetView>
  </sheetViews>
  <sheetFormatPr baseColWidth="10" defaultRowHeight="13" x14ac:dyDescent="0.15"/>
  <sheetData>
    <row r="1" spans="1:15" x14ac:dyDescent="0.15">
      <c r="A1" s="5" t="s">
        <v>134</v>
      </c>
      <c r="B1" s="5"/>
      <c r="O1" s="5" t="s">
        <v>548</v>
      </c>
    </row>
    <row r="3" spans="1:15" x14ac:dyDescent="0.15">
      <c r="A3" s="1" t="s">
        <v>154</v>
      </c>
      <c r="B3" s="1"/>
      <c r="F3" s="1" t="s">
        <v>152</v>
      </c>
      <c r="J3" s="1" t="s">
        <v>200</v>
      </c>
      <c r="K3" s="1"/>
      <c r="N3" s="1" t="s">
        <v>204</v>
      </c>
    </row>
    <row r="4" spans="1:15" x14ac:dyDescent="0.15">
      <c r="A4" s="4" t="s">
        <v>132</v>
      </c>
      <c r="B4" s="5" t="s">
        <v>547</v>
      </c>
      <c r="C4" s="5" t="s">
        <v>546</v>
      </c>
      <c r="F4" s="4" t="s">
        <v>132</v>
      </c>
      <c r="G4" s="5" t="s">
        <v>547</v>
      </c>
      <c r="H4" s="5" t="s">
        <v>546</v>
      </c>
      <c r="J4" s="4" t="s">
        <v>132</v>
      </c>
      <c r="K4" s="5" t="s">
        <v>547</v>
      </c>
      <c r="L4" s="5" t="s">
        <v>546</v>
      </c>
      <c r="N4" s="6" t="s">
        <v>189</v>
      </c>
      <c r="O4">
        <v>1</v>
      </c>
    </row>
    <row r="5" spans="1:15" x14ac:dyDescent="0.15">
      <c r="A5" s="5" t="s">
        <v>64</v>
      </c>
      <c r="B5">
        <v>1</v>
      </c>
      <c r="C5">
        <v>1</v>
      </c>
      <c r="F5" t="s">
        <v>19</v>
      </c>
      <c r="G5">
        <v>1</v>
      </c>
      <c r="H5">
        <v>1</v>
      </c>
      <c r="J5" t="s">
        <v>32</v>
      </c>
      <c r="K5">
        <v>1</v>
      </c>
      <c r="L5">
        <v>1</v>
      </c>
    </row>
    <row r="6" spans="1:15" x14ac:dyDescent="0.15">
      <c r="A6" s="5" t="s">
        <v>6</v>
      </c>
      <c r="B6">
        <v>3</v>
      </c>
      <c r="C6">
        <v>3</v>
      </c>
      <c r="F6" s="6" t="s">
        <v>161</v>
      </c>
      <c r="G6">
        <v>2</v>
      </c>
      <c r="H6">
        <v>2</v>
      </c>
      <c r="J6" t="s">
        <v>46</v>
      </c>
      <c r="K6">
        <v>1</v>
      </c>
      <c r="L6">
        <v>1</v>
      </c>
      <c r="N6" s="1" t="s">
        <v>203</v>
      </c>
    </row>
    <row r="7" spans="1:15" x14ac:dyDescent="0.15">
      <c r="A7" s="5" t="s">
        <v>9</v>
      </c>
      <c r="B7">
        <v>3</v>
      </c>
      <c r="C7">
        <v>3</v>
      </c>
      <c r="F7" t="s">
        <v>206</v>
      </c>
      <c r="G7">
        <v>1</v>
      </c>
      <c r="H7">
        <v>1</v>
      </c>
      <c r="J7" t="s">
        <v>44</v>
      </c>
      <c r="K7">
        <v>1</v>
      </c>
      <c r="L7">
        <v>1</v>
      </c>
      <c r="N7" s="6" t="s">
        <v>193</v>
      </c>
      <c r="O7">
        <v>1</v>
      </c>
    </row>
    <row r="8" spans="1:15" x14ac:dyDescent="0.15">
      <c r="A8" s="5" t="s">
        <v>17</v>
      </c>
      <c r="B8">
        <v>1</v>
      </c>
      <c r="C8">
        <v>1</v>
      </c>
      <c r="F8" t="s">
        <v>212</v>
      </c>
      <c r="G8">
        <v>2</v>
      </c>
      <c r="H8">
        <v>2</v>
      </c>
      <c r="J8" t="s">
        <v>81</v>
      </c>
      <c r="K8">
        <v>1</v>
      </c>
      <c r="L8">
        <v>1</v>
      </c>
      <c r="N8" t="s">
        <v>93</v>
      </c>
      <c r="O8">
        <v>1</v>
      </c>
    </row>
    <row r="9" spans="1:15" x14ac:dyDescent="0.15">
      <c r="A9" s="5" t="s">
        <v>42</v>
      </c>
      <c r="B9">
        <v>2</v>
      </c>
      <c r="C9">
        <v>2</v>
      </c>
      <c r="J9" t="s">
        <v>72</v>
      </c>
      <c r="K9">
        <v>1</v>
      </c>
      <c r="L9">
        <v>1</v>
      </c>
    </row>
    <row r="10" spans="1:15" x14ac:dyDescent="0.15">
      <c r="A10" s="5" t="s">
        <v>122</v>
      </c>
      <c r="B10">
        <v>1</v>
      </c>
      <c r="C10">
        <v>1</v>
      </c>
      <c r="J10" t="s">
        <v>42</v>
      </c>
      <c r="K10">
        <v>1</v>
      </c>
      <c r="L10">
        <v>1</v>
      </c>
      <c r="N10" s="1" t="s">
        <v>205</v>
      </c>
    </row>
    <row r="11" spans="1:15" x14ac:dyDescent="0.15">
      <c r="A11" s="5" t="s">
        <v>11</v>
      </c>
      <c r="B11">
        <v>3</v>
      </c>
      <c r="C11">
        <v>3</v>
      </c>
      <c r="J11" t="s">
        <v>224</v>
      </c>
      <c r="K11">
        <v>1</v>
      </c>
      <c r="L11">
        <v>1</v>
      </c>
      <c r="N11" t="s">
        <v>116</v>
      </c>
      <c r="O11">
        <v>1</v>
      </c>
    </row>
    <row r="12" spans="1:15" x14ac:dyDescent="0.15">
      <c r="A12" s="5" t="s">
        <v>151</v>
      </c>
      <c r="B12">
        <v>1</v>
      </c>
      <c r="C12">
        <v>1</v>
      </c>
      <c r="N12" t="s">
        <v>19</v>
      </c>
      <c r="O12" s="5">
        <v>1</v>
      </c>
    </row>
    <row r="13" spans="1:15" x14ac:dyDescent="0.15">
      <c r="A13" s="6" t="s">
        <v>161</v>
      </c>
      <c r="B13">
        <v>3</v>
      </c>
      <c r="C13">
        <v>2</v>
      </c>
      <c r="F13" s="1" t="s">
        <v>153</v>
      </c>
      <c r="N13" t="s">
        <v>25</v>
      </c>
      <c r="O13" s="5">
        <v>1</v>
      </c>
    </row>
    <row r="14" spans="1:15" x14ac:dyDescent="0.15">
      <c r="A14" s="6" t="s">
        <v>169</v>
      </c>
      <c r="B14">
        <v>1</v>
      </c>
      <c r="C14">
        <v>1</v>
      </c>
      <c r="F14" s="4" t="s">
        <v>132</v>
      </c>
      <c r="G14" s="5" t="s">
        <v>133</v>
      </c>
      <c r="N14" t="s">
        <v>125</v>
      </c>
      <c r="O14" s="5">
        <v>1</v>
      </c>
    </row>
    <row r="15" spans="1:15" x14ac:dyDescent="0.15">
      <c r="A15" s="6" t="s">
        <v>171</v>
      </c>
      <c r="B15">
        <v>1</v>
      </c>
      <c r="C15">
        <v>1</v>
      </c>
      <c r="F15" t="s">
        <v>107</v>
      </c>
      <c r="G15">
        <v>1</v>
      </c>
      <c r="H15">
        <v>1</v>
      </c>
      <c r="N15" t="s">
        <v>22</v>
      </c>
      <c r="O15" s="5">
        <v>1</v>
      </c>
    </row>
    <row r="16" spans="1:15" x14ac:dyDescent="0.15">
      <c r="A16" s="6" t="s">
        <v>173</v>
      </c>
      <c r="B16">
        <v>1</v>
      </c>
      <c r="C16">
        <v>0</v>
      </c>
      <c r="D16" s="5" t="s">
        <v>549</v>
      </c>
      <c r="F16" t="s">
        <v>29</v>
      </c>
      <c r="G16">
        <v>1</v>
      </c>
      <c r="H16">
        <v>1</v>
      </c>
      <c r="N16" t="s">
        <v>67</v>
      </c>
      <c r="O16" s="5">
        <v>1</v>
      </c>
    </row>
    <row r="17" spans="1:15" x14ac:dyDescent="0.15">
      <c r="A17" s="6" t="s">
        <v>175</v>
      </c>
      <c r="B17">
        <v>1</v>
      </c>
      <c r="C17">
        <v>0</v>
      </c>
      <c r="D17" s="5" t="s">
        <v>549</v>
      </c>
      <c r="F17" s="6" t="s">
        <v>175</v>
      </c>
      <c r="G17">
        <v>2</v>
      </c>
      <c r="H17">
        <v>2</v>
      </c>
      <c r="N17" t="s">
        <v>72</v>
      </c>
      <c r="O17" s="5">
        <v>1</v>
      </c>
    </row>
    <row r="18" spans="1:15" x14ac:dyDescent="0.15">
      <c r="A18" s="6" t="s">
        <v>177</v>
      </c>
      <c r="B18">
        <v>1</v>
      </c>
      <c r="C18">
        <v>1</v>
      </c>
      <c r="N18" s="6" t="s">
        <v>169</v>
      </c>
      <c r="O18" s="5">
        <v>1</v>
      </c>
    </row>
    <row r="19" spans="1:15" x14ac:dyDescent="0.15">
      <c r="A19" s="6" t="s">
        <v>183</v>
      </c>
      <c r="B19">
        <v>1</v>
      </c>
      <c r="C19">
        <v>0</v>
      </c>
      <c r="D19" s="5" t="s">
        <v>549</v>
      </c>
      <c r="N19" t="s">
        <v>173</v>
      </c>
      <c r="O19" s="5">
        <v>1</v>
      </c>
    </row>
    <row r="20" spans="1:15" x14ac:dyDescent="0.15">
      <c r="A20" t="s">
        <v>208</v>
      </c>
      <c r="B20">
        <v>1</v>
      </c>
      <c r="C20">
        <v>0</v>
      </c>
      <c r="D20" s="5" t="s">
        <v>550</v>
      </c>
      <c r="J20" s="1" t="s">
        <v>201</v>
      </c>
      <c r="N20" t="s">
        <v>183</v>
      </c>
      <c r="O20" s="5">
        <v>1</v>
      </c>
    </row>
    <row r="21" spans="1:15" x14ac:dyDescent="0.15">
      <c r="A21" t="s">
        <v>215</v>
      </c>
      <c r="B21">
        <v>2</v>
      </c>
      <c r="C21">
        <v>1</v>
      </c>
      <c r="D21" s="5" t="s">
        <v>551</v>
      </c>
      <c r="J21" s="4" t="s">
        <v>132</v>
      </c>
      <c r="K21" s="5" t="s">
        <v>547</v>
      </c>
      <c r="L21" s="5" t="s">
        <v>546</v>
      </c>
      <c r="M21" s="6"/>
      <c r="N21" t="s">
        <v>208</v>
      </c>
      <c r="O21" s="5">
        <v>1</v>
      </c>
    </row>
    <row r="22" spans="1:15" x14ac:dyDescent="0.15">
      <c r="A22" s="5" t="s">
        <v>210</v>
      </c>
      <c r="B22">
        <v>1</v>
      </c>
      <c r="C22">
        <v>1</v>
      </c>
      <c r="J22" t="s">
        <v>42</v>
      </c>
      <c r="K22">
        <v>1</v>
      </c>
      <c r="L22">
        <v>1</v>
      </c>
      <c r="M22" s="6"/>
      <c r="N22" t="s">
        <v>212</v>
      </c>
      <c r="O22" s="5">
        <v>1</v>
      </c>
    </row>
    <row r="23" spans="1:15" x14ac:dyDescent="0.15">
      <c r="A23" t="s">
        <v>212</v>
      </c>
      <c r="B23">
        <v>3</v>
      </c>
      <c r="C23">
        <v>3</v>
      </c>
      <c r="M23" s="6"/>
      <c r="N23" t="s">
        <v>228</v>
      </c>
      <c r="O23" s="5">
        <v>1</v>
      </c>
    </row>
    <row r="24" spans="1:15" x14ac:dyDescent="0.15">
      <c r="A24" t="s">
        <v>231</v>
      </c>
      <c r="B24">
        <v>1</v>
      </c>
      <c r="C24">
        <v>1</v>
      </c>
      <c r="J24" s="1" t="s">
        <v>202</v>
      </c>
      <c r="M24" s="6"/>
      <c r="N24" t="s">
        <v>235</v>
      </c>
      <c r="O24" s="5">
        <v>1</v>
      </c>
    </row>
    <row r="25" spans="1:15" x14ac:dyDescent="0.15">
      <c r="A25" t="s">
        <v>233</v>
      </c>
      <c r="B25">
        <v>1</v>
      </c>
      <c r="C25">
        <v>1</v>
      </c>
      <c r="F25" s="1" t="s">
        <v>150</v>
      </c>
      <c r="G25" s="1"/>
      <c r="J25" s="4" t="s">
        <v>132</v>
      </c>
      <c r="K25" s="5" t="s">
        <v>547</v>
      </c>
      <c r="L25" s="5" t="s">
        <v>546</v>
      </c>
      <c r="M25" s="6"/>
      <c r="N25" t="s">
        <v>238</v>
      </c>
      <c r="O25" s="5">
        <v>1</v>
      </c>
    </row>
    <row r="26" spans="1:15" x14ac:dyDescent="0.15">
      <c r="A26" t="s">
        <v>235</v>
      </c>
      <c r="B26">
        <v>2</v>
      </c>
      <c r="C26">
        <v>1</v>
      </c>
      <c r="D26" s="5" t="s">
        <v>551</v>
      </c>
      <c r="F26" s="4" t="s">
        <v>132</v>
      </c>
      <c r="G26" s="5" t="s">
        <v>547</v>
      </c>
      <c r="H26" s="5" t="s">
        <v>546</v>
      </c>
      <c r="J26" s="5" t="s">
        <v>64</v>
      </c>
      <c r="K26">
        <v>1</v>
      </c>
      <c r="L26">
        <v>1</v>
      </c>
      <c r="N26" t="s">
        <v>242</v>
      </c>
      <c r="O26" s="5">
        <v>1</v>
      </c>
    </row>
    <row r="27" spans="1:15" x14ac:dyDescent="0.15">
      <c r="A27" s="5" t="s">
        <v>241</v>
      </c>
      <c r="B27">
        <v>2</v>
      </c>
      <c r="C27">
        <v>2</v>
      </c>
      <c r="F27" t="s">
        <v>51</v>
      </c>
      <c r="G27">
        <v>1</v>
      </c>
      <c r="H27">
        <v>1</v>
      </c>
      <c r="J27" t="s">
        <v>244</v>
      </c>
      <c r="K27">
        <v>1</v>
      </c>
      <c r="L27">
        <v>1</v>
      </c>
    </row>
    <row r="28" spans="1:15" x14ac:dyDescent="0.15">
      <c r="A28" t="s">
        <v>242</v>
      </c>
      <c r="B28">
        <v>1</v>
      </c>
      <c r="C28">
        <v>1</v>
      </c>
      <c r="F28" t="s">
        <v>61</v>
      </c>
      <c r="G28">
        <v>1</v>
      </c>
      <c r="H28">
        <v>1</v>
      </c>
      <c r="J28" t="s">
        <v>242</v>
      </c>
      <c r="K28">
        <v>1</v>
      </c>
      <c r="L28">
        <v>1</v>
      </c>
    </row>
    <row r="29" spans="1:15" x14ac:dyDescent="0.15">
      <c r="A29" s="5" t="s">
        <v>183</v>
      </c>
      <c r="B29">
        <v>1</v>
      </c>
      <c r="C29">
        <v>1</v>
      </c>
      <c r="F29" t="s">
        <v>57</v>
      </c>
      <c r="G29">
        <v>1</v>
      </c>
      <c r="H29">
        <v>1</v>
      </c>
      <c r="J29" t="s">
        <v>183</v>
      </c>
      <c r="K29">
        <v>1</v>
      </c>
      <c r="L29">
        <v>1</v>
      </c>
    </row>
    <row r="30" spans="1:15" x14ac:dyDescent="0.15">
      <c r="A30" s="5" t="s">
        <v>690</v>
      </c>
      <c r="B30">
        <v>3</v>
      </c>
      <c r="C30">
        <v>2</v>
      </c>
      <c r="D30" s="5" t="s">
        <v>549</v>
      </c>
      <c r="F30" t="s">
        <v>55</v>
      </c>
      <c r="G30">
        <v>1</v>
      </c>
      <c r="H30">
        <v>1</v>
      </c>
      <c r="J30" t="s">
        <v>552</v>
      </c>
      <c r="K30">
        <v>1</v>
      </c>
      <c r="L30">
        <v>1</v>
      </c>
    </row>
    <row r="31" spans="1:15" x14ac:dyDescent="0.15">
      <c r="B31" s="1"/>
      <c r="C31" s="1"/>
      <c r="F31" t="s">
        <v>70</v>
      </c>
      <c r="G31">
        <v>1</v>
      </c>
      <c r="H31">
        <v>1</v>
      </c>
      <c r="J31" s="5"/>
    </row>
    <row r="32" spans="1:15" x14ac:dyDescent="0.15">
      <c r="B32" s="1">
        <f>SUM(B5:B30)</f>
        <v>42</v>
      </c>
      <c r="C32" s="1">
        <f>SUM(C5:C30)</f>
        <v>34</v>
      </c>
      <c r="F32" t="s">
        <v>79</v>
      </c>
      <c r="G32">
        <v>1</v>
      </c>
      <c r="H32">
        <v>1</v>
      </c>
    </row>
    <row r="33" spans="1:8" x14ac:dyDescent="0.15">
      <c r="F33" t="s">
        <v>77</v>
      </c>
      <c r="G33">
        <v>1</v>
      </c>
      <c r="H33">
        <v>1</v>
      </c>
    </row>
    <row r="34" spans="1:8" x14ac:dyDescent="0.15">
      <c r="F34" t="s">
        <v>75</v>
      </c>
      <c r="G34">
        <v>1</v>
      </c>
      <c r="H34">
        <v>1</v>
      </c>
    </row>
    <row r="35" spans="1:8" x14ac:dyDescent="0.15">
      <c r="F35" t="s">
        <v>48</v>
      </c>
      <c r="G35">
        <v>1</v>
      </c>
      <c r="H35">
        <v>1</v>
      </c>
    </row>
    <row r="37" spans="1:8" x14ac:dyDescent="0.15">
      <c r="G37" s="1">
        <f>SUM(G27:G35)</f>
        <v>9</v>
      </c>
    </row>
    <row r="38" spans="1:8" x14ac:dyDescent="0.15">
      <c r="B38" s="5" t="s">
        <v>557</v>
      </c>
      <c r="C38" s="5" t="s">
        <v>559</v>
      </c>
    </row>
    <row r="39" spans="1:8" x14ac:dyDescent="0.15">
      <c r="A39" s="5" t="s">
        <v>558</v>
      </c>
      <c r="B39">
        <f>SUM(B5:B30,G5:G8,G15:G17,G27:G35,K5:K11,K26:K30,K22)</f>
        <v>74</v>
      </c>
      <c r="C39">
        <f>SUM(C5:C30,H5:H8,H15:H17,H27:H35,L5:L10,L26:L30,L22)</f>
        <v>65</v>
      </c>
    </row>
    <row r="40" spans="1:8" x14ac:dyDescent="0.15">
      <c r="B40">
        <f>SUM(O7:O8,O11:O26,O4)</f>
        <v>19</v>
      </c>
      <c r="C40">
        <v>0</v>
      </c>
    </row>
    <row r="42" spans="1:8" x14ac:dyDescent="0.15">
      <c r="B42">
        <f>B39+B40</f>
        <v>93</v>
      </c>
      <c r="C42">
        <f>C39+C40</f>
        <v>65</v>
      </c>
    </row>
    <row r="73" spans="9:9" x14ac:dyDescent="0.15">
      <c r="I73" s="6"/>
    </row>
    <row r="74" spans="9:9" x14ac:dyDescent="0.15">
      <c r="I74" s="5"/>
    </row>
    <row r="75" spans="9:9" x14ac:dyDescent="0.15">
      <c r="I75" s="6"/>
    </row>
    <row r="76" spans="9:9" x14ac:dyDescent="0.15">
      <c r="I76" s="6"/>
    </row>
    <row r="78" spans="9:9" x14ac:dyDescent="0.15">
      <c r="I78" s="6"/>
    </row>
    <row r="80" spans="9:9" x14ac:dyDescent="0.15">
      <c r="I80" s="6"/>
    </row>
  </sheetData>
  <sortState xmlns:xlrd2="http://schemas.microsoft.com/office/spreadsheetml/2017/richdata2" ref="I33:I79">
    <sortCondition ref="I33:I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ADF5-3D37-3642-9C0A-F481E224BCC5}">
  <dimension ref="A1:Z111"/>
  <sheetViews>
    <sheetView zoomScale="125" zoomScaleNormal="125" workbookViewId="0">
      <pane xSplit="1" ySplit="2" topLeftCell="I90" activePane="bottomRight" state="frozen"/>
      <selection pane="topRight" activeCell="B1" sqref="B1"/>
      <selection pane="bottomLeft" activeCell="A3" sqref="A3"/>
      <selection pane="bottomRight" activeCell="V108" sqref="V108"/>
    </sheetView>
  </sheetViews>
  <sheetFormatPr baseColWidth="10" defaultRowHeight="13" x14ac:dyDescent="0.15"/>
  <cols>
    <col min="1" max="1" width="15.1640625" customWidth="1"/>
    <col min="3" max="3" width="16.5" customWidth="1"/>
  </cols>
  <sheetData>
    <row r="1" spans="1:22" x14ac:dyDescent="0.15">
      <c r="F1" s="22" t="s">
        <v>105</v>
      </c>
      <c r="G1" s="22"/>
      <c r="H1" s="22"/>
      <c r="I1" s="22"/>
      <c r="J1" s="22"/>
      <c r="K1" s="22"/>
      <c r="L1" s="26" t="s">
        <v>679</v>
      </c>
      <c r="M1" s="27"/>
      <c r="N1" s="27"/>
    </row>
    <row r="2" spans="1:22" x14ac:dyDescent="0.15">
      <c r="A2" s="18" t="s">
        <v>0</v>
      </c>
      <c r="B2" s="18" t="s">
        <v>1</v>
      </c>
      <c r="C2" s="18" t="s">
        <v>563</v>
      </c>
      <c r="D2" s="19" t="s">
        <v>250</v>
      </c>
      <c r="E2" s="19" t="s">
        <v>255</v>
      </c>
      <c r="F2" s="11" t="s">
        <v>104</v>
      </c>
      <c r="G2" s="10" t="s">
        <v>220</v>
      </c>
      <c r="H2" s="10" t="s">
        <v>221</v>
      </c>
      <c r="I2" s="9" t="s">
        <v>130</v>
      </c>
      <c r="J2" s="9" t="s">
        <v>131</v>
      </c>
      <c r="K2" s="9" t="s">
        <v>129</v>
      </c>
      <c r="L2" s="9" t="s">
        <v>636</v>
      </c>
      <c r="M2" s="9" t="s">
        <v>637</v>
      </c>
      <c r="N2" s="9" t="s">
        <v>638</v>
      </c>
      <c r="O2" s="9" t="s">
        <v>639</v>
      </c>
      <c r="R2" s="9" t="s">
        <v>678</v>
      </c>
      <c r="S2" s="9" t="s">
        <v>680</v>
      </c>
      <c r="T2" s="9" t="s">
        <v>681</v>
      </c>
      <c r="V2" s="9" t="s">
        <v>682</v>
      </c>
    </row>
    <row r="3" spans="1:22" x14ac:dyDescent="0.15">
      <c r="A3" t="s">
        <v>93</v>
      </c>
      <c r="B3" t="s">
        <v>94</v>
      </c>
      <c r="C3" t="s">
        <v>564</v>
      </c>
      <c r="D3">
        <v>1146</v>
      </c>
      <c r="E3">
        <v>114</v>
      </c>
      <c r="F3" s="12">
        <v>10</v>
      </c>
      <c r="G3" s="21">
        <v>0.9</v>
      </c>
      <c r="H3" s="21">
        <v>0.9</v>
      </c>
      <c r="I3" s="21">
        <v>0.7</v>
      </c>
      <c r="J3" s="21">
        <v>0.7</v>
      </c>
      <c r="K3" s="21">
        <v>0.1</v>
      </c>
      <c r="O3">
        <v>1</v>
      </c>
      <c r="R3">
        <f t="shared" ref="R3:R34" si="0">SUM(L3:N3)</f>
        <v>0</v>
      </c>
      <c r="S3">
        <f t="shared" ref="S3:S34" si="1">COUNTIF(R3, "&gt;0")</f>
        <v>0</v>
      </c>
      <c r="T3">
        <f t="shared" ref="T3:T34" si="2">COUNTIF(O3, "&gt;0")</f>
        <v>1</v>
      </c>
      <c r="V3" t="b">
        <f t="shared" ref="V3:V34" si="3">OR( T3, S3)</f>
        <v>1</v>
      </c>
    </row>
    <row r="4" spans="1:22" x14ac:dyDescent="0.15">
      <c r="A4" s="20" t="s">
        <v>656</v>
      </c>
      <c r="B4" s="8" t="s">
        <v>196</v>
      </c>
      <c r="C4" s="5" t="s">
        <v>625</v>
      </c>
      <c r="D4" s="5">
        <v>1498</v>
      </c>
      <c r="E4">
        <v>12</v>
      </c>
      <c r="F4" s="12">
        <v>56</v>
      </c>
      <c r="G4" s="21">
        <v>1</v>
      </c>
      <c r="H4" s="21">
        <v>1</v>
      </c>
      <c r="I4" s="21">
        <v>0.19642857142857142</v>
      </c>
      <c r="J4" s="21">
        <v>0.19642857142857142</v>
      </c>
      <c r="K4" s="21">
        <v>1.7857142857142856E-2</v>
      </c>
      <c r="R4">
        <f t="shared" si="0"/>
        <v>0</v>
      </c>
      <c r="S4">
        <f t="shared" si="1"/>
        <v>0</v>
      </c>
      <c r="T4">
        <f t="shared" si="2"/>
        <v>0</v>
      </c>
      <c r="V4" t="b">
        <f t="shared" si="3"/>
        <v>0</v>
      </c>
    </row>
    <row r="5" spans="1:22" x14ac:dyDescent="0.15">
      <c r="A5" s="5" t="s">
        <v>644</v>
      </c>
      <c r="B5" s="14" t="s">
        <v>101</v>
      </c>
      <c r="C5" t="s">
        <v>567</v>
      </c>
      <c r="D5">
        <v>404</v>
      </c>
      <c r="E5">
        <v>9</v>
      </c>
      <c r="F5" s="12">
        <v>4</v>
      </c>
      <c r="G5" s="21">
        <v>1</v>
      </c>
      <c r="H5" s="21">
        <v>1</v>
      </c>
      <c r="I5" s="21">
        <v>0.5</v>
      </c>
      <c r="J5" s="21">
        <v>0.5</v>
      </c>
      <c r="K5" s="21">
        <v>0.5</v>
      </c>
      <c r="R5">
        <f t="shared" si="0"/>
        <v>0</v>
      </c>
      <c r="S5">
        <f t="shared" si="1"/>
        <v>0</v>
      </c>
      <c r="T5">
        <f t="shared" si="2"/>
        <v>0</v>
      </c>
      <c r="V5" t="b">
        <f t="shared" si="3"/>
        <v>0</v>
      </c>
    </row>
    <row r="6" spans="1:22" x14ac:dyDescent="0.15">
      <c r="A6" s="20" t="s">
        <v>185</v>
      </c>
      <c r="B6" s="7" t="s">
        <v>186</v>
      </c>
      <c r="C6" s="5" t="s">
        <v>631</v>
      </c>
      <c r="D6" s="5">
        <v>1701</v>
      </c>
      <c r="E6">
        <v>8</v>
      </c>
      <c r="F6" s="12">
        <v>4</v>
      </c>
      <c r="G6" s="21">
        <v>1</v>
      </c>
      <c r="H6" s="21">
        <v>1</v>
      </c>
      <c r="I6" s="21">
        <v>1</v>
      </c>
      <c r="J6" s="21">
        <v>1</v>
      </c>
      <c r="K6" s="21">
        <v>0.75</v>
      </c>
      <c r="R6">
        <f t="shared" si="0"/>
        <v>0</v>
      </c>
      <c r="S6">
        <f t="shared" si="1"/>
        <v>0</v>
      </c>
      <c r="T6">
        <f t="shared" si="2"/>
        <v>0</v>
      </c>
      <c r="V6" t="b">
        <f t="shared" si="3"/>
        <v>0</v>
      </c>
    </row>
    <row r="7" spans="1:22" x14ac:dyDescent="0.15">
      <c r="A7" s="15" t="s">
        <v>222</v>
      </c>
      <c r="B7" t="s">
        <v>223</v>
      </c>
      <c r="C7" s="5" t="s">
        <v>620</v>
      </c>
      <c r="D7" s="5">
        <v>406073</v>
      </c>
      <c r="E7">
        <v>7</v>
      </c>
      <c r="F7" s="16">
        <v>34</v>
      </c>
      <c r="G7" s="21">
        <v>0.97058823529411764</v>
      </c>
      <c r="H7" s="21">
        <v>0.97058823529411764</v>
      </c>
      <c r="I7" s="21">
        <v>0.88235294117647056</v>
      </c>
      <c r="J7" s="21">
        <v>0.88235294117647056</v>
      </c>
      <c r="K7" s="21">
        <v>0.26470588235294118</v>
      </c>
      <c r="R7">
        <f t="shared" si="0"/>
        <v>0</v>
      </c>
      <c r="S7">
        <f t="shared" si="1"/>
        <v>0</v>
      </c>
      <c r="T7">
        <f t="shared" si="2"/>
        <v>0</v>
      </c>
      <c r="V7" t="b">
        <f t="shared" si="3"/>
        <v>0</v>
      </c>
    </row>
    <row r="8" spans="1:22" x14ac:dyDescent="0.15">
      <c r="A8" t="s">
        <v>32</v>
      </c>
      <c r="B8" t="s">
        <v>33</v>
      </c>
      <c r="C8" t="s">
        <v>565</v>
      </c>
      <c r="D8">
        <v>1905</v>
      </c>
      <c r="E8">
        <v>5</v>
      </c>
      <c r="F8" s="12">
        <v>28</v>
      </c>
      <c r="G8" s="21">
        <v>1</v>
      </c>
      <c r="H8" s="21">
        <v>1</v>
      </c>
      <c r="I8" s="21">
        <v>0</v>
      </c>
      <c r="J8" s="21">
        <v>0</v>
      </c>
      <c r="K8" s="21">
        <v>0</v>
      </c>
      <c r="L8">
        <v>1</v>
      </c>
      <c r="R8">
        <f t="shared" si="0"/>
        <v>1</v>
      </c>
      <c r="S8">
        <f t="shared" si="1"/>
        <v>1</v>
      </c>
      <c r="T8">
        <f t="shared" si="2"/>
        <v>0</v>
      </c>
      <c r="V8" t="b">
        <f t="shared" si="3"/>
        <v>1</v>
      </c>
    </row>
    <row r="9" spans="1:22" x14ac:dyDescent="0.15">
      <c r="A9" s="20" t="s">
        <v>173</v>
      </c>
      <c r="B9" s="8" t="s">
        <v>174</v>
      </c>
      <c r="C9" s="5" t="s">
        <v>577</v>
      </c>
      <c r="D9" s="5">
        <v>67253</v>
      </c>
      <c r="E9">
        <v>4</v>
      </c>
      <c r="F9" s="12">
        <v>4</v>
      </c>
      <c r="G9" s="21">
        <v>1</v>
      </c>
      <c r="H9" s="21">
        <v>1</v>
      </c>
      <c r="I9" s="21">
        <v>0.75</v>
      </c>
      <c r="J9" s="21">
        <v>0.75</v>
      </c>
      <c r="K9" s="21">
        <v>0.75</v>
      </c>
      <c r="M9">
        <v>1</v>
      </c>
      <c r="O9">
        <v>1</v>
      </c>
      <c r="R9">
        <f t="shared" si="0"/>
        <v>1</v>
      </c>
      <c r="S9">
        <f t="shared" si="1"/>
        <v>1</v>
      </c>
      <c r="T9">
        <f t="shared" si="2"/>
        <v>1</v>
      </c>
      <c r="V9" t="b">
        <f t="shared" si="3"/>
        <v>1</v>
      </c>
    </row>
    <row r="10" spans="1:22" x14ac:dyDescent="0.15">
      <c r="A10" s="15" t="s">
        <v>218</v>
      </c>
      <c r="B10" t="s">
        <v>219</v>
      </c>
      <c r="C10" s="5" t="s">
        <v>614</v>
      </c>
      <c r="D10" s="5">
        <v>2592</v>
      </c>
      <c r="E10">
        <v>3</v>
      </c>
      <c r="F10" s="16">
        <v>10</v>
      </c>
      <c r="G10" s="21">
        <v>0.9</v>
      </c>
      <c r="H10" s="21">
        <v>0.9</v>
      </c>
      <c r="I10" s="21">
        <v>0.8</v>
      </c>
      <c r="J10" s="21">
        <v>0.7</v>
      </c>
      <c r="K10" s="21">
        <v>0.7</v>
      </c>
      <c r="R10">
        <f t="shared" si="0"/>
        <v>0</v>
      </c>
      <c r="S10">
        <f t="shared" si="1"/>
        <v>0</v>
      </c>
      <c r="T10">
        <f t="shared" si="2"/>
        <v>0</v>
      </c>
      <c r="V10" t="b">
        <f t="shared" si="3"/>
        <v>0</v>
      </c>
    </row>
    <row r="11" spans="1:22" x14ac:dyDescent="0.15">
      <c r="A11" s="20" t="s">
        <v>187</v>
      </c>
      <c r="B11" s="7" t="s">
        <v>188</v>
      </c>
      <c r="C11" s="5" t="s">
        <v>615</v>
      </c>
      <c r="D11" s="5">
        <v>17193</v>
      </c>
      <c r="E11">
        <v>3</v>
      </c>
      <c r="F11" s="12">
        <v>12</v>
      </c>
      <c r="G11" s="21">
        <v>1</v>
      </c>
      <c r="H11" s="21">
        <v>1</v>
      </c>
      <c r="I11" s="21">
        <v>0.91666666666666663</v>
      </c>
      <c r="J11" s="21">
        <v>0.91666666666666663</v>
      </c>
      <c r="K11" s="21">
        <v>0.58333333333333337</v>
      </c>
      <c r="R11">
        <f t="shared" si="0"/>
        <v>0</v>
      </c>
      <c r="S11">
        <f t="shared" si="1"/>
        <v>0</v>
      </c>
      <c r="T11">
        <f t="shared" si="2"/>
        <v>0</v>
      </c>
      <c r="V11" t="b">
        <f t="shared" si="3"/>
        <v>0</v>
      </c>
    </row>
    <row r="12" spans="1:22" x14ac:dyDescent="0.15">
      <c r="A12" s="15" t="s">
        <v>208</v>
      </c>
      <c r="B12" s="14" t="s">
        <v>209</v>
      </c>
      <c r="C12" s="5" t="s">
        <v>616</v>
      </c>
      <c r="D12" s="5">
        <v>72674</v>
      </c>
      <c r="E12">
        <v>3</v>
      </c>
      <c r="F12" s="16">
        <v>24</v>
      </c>
      <c r="G12" s="21">
        <v>0.95833333333333337</v>
      </c>
      <c r="H12" s="21">
        <v>0.95833333333333337</v>
      </c>
      <c r="I12" s="21">
        <v>0.91666666666666663</v>
      </c>
      <c r="J12" s="21">
        <v>0.875</v>
      </c>
      <c r="K12" s="21">
        <v>0.75</v>
      </c>
      <c r="M12">
        <v>1</v>
      </c>
      <c r="O12">
        <v>1</v>
      </c>
      <c r="R12">
        <f t="shared" si="0"/>
        <v>1</v>
      </c>
      <c r="S12">
        <f t="shared" si="1"/>
        <v>1</v>
      </c>
      <c r="T12">
        <f t="shared" si="2"/>
        <v>1</v>
      </c>
      <c r="V12" t="b">
        <f t="shared" si="3"/>
        <v>1</v>
      </c>
    </row>
    <row r="13" spans="1:22" x14ac:dyDescent="0.15">
      <c r="A13" s="17" t="s">
        <v>646</v>
      </c>
      <c r="B13" t="s">
        <v>227</v>
      </c>
      <c r="C13" s="5" t="s">
        <v>593</v>
      </c>
      <c r="D13" s="5">
        <v>2383</v>
      </c>
      <c r="E13">
        <v>3</v>
      </c>
      <c r="F13" s="16">
        <v>4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R13">
        <f t="shared" si="0"/>
        <v>0</v>
      </c>
      <c r="S13">
        <f t="shared" si="1"/>
        <v>0</v>
      </c>
      <c r="T13">
        <f t="shared" si="2"/>
        <v>0</v>
      </c>
      <c r="V13" t="b">
        <f t="shared" si="3"/>
        <v>0</v>
      </c>
    </row>
    <row r="14" spans="1:22" x14ac:dyDescent="0.15">
      <c r="A14" t="s">
        <v>116</v>
      </c>
      <c r="B14" t="s">
        <v>137</v>
      </c>
      <c r="C14" t="s">
        <v>566</v>
      </c>
      <c r="D14">
        <v>14203</v>
      </c>
      <c r="E14">
        <v>3</v>
      </c>
      <c r="F14" s="12">
        <v>34</v>
      </c>
      <c r="G14" s="21">
        <v>0.94117647058823528</v>
      </c>
      <c r="H14" s="21">
        <v>0.94117647058823528</v>
      </c>
      <c r="I14" s="21">
        <v>0.88235294117647056</v>
      </c>
      <c r="J14" s="21">
        <v>0.91176470588235292</v>
      </c>
      <c r="K14" s="21">
        <v>0.52941176470588236</v>
      </c>
      <c r="O14">
        <v>1</v>
      </c>
      <c r="R14">
        <f t="shared" si="0"/>
        <v>0</v>
      </c>
      <c r="S14">
        <f t="shared" si="1"/>
        <v>0</v>
      </c>
      <c r="T14">
        <f t="shared" si="2"/>
        <v>1</v>
      </c>
      <c r="V14" t="b">
        <f t="shared" si="3"/>
        <v>1</v>
      </c>
    </row>
    <row r="15" spans="1:22" x14ac:dyDescent="0.15">
      <c r="A15" s="15" t="s">
        <v>244</v>
      </c>
      <c r="B15" t="s">
        <v>245</v>
      </c>
      <c r="C15" s="5" t="s">
        <v>585</v>
      </c>
      <c r="D15" s="5">
        <v>887</v>
      </c>
      <c r="E15">
        <v>3</v>
      </c>
      <c r="F15" s="16">
        <v>2</v>
      </c>
      <c r="G15" s="21">
        <v>1</v>
      </c>
      <c r="H15" s="21">
        <v>1</v>
      </c>
      <c r="I15" s="21">
        <v>0.5</v>
      </c>
      <c r="J15" s="21">
        <v>0.5</v>
      </c>
      <c r="K15" s="21">
        <v>0.5</v>
      </c>
      <c r="L15">
        <v>1</v>
      </c>
      <c r="R15">
        <f t="shared" si="0"/>
        <v>1</v>
      </c>
      <c r="S15">
        <f t="shared" si="1"/>
        <v>1</v>
      </c>
      <c r="T15">
        <f t="shared" si="2"/>
        <v>0</v>
      </c>
      <c r="V15" t="b">
        <f t="shared" si="3"/>
        <v>1</v>
      </c>
    </row>
    <row r="16" spans="1:22" x14ac:dyDescent="0.15">
      <c r="A16" s="20" t="s">
        <v>684</v>
      </c>
      <c r="B16" s="8" t="s">
        <v>194</v>
      </c>
      <c r="C16" s="5" t="s">
        <v>632</v>
      </c>
      <c r="D16" s="5">
        <v>400</v>
      </c>
      <c r="E16">
        <v>3</v>
      </c>
      <c r="F16" s="12">
        <v>8</v>
      </c>
      <c r="G16" s="21">
        <v>1</v>
      </c>
      <c r="H16" s="21">
        <v>1</v>
      </c>
      <c r="I16" s="21">
        <v>1</v>
      </c>
      <c r="J16" s="21">
        <v>1</v>
      </c>
      <c r="K16" s="21">
        <v>0.75</v>
      </c>
      <c r="O16">
        <v>1</v>
      </c>
      <c r="R16">
        <f t="shared" si="0"/>
        <v>0</v>
      </c>
      <c r="S16">
        <f t="shared" si="1"/>
        <v>0</v>
      </c>
      <c r="T16">
        <f t="shared" si="2"/>
        <v>1</v>
      </c>
      <c r="V16" t="b">
        <f t="shared" si="3"/>
        <v>1</v>
      </c>
    </row>
    <row r="17" spans="1:22" x14ac:dyDescent="0.15">
      <c r="A17" s="5" t="s">
        <v>645</v>
      </c>
      <c r="B17" t="s">
        <v>103</v>
      </c>
      <c r="C17" t="s">
        <v>573</v>
      </c>
      <c r="D17">
        <v>918</v>
      </c>
      <c r="E17">
        <v>2</v>
      </c>
      <c r="F17" s="12">
        <v>22</v>
      </c>
      <c r="G17" s="21">
        <v>0.27272727272727271</v>
      </c>
      <c r="H17" s="21">
        <v>0.27272727272727271</v>
      </c>
      <c r="I17" s="21">
        <v>0.18181818181818182</v>
      </c>
      <c r="J17" s="21">
        <v>0.18181818181818182</v>
      </c>
      <c r="K17" s="21">
        <v>0.13636363636363635</v>
      </c>
      <c r="R17">
        <f t="shared" si="0"/>
        <v>0</v>
      </c>
      <c r="S17">
        <f t="shared" si="1"/>
        <v>0</v>
      </c>
      <c r="T17">
        <f t="shared" si="2"/>
        <v>0</v>
      </c>
      <c r="V17" t="b">
        <f t="shared" si="3"/>
        <v>0</v>
      </c>
    </row>
    <row r="18" spans="1:22" x14ac:dyDescent="0.15">
      <c r="A18" t="s">
        <v>15</v>
      </c>
      <c r="B18" t="s">
        <v>16</v>
      </c>
      <c r="C18" t="s">
        <v>568</v>
      </c>
      <c r="D18">
        <v>22299</v>
      </c>
      <c r="E18">
        <v>2</v>
      </c>
      <c r="F18" s="12">
        <v>8</v>
      </c>
      <c r="G18" s="21">
        <v>1</v>
      </c>
      <c r="H18" s="21">
        <v>1</v>
      </c>
      <c r="I18" s="21">
        <v>1</v>
      </c>
      <c r="J18" s="21">
        <v>1</v>
      </c>
      <c r="K18" s="21">
        <v>0.25</v>
      </c>
      <c r="R18">
        <f t="shared" si="0"/>
        <v>0</v>
      </c>
      <c r="S18">
        <f t="shared" si="1"/>
        <v>0</v>
      </c>
      <c r="T18">
        <f t="shared" si="2"/>
        <v>0</v>
      </c>
      <c r="V18" t="b">
        <f t="shared" si="3"/>
        <v>0</v>
      </c>
    </row>
    <row r="19" spans="1:22" x14ac:dyDescent="0.15">
      <c r="A19" s="17" t="s">
        <v>648</v>
      </c>
      <c r="B19" s="14" t="s">
        <v>216</v>
      </c>
      <c r="C19" s="5" t="s">
        <v>621</v>
      </c>
      <c r="D19">
        <v>7039</v>
      </c>
      <c r="E19">
        <v>2</v>
      </c>
      <c r="F19" s="16">
        <v>8</v>
      </c>
      <c r="G19" s="21">
        <v>1</v>
      </c>
      <c r="H19" s="21">
        <v>1</v>
      </c>
      <c r="I19" s="21">
        <v>0.75</v>
      </c>
      <c r="J19" s="21">
        <v>0.75</v>
      </c>
      <c r="K19" s="21">
        <v>0.625</v>
      </c>
      <c r="M19">
        <v>2</v>
      </c>
      <c r="R19">
        <f t="shared" si="0"/>
        <v>2</v>
      </c>
      <c r="S19">
        <f t="shared" si="1"/>
        <v>1</v>
      </c>
      <c r="T19">
        <f t="shared" si="2"/>
        <v>0</v>
      </c>
      <c r="V19" t="b">
        <f t="shared" si="3"/>
        <v>1</v>
      </c>
    </row>
    <row r="20" spans="1:22" x14ac:dyDescent="0.15">
      <c r="A20" t="s">
        <v>83</v>
      </c>
      <c r="B20" t="s">
        <v>84</v>
      </c>
      <c r="C20" t="s">
        <v>569</v>
      </c>
      <c r="D20">
        <v>313595</v>
      </c>
      <c r="E20">
        <v>2</v>
      </c>
      <c r="F20" s="12">
        <v>12</v>
      </c>
      <c r="G20" s="21">
        <v>1</v>
      </c>
      <c r="H20" s="21">
        <v>1</v>
      </c>
      <c r="I20" s="21">
        <v>1</v>
      </c>
      <c r="J20" s="21">
        <v>0.91666666666666663</v>
      </c>
      <c r="K20" s="21">
        <v>0.91666666666666663</v>
      </c>
      <c r="R20">
        <f t="shared" si="0"/>
        <v>0</v>
      </c>
      <c r="S20">
        <f t="shared" si="1"/>
        <v>0</v>
      </c>
      <c r="T20">
        <f t="shared" si="2"/>
        <v>0</v>
      </c>
      <c r="V20" t="b">
        <f t="shared" si="3"/>
        <v>0</v>
      </c>
    </row>
    <row r="21" spans="1:22" x14ac:dyDescent="0.15">
      <c r="A21" s="20" t="s">
        <v>660</v>
      </c>
      <c r="B21" s="8" t="s">
        <v>190</v>
      </c>
      <c r="C21" s="5" t="s">
        <v>617</v>
      </c>
      <c r="D21" s="5">
        <v>833606</v>
      </c>
      <c r="E21">
        <v>2</v>
      </c>
      <c r="F21" s="12">
        <v>20</v>
      </c>
      <c r="G21" s="21">
        <v>1</v>
      </c>
      <c r="H21" s="21">
        <v>1</v>
      </c>
      <c r="I21" s="21">
        <v>0.7</v>
      </c>
      <c r="J21" s="21">
        <v>0.7</v>
      </c>
      <c r="K21" s="21">
        <v>0.6</v>
      </c>
      <c r="O21">
        <v>1</v>
      </c>
      <c r="R21">
        <f t="shared" si="0"/>
        <v>0</v>
      </c>
      <c r="S21">
        <f t="shared" si="1"/>
        <v>0</v>
      </c>
      <c r="T21">
        <f t="shared" si="2"/>
        <v>1</v>
      </c>
      <c r="V21" t="b">
        <f t="shared" si="3"/>
        <v>1</v>
      </c>
    </row>
    <row r="22" spans="1:22" x14ac:dyDescent="0.15">
      <c r="A22" s="20" t="s">
        <v>159</v>
      </c>
      <c r="B22" s="8" t="s">
        <v>160</v>
      </c>
      <c r="C22" s="5" t="s">
        <v>585</v>
      </c>
      <c r="D22" s="5">
        <v>230</v>
      </c>
      <c r="E22">
        <v>2</v>
      </c>
      <c r="F22" s="12">
        <v>8</v>
      </c>
      <c r="G22" s="21">
        <v>1</v>
      </c>
      <c r="H22" s="21">
        <v>1</v>
      </c>
      <c r="I22" s="21">
        <v>0.875</v>
      </c>
      <c r="J22" s="21">
        <v>0.875</v>
      </c>
      <c r="K22" s="21">
        <v>0.75</v>
      </c>
      <c r="R22">
        <f t="shared" si="0"/>
        <v>0</v>
      </c>
      <c r="S22">
        <f t="shared" si="1"/>
        <v>0</v>
      </c>
      <c r="T22">
        <f t="shared" si="2"/>
        <v>0</v>
      </c>
      <c r="V22" t="b">
        <f t="shared" si="3"/>
        <v>0</v>
      </c>
    </row>
    <row r="23" spans="1:22" x14ac:dyDescent="0.15">
      <c r="A23" s="15" t="s">
        <v>238</v>
      </c>
      <c r="B23" t="s">
        <v>237</v>
      </c>
      <c r="C23" s="5" t="s">
        <v>625</v>
      </c>
      <c r="D23" s="5">
        <v>1439</v>
      </c>
      <c r="E23">
        <v>2</v>
      </c>
      <c r="F23" s="16">
        <v>24</v>
      </c>
      <c r="G23" s="21">
        <v>1</v>
      </c>
      <c r="H23" s="21">
        <v>1</v>
      </c>
      <c r="I23" s="21">
        <v>1</v>
      </c>
      <c r="J23" s="21">
        <v>1</v>
      </c>
      <c r="K23" s="21">
        <v>0.70833333333333337</v>
      </c>
      <c r="O23">
        <v>1</v>
      </c>
      <c r="R23">
        <f t="shared" si="0"/>
        <v>0</v>
      </c>
      <c r="S23">
        <f t="shared" si="1"/>
        <v>0</v>
      </c>
      <c r="T23">
        <f t="shared" si="2"/>
        <v>1</v>
      </c>
      <c r="V23" t="b">
        <f t="shared" si="3"/>
        <v>1</v>
      </c>
    </row>
    <row r="24" spans="1:22" x14ac:dyDescent="0.15">
      <c r="A24" t="s">
        <v>77</v>
      </c>
      <c r="B24" t="s">
        <v>78</v>
      </c>
      <c r="C24" t="s">
        <v>570</v>
      </c>
      <c r="D24">
        <v>1428</v>
      </c>
      <c r="E24">
        <v>2</v>
      </c>
      <c r="F24" s="12">
        <v>10</v>
      </c>
      <c r="G24" s="21">
        <v>0.9</v>
      </c>
      <c r="H24" s="21">
        <v>0.9</v>
      </c>
      <c r="I24" s="21">
        <v>0.8</v>
      </c>
      <c r="J24" s="21">
        <v>0.7</v>
      </c>
      <c r="K24" s="21">
        <v>0.5</v>
      </c>
      <c r="M24">
        <v>1</v>
      </c>
      <c r="R24">
        <f t="shared" si="0"/>
        <v>1</v>
      </c>
      <c r="S24">
        <f t="shared" si="1"/>
        <v>1</v>
      </c>
      <c r="T24">
        <f t="shared" si="2"/>
        <v>0</v>
      </c>
      <c r="V24" t="b">
        <f t="shared" si="3"/>
        <v>1</v>
      </c>
    </row>
    <row r="25" spans="1:22" x14ac:dyDescent="0.15">
      <c r="A25" t="s">
        <v>75</v>
      </c>
      <c r="B25" t="s">
        <v>76</v>
      </c>
      <c r="C25" t="s">
        <v>571</v>
      </c>
      <c r="D25">
        <v>383575</v>
      </c>
      <c r="E25">
        <v>2</v>
      </c>
      <c r="F25" s="12">
        <v>4</v>
      </c>
      <c r="G25" s="21">
        <v>1</v>
      </c>
      <c r="H25" s="21">
        <v>1</v>
      </c>
      <c r="I25" s="21">
        <v>1</v>
      </c>
      <c r="J25" s="21">
        <v>0.25</v>
      </c>
      <c r="K25" s="21">
        <v>0.25</v>
      </c>
      <c r="M25">
        <v>1</v>
      </c>
      <c r="R25">
        <f t="shared" si="0"/>
        <v>1</v>
      </c>
      <c r="S25">
        <f t="shared" si="1"/>
        <v>1</v>
      </c>
      <c r="T25">
        <f t="shared" si="2"/>
        <v>0</v>
      </c>
      <c r="V25" t="b">
        <f t="shared" si="3"/>
        <v>1</v>
      </c>
    </row>
    <row r="26" spans="1:22" x14ac:dyDescent="0.15">
      <c r="A26" t="s">
        <v>48</v>
      </c>
      <c r="B26" t="s">
        <v>49</v>
      </c>
      <c r="C26" s="5" t="s">
        <v>677</v>
      </c>
      <c r="D26">
        <v>270677</v>
      </c>
      <c r="E26">
        <v>2</v>
      </c>
      <c r="F26" s="12">
        <v>6</v>
      </c>
      <c r="G26" s="21">
        <v>1</v>
      </c>
      <c r="H26" s="21">
        <v>1</v>
      </c>
      <c r="I26" s="21">
        <v>1</v>
      </c>
      <c r="J26" s="21">
        <v>0.83333333333333337</v>
      </c>
      <c r="K26" s="21">
        <v>0.83333333333333337</v>
      </c>
      <c r="M26">
        <v>1</v>
      </c>
      <c r="R26">
        <f t="shared" si="0"/>
        <v>1</v>
      </c>
      <c r="S26">
        <f t="shared" si="1"/>
        <v>1</v>
      </c>
      <c r="T26">
        <f t="shared" si="2"/>
        <v>0</v>
      </c>
      <c r="V26" t="b">
        <f t="shared" si="3"/>
        <v>1</v>
      </c>
    </row>
    <row r="27" spans="1:22" x14ac:dyDescent="0.15">
      <c r="A27" s="17" t="s">
        <v>640</v>
      </c>
      <c r="B27" t="s">
        <v>683</v>
      </c>
      <c r="C27" s="5" t="s">
        <v>633</v>
      </c>
      <c r="D27" s="5">
        <v>1342</v>
      </c>
      <c r="E27">
        <v>2</v>
      </c>
      <c r="F27" s="16">
        <v>12</v>
      </c>
      <c r="G27" s="21">
        <v>1</v>
      </c>
      <c r="H27" s="21">
        <v>1</v>
      </c>
      <c r="I27" s="21">
        <v>0.91666666666666663</v>
      </c>
      <c r="J27" s="21">
        <v>0.91666666666666663</v>
      </c>
      <c r="K27" s="21">
        <v>0.66666666666666663</v>
      </c>
      <c r="M27">
        <v>2</v>
      </c>
      <c r="R27">
        <f t="shared" si="0"/>
        <v>2</v>
      </c>
      <c r="S27">
        <f t="shared" si="1"/>
        <v>1</v>
      </c>
      <c r="T27">
        <f t="shared" si="2"/>
        <v>0</v>
      </c>
      <c r="V27" t="b">
        <f t="shared" si="3"/>
        <v>1</v>
      </c>
    </row>
    <row r="28" spans="1:22" x14ac:dyDescent="0.15">
      <c r="A28" s="15" t="s">
        <v>228</v>
      </c>
      <c r="B28" t="s">
        <v>230</v>
      </c>
      <c r="C28" s="5" t="s">
        <v>618</v>
      </c>
      <c r="D28" s="5">
        <v>381</v>
      </c>
      <c r="E28">
        <v>1</v>
      </c>
      <c r="F28" s="16">
        <v>10</v>
      </c>
      <c r="G28" s="21">
        <v>1</v>
      </c>
      <c r="H28" s="21">
        <v>1</v>
      </c>
      <c r="I28" s="21">
        <v>0.8</v>
      </c>
      <c r="J28" s="21">
        <v>0.8</v>
      </c>
      <c r="K28" s="21">
        <v>0.3</v>
      </c>
      <c r="O28">
        <v>1</v>
      </c>
      <c r="R28">
        <f t="shared" si="0"/>
        <v>0</v>
      </c>
      <c r="S28">
        <f t="shared" si="1"/>
        <v>0</v>
      </c>
      <c r="T28">
        <f t="shared" si="2"/>
        <v>1</v>
      </c>
      <c r="V28" t="b">
        <f t="shared" si="3"/>
        <v>1</v>
      </c>
    </row>
    <row r="29" spans="1:22" x14ac:dyDescent="0.15">
      <c r="A29" t="s">
        <v>57</v>
      </c>
      <c r="B29" t="s">
        <v>58</v>
      </c>
      <c r="C29" s="5" t="s">
        <v>652</v>
      </c>
      <c r="D29">
        <v>206</v>
      </c>
      <c r="E29">
        <v>1</v>
      </c>
      <c r="F29" s="12">
        <v>10</v>
      </c>
      <c r="G29" s="21">
        <v>1</v>
      </c>
      <c r="H29" s="21">
        <v>1</v>
      </c>
      <c r="I29" s="21">
        <v>0.8</v>
      </c>
      <c r="J29" s="21">
        <v>0.5</v>
      </c>
      <c r="K29" s="21">
        <v>0.8</v>
      </c>
      <c r="M29">
        <v>1</v>
      </c>
      <c r="R29">
        <f t="shared" si="0"/>
        <v>1</v>
      </c>
      <c r="S29">
        <f t="shared" si="1"/>
        <v>1</v>
      </c>
      <c r="T29">
        <f t="shared" si="2"/>
        <v>0</v>
      </c>
      <c r="V29" t="b">
        <f t="shared" si="3"/>
        <v>1</v>
      </c>
    </row>
    <row r="30" spans="1:22" x14ac:dyDescent="0.15">
      <c r="A30" s="15" t="s">
        <v>210</v>
      </c>
      <c r="B30" t="s">
        <v>211</v>
      </c>
      <c r="C30" s="5" t="s">
        <v>576</v>
      </c>
      <c r="D30">
        <v>3255</v>
      </c>
      <c r="E30">
        <v>1</v>
      </c>
      <c r="F30" s="16">
        <v>6</v>
      </c>
      <c r="G30" s="21">
        <v>1</v>
      </c>
      <c r="H30" s="21">
        <v>1</v>
      </c>
      <c r="I30" s="21">
        <v>0.83333333333333337</v>
      </c>
      <c r="J30" s="21">
        <v>0.83333333333333337</v>
      </c>
      <c r="K30" s="21">
        <v>0.83333333333333337</v>
      </c>
      <c r="M30">
        <v>1</v>
      </c>
      <c r="R30">
        <f t="shared" si="0"/>
        <v>1</v>
      </c>
      <c r="S30">
        <f t="shared" si="1"/>
        <v>1</v>
      </c>
      <c r="T30">
        <f t="shared" si="2"/>
        <v>0</v>
      </c>
      <c r="V30" t="b">
        <f t="shared" si="3"/>
        <v>1</v>
      </c>
    </row>
    <row r="31" spans="1:22" x14ac:dyDescent="0.15">
      <c r="A31" s="20" t="s">
        <v>181</v>
      </c>
      <c r="B31" s="7" t="s">
        <v>182</v>
      </c>
      <c r="C31" s="5" t="s">
        <v>623</v>
      </c>
      <c r="D31" s="5">
        <v>2615</v>
      </c>
      <c r="E31">
        <v>1</v>
      </c>
      <c r="F31" s="12">
        <v>6</v>
      </c>
      <c r="G31" s="21">
        <v>1</v>
      </c>
      <c r="H31" s="21">
        <v>1</v>
      </c>
      <c r="I31" s="21">
        <v>0.83333333333333337</v>
      </c>
      <c r="J31" s="21">
        <v>0.83333333333333337</v>
      </c>
      <c r="K31" s="21">
        <v>0.83333333333333337</v>
      </c>
      <c r="R31">
        <f t="shared" si="0"/>
        <v>0</v>
      </c>
      <c r="S31">
        <f t="shared" si="1"/>
        <v>0</v>
      </c>
      <c r="T31">
        <f t="shared" si="2"/>
        <v>0</v>
      </c>
      <c r="V31" t="b">
        <f t="shared" si="3"/>
        <v>0</v>
      </c>
    </row>
    <row r="32" spans="1:22" x14ac:dyDescent="0.15">
      <c r="A32" t="s">
        <v>111</v>
      </c>
      <c r="B32" t="s">
        <v>148</v>
      </c>
      <c r="C32" t="s">
        <v>578</v>
      </c>
      <c r="D32">
        <v>64997</v>
      </c>
      <c r="E32">
        <v>1</v>
      </c>
      <c r="F32" s="12">
        <v>46</v>
      </c>
      <c r="G32" s="21">
        <v>0.86956521739130432</v>
      </c>
      <c r="H32" s="21">
        <v>0.86956521739130432</v>
      </c>
      <c r="I32" s="21">
        <v>0.71739130434782605</v>
      </c>
      <c r="J32" s="21">
        <v>0.69565217391304346</v>
      </c>
      <c r="K32" s="21">
        <v>0.63043478260869568</v>
      </c>
      <c r="R32">
        <f t="shared" si="0"/>
        <v>0</v>
      </c>
      <c r="S32">
        <f t="shared" si="1"/>
        <v>0</v>
      </c>
      <c r="T32">
        <f t="shared" si="2"/>
        <v>0</v>
      </c>
      <c r="V32" t="b">
        <f t="shared" si="3"/>
        <v>0</v>
      </c>
    </row>
    <row r="33" spans="1:22" x14ac:dyDescent="0.15">
      <c r="A33" s="5" t="s">
        <v>658</v>
      </c>
      <c r="B33" t="s">
        <v>10</v>
      </c>
      <c r="C33" s="5" t="s">
        <v>659</v>
      </c>
      <c r="D33">
        <v>78804</v>
      </c>
      <c r="E33">
        <v>1</v>
      </c>
      <c r="F33" s="12">
        <v>12</v>
      </c>
      <c r="G33" s="21">
        <v>1</v>
      </c>
      <c r="H33" s="21">
        <v>1</v>
      </c>
      <c r="I33" s="21">
        <v>0.58333333333333337</v>
      </c>
      <c r="J33" s="21">
        <v>0.58333333333333337</v>
      </c>
      <c r="K33" s="21">
        <v>0.58333333333333337</v>
      </c>
      <c r="M33">
        <v>3</v>
      </c>
      <c r="R33">
        <f t="shared" si="0"/>
        <v>3</v>
      </c>
      <c r="S33">
        <f t="shared" si="1"/>
        <v>1</v>
      </c>
      <c r="T33">
        <f t="shared" si="2"/>
        <v>0</v>
      </c>
      <c r="V33" t="b">
        <f t="shared" si="3"/>
        <v>1</v>
      </c>
    </row>
    <row r="34" spans="1:22" x14ac:dyDescent="0.15">
      <c r="A34" t="s">
        <v>70</v>
      </c>
      <c r="B34" t="s">
        <v>71</v>
      </c>
      <c r="C34" t="s">
        <v>605</v>
      </c>
      <c r="D34">
        <v>517616</v>
      </c>
      <c r="E34">
        <v>1</v>
      </c>
      <c r="F34" s="12">
        <v>6</v>
      </c>
      <c r="G34" s="21">
        <v>1</v>
      </c>
      <c r="H34" s="21">
        <v>1</v>
      </c>
      <c r="I34" s="21">
        <v>1</v>
      </c>
      <c r="J34" s="21">
        <v>0.83333333333333337</v>
      </c>
      <c r="K34" s="21">
        <v>1</v>
      </c>
      <c r="M34">
        <v>1</v>
      </c>
      <c r="R34">
        <f t="shared" si="0"/>
        <v>1</v>
      </c>
      <c r="S34">
        <f t="shared" si="1"/>
        <v>1</v>
      </c>
      <c r="T34">
        <f t="shared" si="2"/>
        <v>0</v>
      </c>
      <c r="V34" t="b">
        <f t="shared" si="3"/>
        <v>1</v>
      </c>
    </row>
    <row r="35" spans="1:22" x14ac:dyDescent="0.15">
      <c r="A35" s="17" t="s">
        <v>552</v>
      </c>
      <c r="B35" t="s">
        <v>553</v>
      </c>
      <c r="C35" s="5" t="s">
        <v>623</v>
      </c>
      <c r="D35" s="5">
        <v>193601</v>
      </c>
      <c r="E35">
        <v>1</v>
      </c>
      <c r="F35" s="16">
        <v>4</v>
      </c>
      <c r="G35" s="21">
        <v>1</v>
      </c>
      <c r="H35" s="21">
        <v>1</v>
      </c>
      <c r="I35" s="21">
        <v>1</v>
      </c>
      <c r="J35" s="21">
        <v>1</v>
      </c>
      <c r="K35" s="21">
        <v>0.75</v>
      </c>
      <c r="L35">
        <v>1</v>
      </c>
      <c r="R35">
        <f t="shared" ref="R35:R66" si="4">SUM(L35:N35)</f>
        <v>1</v>
      </c>
      <c r="S35">
        <f t="shared" ref="S35:S66" si="5">COUNTIF(R35, "&gt;0")</f>
        <v>1</v>
      </c>
      <c r="T35">
        <f t="shared" ref="T35:T66" si="6">COUNTIF(O35, "&gt;0")</f>
        <v>0</v>
      </c>
      <c r="V35" t="b">
        <f t="shared" ref="V35:V66" si="7">OR( T35, S35)</f>
        <v>1</v>
      </c>
    </row>
    <row r="36" spans="1:22" x14ac:dyDescent="0.15">
      <c r="A36" t="s">
        <v>106</v>
      </c>
      <c r="B36" s="14" t="s">
        <v>157</v>
      </c>
      <c r="C36" t="s">
        <v>576</v>
      </c>
      <c r="D36" s="5">
        <v>17250</v>
      </c>
      <c r="E36">
        <v>1</v>
      </c>
      <c r="F36" s="12">
        <v>14</v>
      </c>
      <c r="G36" s="21">
        <v>1</v>
      </c>
      <c r="H36" s="21">
        <v>1</v>
      </c>
      <c r="I36" s="21">
        <v>1</v>
      </c>
      <c r="J36" s="21">
        <v>1</v>
      </c>
      <c r="K36" s="21">
        <v>0.8571428571428571</v>
      </c>
      <c r="R36">
        <f t="shared" si="4"/>
        <v>0</v>
      </c>
      <c r="S36">
        <f t="shared" si="5"/>
        <v>0</v>
      </c>
      <c r="T36">
        <f t="shared" si="6"/>
        <v>0</v>
      </c>
      <c r="V36" t="b">
        <f t="shared" si="7"/>
        <v>0</v>
      </c>
    </row>
    <row r="37" spans="1:22" x14ac:dyDescent="0.15">
      <c r="A37" s="20" t="s">
        <v>191</v>
      </c>
      <c r="B37" s="8" t="s">
        <v>192</v>
      </c>
      <c r="C37" s="5" t="s">
        <v>627</v>
      </c>
      <c r="D37" s="5">
        <v>7688</v>
      </c>
      <c r="E37">
        <v>1</v>
      </c>
      <c r="F37" s="12">
        <v>14</v>
      </c>
      <c r="G37" s="21">
        <v>1</v>
      </c>
      <c r="H37" s="21">
        <v>1</v>
      </c>
      <c r="I37" s="21">
        <v>0.6428571428571429</v>
      </c>
      <c r="J37" s="21">
        <v>0.6428571428571429</v>
      </c>
      <c r="K37" s="21">
        <v>0.6428571428571429</v>
      </c>
      <c r="R37">
        <f t="shared" si="4"/>
        <v>0</v>
      </c>
      <c r="S37">
        <f t="shared" si="5"/>
        <v>0</v>
      </c>
      <c r="T37">
        <f t="shared" si="6"/>
        <v>0</v>
      </c>
      <c r="V37" t="b">
        <f t="shared" si="7"/>
        <v>0</v>
      </c>
    </row>
    <row r="38" spans="1:22" x14ac:dyDescent="0.15">
      <c r="A38" s="20" t="s">
        <v>161</v>
      </c>
      <c r="B38" s="8" t="s">
        <v>162</v>
      </c>
      <c r="C38" s="5" t="s">
        <v>629</v>
      </c>
      <c r="D38" s="5">
        <v>579</v>
      </c>
      <c r="E38">
        <v>1</v>
      </c>
      <c r="F38" s="12">
        <v>16</v>
      </c>
      <c r="G38" s="21">
        <v>0.9375</v>
      </c>
      <c r="H38" s="21">
        <v>0.875</v>
      </c>
      <c r="I38" s="21">
        <v>0.6875</v>
      </c>
      <c r="J38" s="21">
        <v>0.75</v>
      </c>
      <c r="K38" s="21">
        <v>0.1875</v>
      </c>
      <c r="M38">
        <v>3</v>
      </c>
      <c r="N38">
        <v>2</v>
      </c>
      <c r="R38">
        <f t="shared" si="4"/>
        <v>5</v>
      </c>
      <c r="S38">
        <f t="shared" si="5"/>
        <v>1</v>
      </c>
      <c r="T38">
        <f t="shared" si="6"/>
        <v>0</v>
      </c>
      <c r="V38" t="b">
        <f t="shared" si="7"/>
        <v>1</v>
      </c>
    </row>
    <row r="39" spans="1:22" x14ac:dyDescent="0.15">
      <c r="A39" t="s">
        <v>120</v>
      </c>
      <c r="B39" t="s">
        <v>141</v>
      </c>
      <c r="C39" s="5" t="s">
        <v>659</v>
      </c>
      <c r="D39">
        <v>349052</v>
      </c>
      <c r="E39">
        <v>1</v>
      </c>
      <c r="F39" s="12">
        <v>4</v>
      </c>
      <c r="G39" s="21">
        <v>1</v>
      </c>
      <c r="H39" s="21">
        <v>1</v>
      </c>
      <c r="I39" s="21">
        <v>1</v>
      </c>
      <c r="J39" s="21">
        <v>1</v>
      </c>
      <c r="K39" s="21">
        <v>0.25</v>
      </c>
      <c r="R39">
        <f t="shared" si="4"/>
        <v>0</v>
      </c>
      <c r="S39">
        <f t="shared" si="5"/>
        <v>0</v>
      </c>
      <c r="T39">
        <f t="shared" si="6"/>
        <v>0</v>
      </c>
      <c r="V39" t="b">
        <f t="shared" si="7"/>
        <v>0</v>
      </c>
    </row>
    <row r="40" spans="1:22" x14ac:dyDescent="0.15">
      <c r="A40" t="s">
        <v>72</v>
      </c>
      <c r="B40" t="s">
        <v>73</v>
      </c>
      <c r="C40" t="s">
        <v>577</v>
      </c>
      <c r="D40">
        <v>623352</v>
      </c>
      <c r="E40">
        <v>1</v>
      </c>
      <c r="F40" s="12">
        <v>48</v>
      </c>
      <c r="G40" s="21">
        <v>0.95833333333333337</v>
      </c>
      <c r="H40" s="21">
        <v>0.95833333333333337</v>
      </c>
      <c r="I40" s="21">
        <v>0.79166666666666663</v>
      </c>
      <c r="J40" s="21">
        <v>0.79166666666666663</v>
      </c>
      <c r="K40" s="21">
        <v>0.75</v>
      </c>
      <c r="L40">
        <v>1</v>
      </c>
      <c r="O40">
        <v>1</v>
      </c>
      <c r="R40">
        <f t="shared" si="4"/>
        <v>1</v>
      </c>
      <c r="S40">
        <f t="shared" si="5"/>
        <v>1</v>
      </c>
      <c r="T40">
        <f t="shared" si="6"/>
        <v>1</v>
      </c>
      <c r="V40" t="b">
        <f t="shared" si="7"/>
        <v>1</v>
      </c>
    </row>
    <row r="41" spans="1:22" x14ac:dyDescent="0.15">
      <c r="A41" s="17" t="s">
        <v>641</v>
      </c>
      <c r="B41" t="s">
        <v>213</v>
      </c>
      <c r="C41" s="5" t="s">
        <v>633</v>
      </c>
      <c r="D41" s="5">
        <v>396</v>
      </c>
      <c r="E41">
        <v>1</v>
      </c>
      <c r="F41" s="15">
        <v>40</v>
      </c>
      <c r="G41" s="21">
        <v>0.9</v>
      </c>
      <c r="H41" s="21">
        <v>0.9</v>
      </c>
      <c r="I41" s="21">
        <v>0.7</v>
      </c>
      <c r="J41" s="21">
        <v>0.75</v>
      </c>
      <c r="K41" s="21">
        <v>0.42499999999999999</v>
      </c>
      <c r="M41">
        <v>3</v>
      </c>
      <c r="N41">
        <v>2</v>
      </c>
      <c r="O41">
        <v>1</v>
      </c>
      <c r="R41">
        <f t="shared" si="4"/>
        <v>5</v>
      </c>
      <c r="S41">
        <f t="shared" si="5"/>
        <v>1</v>
      </c>
      <c r="T41">
        <f t="shared" si="6"/>
        <v>1</v>
      </c>
      <c r="V41" t="b">
        <f t="shared" si="7"/>
        <v>1</v>
      </c>
    </row>
    <row r="42" spans="1:22" x14ac:dyDescent="0.15">
      <c r="A42" t="s">
        <v>6</v>
      </c>
      <c r="B42" t="s">
        <v>7</v>
      </c>
      <c r="C42" t="s">
        <v>579</v>
      </c>
      <c r="D42">
        <v>3248</v>
      </c>
      <c r="E42">
        <v>0</v>
      </c>
      <c r="F42" s="6">
        <v>16</v>
      </c>
      <c r="G42" s="21">
        <v>0.8125</v>
      </c>
      <c r="H42" s="21">
        <v>0.8125</v>
      </c>
      <c r="I42" s="21">
        <v>0.75</v>
      </c>
      <c r="J42" s="21">
        <v>0.8125</v>
      </c>
      <c r="K42" s="21">
        <v>0.625</v>
      </c>
      <c r="M42">
        <v>3</v>
      </c>
      <c r="R42">
        <f t="shared" si="4"/>
        <v>3</v>
      </c>
      <c r="S42">
        <f t="shared" si="5"/>
        <v>1</v>
      </c>
      <c r="T42">
        <f t="shared" si="6"/>
        <v>0</v>
      </c>
      <c r="V42" t="b">
        <f t="shared" si="7"/>
        <v>1</v>
      </c>
    </row>
    <row r="43" spans="1:22" x14ac:dyDescent="0.15">
      <c r="A43" t="s">
        <v>36</v>
      </c>
      <c r="B43" t="s">
        <v>37</v>
      </c>
      <c r="C43" s="5" t="s">
        <v>670</v>
      </c>
      <c r="D43">
        <v>113</v>
      </c>
      <c r="E43">
        <v>0</v>
      </c>
      <c r="F43" s="12">
        <v>4</v>
      </c>
      <c r="G43" s="21">
        <v>1</v>
      </c>
      <c r="H43" s="21">
        <v>1</v>
      </c>
      <c r="I43" s="21">
        <v>0.75</v>
      </c>
      <c r="J43" s="21">
        <v>0.75</v>
      </c>
      <c r="K43" s="21">
        <v>0.5</v>
      </c>
      <c r="R43">
        <f t="shared" si="4"/>
        <v>0</v>
      </c>
      <c r="S43">
        <f t="shared" si="5"/>
        <v>0</v>
      </c>
      <c r="T43">
        <f t="shared" si="6"/>
        <v>0</v>
      </c>
      <c r="V43" t="b">
        <f t="shared" si="7"/>
        <v>0</v>
      </c>
    </row>
    <row r="44" spans="1:22" x14ac:dyDescent="0.15">
      <c r="A44" t="s">
        <v>67</v>
      </c>
      <c r="B44" t="s">
        <v>68</v>
      </c>
      <c r="C44" s="5" t="s">
        <v>654</v>
      </c>
      <c r="D44">
        <v>464</v>
      </c>
      <c r="E44">
        <v>0</v>
      </c>
      <c r="F44" s="12">
        <v>10</v>
      </c>
      <c r="G44" s="21">
        <v>0.9</v>
      </c>
      <c r="H44" s="21">
        <v>0.9</v>
      </c>
      <c r="I44" s="21">
        <v>0.8</v>
      </c>
      <c r="J44" s="21">
        <v>0.6</v>
      </c>
      <c r="K44" s="21">
        <v>0.5</v>
      </c>
      <c r="O44">
        <v>1</v>
      </c>
      <c r="R44">
        <f t="shared" si="4"/>
        <v>0</v>
      </c>
      <c r="S44">
        <f t="shared" si="5"/>
        <v>0</v>
      </c>
      <c r="T44">
        <f t="shared" si="6"/>
        <v>1</v>
      </c>
      <c r="V44" t="b">
        <f t="shared" si="7"/>
        <v>1</v>
      </c>
    </row>
    <row r="45" spans="1:22" x14ac:dyDescent="0.15">
      <c r="A45" s="5" t="s">
        <v>643</v>
      </c>
      <c r="B45" s="14" t="s">
        <v>35</v>
      </c>
      <c r="C45" t="s">
        <v>581</v>
      </c>
      <c r="D45">
        <v>401</v>
      </c>
      <c r="E45">
        <v>0</v>
      </c>
      <c r="F45" s="12">
        <v>26</v>
      </c>
      <c r="G45" s="21">
        <v>0.80769230769230771</v>
      </c>
      <c r="H45" s="21">
        <v>0.80769230769230771</v>
      </c>
      <c r="I45" s="21">
        <v>0.34615384615384615</v>
      </c>
      <c r="J45" s="21">
        <v>0.34615384615384615</v>
      </c>
      <c r="K45" s="21">
        <v>3.8461538461538464E-2</v>
      </c>
      <c r="R45">
        <f t="shared" si="4"/>
        <v>0</v>
      </c>
      <c r="S45">
        <f t="shared" si="5"/>
        <v>0</v>
      </c>
      <c r="T45">
        <f t="shared" si="6"/>
        <v>0</v>
      </c>
      <c r="V45" t="b">
        <f t="shared" si="7"/>
        <v>0</v>
      </c>
    </row>
    <row r="46" spans="1:22" x14ac:dyDescent="0.15">
      <c r="A46" s="15" t="s">
        <v>247</v>
      </c>
      <c r="B46" t="s">
        <v>246</v>
      </c>
      <c r="C46" s="5" t="s">
        <v>633</v>
      </c>
      <c r="D46" s="5">
        <v>4081</v>
      </c>
      <c r="E46">
        <v>0</v>
      </c>
      <c r="F46" s="16">
        <v>20</v>
      </c>
      <c r="G46" s="21">
        <v>1</v>
      </c>
      <c r="H46" s="21">
        <v>1</v>
      </c>
      <c r="I46" s="21">
        <v>0.85</v>
      </c>
      <c r="J46" s="21">
        <v>0.85</v>
      </c>
      <c r="K46" s="21">
        <v>0.8</v>
      </c>
      <c r="R46">
        <f t="shared" si="4"/>
        <v>0</v>
      </c>
      <c r="S46">
        <f t="shared" si="5"/>
        <v>0</v>
      </c>
      <c r="T46">
        <f t="shared" si="6"/>
        <v>0</v>
      </c>
      <c r="V46" t="b">
        <f t="shared" si="7"/>
        <v>0</v>
      </c>
    </row>
    <row r="47" spans="1:22" x14ac:dyDescent="0.15">
      <c r="A47" t="s">
        <v>112</v>
      </c>
      <c r="B47" t="s">
        <v>435</v>
      </c>
      <c r="C47" t="s">
        <v>608</v>
      </c>
      <c r="D47" s="5">
        <v>19747</v>
      </c>
      <c r="E47">
        <v>0</v>
      </c>
      <c r="F47" s="12">
        <v>4</v>
      </c>
      <c r="G47" s="21">
        <v>1</v>
      </c>
      <c r="H47" s="21">
        <v>1</v>
      </c>
      <c r="I47" s="21">
        <v>0.5</v>
      </c>
      <c r="J47" s="21">
        <v>0.5</v>
      </c>
      <c r="K47" s="21">
        <v>0.75</v>
      </c>
      <c r="R47">
        <f t="shared" si="4"/>
        <v>0</v>
      </c>
      <c r="S47">
        <f t="shared" si="5"/>
        <v>0</v>
      </c>
      <c r="T47">
        <f t="shared" si="6"/>
        <v>0</v>
      </c>
      <c r="V47" t="b">
        <f t="shared" si="7"/>
        <v>0</v>
      </c>
    </row>
    <row r="48" spans="1:22" x14ac:dyDescent="0.15">
      <c r="A48" s="15" t="s">
        <v>249</v>
      </c>
      <c r="B48" t="s">
        <v>248</v>
      </c>
      <c r="C48" s="5" t="s">
        <v>619</v>
      </c>
      <c r="D48" s="5">
        <v>2896</v>
      </c>
      <c r="E48">
        <v>0</v>
      </c>
      <c r="F48" s="16">
        <v>4</v>
      </c>
      <c r="G48" s="21">
        <v>1</v>
      </c>
      <c r="H48" s="21">
        <v>1</v>
      </c>
      <c r="I48" s="21">
        <v>1</v>
      </c>
      <c r="J48" s="21">
        <v>1</v>
      </c>
      <c r="K48" s="21">
        <v>0.75</v>
      </c>
      <c r="R48">
        <f t="shared" si="4"/>
        <v>0</v>
      </c>
      <c r="S48">
        <f t="shared" si="5"/>
        <v>0</v>
      </c>
      <c r="T48">
        <f t="shared" si="6"/>
        <v>0</v>
      </c>
      <c r="V48" t="b">
        <f t="shared" si="7"/>
        <v>0</v>
      </c>
    </row>
    <row r="49" spans="1:26" x14ac:dyDescent="0.15">
      <c r="A49" t="s">
        <v>59</v>
      </c>
      <c r="B49" t="s">
        <v>60</v>
      </c>
      <c r="C49" s="5" t="s">
        <v>651</v>
      </c>
      <c r="D49">
        <v>318406</v>
      </c>
      <c r="E49">
        <v>0</v>
      </c>
      <c r="F49" s="12">
        <v>10</v>
      </c>
      <c r="G49" s="21">
        <v>1</v>
      </c>
      <c r="H49" s="21">
        <v>1</v>
      </c>
      <c r="I49" s="21">
        <v>1</v>
      </c>
      <c r="J49" s="21">
        <v>0.9</v>
      </c>
      <c r="K49" s="21">
        <v>0.8</v>
      </c>
      <c r="R49">
        <f t="shared" si="4"/>
        <v>0</v>
      </c>
      <c r="S49">
        <f t="shared" si="5"/>
        <v>0</v>
      </c>
      <c r="T49">
        <f t="shared" si="6"/>
        <v>0</v>
      </c>
      <c r="V49" t="b">
        <f t="shared" si="7"/>
        <v>0</v>
      </c>
    </row>
    <row r="50" spans="1:26" x14ac:dyDescent="0.15">
      <c r="A50" s="5" t="s">
        <v>647</v>
      </c>
      <c r="B50" t="s">
        <v>52</v>
      </c>
      <c r="C50" s="5" t="s">
        <v>653</v>
      </c>
      <c r="D50">
        <v>426</v>
      </c>
      <c r="E50">
        <v>0</v>
      </c>
      <c r="F50" s="12">
        <v>8</v>
      </c>
      <c r="G50" s="21">
        <v>1</v>
      </c>
      <c r="H50" s="21">
        <v>1</v>
      </c>
      <c r="I50" s="21">
        <v>1</v>
      </c>
      <c r="J50" s="21">
        <v>0.875</v>
      </c>
      <c r="K50" s="21">
        <v>0.875</v>
      </c>
      <c r="M50">
        <v>1</v>
      </c>
      <c r="R50">
        <f t="shared" si="4"/>
        <v>1</v>
      </c>
      <c r="S50">
        <f t="shared" si="5"/>
        <v>1</v>
      </c>
      <c r="T50">
        <f t="shared" si="6"/>
        <v>0</v>
      </c>
      <c r="V50" t="b">
        <f t="shared" si="7"/>
        <v>1</v>
      </c>
    </row>
    <row r="51" spans="1:26" x14ac:dyDescent="0.15">
      <c r="A51" t="s">
        <v>61</v>
      </c>
      <c r="B51" t="s">
        <v>62</v>
      </c>
      <c r="C51" t="s">
        <v>602</v>
      </c>
      <c r="D51">
        <v>648360</v>
      </c>
      <c r="E51">
        <v>0</v>
      </c>
      <c r="F51" s="12">
        <v>4</v>
      </c>
      <c r="G51" s="21">
        <v>1</v>
      </c>
      <c r="H51" s="21">
        <v>1</v>
      </c>
      <c r="I51" s="21">
        <v>1</v>
      </c>
      <c r="J51" s="21">
        <v>0.25</v>
      </c>
      <c r="K51" s="21">
        <v>1</v>
      </c>
      <c r="M51">
        <v>1</v>
      </c>
      <c r="R51">
        <f t="shared" si="4"/>
        <v>1</v>
      </c>
      <c r="S51">
        <f t="shared" si="5"/>
        <v>1</v>
      </c>
      <c r="T51">
        <f t="shared" si="6"/>
        <v>0</v>
      </c>
      <c r="V51" t="b">
        <f t="shared" si="7"/>
        <v>1</v>
      </c>
    </row>
    <row r="52" spans="1:26" x14ac:dyDescent="0.15">
      <c r="A52" s="15" t="s">
        <v>233</v>
      </c>
      <c r="B52" t="s">
        <v>234</v>
      </c>
      <c r="C52" s="5" t="s">
        <v>597</v>
      </c>
      <c r="D52" s="5">
        <v>9910</v>
      </c>
      <c r="E52">
        <v>0</v>
      </c>
      <c r="F52" s="16">
        <v>16</v>
      </c>
      <c r="G52" s="21">
        <v>1</v>
      </c>
      <c r="H52" s="21">
        <v>1</v>
      </c>
      <c r="I52" s="21">
        <v>0.25</v>
      </c>
      <c r="J52" s="21">
        <v>0.25</v>
      </c>
      <c r="K52" s="21">
        <v>0.25</v>
      </c>
      <c r="M52">
        <v>1</v>
      </c>
      <c r="R52">
        <f t="shared" si="4"/>
        <v>1</v>
      </c>
      <c r="S52">
        <f t="shared" si="5"/>
        <v>1</v>
      </c>
      <c r="T52">
        <f t="shared" si="6"/>
        <v>0</v>
      </c>
      <c r="V52" t="b">
        <f t="shared" si="7"/>
        <v>1</v>
      </c>
    </row>
    <row r="53" spans="1:26" x14ac:dyDescent="0.15">
      <c r="A53" s="20" t="s">
        <v>167</v>
      </c>
      <c r="B53" s="14" t="s">
        <v>560</v>
      </c>
      <c r="C53" s="5" t="s">
        <v>622</v>
      </c>
      <c r="D53" s="5">
        <v>5997</v>
      </c>
      <c r="E53">
        <v>0</v>
      </c>
      <c r="F53" s="12">
        <v>6</v>
      </c>
      <c r="G53" s="21">
        <v>1</v>
      </c>
      <c r="H53" s="21">
        <v>1</v>
      </c>
      <c r="I53" s="21">
        <v>0.66666666666666663</v>
      </c>
      <c r="J53" s="21">
        <v>0.66666666666666663</v>
      </c>
      <c r="K53" s="21">
        <v>0.66666666666666663</v>
      </c>
      <c r="R53">
        <f t="shared" si="4"/>
        <v>0</v>
      </c>
      <c r="S53">
        <f t="shared" si="5"/>
        <v>0</v>
      </c>
      <c r="T53">
        <f t="shared" si="6"/>
        <v>0</v>
      </c>
      <c r="V53" t="b">
        <f t="shared" si="7"/>
        <v>0</v>
      </c>
    </row>
    <row r="54" spans="1:26" x14ac:dyDescent="0.15">
      <c r="A54" s="5" t="s">
        <v>650</v>
      </c>
      <c r="B54" t="s">
        <v>54</v>
      </c>
      <c r="C54" t="s">
        <v>603</v>
      </c>
      <c r="D54">
        <v>554151</v>
      </c>
      <c r="E54">
        <v>0</v>
      </c>
      <c r="F54" s="12">
        <v>8</v>
      </c>
      <c r="G54" s="21">
        <v>1</v>
      </c>
      <c r="H54" s="21">
        <v>1</v>
      </c>
      <c r="I54" s="21">
        <v>1</v>
      </c>
      <c r="J54" s="21">
        <v>0.875</v>
      </c>
      <c r="K54" s="21">
        <v>1</v>
      </c>
      <c r="R54">
        <f t="shared" si="4"/>
        <v>0</v>
      </c>
      <c r="S54">
        <f t="shared" si="5"/>
        <v>0</v>
      </c>
      <c r="T54">
        <f t="shared" si="6"/>
        <v>0</v>
      </c>
      <c r="V54" t="b">
        <f t="shared" si="7"/>
        <v>0</v>
      </c>
    </row>
    <row r="55" spans="1:26" x14ac:dyDescent="0.15">
      <c r="A55" t="s">
        <v>3</v>
      </c>
      <c r="B55" t="s">
        <v>4</v>
      </c>
      <c r="C55" s="5" t="s">
        <v>671</v>
      </c>
      <c r="D55">
        <v>327402</v>
      </c>
      <c r="E55">
        <v>0</v>
      </c>
      <c r="F55" s="12">
        <v>10</v>
      </c>
      <c r="G55" s="21">
        <v>1</v>
      </c>
      <c r="H55" s="21">
        <v>1</v>
      </c>
      <c r="I55" s="21">
        <v>0.7</v>
      </c>
      <c r="J55" s="21">
        <v>0.7</v>
      </c>
      <c r="K55" s="21">
        <v>0.1</v>
      </c>
      <c r="R55">
        <f t="shared" si="4"/>
        <v>0</v>
      </c>
      <c r="S55">
        <f t="shared" si="5"/>
        <v>0</v>
      </c>
      <c r="T55">
        <f t="shared" si="6"/>
        <v>0</v>
      </c>
      <c r="V55" t="b">
        <f t="shared" si="7"/>
        <v>0</v>
      </c>
    </row>
    <row r="56" spans="1:26" x14ac:dyDescent="0.15">
      <c r="A56" t="s">
        <v>38</v>
      </c>
      <c r="B56" t="s">
        <v>39</v>
      </c>
      <c r="C56" s="5" t="s">
        <v>655</v>
      </c>
      <c r="D56">
        <v>1506557</v>
      </c>
      <c r="E56">
        <v>0</v>
      </c>
      <c r="F56" s="12">
        <v>18</v>
      </c>
      <c r="G56" s="21">
        <v>1</v>
      </c>
      <c r="H56" s="21">
        <v>1</v>
      </c>
      <c r="I56" s="21">
        <v>1</v>
      </c>
      <c r="J56" s="21">
        <v>1</v>
      </c>
      <c r="K56" s="21">
        <v>5.5555555555555552E-2</v>
      </c>
      <c r="R56">
        <f t="shared" si="4"/>
        <v>0</v>
      </c>
      <c r="S56">
        <f t="shared" si="5"/>
        <v>0</v>
      </c>
      <c r="T56">
        <f t="shared" si="6"/>
        <v>0</v>
      </c>
      <c r="V56" t="b">
        <f t="shared" si="7"/>
        <v>0</v>
      </c>
    </row>
    <row r="57" spans="1:26" x14ac:dyDescent="0.15">
      <c r="A57" t="s">
        <v>19</v>
      </c>
      <c r="B57" t="s">
        <v>20</v>
      </c>
      <c r="C57" t="s">
        <v>583</v>
      </c>
      <c r="D57">
        <v>1152</v>
      </c>
      <c r="E57">
        <v>0</v>
      </c>
      <c r="F57" s="12">
        <v>8</v>
      </c>
      <c r="G57" s="21">
        <v>0.625</v>
      </c>
      <c r="H57" s="21">
        <v>0.625</v>
      </c>
      <c r="I57" s="21">
        <v>0.625</v>
      </c>
      <c r="J57" s="21">
        <v>0.625</v>
      </c>
      <c r="K57" s="21">
        <v>0.625</v>
      </c>
      <c r="N57">
        <v>1</v>
      </c>
      <c r="O57">
        <v>1</v>
      </c>
      <c r="R57">
        <f t="shared" si="4"/>
        <v>1</v>
      </c>
      <c r="S57">
        <f t="shared" si="5"/>
        <v>1</v>
      </c>
      <c r="T57">
        <f t="shared" si="6"/>
        <v>1</v>
      </c>
      <c r="V57" t="b">
        <f t="shared" si="7"/>
        <v>1</v>
      </c>
    </row>
    <row r="58" spans="1:26" x14ac:dyDescent="0.15">
      <c r="A58" t="s">
        <v>118</v>
      </c>
      <c r="B58" s="14" t="s">
        <v>139</v>
      </c>
      <c r="C58" t="s">
        <v>595</v>
      </c>
      <c r="D58" s="5">
        <f>3182 -9253+ 9473 +3431- 1907 +544</f>
        <v>5470</v>
      </c>
      <c r="E58">
        <v>0</v>
      </c>
      <c r="F58" s="12">
        <v>4</v>
      </c>
      <c r="G58" s="21">
        <v>1</v>
      </c>
      <c r="H58" s="21">
        <v>1</v>
      </c>
      <c r="I58" s="21">
        <v>1</v>
      </c>
      <c r="J58" s="21">
        <v>1</v>
      </c>
      <c r="K58" s="21">
        <v>0.5</v>
      </c>
      <c r="R58">
        <f t="shared" si="4"/>
        <v>0</v>
      </c>
      <c r="S58">
        <f t="shared" si="5"/>
        <v>0</v>
      </c>
      <c r="T58">
        <f t="shared" si="6"/>
        <v>0</v>
      </c>
      <c r="V58" t="b">
        <f t="shared" si="7"/>
        <v>0</v>
      </c>
      <c r="Z58" s="5"/>
    </row>
    <row r="59" spans="1:26" x14ac:dyDescent="0.15">
      <c r="A59" t="s">
        <v>81</v>
      </c>
      <c r="B59" t="s">
        <v>82</v>
      </c>
      <c r="C59" t="s">
        <v>604</v>
      </c>
      <c r="D59">
        <v>300497</v>
      </c>
      <c r="E59">
        <v>0</v>
      </c>
      <c r="F59" s="12">
        <v>4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>
        <v>1</v>
      </c>
      <c r="R59">
        <f t="shared" si="4"/>
        <v>1</v>
      </c>
      <c r="S59">
        <f t="shared" si="5"/>
        <v>1</v>
      </c>
      <c r="T59">
        <f t="shared" si="6"/>
        <v>0</v>
      </c>
      <c r="V59" t="b">
        <f t="shared" si="7"/>
        <v>1</v>
      </c>
    </row>
    <row r="60" spans="1:26" x14ac:dyDescent="0.15">
      <c r="A60" s="15" t="s">
        <v>231</v>
      </c>
      <c r="B60" s="14" t="s">
        <v>232</v>
      </c>
      <c r="C60" s="5" t="s">
        <v>584</v>
      </c>
      <c r="D60" s="5">
        <v>94</v>
      </c>
      <c r="E60">
        <v>0</v>
      </c>
      <c r="F60" s="16">
        <v>8</v>
      </c>
      <c r="G60" s="21">
        <v>1</v>
      </c>
      <c r="H60" s="21">
        <v>1</v>
      </c>
      <c r="I60" s="21">
        <v>1</v>
      </c>
      <c r="J60" s="21">
        <v>1</v>
      </c>
      <c r="K60" s="21">
        <v>0.75</v>
      </c>
      <c r="M60">
        <v>1</v>
      </c>
      <c r="R60">
        <f t="shared" si="4"/>
        <v>1</v>
      </c>
      <c r="S60">
        <f t="shared" si="5"/>
        <v>1</v>
      </c>
      <c r="T60">
        <f t="shared" si="6"/>
        <v>0</v>
      </c>
      <c r="V60" t="b">
        <f t="shared" si="7"/>
        <v>1</v>
      </c>
    </row>
    <row r="61" spans="1:26" x14ac:dyDescent="0.15">
      <c r="A61" s="15" t="s">
        <v>224</v>
      </c>
      <c r="B61" t="s">
        <v>225</v>
      </c>
      <c r="C61" s="5" t="s">
        <v>624</v>
      </c>
      <c r="D61" s="5">
        <v>126709</v>
      </c>
      <c r="E61">
        <v>0</v>
      </c>
      <c r="F61" s="16">
        <v>8</v>
      </c>
      <c r="G61" s="21">
        <v>1</v>
      </c>
      <c r="H61" s="21">
        <v>1</v>
      </c>
      <c r="I61" s="21">
        <v>1</v>
      </c>
      <c r="J61" s="21">
        <v>1</v>
      </c>
      <c r="K61" s="21">
        <v>0.75</v>
      </c>
      <c r="L61">
        <v>1</v>
      </c>
      <c r="R61">
        <f t="shared" si="4"/>
        <v>1</v>
      </c>
      <c r="S61">
        <f t="shared" si="5"/>
        <v>1</v>
      </c>
      <c r="T61">
        <f t="shared" si="6"/>
        <v>0</v>
      </c>
      <c r="V61" t="b">
        <f t="shared" si="7"/>
        <v>1</v>
      </c>
    </row>
    <row r="62" spans="1:26" x14ac:dyDescent="0.15">
      <c r="A62" t="s">
        <v>11</v>
      </c>
      <c r="B62" t="s">
        <v>12</v>
      </c>
      <c r="C62" t="s">
        <v>584</v>
      </c>
      <c r="D62">
        <v>319720</v>
      </c>
      <c r="E62">
        <v>0</v>
      </c>
      <c r="F62" s="12">
        <v>12</v>
      </c>
      <c r="G62" s="21">
        <v>1</v>
      </c>
      <c r="H62" s="21">
        <v>1</v>
      </c>
      <c r="I62" s="21">
        <v>0.83333333333333337</v>
      </c>
      <c r="J62" s="21">
        <v>0.91666666666666663</v>
      </c>
      <c r="K62" s="21">
        <v>0.75</v>
      </c>
      <c r="M62">
        <v>3</v>
      </c>
      <c r="R62">
        <f t="shared" si="4"/>
        <v>3</v>
      </c>
      <c r="S62">
        <f t="shared" si="5"/>
        <v>1</v>
      </c>
      <c r="T62">
        <f t="shared" si="6"/>
        <v>0</v>
      </c>
      <c r="V62" t="b">
        <f t="shared" si="7"/>
        <v>1</v>
      </c>
    </row>
    <row r="63" spans="1:26" x14ac:dyDescent="0.15">
      <c r="A63" s="20" t="s">
        <v>169</v>
      </c>
      <c r="B63" s="8" t="s">
        <v>170</v>
      </c>
      <c r="C63" s="5" t="s">
        <v>577</v>
      </c>
      <c r="D63" s="5">
        <v>16224</v>
      </c>
      <c r="E63">
        <v>0</v>
      </c>
      <c r="F63" s="12">
        <v>12</v>
      </c>
      <c r="G63" s="21">
        <v>1</v>
      </c>
      <c r="H63" s="21">
        <v>1</v>
      </c>
      <c r="I63" s="21">
        <v>0.91666666666666663</v>
      </c>
      <c r="J63" s="21">
        <v>1</v>
      </c>
      <c r="K63" s="21">
        <v>0.41666666666666669</v>
      </c>
      <c r="M63">
        <v>1</v>
      </c>
      <c r="O63">
        <v>1</v>
      </c>
      <c r="R63">
        <f t="shared" si="4"/>
        <v>1</v>
      </c>
      <c r="S63">
        <f t="shared" si="5"/>
        <v>1</v>
      </c>
      <c r="T63">
        <f t="shared" si="6"/>
        <v>1</v>
      </c>
      <c r="V63" t="b">
        <f t="shared" si="7"/>
        <v>1</v>
      </c>
    </row>
    <row r="64" spans="1:26" x14ac:dyDescent="0.15">
      <c r="A64" t="s">
        <v>119</v>
      </c>
      <c r="B64" t="s">
        <v>140</v>
      </c>
      <c r="C64" t="s">
        <v>596</v>
      </c>
      <c r="D64">
        <v>1003</v>
      </c>
      <c r="E64">
        <v>0</v>
      </c>
      <c r="F64" s="12">
        <v>4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R64">
        <f t="shared" si="4"/>
        <v>0</v>
      </c>
      <c r="S64">
        <f t="shared" si="5"/>
        <v>0</v>
      </c>
      <c r="T64">
        <f t="shared" si="6"/>
        <v>0</v>
      </c>
      <c r="V64" t="b">
        <f t="shared" si="7"/>
        <v>0</v>
      </c>
    </row>
    <row r="65" spans="1:22" x14ac:dyDescent="0.15">
      <c r="A65" s="5" t="s">
        <v>657</v>
      </c>
      <c r="B65" t="s">
        <v>26</v>
      </c>
      <c r="C65" t="s">
        <v>585</v>
      </c>
      <c r="D65">
        <v>255</v>
      </c>
      <c r="E65">
        <v>0</v>
      </c>
      <c r="F65" s="12">
        <v>12</v>
      </c>
      <c r="G65" s="21">
        <v>1</v>
      </c>
      <c r="H65" s="21">
        <v>1</v>
      </c>
      <c r="I65" s="21">
        <v>1</v>
      </c>
      <c r="J65" s="21">
        <v>0.91666666666666663</v>
      </c>
      <c r="K65" s="21">
        <v>0.33333333333333331</v>
      </c>
      <c r="O65">
        <v>1</v>
      </c>
      <c r="R65">
        <f t="shared" si="4"/>
        <v>0</v>
      </c>
      <c r="S65">
        <f t="shared" si="5"/>
        <v>0</v>
      </c>
      <c r="T65">
        <f t="shared" si="6"/>
        <v>1</v>
      </c>
      <c r="V65" t="b">
        <f t="shared" si="7"/>
        <v>1</v>
      </c>
    </row>
    <row r="66" spans="1:22" x14ac:dyDescent="0.15">
      <c r="A66" s="17" t="s">
        <v>642</v>
      </c>
      <c r="B66" t="s">
        <v>207</v>
      </c>
      <c r="C66" s="5" t="s">
        <v>593</v>
      </c>
      <c r="D66">
        <v>203875</v>
      </c>
      <c r="E66">
        <v>0</v>
      </c>
      <c r="F66" s="16">
        <v>8</v>
      </c>
      <c r="G66" s="21">
        <v>0.75</v>
      </c>
      <c r="H66" s="21">
        <v>0.5</v>
      </c>
      <c r="I66" s="21">
        <v>0.5</v>
      </c>
      <c r="J66" s="21">
        <v>0.5</v>
      </c>
      <c r="K66" s="21">
        <v>0.5</v>
      </c>
      <c r="N66">
        <v>1</v>
      </c>
      <c r="R66">
        <f t="shared" si="4"/>
        <v>1</v>
      </c>
      <c r="S66">
        <f t="shared" si="5"/>
        <v>1</v>
      </c>
      <c r="T66">
        <f t="shared" si="6"/>
        <v>0</v>
      </c>
      <c r="V66" t="b">
        <f t="shared" si="7"/>
        <v>1</v>
      </c>
    </row>
    <row r="67" spans="1:22" x14ac:dyDescent="0.15">
      <c r="A67" s="5" t="s">
        <v>664</v>
      </c>
      <c r="B67" s="14" t="s">
        <v>562</v>
      </c>
      <c r="C67" t="s">
        <v>598</v>
      </c>
      <c r="D67" s="5">
        <v>4080</v>
      </c>
      <c r="E67">
        <v>0</v>
      </c>
      <c r="F67" s="12">
        <v>2</v>
      </c>
      <c r="G67" s="21">
        <v>1</v>
      </c>
      <c r="H67" s="21">
        <v>1</v>
      </c>
      <c r="I67" s="21">
        <v>1</v>
      </c>
      <c r="J67" s="21">
        <v>0.5</v>
      </c>
      <c r="K67" s="21">
        <v>0.5</v>
      </c>
      <c r="O67">
        <v>1</v>
      </c>
      <c r="R67">
        <f t="shared" ref="R67:R98" si="8">SUM(L67:N67)</f>
        <v>0</v>
      </c>
      <c r="S67">
        <f t="shared" ref="S67:S98" si="9">COUNTIF(R67, "&gt;0")</f>
        <v>0</v>
      </c>
      <c r="T67">
        <f t="shared" ref="T67:T98" si="10">COUNTIF(O67, "&gt;0")</f>
        <v>1</v>
      </c>
      <c r="V67" t="b">
        <f t="shared" ref="V67:V98" si="11">OR( T67, S67)</f>
        <v>1</v>
      </c>
    </row>
    <row r="68" spans="1:22" x14ac:dyDescent="0.15">
      <c r="A68" s="5" t="s">
        <v>661</v>
      </c>
      <c r="B68" t="s">
        <v>149</v>
      </c>
      <c r="C68" t="s">
        <v>605</v>
      </c>
      <c r="D68">
        <v>627</v>
      </c>
      <c r="E68">
        <v>0</v>
      </c>
      <c r="F68" s="12">
        <v>6</v>
      </c>
      <c r="G68" s="21">
        <v>1</v>
      </c>
      <c r="H68" s="21">
        <v>1</v>
      </c>
      <c r="I68" s="21">
        <v>1</v>
      </c>
      <c r="J68" s="21">
        <v>0.66666666666666663</v>
      </c>
      <c r="K68" s="21">
        <v>0.83333333333333337</v>
      </c>
      <c r="R68">
        <f t="shared" si="8"/>
        <v>0</v>
      </c>
      <c r="S68">
        <f t="shared" si="9"/>
        <v>0</v>
      </c>
      <c r="T68">
        <f t="shared" si="10"/>
        <v>0</v>
      </c>
      <c r="V68" t="b">
        <f t="shared" si="11"/>
        <v>0</v>
      </c>
    </row>
    <row r="69" spans="1:22" x14ac:dyDescent="0.15">
      <c r="A69" s="20" t="s">
        <v>171</v>
      </c>
      <c r="B69" s="8" t="s">
        <v>172</v>
      </c>
      <c r="C69" s="5" t="s">
        <v>622</v>
      </c>
      <c r="D69" s="5">
        <v>231</v>
      </c>
      <c r="E69">
        <v>0</v>
      </c>
      <c r="F69" s="12">
        <v>4</v>
      </c>
      <c r="G69" s="21">
        <v>1</v>
      </c>
      <c r="H69" s="21">
        <v>1</v>
      </c>
      <c r="I69" s="21">
        <v>0.75</v>
      </c>
      <c r="J69" s="21">
        <v>0.75</v>
      </c>
      <c r="K69" s="21">
        <v>0.75</v>
      </c>
      <c r="M69">
        <v>1</v>
      </c>
      <c r="R69">
        <f t="shared" si="8"/>
        <v>1</v>
      </c>
      <c r="S69">
        <f t="shared" si="9"/>
        <v>1</v>
      </c>
      <c r="T69">
        <f t="shared" si="10"/>
        <v>0</v>
      </c>
      <c r="V69" t="b">
        <f t="shared" si="11"/>
        <v>1</v>
      </c>
    </row>
    <row r="70" spans="1:22" x14ac:dyDescent="0.15">
      <c r="A70" s="5" t="s">
        <v>662</v>
      </c>
      <c r="B70" t="s">
        <v>92</v>
      </c>
      <c r="C70" s="5" t="s">
        <v>671</v>
      </c>
      <c r="D70">
        <v>216</v>
      </c>
      <c r="E70">
        <v>0</v>
      </c>
      <c r="F70" s="12">
        <v>8</v>
      </c>
      <c r="G70" s="21">
        <v>1</v>
      </c>
      <c r="H70" s="21">
        <v>1</v>
      </c>
      <c r="I70" s="21">
        <v>0.625</v>
      </c>
      <c r="J70" s="21">
        <v>0.625</v>
      </c>
      <c r="K70" s="21">
        <v>0.375</v>
      </c>
      <c r="R70">
        <f t="shared" si="8"/>
        <v>0</v>
      </c>
      <c r="S70">
        <f t="shared" si="9"/>
        <v>0</v>
      </c>
      <c r="T70">
        <f t="shared" si="10"/>
        <v>0</v>
      </c>
      <c r="V70" t="b">
        <f t="shared" si="11"/>
        <v>0</v>
      </c>
    </row>
    <row r="71" spans="1:22" x14ac:dyDescent="0.15">
      <c r="A71" t="s">
        <v>114</v>
      </c>
      <c r="B71" t="s">
        <v>436</v>
      </c>
      <c r="C71" s="5" t="s">
        <v>672</v>
      </c>
      <c r="D71" s="5">
        <v>346</v>
      </c>
      <c r="E71">
        <v>0</v>
      </c>
      <c r="F71" s="12">
        <v>4</v>
      </c>
      <c r="G71" s="21">
        <v>1</v>
      </c>
      <c r="H71" s="21">
        <v>1</v>
      </c>
      <c r="I71" s="21">
        <v>1</v>
      </c>
      <c r="J71" s="21">
        <v>1</v>
      </c>
      <c r="K71" s="21">
        <v>1</v>
      </c>
      <c r="R71">
        <f t="shared" si="8"/>
        <v>0</v>
      </c>
      <c r="S71">
        <f t="shared" si="9"/>
        <v>0</v>
      </c>
      <c r="T71">
        <f t="shared" si="10"/>
        <v>0</v>
      </c>
      <c r="V71" t="b">
        <f t="shared" si="11"/>
        <v>0</v>
      </c>
    </row>
    <row r="72" spans="1:22" x14ac:dyDescent="0.15">
      <c r="A72" t="s">
        <v>64</v>
      </c>
      <c r="B72" t="s">
        <v>65</v>
      </c>
      <c r="C72" t="s">
        <v>576</v>
      </c>
      <c r="D72">
        <v>1198276</v>
      </c>
      <c r="E72">
        <v>0</v>
      </c>
      <c r="F72" s="12">
        <v>16</v>
      </c>
      <c r="G72" s="21">
        <v>0.875</v>
      </c>
      <c r="H72" s="21">
        <v>0.875</v>
      </c>
      <c r="I72" s="21">
        <v>0.4375</v>
      </c>
      <c r="J72" s="21">
        <v>0.4375</v>
      </c>
      <c r="K72" s="21">
        <v>0.4375</v>
      </c>
      <c r="L72">
        <v>1</v>
      </c>
      <c r="M72">
        <v>1</v>
      </c>
      <c r="R72">
        <f t="shared" si="8"/>
        <v>2</v>
      </c>
      <c r="S72">
        <f t="shared" si="9"/>
        <v>1</v>
      </c>
      <c r="T72">
        <f t="shared" si="10"/>
        <v>0</v>
      </c>
      <c r="V72" t="b">
        <f t="shared" si="11"/>
        <v>1</v>
      </c>
    </row>
    <row r="73" spans="1:22" x14ac:dyDescent="0.15">
      <c r="A73" t="s">
        <v>40</v>
      </c>
      <c r="B73" t="s">
        <v>41</v>
      </c>
      <c r="C73" t="s">
        <v>586</v>
      </c>
      <c r="D73">
        <v>9912</v>
      </c>
      <c r="E73">
        <v>0</v>
      </c>
      <c r="F73" s="12">
        <v>8</v>
      </c>
      <c r="G73" s="21">
        <v>1</v>
      </c>
      <c r="H73" s="21">
        <v>1</v>
      </c>
      <c r="I73" s="21">
        <v>0.875</v>
      </c>
      <c r="J73" s="21">
        <v>0.875</v>
      </c>
      <c r="K73" s="21">
        <v>0.25</v>
      </c>
      <c r="R73">
        <f t="shared" si="8"/>
        <v>0</v>
      </c>
      <c r="S73">
        <f t="shared" si="9"/>
        <v>0</v>
      </c>
      <c r="T73">
        <f t="shared" si="10"/>
        <v>0</v>
      </c>
      <c r="V73" t="b">
        <f t="shared" si="11"/>
        <v>0</v>
      </c>
    </row>
    <row r="74" spans="1:22" x14ac:dyDescent="0.15">
      <c r="A74" t="s">
        <v>115</v>
      </c>
      <c r="B74" t="s">
        <v>147</v>
      </c>
      <c r="C74" t="s">
        <v>610</v>
      </c>
      <c r="D74">
        <v>23099</v>
      </c>
      <c r="E74">
        <v>0</v>
      </c>
      <c r="F74" s="12">
        <v>6</v>
      </c>
      <c r="G74" s="21">
        <v>0.83333333333333337</v>
      </c>
      <c r="H74" s="21">
        <v>0.83333333333333337</v>
      </c>
      <c r="I74" s="21">
        <v>0.83333333333333337</v>
      </c>
      <c r="J74" s="21">
        <v>0.66666666666666663</v>
      </c>
      <c r="K74" s="21">
        <v>0.66666666666666663</v>
      </c>
      <c r="R74">
        <f t="shared" si="8"/>
        <v>0</v>
      </c>
      <c r="S74">
        <f t="shared" si="9"/>
        <v>0</v>
      </c>
      <c r="T74">
        <f t="shared" si="10"/>
        <v>0</v>
      </c>
      <c r="V74" t="b">
        <f t="shared" si="11"/>
        <v>0</v>
      </c>
    </row>
    <row r="75" spans="1:22" x14ac:dyDescent="0.15">
      <c r="A75" s="17" t="s">
        <v>663</v>
      </c>
      <c r="B75" t="s">
        <v>236</v>
      </c>
      <c r="C75" s="5" t="s">
        <v>626</v>
      </c>
      <c r="D75" s="5">
        <v>916</v>
      </c>
      <c r="E75">
        <v>0</v>
      </c>
      <c r="F75" s="16">
        <v>40</v>
      </c>
      <c r="G75" s="21">
        <v>0.82499999999999996</v>
      </c>
      <c r="H75" s="21">
        <v>0.82499999999999996</v>
      </c>
      <c r="I75" s="21">
        <v>0.77500000000000002</v>
      </c>
      <c r="J75" s="21">
        <v>0.77500000000000002</v>
      </c>
      <c r="K75" s="21">
        <v>0.75</v>
      </c>
      <c r="M75">
        <v>2</v>
      </c>
      <c r="O75">
        <v>1</v>
      </c>
      <c r="R75">
        <f t="shared" si="8"/>
        <v>2</v>
      </c>
      <c r="S75">
        <f t="shared" si="9"/>
        <v>1</v>
      </c>
      <c r="T75">
        <f t="shared" si="10"/>
        <v>1</v>
      </c>
      <c r="V75" t="b">
        <f t="shared" si="11"/>
        <v>1</v>
      </c>
    </row>
    <row r="76" spans="1:22" x14ac:dyDescent="0.15">
      <c r="A76" t="s">
        <v>17</v>
      </c>
      <c r="B76" t="s">
        <v>18</v>
      </c>
      <c r="C76" t="s">
        <v>587</v>
      </c>
      <c r="D76">
        <v>321546</v>
      </c>
      <c r="E76">
        <v>0</v>
      </c>
      <c r="F76" s="12">
        <v>6</v>
      </c>
      <c r="G76" s="21">
        <v>1</v>
      </c>
      <c r="H76" s="21">
        <v>1</v>
      </c>
      <c r="I76" s="21">
        <v>0.83333333333333337</v>
      </c>
      <c r="J76" s="21">
        <v>0.83333333333333337</v>
      </c>
      <c r="K76" s="21">
        <v>0.83333333333333337</v>
      </c>
      <c r="M76">
        <v>1</v>
      </c>
      <c r="R76">
        <f t="shared" si="8"/>
        <v>1</v>
      </c>
      <c r="S76">
        <f t="shared" si="9"/>
        <v>1</v>
      </c>
      <c r="T76">
        <f t="shared" si="10"/>
        <v>0</v>
      </c>
      <c r="V76" t="b">
        <f t="shared" si="11"/>
        <v>1</v>
      </c>
    </row>
    <row r="77" spans="1:22" x14ac:dyDescent="0.15">
      <c r="A77" t="s">
        <v>126</v>
      </c>
      <c r="B77" t="s">
        <v>145</v>
      </c>
      <c r="C77" t="s">
        <v>599</v>
      </c>
      <c r="D77">
        <v>201</v>
      </c>
      <c r="E77">
        <v>0</v>
      </c>
      <c r="F77" s="12">
        <v>8</v>
      </c>
      <c r="G77" s="21">
        <v>0.75</v>
      </c>
      <c r="H77" s="21">
        <v>0.75</v>
      </c>
      <c r="I77" s="21">
        <v>0.75</v>
      </c>
      <c r="J77" s="21">
        <v>0.75</v>
      </c>
      <c r="K77" s="21">
        <v>0.75</v>
      </c>
      <c r="M77">
        <v>1</v>
      </c>
      <c r="R77">
        <f t="shared" si="8"/>
        <v>1</v>
      </c>
      <c r="S77">
        <f t="shared" si="9"/>
        <v>1</v>
      </c>
      <c r="T77">
        <f t="shared" si="10"/>
        <v>0</v>
      </c>
      <c r="V77" t="b">
        <f t="shared" si="11"/>
        <v>1</v>
      </c>
    </row>
    <row r="78" spans="1:22" x14ac:dyDescent="0.15">
      <c r="A78" s="20" t="s">
        <v>165</v>
      </c>
      <c r="B78" s="8" t="s">
        <v>166</v>
      </c>
      <c r="C78" s="5" t="s">
        <v>623</v>
      </c>
      <c r="D78" s="5">
        <v>20847</v>
      </c>
      <c r="E78">
        <v>0</v>
      </c>
      <c r="F78" s="12">
        <v>4</v>
      </c>
      <c r="G78" s="21">
        <v>1</v>
      </c>
      <c r="H78" s="21">
        <v>1</v>
      </c>
      <c r="I78" s="21">
        <v>1</v>
      </c>
      <c r="J78" s="21">
        <v>1</v>
      </c>
      <c r="K78" s="21">
        <v>0.75</v>
      </c>
      <c r="R78">
        <f t="shared" si="8"/>
        <v>0</v>
      </c>
      <c r="S78">
        <f t="shared" si="9"/>
        <v>0</v>
      </c>
      <c r="T78">
        <f t="shared" si="10"/>
        <v>0</v>
      </c>
      <c r="V78" t="b">
        <f t="shared" si="11"/>
        <v>0</v>
      </c>
    </row>
    <row r="79" spans="1:22" x14ac:dyDescent="0.15">
      <c r="A79" t="s">
        <v>87</v>
      </c>
      <c r="B79" t="s">
        <v>88</v>
      </c>
      <c r="C79" t="s">
        <v>611</v>
      </c>
      <c r="D79">
        <v>154</v>
      </c>
      <c r="E79">
        <v>0</v>
      </c>
      <c r="F79" s="12">
        <v>14</v>
      </c>
      <c r="G79" s="21">
        <v>1</v>
      </c>
      <c r="H79" s="21">
        <v>1</v>
      </c>
      <c r="I79" s="21">
        <v>0.7142857142857143</v>
      </c>
      <c r="J79" s="21">
        <v>0.7142857142857143</v>
      </c>
      <c r="K79" s="21">
        <v>0.14285714285714285</v>
      </c>
      <c r="R79">
        <f t="shared" si="8"/>
        <v>0</v>
      </c>
      <c r="S79">
        <f t="shared" si="9"/>
        <v>0</v>
      </c>
      <c r="T79">
        <f t="shared" si="10"/>
        <v>0</v>
      </c>
      <c r="V79" t="b">
        <f t="shared" si="11"/>
        <v>0</v>
      </c>
    </row>
    <row r="80" spans="1:22" x14ac:dyDescent="0.15">
      <c r="A80" s="20" t="s">
        <v>163</v>
      </c>
      <c r="B80" s="8" t="s">
        <v>164</v>
      </c>
      <c r="C80" s="5" t="s">
        <v>628</v>
      </c>
      <c r="D80" s="5">
        <v>53764</v>
      </c>
      <c r="E80">
        <v>0</v>
      </c>
      <c r="F80" s="12">
        <v>22</v>
      </c>
      <c r="G80" s="21">
        <v>0.72727272727272729</v>
      </c>
      <c r="H80" s="21">
        <v>0.59090909090909094</v>
      </c>
      <c r="I80" s="21">
        <v>0.31818181818181818</v>
      </c>
      <c r="J80" s="21">
        <v>0.31818181818181818</v>
      </c>
      <c r="K80" s="21">
        <v>0.31818181818181818</v>
      </c>
      <c r="R80">
        <f t="shared" si="8"/>
        <v>0</v>
      </c>
      <c r="S80">
        <f t="shared" si="9"/>
        <v>0</v>
      </c>
      <c r="T80">
        <f t="shared" si="10"/>
        <v>0</v>
      </c>
      <c r="V80" t="b">
        <f t="shared" si="11"/>
        <v>0</v>
      </c>
    </row>
    <row r="81" spans="1:22" x14ac:dyDescent="0.15">
      <c r="A81" t="s">
        <v>98</v>
      </c>
      <c r="B81" t="s">
        <v>99</v>
      </c>
      <c r="C81" t="s">
        <v>612</v>
      </c>
      <c r="D81">
        <v>245</v>
      </c>
      <c r="E81">
        <v>0</v>
      </c>
      <c r="F81" s="12">
        <v>4</v>
      </c>
      <c r="G81" s="21">
        <v>1</v>
      </c>
      <c r="H81" s="21">
        <v>1</v>
      </c>
      <c r="I81" s="21">
        <v>0.75</v>
      </c>
      <c r="J81" s="21">
        <v>0.75</v>
      </c>
      <c r="K81" s="21">
        <v>0.25</v>
      </c>
      <c r="R81">
        <f t="shared" si="8"/>
        <v>0</v>
      </c>
      <c r="S81">
        <f t="shared" si="9"/>
        <v>0</v>
      </c>
      <c r="T81">
        <f t="shared" si="10"/>
        <v>0</v>
      </c>
      <c r="V81" t="b">
        <f t="shared" si="11"/>
        <v>0</v>
      </c>
    </row>
    <row r="82" spans="1:22" x14ac:dyDescent="0.15">
      <c r="A82" s="5" t="s">
        <v>665</v>
      </c>
      <c r="B82" t="s">
        <v>47</v>
      </c>
      <c r="C82" t="s">
        <v>588</v>
      </c>
      <c r="D82">
        <v>925383</v>
      </c>
      <c r="E82">
        <v>0</v>
      </c>
      <c r="F82" s="12">
        <v>62</v>
      </c>
      <c r="G82" s="21">
        <v>0.35483870967741937</v>
      </c>
      <c r="H82" s="21">
        <v>0.35483870967741937</v>
      </c>
      <c r="I82" s="21">
        <v>0</v>
      </c>
      <c r="J82" s="21">
        <v>0</v>
      </c>
      <c r="K82" s="21">
        <v>0</v>
      </c>
      <c r="L82">
        <v>1</v>
      </c>
      <c r="R82">
        <f t="shared" si="8"/>
        <v>1</v>
      </c>
      <c r="S82">
        <f t="shared" si="9"/>
        <v>1</v>
      </c>
      <c r="T82">
        <f t="shared" si="10"/>
        <v>0</v>
      </c>
      <c r="V82" t="b">
        <f t="shared" si="11"/>
        <v>1</v>
      </c>
    </row>
    <row r="83" spans="1:22" x14ac:dyDescent="0.15">
      <c r="A83" s="15" t="s">
        <v>685</v>
      </c>
      <c r="B83" s="14" t="s">
        <v>686</v>
      </c>
      <c r="C83" s="5" t="s">
        <v>628</v>
      </c>
      <c r="D83" s="5">
        <v>641775</v>
      </c>
      <c r="E83">
        <v>0</v>
      </c>
      <c r="F83" s="12">
        <v>14</v>
      </c>
      <c r="G83" s="21">
        <v>1</v>
      </c>
      <c r="H83" s="21">
        <v>1</v>
      </c>
      <c r="I83" s="21">
        <v>0.5714285714285714</v>
      </c>
      <c r="J83" s="21">
        <v>0.5714285714285714</v>
      </c>
      <c r="K83" s="21">
        <v>0.42857142857142855</v>
      </c>
      <c r="M83">
        <v>3</v>
      </c>
      <c r="R83">
        <f t="shared" si="8"/>
        <v>3</v>
      </c>
      <c r="S83">
        <f t="shared" si="9"/>
        <v>1</v>
      </c>
      <c r="T83">
        <f t="shared" si="10"/>
        <v>0</v>
      </c>
      <c r="V83" t="b">
        <f t="shared" si="11"/>
        <v>1</v>
      </c>
    </row>
    <row r="84" spans="1:22" x14ac:dyDescent="0.15">
      <c r="A84" s="5" t="s">
        <v>666</v>
      </c>
      <c r="B84" t="s">
        <v>80</v>
      </c>
      <c r="C84" t="s">
        <v>606</v>
      </c>
      <c r="D84">
        <v>387</v>
      </c>
      <c r="E84">
        <v>0</v>
      </c>
      <c r="F84" s="12">
        <v>8</v>
      </c>
      <c r="G84" s="21">
        <v>1</v>
      </c>
      <c r="H84" s="21">
        <v>1</v>
      </c>
      <c r="I84" s="21">
        <v>1</v>
      </c>
      <c r="J84" s="21">
        <v>1</v>
      </c>
      <c r="K84" s="21">
        <v>0.875</v>
      </c>
      <c r="M84">
        <v>1</v>
      </c>
      <c r="R84">
        <f t="shared" si="8"/>
        <v>1</v>
      </c>
      <c r="S84">
        <f t="shared" si="9"/>
        <v>1</v>
      </c>
      <c r="T84">
        <f t="shared" si="10"/>
        <v>0</v>
      </c>
      <c r="V84" t="b">
        <f t="shared" si="11"/>
        <v>1</v>
      </c>
    </row>
    <row r="85" spans="1:22" x14ac:dyDescent="0.15">
      <c r="A85" t="s">
        <v>117</v>
      </c>
      <c r="B85" t="s">
        <v>138</v>
      </c>
      <c r="C85" t="s">
        <v>594</v>
      </c>
      <c r="D85">
        <v>236</v>
      </c>
      <c r="E85">
        <v>0</v>
      </c>
      <c r="F85" s="12">
        <v>10</v>
      </c>
      <c r="G85" s="21">
        <v>1</v>
      </c>
      <c r="H85" s="21">
        <v>1</v>
      </c>
      <c r="I85" s="21">
        <v>1</v>
      </c>
      <c r="J85" s="21">
        <v>1</v>
      </c>
      <c r="K85" s="21">
        <v>0.7</v>
      </c>
      <c r="R85">
        <f t="shared" si="8"/>
        <v>0</v>
      </c>
      <c r="S85">
        <f t="shared" si="9"/>
        <v>0</v>
      </c>
      <c r="T85">
        <f t="shared" si="10"/>
        <v>0</v>
      </c>
      <c r="V85" t="b">
        <f t="shared" si="11"/>
        <v>0</v>
      </c>
    </row>
    <row r="86" spans="1:22" x14ac:dyDescent="0.15">
      <c r="A86" t="s">
        <v>42</v>
      </c>
      <c r="B86" t="s">
        <v>43</v>
      </c>
      <c r="C86" t="s">
        <v>589</v>
      </c>
      <c r="D86">
        <v>886293</v>
      </c>
      <c r="E86">
        <v>0</v>
      </c>
      <c r="F86" s="12">
        <v>54</v>
      </c>
      <c r="G86" s="21">
        <v>0.70370370370370372</v>
      </c>
      <c r="H86" s="21">
        <v>0.70370370370370372</v>
      </c>
      <c r="I86" s="21">
        <v>0.3888888888888889</v>
      </c>
      <c r="J86" s="21">
        <v>0.3888888888888889</v>
      </c>
      <c r="K86" s="21">
        <v>0.3888888888888889</v>
      </c>
      <c r="L86">
        <v>2</v>
      </c>
      <c r="M86">
        <v>2</v>
      </c>
      <c r="R86">
        <f t="shared" si="8"/>
        <v>4</v>
      </c>
      <c r="S86">
        <f t="shared" si="9"/>
        <v>1</v>
      </c>
      <c r="T86">
        <f t="shared" si="10"/>
        <v>0</v>
      </c>
      <c r="V86" t="b">
        <f t="shared" si="11"/>
        <v>1</v>
      </c>
    </row>
    <row r="87" spans="1:22" x14ac:dyDescent="0.15">
      <c r="A87" t="s">
        <v>127</v>
      </c>
      <c r="B87" t="s">
        <v>146</v>
      </c>
      <c r="C87" t="s">
        <v>579</v>
      </c>
      <c r="D87">
        <v>3411433</v>
      </c>
      <c r="E87">
        <v>0</v>
      </c>
      <c r="F87" s="12">
        <v>10</v>
      </c>
      <c r="G87" s="21">
        <v>0.9</v>
      </c>
      <c r="H87" s="21">
        <v>0.9</v>
      </c>
      <c r="I87" s="21">
        <v>0.9</v>
      </c>
      <c r="J87" s="21">
        <v>0.9</v>
      </c>
      <c r="K87" s="21">
        <v>0.7</v>
      </c>
      <c r="R87">
        <f t="shared" si="8"/>
        <v>0</v>
      </c>
      <c r="S87">
        <f t="shared" si="9"/>
        <v>0</v>
      </c>
      <c r="T87">
        <f t="shared" si="10"/>
        <v>0</v>
      </c>
      <c r="V87" t="b">
        <f t="shared" si="11"/>
        <v>0</v>
      </c>
    </row>
    <row r="88" spans="1:22" x14ac:dyDescent="0.15">
      <c r="A88" t="s">
        <v>121</v>
      </c>
      <c r="B88" t="s">
        <v>142</v>
      </c>
      <c r="C88" t="s">
        <v>597</v>
      </c>
      <c r="D88">
        <v>7074</v>
      </c>
      <c r="E88">
        <v>0</v>
      </c>
      <c r="F88" s="12">
        <v>4</v>
      </c>
      <c r="G88" s="21">
        <v>1</v>
      </c>
      <c r="H88" s="21">
        <v>1</v>
      </c>
      <c r="I88" s="21">
        <v>0.75</v>
      </c>
      <c r="J88" s="21">
        <v>1</v>
      </c>
      <c r="K88" s="21">
        <v>0.75</v>
      </c>
      <c r="R88">
        <f t="shared" si="8"/>
        <v>0</v>
      </c>
      <c r="S88">
        <f t="shared" si="9"/>
        <v>0</v>
      </c>
      <c r="T88">
        <f t="shared" si="10"/>
        <v>0</v>
      </c>
      <c r="V88" t="b">
        <f t="shared" si="11"/>
        <v>0</v>
      </c>
    </row>
    <row r="89" spans="1:22" x14ac:dyDescent="0.15">
      <c r="A89" t="s">
        <v>13</v>
      </c>
      <c r="B89" t="s">
        <v>14</v>
      </c>
      <c r="C89" t="s">
        <v>584</v>
      </c>
      <c r="D89">
        <v>24548</v>
      </c>
      <c r="E89">
        <v>0</v>
      </c>
      <c r="F89" s="12">
        <v>14</v>
      </c>
      <c r="G89" s="21">
        <v>1</v>
      </c>
      <c r="H89" s="21">
        <v>1</v>
      </c>
      <c r="I89" s="21">
        <v>1</v>
      </c>
      <c r="J89" s="21">
        <v>1</v>
      </c>
      <c r="K89" s="21">
        <v>0.7857142857142857</v>
      </c>
      <c r="R89">
        <f t="shared" si="8"/>
        <v>0</v>
      </c>
      <c r="S89">
        <f t="shared" si="9"/>
        <v>0</v>
      </c>
      <c r="T89">
        <f t="shared" si="10"/>
        <v>0</v>
      </c>
      <c r="V89" t="b">
        <f t="shared" si="11"/>
        <v>0</v>
      </c>
    </row>
    <row r="90" spans="1:22" x14ac:dyDescent="0.15">
      <c r="A90" t="s">
        <v>29</v>
      </c>
      <c r="B90" t="s">
        <v>30</v>
      </c>
      <c r="C90" t="s">
        <v>590</v>
      </c>
      <c r="D90">
        <v>237996</v>
      </c>
      <c r="E90">
        <v>0</v>
      </c>
      <c r="F90" s="12">
        <v>4</v>
      </c>
      <c r="G90" s="21">
        <v>0.75</v>
      </c>
      <c r="H90" s="21">
        <v>0.75</v>
      </c>
      <c r="I90" s="21">
        <v>0.75</v>
      </c>
      <c r="J90" s="21">
        <v>0.75</v>
      </c>
      <c r="K90" s="21">
        <v>0.5</v>
      </c>
      <c r="N90">
        <v>1</v>
      </c>
      <c r="R90">
        <f t="shared" si="8"/>
        <v>1</v>
      </c>
      <c r="S90">
        <f t="shared" si="9"/>
        <v>1</v>
      </c>
      <c r="T90">
        <f t="shared" si="10"/>
        <v>0</v>
      </c>
      <c r="V90" t="b">
        <f t="shared" si="11"/>
        <v>1</v>
      </c>
    </row>
    <row r="91" spans="1:22" x14ac:dyDescent="0.15">
      <c r="A91" s="5" t="s">
        <v>667</v>
      </c>
      <c r="B91" t="s">
        <v>144</v>
      </c>
      <c r="C91" t="s">
        <v>568</v>
      </c>
      <c r="D91">
        <v>1246</v>
      </c>
      <c r="E91">
        <v>0</v>
      </c>
      <c r="F91" s="12">
        <v>4</v>
      </c>
      <c r="G91" s="21">
        <v>1</v>
      </c>
      <c r="H91" s="21">
        <v>1</v>
      </c>
      <c r="I91" s="21">
        <v>1</v>
      </c>
      <c r="J91" s="21">
        <v>1</v>
      </c>
      <c r="K91" s="21">
        <v>1</v>
      </c>
      <c r="R91">
        <f t="shared" si="8"/>
        <v>0</v>
      </c>
      <c r="S91">
        <f t="shared" si="9"/>
        <v>0</v>
      </c>
      <c r="T91">
        <f t="shared" si="10"/>
        <v>0</v>
      </c>
      <c r="V91" t="b">
        <f t="shared" si="11"/>
        <v>0</v>
      </c>
    </row>
    <row r="92" spans="1:22" x14ac:dyDescent="0.15">
      <c r="A92" s="20" t="s">
        <v>175</v>
      </c>
      <c r="B92" s="8" t="s">
        <v>176</v>
      </c>
      <c r="C92" s="5" t="s">
        <v>673</v>
      </c>
      <c r="D92" s="5">
        <v>8213</v>
      </c>
      <c r="E92">
        <v>0</v>
      </c>
      <c r="F92" s="12">
        <v>14</v>
      </c>
      <c r="G92" s="21">
        <v>0.8571428571428571</v>
      </c>
      <c r="H92" s="21">
        <v>0.8571428571428571</v>
      </c>
      <c r="I92" s="21">
        <v>0.8571428571428571</v>
      </c>
      <c r="J92" s="21">
        <v>0.8571428571428571</v>
      </c>
      <c r="K92" s="21">
        <v>0.8571428571428571</v>
      </c>
      <c r="M92">
        <v>1</v>
      </c>
      <c r="N92">
        <v>2</v>
      </c>
      <c r="R92">
        <f t="shared" si="8"/>
        <v>3</v>
      </c>
      <c r="S92">
        <f t="shared" si="9"/>
        <v>1</v>
      </c>
      <c r="T92">
        <f t="shared" si="10"/>
        <v>0</v>
      </c>
      <c r="V92" t="b">
        <f t="shared" si="11"/>
        <v>1</v>
      </c>
    </row>
    <row r="93" spans="1:22" x14ac:dyDescent="0.15">
      <c r="A93" s="20" t="s">
        <v>668</v>
      </c>
      <c r="B93" s="8" t="s">
        <v>178</v>
      </c>
      <c r="C93" s="5" t="s">
        <v>603</v>
      </c>
      <c r="D93" s="5">
        <v>119448</v>
      </c>
      <c r="E93">
        <v>0</v>
      </c>
      <c r="F93" s="12">
        <v>8</v>
      </c>
      <c r="G93" s="21">
        <v>1</v>
      </c>
      <c r="H93" s="21">
        <v>0.875</v>
      </c>
      <c r="I93" s="21">
        <v>0.875</v>
      </c>
      <c r="J93" s="21">
        <v>0.875</v>
      </c>
      <c r="K93" s="21">
        <v>0.75</v>
      </c>
      <c r="M93">
        <v>1</v>
      </c>
      <c r="R93">
        <f t="shared" si="8"/>
        <v>1</v>
      </c>
      <c r="S93">
        <f t="shared" si="9"/>
        <v>1</v>
      </c>
      <c r="T93">
        <f t="shared" si="10"/>
        <v>0</v>
      </c>
      <c r="V93" t="b">
        <f t="shared" si="11"/>
        <v>1</v>
      </c>
    </row>
    <row r="94" spans="1:22" x14ac:dyDescent="0.15">
      <c r="A94" t="s">
        <v>122</v>
      </c>
      <c r="B94" t="s">
        <v>143</v>
      </c>
      <c r="C94" t="s">
        <v>573</v>
      </c>
      <c r="D94">
        <v>59463</v>
      </c>
      <c r="E94">
        <v>0</v>
      </c>
      <c r="F94" s="12">
        <v>14</v>
      </c>
      <c r="G94" s="21">
        <v>1</v>
      </c>
      <c r="H94" s="21">
        <v>1</v>
      </c>
      <c r="I94" s="21">
        <v>1</v>
      </c>
      <c r="J94" s="21">
        <v>0.7857142857142857</v>
      </c>
      <c r="K94" s="21">
        <v>7.1428571428571425E-2</v>
      </c>
      <c r="M94">
        <v>1</v>
      </c>
      <c r="R94">
        <f t="shared" si="8"/>
        <v>1</v>
      </c>
      <c r="S94">
        <f t="shared" si="9"/>
        <v>1</v>
      </c>
      <c r="T94">
        <f t="shared" si="10"/>
        <v>0</v>
      </c>
      <c r="V94" t="b">
        <f t="shared" si="11"/>
        <v>1</v>
      </c>
    </row>
    <row r="95" spans="1:22" x14ac:dyDescent="0.15">
      <c r="A95" t="s">
        <v>96</v>
      </c>
      <c r="B95" t="s">
        <v>97</v>
      </c>
      <c r="C95" t="s">
        <v>611</v>
      </c>
      <c r="D95">
        <v>233</v>
      </c>
      <c r="E95">
        <v>0</v>
      </c>
      <c r="F95" s="12">
        <v>10</v>
      </c>
      <c r="G95" s="21">
        <v>1</v>
      </c>
      <c r="H95" s="21">
        <v>1</v>
      </c>
      <c r="I95" s="21">
        <v>0.3</v>
      </c>
      <c r="J95" s="21">
        <v>0.3</v>
      </c>
      <c r="K95" s="21">
        <v>0.2</v>
      </c>
      <c r="R95">
        <f t="shared" si="8"/>
        <v>0</v>
      </c>
      <c r="S95">
        <f t="shared" si="9"/>
        <v>0</v>
      </c>
      <c r="T95">
        <f t="shared" si="10"/>
        <v>0</v>
      </c>
      <c r="V95" t="b">
        <f t="shared" si="11"/>
        <v>0</v>
      </c>
    </row>
    <row r="96" spans="1:22" x14ac:dyDescent="0.15">
      <c r="A96" s="15" t="s">
        <v>242</v>
      </c>
      <c r="B96" t="s">
        <v>243</v>
      </c>
      <c r="C96" s="5" t="s">
        <v>585</v>
      </c>
      <c r="D96" s="5">
        <v>302</v>
      </c>
      <c r="E96">
        <v>0</v>
      </c>
      <c r="F96" s="16">
        <v>10</v>
      </c>
      <c r="G96" s="21">
        <v>1</v>
      </c>
      <c r="H96" s="21">
        <v>0.9</v>
      </c>
      <c r="I96" s="21">
        <v>0.9</v>
      </c>
      <c r="J96" s="21">
        <v>0.9</v>
      </c>
      <c r="K96" s="21">
        <v>0.2</v>
      </c>
      <c r="L96">
        <v>1</v>
      </c>
      <c r="M96">
        <v>1</v>
      </c>
      <c r="O96">
        <v>1</v>
      </c>
      <c r="R96">
        <f t="shared" si="8"/>
        <v>2</v>
      </c>
      <c r="S96">
        <f t="shared" si="9"/>
        <v>1</v>
      </c>
      <c r="T96">
        <f t="shared" si="10"/>
        <v>1</v>
      </c>
      <c r="V96" t="b">
        <f t="shared" si="11"/>
        <v>1</v>
      </c>
    </row>
    <row r="97" spans="1:22" x14ac:dyDescent="0.15">
      <c r="A97" t="s">
        <v>108</v>
      </c>
      <c r="B97" t="s">
        <v>136</v>
      </c>
      <c r="C97" t="s">
        <v>581</v>
      </c>
      <c r="D97" s="5">
        <f>211214-60365</f>
        <v>150849</v>
      </c>
      <c r="E97">
        <v>0</v>
      </c>
      <c r="F97" s="12">
        <v>8</v>
      </c>
      <c r="G97" s="21">
        <v>1</v>
      </c>
      <c r="H97" s="21">
        <v>1</v>
      </c>
      <c r="I97" s="21">
        <v>0.375</v>
      </c>
      <c r="J97" s="21">
        <v>0.375</v>
      </c>
      <c r="K97" s="21">
        <v>0.125</v>
      </c>
      <c r="R97">
        <f t="shared" si="8"/>
        <v>0</v>
      </c>
      <c r="S97">
        <f t="shared" si="9"/>
        <v>0</v>
      </c>
      <c r="T97">
        <f t="shared" si="10"/>
        <v>0</v>
      </c>
      <c r="V97" t="b">
        <f t="shared" si="11"/>
        <v>0</v>
      </c>
    </row>
    <row r="98" spans="1:22" x14ac:dyDescent="0.15">
      <c r="A98" t="s">
        <v>89</v>
      </c>
      <c r="B98" t="s">
        <v>90</v>
      </c>
      <c r="C98" s="5" t="s">
        <v>674</v>
      </c>
      <c r="D98">
        <v>15060</v>
      </c>
      <c r="E98">
        <v>0</v>
      </c>
      <c r="F98" s="12">
        <v>14</v>
      </c>
      <c r="G98" s="21">
        <v>1</v>
      </c>
      <c r="H98" s="21">
        <v>1</v>
      </c>
      <c r="I98" s="21">
        <v>0.5714285714285714</v>
      </c>
      <c r="J98" s="21">
        <v>0.5714285714285714</v>
      </c>
      <c r="K98" s="21">
        <v>0.2857142857142857</v>
      </c>
      <c r="R98">
        <f t="shared" si="8"/>
        <v>0</v>
      </c>
      <c r="S98">
        <f t="shared" si="9"/>
        <v>0</v>
      </c>
      <c r="T98">
        <f t="shared" si="10"/>
        <v>0</v>
      </c>
      <c r="V98" t="b">
        <f t="shared" si="11"/>
        <v>0</v>
      </c>
    </row>
    <row r="99" spans="1:22" x14ac:dyDescent="0.15">
      <c r="A99" t="s">
        <v>22</v>
      </c>
      <c r="B99" t="s">
        <v>23</v>
      </c>
      <c r="C99" s="5" t="s">
        <v>675</v>
      </c>
      <c r="D99">
        <v>123</v>
      </c>
      <c r="E99">
        <v>0</v>
      </c>
      <c r="F99" s="12">
        <v>26</v>
      </c>
      <c r="G99" s="21">
        <v>1</v>
      </c>
      <c r="H99" s="21">
        <v>1</v>
      </c>
      <c r="I99" s="21">
        <v>1</v>
      </c>
      <c r="J99" s="21">
        <v>0.88461538461538458</v>
      </c>
      <c r="K99" s="21">
        <v>0.46153846153846156</v>
      </c>
      <c r="O99">
        <v>1</v>
      </c>
      <c r="R99">
        <f t="shared" ref="R99:R106" si="12">SUM(L99:N99)</f>
        <v>0</v>
      </c>
      <c r="S99">
        <f t="shared" ref="S99:S130" si="13">COUNTIF(R99, "&gt;0")</f>
        <v>0</v>
      </c>
      <c r="T99">
        <f t="shared" ref="T99:T106" si="14">COUNTIF(O99, "&gt;0")</f>
        <v>1</v>
      </c>
      <c r="V99" t="b">
        <f t="shared" ref="V99:V106" si="15">OR( T99, S99)</f>
        <v>1</v>
      </c>
    </row>
    <row r="100" spans="1:22" x14ac:dyDescent="0.15">
      <c r="A100" s="5" t="s">
        <v>649</v>
      </c>
      <c r="B100" t="s">
        <v>56</v>
      </c>
      <c r="C100" t="s">
        <v>570</v>
      </c>
      <c r="D100">
        <v>1153943</v>
      </c>
      <c r="E100">
        <v>0</v>
      </c>
      <c r="F100" s="12">
        <v>6</v>
      </c>
      <c r="G100" s="21">
        <v>1</v>
      </c>
      <c r="H100" s="21">
        <v>1</v>
      </c>
      <c r="I100" s="21">
        <v>1</v>
      </c>
      <c r="J100" s="21">
        <v>0.83333333333333337</v>
      </c>
      <c r="K100" s="21">
        <v>0.83333333333333337</v>
      </c>
      <c r="M100">
        <v>1</v>
      </c>
      <c r="R100">
        <f t="shared" si="12"/>
        <v>1</v>
      </c>
      <c r="S100">
        <f t="shared" si="13"/>
        <v>1</v>
      </c>
      <c r="T100">
        <f t="shared" si="14"/>
        <v>0</v>
      </c>
      <c r="V100" t="b">
        <f t="shared" si="15"/>
        <v>1</v>
      </c>
    </row>
    <row r="101" spans="1:22" x14ac:dyDescent="0.15">
      <c r="A101" s="5" t="s">
        <v>669</v>
      </c>
      <c r="B101" t="s">
        <v>110</v>
      </c>
      <c r="C101" s="5" t="s">
        <v>676</v>
      </c>
      <c r="D101">
        <v>691525</v>
      </c>
      <c r="E101">
        <v>0</v>
      </c>
      <c r="F101" s="12">
        <v>6</v>
      </c>
      <c r="G101" s="21">
        <v>0.66666666666666663</v>
      </c>
      <c r="H101" s="21">
        <v>0.66666666666666663</v>
      </c>
      <c r="I101" s="21">
        <v>0.66666666666666663</v>
      </c>
      <c r="J101" s="21">
        <v>0.66666666666666663</v>
      </c>
      <c r="K101" s="21">
        <v>0.66666666666666663</v>
      </c>
      <c r="R101">
        <f t="shared" si="12"/>
        <v>0</v>
      </c>
      <c r="S101">
        <f t="shared" si="13"/>
        <v>0</v>
      </c>
      <c r="T101">
        <f t="shared" si="14"/>
        <v>0</v>
      </c>
      <c r="V101" t="b">
        <f t="shared" si="15"/>
        <v>0</v>
      </c>
    </row>
    <row r="102" spans="1:22" x14ac:dyDescent="0.15">
      <c r="A102" t="s">
        <v>107</v>
      </c>
      <c r="B102" t="s">
        <v>135</v>
      </c>
      <c r="C102" t="s">
        <v>593</v>
      </c>
      <c r="D102" s="5">
        <v>73</v>
      </c>
      <c r="E102">
        <v>0</v>
      </c>
      <c r="F102" s="12">
        <v>4</v>
      </c>
      <c r="G102" s="21">
        <v>0.75</v>
      </c>
      <c r="H102" s="21">
        <v>0.75</v>
      </c>
      <c r="I102" s="21">
        <v>0.75</v>
      </c>
      <c r="J102" s="21">
        <v>0.75</v>
      </c>
      <c r="K102" s="21">
        <v>0.25</v>
      </c>
      <c r="N102">
        <v>1</v>
      </c>
      <c r="R102">
        <f t="shared" si="12"/>
        <v>1</v>
      </c>
      <c r="S102">
        <f t="shared" si="13"/>
        <v>1</v>
      </c>
      <c r="T102">
        <f t="shared" si="14"/>
        <v>0</v>
      </c>
      <c r="V102" t="b">
        <f t="shared" si="15"/>
        <v>1</v>
      </c>
    </row>
    <row r="103" spans="1:22" x14ac:dyDescent="0.15">
      <c r="A103" s="20" t="s">
        <v>179</v>
      </c>
      <c r="B103" s="7" t="s">
        <v>180</v>
      </c>
      <c r="C103" s="5" t="s">
        <v>585</v>
      </c>
      <c r="D103" s="5">
        <v>625460</v>
      </c>
      <c r="E103">
        <v>0</v>
      </c>
      <c r="F103" s="12">
        <v>12</v>
      </c>
      <c r="G103" s="21">
        <v>1</v>
      </c>
      <c r="H103" s="21">
        <v>1</v>
      </c>
      <c r="I103" s="21">
        <v>8.3333333333333329E-2</v>
      </c>
      <c r="J103" s="21">
        <v>8.3333333333333329E-2</v>
      </c>
      <c r="K103" s="21">
        <v>8.3333333333333329E-2</v>
      </c>
      <c r="R103">
        <f t="shared" si="12"/>
        <v>0</v>
      </c>
      <c r="S103">
        <f t="shared" si="13"/>
        <v>0</v>
      </c>
      <c r="T103">
        <f t="shared" si="14"/>
        <v>0</v>
      </c>
      <c r="V103" t="b">
        <f t="shared" si="15"/>
        <v>0</v>
      </c>
    </row>
    <row r="104" spans="1:22" x14ac:dyDescent="0.15">
      <c r="A104" t="s">
        <v>44</v>
      </c>
      <c r="B104" t="s">
        <v>45</v>
      </c>
      <c r="C104" t="s">
        <v>592</v>
      </c>
      <c r="D104">
        <v>49</v>
      </c>
      <c r="E104">
        <v>0</v>
      </c>
      <c r="F104" s="12">
        <v>2</v>
      </c>
      <c r="G104" s="21">
        <v>1</v>
      </c>
      <c r="H104" s="21">
        <v>1</v>
      </c>
      <c r="I104" s="21">
        <v>0</v>
      </c>
      <c r="J104" s="21">
        <v>0</v>
      </c>
      <c r="K104" s="21">
        <v>0</v>
      </c>
      <c r="L104">
        <v>1</v>
      </c>
      <c r="R104">
        <f t="shared" si="12"/>
        <v>1</v>
      </c>
      <c r="S104">
        <f t="shared" si="13"/>
        <v>1</v>
      </c>
      <c r="T104">
        <f t="shared" si="14"/>
        <v>0</v>
      </c>
      <c r="V104" t="b">
        <f t="shared" si="15"/>
        <v>1</v>
      </c>
    </row>
    <row r="105" spans="1:22" x14ac:dyDescent="0.15">
      <c r="A105" s="15" t="s">
        <v>240</v>
      </c>
      <c r="B105" t="s">
        <v>561</v>
      </c>
      <c r="C105" s="5" t="s">
        <v>634</v>
      </c>
      <c r="D105" s="5">
        <v>6938</v>
      </c>
      <c r="E105">
        <v>0</v>
      </c>
      <c r="F105" s="16">
        <v>88</v>
      </c>
      <c r="G105" s="21">
        <v>0.96590909090909094</v>
      </c>
      <c r="H105" s="21">
        <v>0.94318181818181823</v>
      </c>
      <c r="I105" s="21">
        <v>0.64772727272727271</v>
      </c>
      <c r="J105" s="21">
        <v>0.60227272727272729</v>
      </c>
      <c r="K105" s="21">
        <v>1.1363636363636364E-2</v>
      </c>
      <c r="R105">
        <f t="shared" si="12"/>
        <v>0</v>
      </c>
      <c r="S105">
        <f t="shared" si="13"/>
        <v>0</v>
      </c>
      <c r="T105">
        <f t="shared" si="14"/>
        <v>0</v>
      </c>
      <c r="V105" t="b">
        <f t="shared" si="15"/>
        <v>0</v>
      </c>
    </row>
    <row r="106" spans="1:22" x14ac:dyDescent="0.15">
      <c r="A106" s="20" t="s">
        <v>183</v>
      </c>
      <c r="B106" s="7" t="s">
        <v>184</v>
      </c>
      <c r="C106" s="5" t="s">
        <v>576</v>
      </c>
      <c r="D106" s="5">
        <v>416</v>
      </c>
      <c r="E106">
        <v>0</v>
      </c>
      <c r="F106" s="12">
        <v>20</v>
      </c>
      <c r="G106" s="21">
        <v>1</v>
      </c>
      <c r="H106" s="21">
        <v>0.95</v>
      </c>
      <c r="I106" s="21">
        <v>0.85</v>
      </c>
      <c r="J106" s="21">
        <v>0.95</v>
      </c>
      <c r="K106" s="21">
        <v>0.75</v>
      </c>
      <c r="L106">
        <v>1</v>
      </c>
      <c r="M106">
        <v>2</v>
      </c>
      <c r="O106">
        <v>1</v>
      </c>
      <c r="R106">
        <f t="shared" si="12"/>
        <v>3</v>
      </c>
      <c r="S106">
        <f t="shared" si="13"/>
        <v>1</v>
      </c>
      <c r="T106">
        <f t="shared" si="14"/>
        <v>1</v>
      </c>
      <c r="V106" t="b">
        <f t="shared" si="15"/>
        <v>1</v>
      </c>
    </row>
    <row r="111" spans="1:22" x14ac:dyDescent="0.15">
      <c r="F111">
        <f>AVERAGE(F3:F106)</f>
        <v>13.711538461538462</v>
      </c>
      <c r="G111" s="21">
        <f>AVERAGE(G3:G106)</f>
        <v>0.94579118518332439</v>
      </c>
      <c r="H111" s="21">
        <f t="shared" ref="H111:K111" si="16">AVERAGE(H3:H106)</f>
        <v>0.93861242644206555</v>
      </c>
      <c r="I111" s="21">
        <f t="shared" si="16"/>
        <v>0.76964844829848278</v>
      </c>
      <c r="J111" s="21">
        <f t="shared" si="16"/>
        <v>0.73182038188001697</v>
      </c>
      <c r="K111" s="21">
        <f t="shared" si="16"/>
        <v>0.55664286871128321</v>
      </c>
      <c r="L111">
        <f>SUM(L3:L106)</f>
        <v>13</v>
      </c>
      <c r="M111">
        <f t="shared" ref="M111:O111" si="17">SUM(M3:M106)</f>
        <v>51</v>
      </c>
      <c r="N111">
        <f t="shared" si="17"/>
        <v>10</v>
      </c>
      <c r="O111">
        <f t="shared" si="17"/>
        <v>19</v>
      </c>
      <c r="S111">
        <f>SUM(S3:S106)</f>
        <v>46</v>
      </c>
      <c r="T111">
        <f>SUM(T3:T106)</f>
        <v>19</v>
      </c>
      <c r="V111">
        <f>COUNTIF(V3:V106, "TRUE")</f>
        <v>56</v>
      </c>
    </row>
  </sheetData>
  <sortState xmlns:xlrd2="http://schemas.microsoft.com/office/spreadsheetml/2017/richdata2" ref="A3:Z106">
    <sortCondition descending="1" ref="E3:E106"/>
    <sortCondition ref="A3:A106"/>
  </sortState>
  <mergeCells count="2">
    <mergeCell ref="F1:K1"/>
    <mergeCell ref="L1:N1"/>
  </mergeCells>
  <hyperlinks>
    <hyperlink ref="B58" r:id="rId1" xr:uid="{7923AFDD-2B1C-5A4E-8B2A-A7D05B2C8D1F}"/>
    <hyperlink ref="B5" r:id="rId2" xr:uid="{08615055-7DB5-BE4D-A9F7-F1F7FE3027AD}"/>
    <hyperlink ref="B53" r:id="rId3" xr:uid="{0BAED01A-C33F-E84D-BA04-366D5B319953}"/>
    <hyperlink ref="B36" r:id="rId4" xr:uid="{850933B8-8117-1545-9A1C-8D9B164594C2}"/>
    <hyperlink ref="B67" r:id="rId5" xr:uid="{9B7D5AD5-D06B-194B-B4A1-3B5113695805}"/>
    <hyperlink ref="B45" r:id="rId6" xr:uid="{73557AA8-BB21-0F4E-A4BA-0994D981610A}"/>
    <hyperlink ref="B83" r:id="rId7" xr:uid="{CEDBD731-3B90-CB4E-B6F9-95289D4100B1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9652-2B6F-3F48-94B9-14518EAECC59}">
  <dimension ref="A1:M111"/>
  <sheetViews>
    <sheetView zoomScaleNormal="100" workbookViewId="0">
      <pane ySplit="1" topLeftCell="A76" activePane="bottomLeft" state="frozen"/>
      <selection pane="bottomLeft" activeCell="F108" sqref="F108"/>
    </sheetView>
  </sheetViews>
  <sheetFormatPr baseColWidth="10" defaultRowHeight="13" x14ac:dyDescent="0.15"/>
  <sheetData>
    <row r="1" spans="1:13" x14ac:dyDescent="0.15">
      <c r="A1" s="18" t="s">
        <v>0</v>
      </c>
      <c r="B1" s="18" t="s">
        <v>1</v>
      </c>
      <c r="C1" s="18" t="s">
        <v>563</v>
      </c>
      <c r="D1" s="19" t="s">
        <v>250</v>
      </c>
      <c r="E1" s="19" t="s">
        <v>251</v>
      </c>
      <c r="F1" s="19" t="s">
        <v>252</v>
      </c>
      <c r="G1" s="19" t="s">
        <v>253</v>
      </c>
      <c r="H1" s="19" t="s">
        <v>254</v>
      </c>
      <c r="I1" s="19" t="s">
        <v>255</v>
      </c>
      <c r="J1" s="19" t="s">
        <v>256</v>
      </c>
      <c r="K1" s="19" t="s">
        <v>257</v>
      </c>
      <c r="L1" s="19" t="s">
        <v>258</v>
      </c>
      <c r="M1" s="19" t="s">
        <v>259</v>
      </c>
    </row>
    <row r="2" spans="1:13" x14ac:dyDescent="0.15">
      <c r="A2" s="15" t="s">
        <v>206</v>
      </c>
      <c r="B2" t="s">
        <v>207</v>
      </c>
      <c r="C2" s="5" t="s">
        <v>593</v>
      </c>
      <c r="D2">
        <v>203875</v>
      </c>
      <c r="E2" t="s">
        <v>440</v>
      </c>
      <c r="F2" t="s">
        <v>441</v>
      </c>
      <c r="G2" t="s">
        <v>442</v>
      </c>
      <c r="H2">
        <v>405938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15">
      <c r="A3" t="s">
        <v>6</v>
      </c>
      <c r="B3" t="s">
        <v>7</v>
      </c>
      <c r="C3" t="s">
        <v>579</v>
      </c>
      <c r="D3">
        <v>3248</v>
      </c>
      <c r="E3" t="s">
        <v>320</v>
      </c>
      <c r="F3" t="s">
        <v>321</v>
      </c>
      <c r="G3" t="s">
        <v>322</v>
      </c>
      <c r="H3">
        <v>6843</v>
      </c>
      <c r="I3">
        <v>0</v>
      </c>
      <c r="J3">
        <v>0</v>
      </c>
      <c r="K3">
        <v>0</v>
      </c>
      <c r="L3">
        <v>0</v>
      </c>
      <c r="M3">
        <v>2</v>
      </c>
    </row>
    <row r="4" spans="1:13" x14ac:dyDescent="0.15">
      <c r="A4" s="15" t="s">
        <v>218</v>
      </c>
      <c r="B4" t="s">
        <v>219</v>
      </c>
      <c r="C4" s="5" t="s">
        <v>614</v>
      </c>
      <c r="D4" s="5">
        <v>2592</v>
      </c>
      <c r="E4" t="s">
        <v>473</v>
      </c>
      <c r="F4" t="s">
        <v>474</v>
      </c>
      <c r="G4" t="s">
        <v>475</v>
      </c>
      <c r="H4">
        <v>237</v>
      </c>
      <c r="I4">
        <v>3</v>
      </c>
      <c r="J4">
        <v>3</v>
      </c>
      <c r="K4">
        <v>0</v>
      </c>
      <c r="L4">
        <v>0</v>
      </c>
      <c r="M4">
        <v>2</v>
      </c>
    </row>
    <row r="5" spans="1:13" x14ac:dyDescent="0.15">
      <c r="A5" t="s">
        <v>36</v>
      </c>
      <c r="B5" t="s">
        <v>37</v>
      </c>
      <c r="C5" t="s">
        <v>580</v>
      </c>
      <c r="D5">
        <v>113</v>
      </c>
      <c r="E5" t="s">
        <v>269</v>
      </c>
      <c r="F5" t="s">
        <v>270</v>
      </c>
      <c r="G5" t="s">
        <v>271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 s="20" t="s">
        <v>187</v>
      </c>
      <c r="B6" s="7" t="s">
        <v>188</v>
      </c>
      <c r="C6" s="5" t="s">
        <v>615</v>
      </c>
      <c r="D6" s="5">
        <v>17193</v>
      </c>
      <c r="E6" t="s">
        <v>529</v>
      </c>
      <c r="F6" t="s">
        <v>530</v>
      </c>
      <c r="G6" t="s">
        <v>531</v>
      </c>
      <c r="H6">
        <v>4847</v>
      </c>
      <c r="I6">
        <v>3</v>
      </c>
      <c r="J6">
        <v>3</v>
      </c>
      <c r="K6">
        <v>1</v>
      </c>
      <c r="L6">
        <v>1</v>
      </c>
      <c r="M6">
        <v>9</v>
      </c>
    </row>
    <row r="7" spans="1:13" x14ac:dyDescent="0.15">
      <c r="A7" t="s">
        <v>67</v>
      </c>
      <c r="B7" t="s">
        <v>68</v>
      </c>
      <c r="C7" t="s">
        <v>600</v>
      </c>
      <c r="D7">
        <v>464</v>
      </c>
      <c r="E7" t="s">
        <v>305</v>
      </c>
      <c r="F7" t="s">
        <v>306</v>
      </c>
      <c r="G7" t="s">
        <v>307</v>
      </c>
      <c r="H7">
        <v>17934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15">
      <c r="A8" s="15" t="s">
        <v>208</v>
      </c>
      <c r="B8" s="14" t="s">
        <v>209</v>
      </c>
      <c r="C8" s="5" t="s">
        <v>616</v>
      </c>
      <c r="D8" s="5">
        <v>72674</v>
      </c>
      <c r="E8" t="s">
        <v>443</v>
      </c>
      <c r="F8" t="s">
        <v>444</v>
      </c>
      <c r="G8" t="s">
        <v>445</v>
      </c>
      <c r="H8">
        <v>101907</v>
      </c>
      <c r="I8">
        <v>3</v>
      </c>
      <c r="J8">
        <v>3</v>
      </c>
      <c r="K8">
        <v>1</v>
      </c>
      <c r="L8">
        <v>1</v>
      </c>
      <c r="M8">
        <v>9</v>
      </c>
    </row>
    <row r="9" spans="1:13" x14ac:dyDescent="0.15">
      <c r="A9" t="s">
        <v>34</v>
      </c>
      <c r="B9" t="s">
        <v>35</v>
      </c>
      <c r="C9" t="s">
        <v>581</v>
      </c>
      <c r="D9">
        <v>401</v>
      </c>
      <c r="E9" t="s">
        <v>299</v>
      </c>
      <c r="F9" t="s">
        <v>300</v>
      </c>
      <c r="G9" t="s">
        <v>301</v>
      </c>
      <c r="H9">
        <v>240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15">
      <c r="A10" s="15" t="s">
        <v>247</v>
      </c>
      <c r="B10" t="s">
        <v>246</v>
      </c>
      <c r="C10" s="5" t="s">
        <v>633</v>
      </c>
      <c r="D10" s="5">
        <v>4081</v>
      </c>
      <c r="E10" t="s">
        <v>489</v>
      </c>
      <c r="F10" t="s">
        <v>490</v>
      </c>
      <c r="G10" t="s">
        <v>491</v>
      </c>
      <c r="H10">
        <v>24549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15">
      <c r="A11" t="s">
        <v>100</v>
      </c>
      <c r="B11" s="14" t="s">
        <v>101</v>
      </c>
      <c r="C11" t="s">
        <v>567</v>
      </c>
      <c r="D11">
        <v>404</v>
      </c>
      <c r="E11" t="s">
        <v>422</v>
      </c>
      <c r="F11" t="s">
        <v>423</v>
      </c>
      <c r="G11" t="s">
        <v>424</v>
      </c>
      <c r="H11">
        <v>296043</v>
      </c>
      <c r="I11">
        <v>9</v>
      </c>
      <c r="J11">
        <v>9</v>
      </c>
      <c r="K11">
        <v>0</v>
      </c>
      <c r="L11">
        <v>0</v>
      </c>
      <c r="M11">
        <v>1</v>
      </c>
    </row>
    <row r="12" spans="1:13" x14ac:dyDescent="0.15">
      <c r="A12" t="s">
        <v>112</v>
      </c>
      <c r="B12" t="s">
        <v>435</v>
      </c>
      <c r="C12" t="s">
        <v>608</v>
      </c>
      <c r="D12" s="5">
        <v>19747</v>
      </c>
      <c r="E12" t="s">
        <v>434</v>
      </c>
      <c r="I12">
        <v>0</v>
      </c>
      <c r="J12">
        <v>0</v>
      </c>
      <c r="K12">
        <v>0</v>
      </c>
    </row>
    <row r="13" spans="1:13" x14ac:dyDescent="0.15">
      <c r="A13" s="15" t="s">
        <v>228</v>
      </c>
      <c r="B13" t="s">
        <v>230</v>
      </c>
      <c r="C13" s="5" t="s">
        <v>618</v>
      </c>
      <c r="D13" s="5">
        <v>381</v>
      </c>
      <c r="E13" t="s">
        <v>461</v>
      </c>
      <c r="F13" t="s">
        <v>462</v>
      </c>
      <c r="G13" t="s">
        <v>463</v>
      </c>
      <c r="H13">
        <v>8383</v>
      </c>
      <c r="I13">
        <v>1</v>
      </c>
      <c r="J13">
        <v>1</v>
      </c>
      <c r="K13">
        <v>0</v>
      </c>
      <c r="L13">
        <v>0</v>
      </c>
      <c r="M13">
        <v>1</v>
      </c>
    </row>
    <row r="14" spans="1:13" x14ac:dyDescent="0.15">
      <c r="A14" s="15" t="s">
        <v>249</v>
      </c>
      <c r="B14" t="s">
        <v>248</v>
      </c>
      <c r="C14" s="5" t="s">
        <v>619</v>
      </c>
      <c r="D14" s="5">
        <v>2896</v>
      </c>
      <c r="E14" t="s">
        <v>470</v>
      </c>
      <c r="F14" t="s">
        <v>471</v>
      </c>
      <c r="G14" t="s">
        <v>472</v>
      </c>
      <c r="H14">
        <v>80125</v>
      </c>
      <c r="I14">
        <v>0</v>
      </c>
      <c r="J14">
        <v>0</v>
      </c>
      <c r="K14">
        <v>0</v>
      </c>
      <c r="L14">
        <v>0</v>
      </c>
      <c r="M14">
        <v>2</v>
      </c>
    </row>
    <row r="15" spans="1:13" x14ac:dyDescent="0.15">
      <c r="A15" t="s">
        <v>102</v>
      </c>
      <c r="B15" t="s">
        <v>103</v>
      </c>
      <c r="C15" t="s">
        <v>573</v>
      </c>
      <c r="D15">
        <v>918</v>
      </c>
      <c r="E15" t="s">
        <v>404</v>
      </c>
      <c r="F15" t="s">
        <v>405</v>
      </c>
      <c r="G15" t="s">
        <v>406</v>
      </c>
      <c r="H15">
        <v>78</v>
      </c>
      <c r="I15">
        <v>2</v>
      </c>
      <c r="J15">
        <v>2</v>
      </c>
      <c r="K15">
        <v>3</v>
      </c>
      <c r="L15">
        <v>3</v>
      </c>
      <c r="M15">
        <v>2</v>
      </c>
    </row>
    <row r="16" spans="1:13" x14ac:dyDescent="0.15">
      <c r="A16" s="15" t="s">
        <v>226</v>
      </c>
      <c r="B16" t="s">
        <v>227</v>
      </c>
      <c r="C16" s="5" t="s">
        <v>593</v>
      </c>
      <c r="D16" s="5">
        <v>2383</v>
      </c>
      <c r="E16" t="s">
        <v>458</v>
      </c>
      <c r="F16" t="s">
        <v>459</v>
      </c>
      <c r="G16" t="s">
        <v>460</v>
      </c>
      <c r="H16">
        <v>39577</v>
      </c>
      <c r="I16">
        <v>3</v>
      </c>
      <c r="J16">
        <v>3</v>
      </c>
      <c r="K16">
        <v>0</v>
      </c>
      <c r="L16">
        <v>0</v>
      </c>
      <c r="M16">
        <v>3</v>
      </c>
    </row>
    <row r="17" spans="1:13" x14ac:dyDescent="0.15">
      <c r="A17" t="s">
        <v>15</v>
      </c>
      <c r="B17" t="s">
        <v>16</v>
      </c>
      <c r="C17" t="s">
        <v>568</v>
      </c>
      <c r="D17">
        <v>22299</v>
      </c>
      <c r="E17" t="s">
        <v>410</v>
      </c>
      <c r="F17" t="s">
        <v>411</v>
      </c>
      <c r="G17" t="s">
        <v>412</v>
      </c>
      <c r="H17">
        <v>4338</v>
      </c>
      <c r="I17">
        <v>2</v>
      </c>
      <c r="J17">
        <v>2</v>
      </c>
      <c r="K17">
        <v>2</v>
      </c>
      <c r="L17">
        <v>2</v>
      </c>
      <c r="M17">
        <v>3</v>
      </c>
    </row>
    <row r="18" spans="1:13" x14ac:dyDescent="0.15">
      <c r="A18" t="s">
        <v>59</v>
      </c>
      <c r="B18" t="s">
        <v>60</v>
      </c>
      <c r="C18" t="s">
        <v>601</v>
      </c>
      <c r="D18">
        <v>318406</v>
      </c>
      <c r="E18" t="s">
        <v>347</v>
      </c>
      <c r="F18" t="s">
        <v>348</v>
      </c>
      <c r="G18" t="s">
        <v>349</v>
      </c>
      <c r="H18">
        <v>11898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 t="s">
        <v>51</v>
      </c>
      <c r="B19" t="s">
        <v>52</v>
      </c>
      <c r="C19" t="s">
        <v>575</v>
      </c>
      <c r="D19">
        <v>426</v>
      </c>
      <c r="E19" t="s">
        <v>302</v>
      </c>
      <c r="F19" t="s">
        <v>303</v>
      </c>
      <c r="G19" t="s">
        <v>304</v>
      </c>
      <c r="H19">
        <v>886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15">
      <c r="A20" t="s">
        <v>61</v>
      </c>
      <c r="B20" t="s">
        <v>62</v>
      </c>
      <c r="C20" t="s">
        <v>602</v>
      </c>
      <c r="D20">
        <v>648360</v>
      </c>
      <c r="E20" t="s">
        <v>365</v>
      </c>
      <c r="F20" t="s">
        <v>366</v>
      </c>
      <c r="G20" t="s">
        <v>367</v>
      </c>
      <c r="H20">
        <v>23755</v>
      </c>
      <c r="I20">
        <v>0</v>
      </c>
      <c r="J20">
        <v>0</v>
      </c>
      <c r="K20">
        <v>1</v>
      </c>
      <c r="L20">
        <v>1</v>
      </c>
      <c r="M20">
        <v>2</v>
      </c>
    </row>
    <row r="21" spans="1:13" x14ac:dyDescent="0.15">
      <c r="A21" s="15" t="s">
        <v>222</v>
      </c>
      <c r="B21" t="s">
        <v>223</v>
      </c>
      <c r="C21" s="5" t="s">
        <v>620</v>
      </c>
      <c r="D21" s="5">
        <v>406073</v>
      </c>
      <c r="E21" t="s">
        <v>476</v>
      </c>
      <c r="F21" t="s">
        <v>544</v>
      </c>
      <c r="G21" t="s">
        <v>545</v>
      </c>
      <c r="H21">
        <v>9346</v>
      </c>
      <c r="I21">
        <v>7</v>
      </c>
      <c r="J21">
        <v>7</v>
      </c>
      <c r="K21">
        <v>0</v>
      </c>
      <c r="L21">
        <v>0</v>
      </c>
      <c r="M21">
        <v>1</v>
      </c>
    </row>
    <row r="22" spans="1:13" x14ac:dyDescent="0.15">
      <c r="A22" s="15" t="s">
        <v>215</v>
      </c>
      <c r="B22" s="14" t="s">
        <v>216</v>
      </c>
      <c r="C22" s="5" t="s">
        <v>621</v>
      </c>
      <c r="D22">
        <v>7039</v>
      </c>
      <c r="E22" t="s">
        <v>452</v>
      </c>
      <c r="F22" t="s">
        <v>453</v>
      </c>
      <c r="G22" t="s">
        <v>454</v>
      </c>
      <c r="H22">
        <v>16641</v>
      </c>
      <c r="I22">
        <v>2</v>
      </c>
      <c r="J22">
        <v>2</v>
      </c>
      <c r="K22">
        <v>1</v>
      </c>
      <c r="L22">
        <v>1</v>
      </c>
      <c r="M22">
        <v>4</v>
      </c>
    </row>
    <row r="23" spans="1:13" x14ac:dyDescent="0.15">
      <c r="A23" s="15" t="s">
        <v>233</v>
      </c>
      <c r="B23" t="s">
        <v>234</v>
      </c>
      <c r="C23" s="5" t="s">
        <v>597</v>
      </c>
      <c r="D23" s="5">
        <v>9910</v>
      </c>
      <c r="E23" t="s">
        <v>464</v>
      </c>
      <c r="F23" t="s">
        <v>465</v>
      </c>
      <c r="G23" t="s">
        <v>466</v>
      </c>
      <c r="H23">
        <v>124913</v>
      </c>
      <c r="I23">
        <v>0</v>
      </c>
      <c r="J23">
        <v>0</v>
      </c>
      <c r="K23">
        <v>1</v>
      </c>
      <c r="L23">
        <v>1</v>
      </c>
      <c r="M23">
        <v>2</v>
      </c>
    </row>
    <row r="24" spans="1:13" x14ac:dyDescent="0.15">
      <c r="A24" t="s">
        <v>57</v>
      </c>
      <c r="B24" t="s">
        <v>58</v>
      </c>
      <c r="C24" t="s">
        <v>575</v>
      </c>
      <c r="D24">
        <v>206</v>
      </c>
      <c r="E24" t="s">
        <v>389</v>
      </c>
      <c r="F24" t="s">
        <v>390</v>
      </c>
      <c r="G24" t="s">
        <v>391</v>
      </c>
      <c r="H24">
        <v>11</v>
      </c>
      <c r="I24">
        <v>1</v>
      </c>
      <c r="J24">
        <v>1</v>
      </c>
      <c r="K24">
        <v>2</v>
      </c>
      <c r="L24">
        <v>2</v>
      </c>
      <c r="M24">
        <v>0</v>
      </c>
    </row>
    <row r="25" spans="1:13" x14ac:dyDescent="0.15">
      <c r="A25" s="20" t="s">
        <v>167</v>
      </c>
      <c r="B25" s="14" t="s">
        <v>560</v>
      </c>
      <c r="C25" s="5" t="s">
        <v>622</v>
      </c>
      <c r="D25" s="5">
        <v>5997</v>
      </c>
      <c r="E25" t="s">
        <v>434</v>
      </c>
      <c r="I25">
        <v>0</v>
      </c>
      <c r="J25">
        <v>0</v>
      </c>
      <c r="K25">
        <v>2</v>
      </c>
      <c r="L25">
        <v>2</v>
      </c>
      <c r="M25">
        <v>1</v>
      </c>
    </row>
    <row r="26" spans="1:13" x14ac:dyDescent="0.15">
      <c r="A26" t="s">
        <v>55</v>
      </c>
      <c r="B26" t="s">
        <v>56</v>
      </c>
      <c r="C26" t="s">
        <v>570</v>
      </c>
      <c r="D26">
        <v>1153943</v>
      </c>
      <c r="E26" t="s">
        <v>377</v>
      </c>
      <c r="F26" t="s">
        <v>378</v>
      </c>
      <c r="G26" t="s">
        <v>379</v>
      </c>
      <c r="H26">
        <v>68095</v>
      </c>
      <c r="I26">
        <v>0</v>
      </c>
      <c r="J26">
        <v>0</v>
      </c>
      <c r="K26">
        <v>2</v>
      </c>
      <c r="L26">
        <v>2</v>
      </c>
      <c r="M26">
        <v>1</v>
      </c>
    </row>
    <row r="27" spans="1:13" x14ac:dyDescent="0.15">
      <c r="A27" t="s">
        <v>53</v>
      </c>
      <c r="B27" t="s">
        <v>54</v>
      </c>
      <c r="C27" t="s">
        <v>603</v>
      </c>
      <c r="D27">
        <v>554151</v>
      </c>
      <c r="E27" t="s">
        <v>362</v>
      </c>
      <c r="F27" t="s">
        <v>363</v>
      </c>
      <c r="G27" t="s">
        <v>364</v>
      </c>
      <c r="H27">
        <v>25485</v>
      </c>
      <c r="I27">
        <v>0</v>
      </c>
      <c r="J27">
        <v>0</v>
      </c>
      <c r="K27">
        <v>0</v>
      </c>
      <c r="L27">
        <v>0</v>
      </c>
      <c r="M27">
        <v>3</v>
      </c>
    </row>
    <row r="28" spans="1:13" x14ac:dyDescent="0.15">
      <c r="A28" t="s">
        <v>3</v>
      </c>
      <c r="B28" t="s">
        <v>4</v>
      </c>
      <c r="C28" t="s">
        <v>571</v>
      </c>
      <c r="D28">
        <v>327402</v>
      </c>
      <c r="E28" t="s">
        <v>356</v>
      </c>
      <c r="F28" t="s">
        <v>357</v>
      </c>
      <c r="G28" t="s">
        <v>358</v>
      </c>
      <c r="H28">
        <v>22546</v>
      </c>
      <c r="I28">
        <v>0</v>
      </c>
      <c r="J28">
        <v>0</v>
      </c>
      <c r="K28">
        <v>1</v>
      </c>
      <c r="L28">
        <v>1</v>
      </c>
      <c r="M28">
        <v>0</v>
      </c>
    </row>
    <row r="29" spans="1:13" x14ac:dyDescent="0.15">
      <c r="A29" t="s">
        <v>38</v>
      </c>
      <c r="B29" t="s">
        <v>39</v>
      </c>
      <c r="C29" t="s">
        <v>582</v>
      </c>
      <c r="D29">
        <v>1506557</v>
      </c>
      <c r="E29" t="s">
        <v>383</v>
      </c>
      <c r="F29" t="s">
        <v>384</v>
      </c>
      <c r="G29" t="s">
        <v>385</v>
      </c>
      <c r="H29">
        <v>75770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 t="s">
        <v>116</v>
      </c>
      <c r="B30" t="s">
        <v>137</v>
      </c>
      <c r="C30" t="s">
        <v>566</v>
      </c>
      <c r="D30">
        <v>14203</v>
      </c>
      <c r="E30" t="s">
        <v>425</v>
      </c>
      <c r="F30" t="s">
        <v>426</v>
      </c>
      <c r="G30" t="s">
        <v>427</v>
      </c>
      <c r="H30">
        <v>134</v>
      </c>
      <c r="I30">
        <v>3</v>
      </c>
      <c r="J30">
        <v>3</v>
      </c>
      <c r="K30">
        <v>1</v>
      </c>
      <c r="L30">
        <v>1</v>
      </c>
      <c r="M30">
        <v>2</v>
      </c>
    </row>
    <row r="31" spans="1:13" x14ac:dyDescent="0.15">
      <c r="A31" t="s">
        <v>19</v>
      </c>
      <c r="B31" t="s">
        <v>20</v>
      </c>
      <c r="C31" t="s">
        <v>583</v>
      </c>
      <c r="D31">
        <v>1152</v>
      </c>
      <c r="E31" t="s">
        <v>314</v>
      </c>
      <c r="F31" t="s">
        <v>315</v>
      </c>
      <c r="G31" t="s">
        <v>316</v>
      </c>
      <c r="H31">
        <v>9825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 x14ac:dyDescent="0.15">
      <c r="A32" t="s">
        <v>118</v>
      </c>
      <c r="B32" s="14" t="s">
        <v>139</v>
      </c>
      <c r="C32" t="s">
        <v>595</v>
      </c>
      <c r="D32" s="5">
        <f>3182 -9253+ 9473 +3431- 1907 +544</f>
        <v>5470</v>
      </c>
      <c r="E32" t="s">
        <v>263</v>
      </c>
      <c r="F32" t="s">
        <v>264</v>
      </c>
      <c r="G32" t="s">
        <v>265</v>
      </c>
      <c r="H32">
        <v>102675</v>
      </c>
      <c r="I32">
        <v>0</v>
      </c>
      <c r="J32">
        <v>0</v>
      </c>
      <c r="K32">
        <v>4</v>
      </c>
      <c r="L32">
        <v>4</v>
      </c>
      <c r="M32">
        <v>1</v>
      </c>
    </row>
    <row r="33" spans="1:13" x14ac:dyDescent="0.15">
      <c r="A33" t="s">
        <v>32</v>
      </c>
      <c r="B33" t="s">
        <v>33</v>
      </c>
      <c r="C33" t="s">
        <v>565</v>
      </c>
      <c r="D33">
        <v>1905</v>
      </c>
      <c r="E33" t="s">
        <v>428</v>
      </c>
      <c r="F33" t="s">
        <v>429</v>
      </c>
      <c r="G33" t="s">
        <v>430</v>
      </c>
      <c r="H33">
        <v>88998</v>
      </c>
      <c r="I33">
        <v>5</v>
      </c>
      <c r="J33">
        <v>5</v>
      </c>
      <c r="K33">
        <v>0</v>
      </c>
      <c r="L33">
        <v>0</v>
      </c>
      <c r="M33">
        <v>2</v>
      </c>
    </row>
    <row r="34" spans="1:13" x14ac:dyDescent="0.15">
      <c r="A34" t="s">
        <v>81</v>
      </c>
      <c r="B34" t="s">
        <v>82</v>
      </c>
      <c r="C34" t="s">
        <v>604</v>
      </c>
      <c r="D34">
        <v>300497</v>
      </c>
      <c r="E34" t="s">
        <v>344</v>
      </c>
      <c r="F34" t="s">
        <v>345</v>
      </c>
      <c r="G34" t="s">
        <v>346</v>
      </c>
      <c r="H34">
        <v>9343</v>
      </c>
      <c r="I34">
        <v>0</v>
      </c>
      <c r="J34">
        <v>0</v>
      </c>
      <c r="K34">
        <v>0</v>
      </c>
      <c r="L34">
        <v>0</v>
      </c>
      <c r="M34">
        <v>1</v>
      </c>
    </row>
    <row r="35" spans="1:13" x14ac:dyDescent="0.15">
      <c r="A35" s="15" t="s">
        <v>210</v>
      </c>
      <c r="B35" t="s">
        <v>211</v>
      </c>
      <c r="C35" s="5" t="s">
        <v>576</v>
      </c>
      <c r="D35">
        <v>3255</v>
      </c>
      <c r="E35" t="s">
        <v>446</v>
      </c>
      <c r="F35" t="s">
        <v>447</v>
      </c>
      <c r="G35" t="s">
        <v>448</v>
      </c>
      <c r="H35">
        <v>52</v>
      </c>
      <c r="I35">
        <v>1</v>
      </c>
      <c r="J35">
        <v>1</v>
      </c>
      <c r="K35">
        <v>0</v>
      </c>
      <c r="L35">
        <v>0</v>
      </c>
      <c r="M35">
        <v>1</v>
      </c>
    </row>
    <row r="36" spans="1:13" x14ac:dyDescent="0.15">
      <c r="A36" s="15" t="s">
        <v>231</v>
      </c>
      <c r="B36" s="14" t="s">
        <v>232</v>
      </c>
      <c r="C36" s="5" t="s">
        <v>584</v>
      </c>
      <c r="D36" s="5">
        <v>94</v>
      </c>
      <c r="E36" t="s">
        <v>455</v>
      </c>
      <c r="F36" t="s">
        <v>456</v>
      </c>
      <c r="G36" t="s">
        <v>457</v>
      </c>
      <c r="H36">
        <v>24</v>
      </c>
      <c r="I36">
        <v>0</v>
      </c>
      <c r="J36">
        <v>0</v>
      </c>
      <c r="K36">
        <v>0</v>
      </c>
      <c r="L36">
        <v>0</v>
      </c>
      <c r="M36">
        <v>2</v>
      </c>
    </row>
    <row r="37" spans="1:13" x14ac:dyDescent="0.15">
      <c r="A37" s="20" t="s">
        <v>181</v>
      </c>
      <c r="B37" s="7" t="s">
        <v>182</v>
      </c>
      <c r="C37" s="5" t="s">
        <v>623</v>
      </c>
      <c r="D37" s="5">
        <v>2615</v>
      </c>
      <c r="E37" t="s">
        <v>523</v>
      </c>
      <c r="F37" t="s">
        <v>524</v>
      </c>
      <c r="G37" t="s">
        <v>525</v>
      </c>
      <c r="H37">
        <v>305</v>
      </c>
      <c r="I37">
        <v>1</v>
      </c>
      <c r="J37">
        <v>1</v>
      </c>
      <c r="K37">
        <v>0</v>
      </c>
      <c r="L37">
        <v>0</v>
      </c>
      <c r="M37">
        <v>1</v>
      </c>
    </row>
    <row r="38" spans="1:13" x14ac:dyDescent="0.15">
      <c r="A38" s="15" t="s">
        <v>224</v>
      </c>
      <c r="B38" t="s">
        <v>225</v>
      </c>
      <c r="C38" s="5" t="s">
        <v>624</v>
      </c>
      <c r="D38" s="5">
        <v>126709</v>
      </c>
      <c r="E38" t="s">
        <v>477</v>
      </c>
      <c r="F38" t="s">
        <v>478</v>
      </c>
      <c r="G38" t="s">
        <v>479</v>
      </c>
      <c r="H38">
        <v>6141</v>
      </c>
      <c r="I38">
        <v>0</v>
      </c>
      <c r="J38">
        <v>0</v>
      </c>
      <c r="K38">
        <v>0</v>
      </c>
      <c r="L38">
        <v>0</v>
      </c>
      <c r="M38">
        <v>4</v>
      </c>
    </row>
    <row r="39" spans="1:13" x14ac:dyDescent="0.15">
      <c r="A39" t="s">
        <v>111</v>
      </c>
      <c r="B39" t="s">
        <v>148</v>
      </c>
      <c r="C39" t="s">
        <v>578</v>
      </c>
      <c r="D39">
        <v>64997</v>
      </c>
      <c r="E39" t="s">
        <v>392</v>
      </c>
      <c r="F39" t="s">
        <v>393</v>
      </c>
      <c r="G39" t="s">
        <v>394</v>
      </c>
      <c r="H39">
        <v>28164</v>
      </c>
      <c r="I39">
        <v>1</v>
      </c>
      <c r="J39">
        <v>1</v>
      </c>
      <c r="K39">
        <v>2</v>
      </c>
      <c r="L39">
        <v>2</v>
      </c>
      <c r="M39">
        <v>2</v>
      </c>
    </row>
    <row r="40" spans="1:13" x14ac:dyDescent="0.15">
      <c r="A40" t="s">
        <v>83</v>
      </c>
      <c r="B40" t="s">
        <v>84</v>
      </c>
      <c r="C40" t="s">
        <v>569</v>
      </c>
      <c r="D40">
        <v>313595</v>
      </c>
      <c r="E40" t="s">
        <v>416</v>
      </c>
      <c r="F40" t="s">
        <v>417</v>
      </c>
      <c r="G40" t="s">
        <v>418</v>
      </c>
      <c r="H40">
        <v>20029</v>
      </c>
      <c r="I40">
        <v>2</v>
      </c>
      <c r="J40">
        <v>2</v>
      </c>
      <c r="K40">
        <v>0</v>
      </c>
      <c r="L40">
        <v>0</v>
      </c>
      <c r="M40">
        <v>0</v>
      </c>
    </row>
    <row r="41" spans="1:13" x14ac:dyDescent="0.15">
      <c r="A41" t="s">
        <v>11</v>
      </c>
      <c r="B41" t="s">
        <v>12</v>
      </c>
      <c r="C41" t="s">
        <v>584</v>
      </c>
      <c r="D41">
        <v>319720</v>
      </c>
      <c r="E41" t="s">
        <v>350</v>
      </c>
      <c r="F41" t="s">
        <v>351</v>
      </c>
      <c r="G41" t="s">
        <v>352</v>
      </c>
      <c r="H41">
        <v>25606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 s="20" t="s">
        <v>169</v>
      </c>
      <c r="B42" s="8" t="s">
        <v>170</v>
      </c>
      <c r="C42" s="5" t="s">
        <v>577</v>
      </c>
      <c r="D42" s="5">
        <v>16224</v>
      </c>
      <c r="E42" t="s">
        <v>505</v>
      </c>
      <c r="F42" t="s">
        <v>506</v>
      </c>
      <c r="G42" t="s">
        <v>507</v>
      </c>
      <c r="H42">
        <v>633</v>
      </c>
      <c r="I42">
        <v>0</v>
      </c>
      <c r="J42">
        <v>0</v>
      </c>
      <c r="K42">
        <v>1</v>
      </c>
      <c r="L42">
        <v>1</v>
      </c>
      <c r="M42">
        <v>1</v>
      </c>
    </row>
    <row r="43" spans="1:13" x14ac:dyDescent="0.15">
      <c r="A43" s="20" t="s">
        <v>195</v>
      </c>
      <c r="B43" s="8" t="s">
        <v>196</v>
      </c>
      <c r="C43" s="5" t="s">
        <v>625</v>
      </c>
      <c r="D43" s="5">
        <v>1498</v>
      </c>
      <c r="E43" t="s">
        <v>538</v>
      </c>
      <c r="F43" t="s">
        <v>539</v>
      </c>
      <c r="G43" t="s">
        <v>540</v>
      </c>
      <c r="H43">
        <v>64</v>
      </c>
      <c r="I43">
        <v>12</v>
      </c>
      <c r="J43">
        <v>12</v>
      </c>
      <c r="K43">
        <v>1</v>
      </c>
      <c r="L43">
        <v>1</v>
      </c>
      <c r="M43">
        <v>2</v>
      </c>
    </row>
    <row r="44" spans="1:13" x14ac:dyDescent="0.15">
      <c r="A44" t="s">
        <v>119</v>
      </c>
      <c r="B44" t="s">
        <v>140</v>
      </c>
      <c r="C44" t="s">
        <v>596</v>
      </c>
      <c r="D44">
        <v>1003</v>
      </c>
      <c r="E44" t="s">
        <v>311</v>
      </c>
      <c r="F44" t="s">
        <v>312</v>
      </c>
      <c r="G44" t="s">
        <v>313</v>
      </c>
      <c r="H44">
        <v>143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15">
      <c r="A45" t="s">
        <v>25</v>
      </c>
      <c r="B45" t="s">
        <v>26</v>
      </c>
      <c r="C45" t="s">
        <v>585</v>
      </c>
      <c r="D45">
        <v>255</v>
      </c>
      <c r="E45" t="s">
        <v>293</v>
      </c>
      <c r="F45" t="s">
        <v>294</v>
      </c>
      <c r="G45" t="s">
        <v>295</v>
      </c>
      <c r="H45">
        <v>14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 t="s">
        <v>9</v>
      </c>
      <c r="B46" t="s">
        <v>10</v>
      </c>
      <c r="C46" t="s">
        <v>574</v>
      </c>
      <c r="D46">
        <v>78804</v>
      </c>
      <c r="E46" t="s">
        <v>395</v>
      </c>
      <c r="F46" t="s">
        <v>396</v>
      </c>
      <c r="G46" t="s">
        <v>397</v>
      </c>
      <c r="H46">
        <v>29562</v>
      </c>
      <c r="I46">
        <v>1</v>
      </c>
      <c r="J46">
        <v>1</v>
      </c>
      <c r="K46">
        <v>1</v>
      </c>
      <c r="L46">
        <v>1</v>
      </c>
      <c r="M46">
        <v>2</v>
      </c>
    </row>
    <row r="47" spans="1:13" x14ac:dyDescent="0.15">
      <c r="A47" t="s">
        <v>70</v>
      </c>
      <c r="B47" t="s">
        <v>71</v>
      </c>
      <c r="C47" t="s">
        <v>605</v>
      </c>
      <c r="D47">
        <v>517616</v>
      </c>
      <c r="E47" t="s">
        <v>359</v>
      </c>
      <c r="F47" t="s">
        <v>360</v>
      </c>
      <c r="G47" t="s">
        <v>361</v>
      </c>
      <c r="H47">
        <v>15908</v>
      </c>
      <c r="I47">
        <v>1</v>
      </c>
      <c r="J47">
        <v>1</v>
      </c>
      <c r="K47">
        <v>0</v>
      </c>
      <c r="L47">
        <v>0</v>
      </c>
      <c r="M47">
        <v>1</v>
      </c>
    </row>
    <row r="48" spans="1:13" x14ac:dyDescent="0.15">
      <c r="A48" s="17" t="s">
        <v>552</v>
      </c>
      <c r="B48" t="s">
        <v>553</v>
      </c>
      <c r="C48" s="5" t="s">
        <v>623</v>
      </c>
      <c r="D48" s="5">
        <v>193601</v>
      </c>
      <c r="E48" t="s">
        <v>554</v>
      </c>
      <c r="F48" t="s">
        <v>555</v>
      </c>
      <c r="G48" t="s">
        <v>556</v>
      </c>
      <c r="H48">
        <v>159923</v>
      </c>
      <c r="I48">
        <v>1</v>
      </c>
      <c r="J48">
        <v>1</v>
      </c>
      <c r="K48">
        <v>0</v>
      </c>
      <c r="L48">
        <v>0</v>
      </c>
      <c r="M48">
        <v>3</v>
      </c>
    </row>
    <row r="49" spans="1:13" x14ac:dyDescent="0.15">
      <c r="A49" t="s">
        <v>106</v>
      </c>
      <c r="B49" s="14" t="s">
        <v>157</v>
      </c>
      <c r="C49" t="s">
        <v>576</v>
      </c>
      <c r="D49" s="5">
        <v>17250</v>
      </c>
      <c r="E49" t="s">
        <v>434</v>
      </c>
      <c r="I49">
        <v>1</v>
      </c>
      <c r="J49">
        <v>1</v>
      </c>
      <c r="K49">
        <v>1</v>
      </c>
      <c r="L49">
        <v>1</v>
      </c>
      <c r="M49">
        <v>2</v>
      </c>
    </row>
    <row r="50" spans="1:13" x14ac:dyDescent="0.15">
      <c r="A50" t="s">
        <v>125</v>
      </c>
      <c r="B50" s="14" t="s">
        <v>562</v>
      </c>
      <c r="C50" t="s">
        <v>598</v>
      </c>
      <c r="D50" s="5">
        <v>4080</v>
      </c>
      <c r="E50" t="s">
        <v>434</v>
      </c>
      <c r="I50">
        <v>0</v>
      </c>
      <c r="J50">
        <v>0</v>
      </c>
      <c r="K50">
        <v>0</v>
      </c>
      <c r="L50">
        <v>0</v>
      </c>
      <c r="M50">
        <v>2</v>
      </c>
    </row>
    <row r="51" spans="1:13" x14ac:dyDescent="0.15">
      <c r="A51" s="20" t="s">
        <v>189</v>
      </c>
      <c r="B51" s="8" t="s">
        <v>190</v>
      </c>
      <c r="C51" s="5" t="s">
        <v>617</v>
      </c>
      <c r="D51" s="5">
        <v>833606</v>
      </c>
      <c r="E51" t="s">
        <v>532</v>
      </c>
      <c r="F51" t="s">
        <v>533</v>
      </c>
      <c r="G51" t="s">
        <v>534</v>
      </c>
      <c r="H51">
        <v>94559</v>
      </c>
      <c r="I51">
        <v>2</v>
      </c>
      <c r="J51">
        <v>2</v>
      </c>
      <c r="K51">
        <v>0</v>
      </c>
      <c r="L51">
        <v>0</v>
      </c>
      <c r="M51">
        <v>2</v>
      </c>
    </row>
    <row r="52" spans="1:13" x14ac:dyDescent="0.15">
      <c r="A52" t="s">
        <v>113</v>
      </c>
      <c r="B52" t="s">
        <v>149</v>
      </c>
      <c r="C52" t="s">
        <v>605</v>
      </c>
      <c r="D52">
        <v>627</v>
      </c>
      <c r="E52" t="s">
        <v>308</v>
      </c>
      <c r="F52" t="s">
        <v>309</v>
      </c>
      <c r="G52" t="s">
        <v>310</v>
      </c>
      <c r="H52">
        <v>34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15">
      <c r="A53" s="20" t="s">
        <v>171</v>
      </c>
      <c r="B53" s="8" t="s">
        <v>172</v>
      </c>
      <c r="C53" s="5" t="s">
        <v>622</v>
      </c>
      <c r="D53" s="5">
        <v>231</v>
      </c>
      <c r="E53" t="s">
        <v>508</v>
      </c>
      <c r="F53" t="s">
        <v>509</v>
      </c>
      <c r="G53" t="s">
        <v>510</v>
      </c>
      <c r="H53">
        <v>9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15">
      <c r="A54" t="s">
        <v>91</v>
      </c>
      <c r="B54" t="s">
        <v>92</v>
      </c>
      <c r="C54" t="s">
        <v>571</v>
      </c>
      <c r="D54">
        <v>216</v>
      </c>
      <c r="E54" t="s">
        <v>281</v>
      </c>
      <c r="F54" t="s">
        <v>282</v>
      </c>
      <c r="G54" t="s">
        <v>283</v>
      </c>
      <c r="H54">
        <v>82652</v>
      </c>
      <c r="I54">
        <v>0</v>
      </c>
      <c r="J54">
        <v>0</v>
      </c>
      <c r="K54">
        <v>0</v>
      </c>
      <c r="L54">
        <v>0</v>
      </c>
      <c r="M54">
        <v>1</v>
      </c>
    </row>
    <row r="55" spans="1:13" x14ac:dyDescent="0.15">
      <c r="A55" s="20" t="s">
        <v>159</v>
      </c>
      <c r="B55" s="8" t="s">
        <v>160</v>
      </c>
      <c r="C55" s="5" t="s">
        <v>585</v>
      </c>
      <c r="D55" s="5">
        <v>230</v>
      </c>
      <c r="E55" t="s">
        <v>493</v>
      </c>
      <c r="F55" t="s">
        <v>494</v>
      </c>
      <c r="G55" t="s">
        <v>495</v>
      </c>
      <c r="H55">
        <v>26</v>
      </c>
      <c r="I55">
        <v>2</v>
      </c>
      <c r="J55">
        <v>2</v>
      </c>
      <c r="K55">
        <v>0</v>
      </c>
      <c r="L55">
        <v>0</v>
      </c>
      <c r="M55">
        <v>1</v>
      </c>
    </row>
    <row r="56" spans="1:13" x14ac:dyDescent="0.15">
      <c r="A56" t="s">
        <v>114</v>
      </c>
      <c r="B56" t="s">
        <v>436</v>
      </c>
      <c r="C56" t="s">
        <v>609</v>
      </c>
      <c r="D56" s="5">
        <v>346</v>
      </c>
      <c r="E56" t="s">
        <v>434</v>
      </c>
      <c r="I56">
        <v>0</v>
      </c>
      <c r="J56">
        <v>0</v>
      </c>
      <c r="K56">
        <v>0</v>
      </c>
    </row>
    <row r="57" spans="1:13" x14ac:dyDescent="0.15">
      <c r="A57" t="s">
        <v>64</v>
      </c>
      <c r="B57" t="s">
        <v>65</v>
      </c>
      <c r="C57" t="s">
        <v>576</v>
      </c>
      <c r="D57">
        <v>1198276</v>
      </c>
      <c r="E57" t="s">
        <v>380</v>
      </c>
      <c r="F57" t="s">
        <v>381</v>
      </c>
      <c r="G57" t="s">
        <v>382</v>
      </c>
      <c r="H57">
        <v>62556</v>
      </c>
      <c r="I57">
        <v>0</v>
      </c>
      <c r="J57">
        <v>0</v>
      </c>
      <c r="K57">
        <v>1</v>
      </c>
      <c r="L57">
        <v>1</v>
      </c>
      <c r="M57">
        <v>2</v>
      </c>
    </row>
    <row r="58" spans="1:13" x14ac:dyDescent="0.15">
      <c r="A58" t="s">
        <v>40</v>
      </c>
      <c r="B58" t="s">
        <v>41</v>
      </c>
      <c r="C58" t="s">
        <v>586</v>
      </c>
      <c r="D58">
        <v>9912</v>
      </c>
      <c r="E58" t="s">
        <v>326</v>
      </c>
      <c r="F58" t="s">
        <v>327</v>
      </c>
      <c r="G58" t="s">
        <v>328</v>
      </c>
      <c r="H58">
        <v>24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x14ac:dyDescent="0.15">
      <c r="A59" t="s">
        <v>115</v>
      </c>
      <c r="B59" t="s">
        <v>147</v>
      </c>
      <c r="C59" t="s">
        <v>610</v>
      </c>
      <c r="D59">
        <v>23099</v>
      </c>
      <c r="E59" t="s">
        <v>332</v>
      </c>
      <c r="F59" t="s">
        <v>333</v>
      </c>
      <c r="G59" t="s">
        <v>334</v>
      </c>
      <c r="H59">
        <v>283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15">
      <c r="A60" s="15" t="s">
        <v>238</v>
      </c>
      <c r="B60" t="s">
        <v>237</v>
      </c>
      <c r="C60" s="5" t="s">
        <v>625</v>
      </c>
      <c r="D60" s="5">
        <v>1439</v>
      </c>
      <c r="E60" t="s">
        <v>541</v>
      </c>
      <c r="F60" t="s">
        <v>542</v>
      </c>
      <c r="G60" t="s">
        <v>543</v>
      </c>
      <c r="H60">
        <v>223042</v>
      </c>
      <c r="I60">
        <v>2</v>
      </c>
      <c r="J60">
        <v>2</v>
      </c>
      <c r="K60">
        <v>0</v>
      </c>
      <c r="L60">
        <v>2</v>
      </c>
      <c r="M60">
        <v>0</v>
      </c>
    </row>
    <row r="61" spans="1:13" x14ac:dyDescent="0.15">
      <c r="A61" s="15" t="s">
        <v>235</v>
      </c>
      <c r="B61" t="s">
        <v>236</v>
      </c>
      <c r="C61" s="5" t="s">
        <v>626</v>
      </c>
      <c r="D61" s="5">
        <v>916</v>
      </c>
      <c r="E61" t="s">
        <v>467</v>
      </c>
      <c r="F61" t="s">
        <v>468</v>
      </c>
      <c r="G61" t="s">
        <v>469</v>
      </c>
      <c r="H61">
        <v>558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15">
      <c r="A62" s="20" t="s">
        <v>173</v>
      </c>
      <c r="B62" s="8" t="s">
        <v>174</v>
      </c>
      <c r="C62" s="5" t="s">
        <v>577</v>
      </c>
      <c r="D62" s="5">
        <v>67253</v>
      </c>
      <c r="E62" t="s">
        <v>511</v>
      </c>
      <c r="F62" t="s">
        <v>512</v>
      </c>
      <c r="G62" t="s">
        <v>513</v>
      </c>
      <c r="H62">
        <v>1256</v>
      </c>
      <c r="I62">
        <v>4</v>
      </c>
      <c r="J62">
        <v>4</v>
      </c>
      <c r="K62">
        <v>0</v>
      </c>
      <c r="L62">
        <v>0</v>
      </c>
      <c r="M62">
        <v>1</v>
      </c>
    </row>
    <row r="63" spans="1:13" x14ac:dyDescent="0.15">
      <c r="A63" t="s">
        <v>17</v>
      </c>
      <c r="B63" t="s">
        <v>18</v>
      </c>
      <c r="C63" t="s">
        <v>587</v>
      </c>
      <c r="D63">
        <v>321546</v>
      </c>
      <c r="E63" t="s">
        <v>353</v>
      </c>
      <c r="F63" t="s">
        <v>354</v>
      </c>
      <c r="G63" t="s">
        <v>355</v>
      </c>
      <c r="H63">
        <v>59857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15">
      <c r="A64" t="s">
        <v>126</v>
      </c>
      <c r="B64" t="s">
        <v>145</v>
      </c>
      <c r="C64" t="s">
        <v>599</v>
      </c>
      <c r="D64">
        <v>201</v>
      </c>
      <c r="E64" t="s">
        <v>278</v>
      </c>
      <c r="F64" t="s">
        <v>279</v>
      </c>
      <c r="G64" t="s">
        <v>280</v>
      </c>
      <c r="H64">
        <v>6</v>
      </c>
      <c r="I64">
        <v>0</v>
      </c>
      <c r="J64">
        <v>0</v>
      </c>
      <c r="K64">
        <v>0</v>
      </c>
      <c r="L64">
        <v>0</v>
      </c>
      <c r="M64">
        <v>2</v>
      </c>
    </row>
    <row r="65" spans="1:13" x14ac:dyDescent="0.15">
      <c r="A65" s="20" t="s">
        <v>165</v>
      </c>
      <c r="B65" s="8" t="s">
        <v>166</v>
      </c>
      <c r="C65" s="5" t="s">
        <v>623</v>
      </c>
      <c r="D65" s="5">
        <v>20847</v>
      </c>
      <c r="E65" t="s">
        <v>502</v>
      </c>
      <c r="F65" t="s">
        <v>503</v>
      </c>
      <c r="G65" t="s">
        <v>504</v>
      </c>
      <c r="H65">
        <v>154</v>
      </c>
      <c r="I65">
        <v>0</v>
      </c>
      <c r="J65">
        <v>0</v>
      </c>
      <c r="K65">
        <v>0</v>
      </c>
      <c r="L65">
        <v>0</v>
      </c>
      <c r="M65">
        <v>1</v>
      </c>
    </row>
    <row r="66" spans="1:13" x14ac:dyDescent="0.15">
      <c r="A66" t="s">
        <v>87</v>
      </c>
      <c r="B66" t="s">
        <v>88</v>
      </c>
      <c r="C66" t="s">
        <v>611</v>
      </c>
      <c r="D66">
        <v>154</v>
      </c>
      <c r="E66" t="s">
        <v>275</v>
      </c>
      <c r="F66" t="s">
        <v>276</v>
      </c>
      <c r="G66" t="s">
        <v>277</v>
      </c>
      <c r="H66">
        <v>2364</v>
      </c>
      <c r="I66">
        <v>0</v>
      </c>
      <c r="J66">
        <v>0</v>
      </c>
      <c r="K66">
        <v>0</v>
      </c>
      <c r="L66">
        <v>0</v>
      </c>
      <c r="M66">
        <v>3</v>
      </c>
    </row>
    <row r="67" spans="1:13" x14ac:dyDescent="0.15">
      <c r="A67" s="20" t="s">
        <v>191</v>
      </c>
      <c r="B67" s="8" t="s">
        <v>192</v>
      </c>
      <c r="C67" s="5" t="s">
        <v>627</v>
      </c>
      <c r="D67" s="5">
        <v>7688</v>
      </c>
      <c r="E67" t="s">
        <v>434</v>
      </c>
      <c r="I67">
        <v>1</v>
      </c>
      <c r="J67">
        <v>0</v>
      </c>
      <c r="K67">
        <v>0</v>
      </c>
    </row>
    <row r="68" spans="1:13" x14ac:dyDescent="0.15">
      <c r="A68" s="20" t="s">
        <v>163</v>
      </c>
      <c r="B68" s="8" t="s">
        <v>164</v>
      </c>
      <c r="C68" s="5" t="s">
        <v>628</v>
      </c>
      <c r="D68" s="5">
        <v>53764</v>
      </c>
      <c r="E68" t="s">
        <v>499</v>
      </c>
      <c r="F68" t="s">
        <v>500</v>
      </c>
      <c r="G68" t="s">
        <v>501</v>
      </c>
      <c r="H68">
        <v>2616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 x14ac:dyDescent="0.15">
      <c r="A69" s="20" t="s">
        <v>161</v>
      </c>
      <c r="B69" s="8" t="s">
        <v>162</v>
      </c>
      <c r="C69" s="5" t="s">
        <v>629</v>
      </c>
      <c r="D69" s="5">
        <v>579</v>
      </c>
      <c r="E69" t="s">
        <v>496</v>
      </c>
      <c r="F69" t="s">
        <v>497</v>
      </c>
      <c r="G69" t="s">
        <v>498</v>
      </c>
      <c r="H69">
        <v>38</v>
      </c>
      <c r="I69">
        <v>1</v>
      </c>
      <c r="J69">
        <v>1</v>
      </c>
      <c r="K69">
        <v>0</v>
      </c>
      <c r="L69">
        <v>0</v>
      </c>
      <c r="M69">
        <v>1</v>
      </c>
    </row>
    <row r="70" spans="1:13" x14ac:dyDescent="0.15">
      <c r="A70" t="s">
        <v>98</v>
      </c>
      <c r="B70" t="s">
        <v>99</v>
      </c>
      <c r="C70" t="s">
        <v>612</v>
      </c>
      <c r="D70">
        <v>245</v>
      </c>
      <c r="E70" t="s">
        <v>290</v>
      </c>
      <c r="F70" t="s">
        <v>291</v>
      </c>
      <c r="G70" t="s">
        <v>292</v>
      </c>
      <c r="H70">
        <v>155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 t="s">
        <v>120</v>
      </c>
      <c r="B71" t="s">
        <v>141</v>
      </c>
      <c r="C71" t="s">
        <v>574</v>
      </c>
      <c r="D71">
        <v>349052</v>
      </c>
      <c r="E71" t="s">
        <v>398</v>
      </c>
      <c r="F71" t="s">
        <v>399</v>
      </c>
      <c r="G71" t="s">
        <v>400</v>
      </c>
      <c r="H71">
        <v>30518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15">
      <c r="A72" t="s">
        <v>46</v>
      </c>
      <c r="B72" t="s">
        <v>47</v>
      </c>
      <c r="C72" t="s">
        <v>588</v>
      </c>
      <c r="D72">
        <v>925383</v>
      </c>
      <c r="E72" t="s">
        <v>374</v>
      </c>
      <c r="F72" t="s">
        <v>375</v>
      </c>
      <c r="G72" t="s">
        <v>376</v>
      </c>
      <c r="H72">
        <v>91022</v>
      </c>
      <c r="I72">
        <v>0</v>
      </c>
      <c r="J72">
        <v>0</v>
      </c>
      <c r="K72">
        <v>0</v>
      </c>
      <c r="L72">
        <v>0</v>
      </c>
      <c r="M72">
        <v>2</v>
      </c>
    </row>
    <row r="73" spans="1:13" x14ac:dyDescent="0.15">
      <c r="A73" s="15" t="s">
        <v>244</v>
      </c>
      <c r="B73" t="s">
        <v>245</v>
      </c>
      <c r="C73" s="5" t="s">
        <v>585</v>
      </c>
      <c r="D73" s="5">
        <v>887</v>
      </c>
      <c r="E73" t="s">
        <v>486</v>
      </c>
      <c r="F73" t="s">
        <v>487</v>
      </c>
      <c r="G73" t="s">
        <v>488</v>
      </c>
      <c r="H73">
        <v>160</v>
      </c>
      <c r="I73">
        <v>3</v>
      </c>
      <c r="J73">
        <v>3</v>
      </c>
      <c r="K73">
        <v>0</v>
      </c>
      <c r="L73">
        <v>0</v>
      </c>
      <c r="M73">
        <v>2</v>
      </c>
    </row>
    <row r="74" spans="1:13" x14ac:dyDescent="0.15">
      <c r="A74" t="s">
        <v>79</v>
      </c>
      <c r="B74" t="s">
        <v>80</v>
      </c>
      <c r="C74" t="s">
        <v>606</v>
      </c>
      <c r="D74">
        <v>387</v>
      </c>
      <c r="E74" t="s">
        <v>296</v>
      </c>
      <c r="F74" t="s">
        <v>297</v>
      </c>
      <c r="G74" t="s">
        <v>298</v>
      </c>
      <c r="H74">
        <v>181</v>
      </c>
      <c r="I74">
        <v>0</v>
      </c>
      <c r="J74">
        <v>0</v>
      </c>
      <c r="K74">
        <v>0</v>
      </c>
      <c r="L74">
        <v>0</v>
      </c>
      <c r="M74">
        <v>2</v>
      </c>
    </row>
    <row r="75" spans="1:13" x14ac:dyDescent="0.15">
      <c r="A75" t="s">
        <v>117</v>
      </c>
      <c r="B75" t="s">
        <v>138</v>
      </c>
      <c r="C75" t="s">
        <v>594</v>
      </c>
      <c r="D75">
        <v>236</v>
      </c>
      <c r="E75" t="s">
        <v>287</v>
      </c>
      <c r="F75" t="s">
        <v>288</v>
      </c>
      <c r="G75" t="s">
        <v>289</v>
      </c>
      <c r="H75">
        <v>54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15">
      <c r="A76" t="s">
        <v>42</v>
      </c>
      <c r="B76" t="s">
        <v>43</v>
      </c>
      <c r="C76" t="s">
        <v>589</v>
      </c>
      <c r="D76">
        <v>886293</v>
      </c>
      <c r="E76" t="s">
        <v>371</v>
      </c>
      <c r="F76" t="s">
        <v>372</v>
      </c>
      <c r="G76" t="s">
        <v>373</v>
      </c>
      <c r="H76">
        <v>87670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15">
      <c r="A77" t="s">
        <v>93</v>
      </c>
      <c r="B77" t="s">
        <v>94</v>
      </c>
      <c r="C77" t="s">
        <v>564</v>
      </c>
      <c r="D77">
        <v>1146</v>
      </c>
      <c r="E77" t="s">
        <v>431</v>
      </c>
      <c r="F77" t="s">
        <v>432</v>
      </c>
      <c r="G77" t="s">
        <v>433</v>
      </c>
      <c r="H77">
        <v>166</v>
      </c>
      <c r="I77">
        <v>114</v>
      </c>
      <c r="J77">
        <v>114</v>
      </c>
      <c r="K77">
        <v>25</v>
      </c>
      <c r="L77">
        <v>25</v>
      </c>
      <c r="M77">
        <v>5</v>
      </c>
    </row>
    <row r="78" spans="1:13" x14ac:dyDescent="0.15">
      <c r="A78" t="s">
        <v>127</v>
      </c>
      <c r="B78" t="s">
        <v>146</v>
      </c>
      <c r="C78" t="s">
        <v>579</v>
      </c>
      <c r="D78">
        <v>3411433</v>
      </c>
      <c r="E78" t="s">
        <v>386</v>
      </c>
      <c r="F78" t="s">
        <v>387</v>
      </c>
      <c r="G78" t="s">
        <v>388</v>
      </c>
      <c r="H78">
        <v>220854</v>
      </c>
      <c r="I78">
        <v>0</v>
      </c>
      <c r="J78">
        <v>0</v>
      </c>
      <c r="K78">
        <v>0</v>
      </c>
      <c r="L78">
        <v>0</v>
      </c>
      <c r="M78">
        <v>2</v>
      </c>
    </row>
    <row r="79" spans="1:13" x14ac:dyDescent="0.15">
      <c r="A79" t="s">
        <v>121</v>
      </c>
      <c r="B79" t="s">
        <v>142</v>
      </c>
      <c r="C79" t="s">
        <v>597</v>
      </c>
      <c r="D79">
        <v>7074</v>
      </c>
      <c r="E79" t="s">
        <v>323</v>
      </c>
      <c r="F79" t="s">
        <v>324</v>
      </c>
      <c r="G79" t="s">
        <v>325</v>
      </c>
      <c r="H79">
        <v>11476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15">
      <c r="A80" t="s">
        <v>13</v>
      </c>
      <c r="B80" t="s">
        <v>14</v>
      </c>
      <c r="C80" t="s">
        <v>584</v>
      </c>
      <c r="D80">
        <v>24548</v>
      </c>
      <c r="E80" t="s">
        <v>335</v>
      </c>
      <c r="F80" t="s">
        <v>336</v>
      </c>
      <c r="G80" t="s">
        <v>337</v>
      </c>
      <c r="H80">
        <v>2070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15">
      <c r="A81" t="s">
        <v>29</v>
      </c>
      <c r="B81" t="s">
        <v>30</v>
      </c>
      <c r="C81" t="s">
        <v>590</v>
      </c>
      <c r="D81">
        <v>237996</v>
      </c>
      <c r="E81" t="s">
        <v>341</v>
      </c>
      <c r="F81" t="s">
        <v>342</v>
      </c>
      <c r="G81" t="s">
        <v>343</v>
      </c>
      <c r="H81">
        <v>17269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 t="s">
        <v>123</v>
      </c>
      <c r="B82" t="s">
        <v>144</v>
      </c>
      <c r="C82" t="s">
        <v>568</v>
      </c>
      <c r="D82">
        <v>1246</v>
      </c>
      <c r="E82" t="s">
        <v>317</v>
      </c>
      <c r="F82" t="s">
        <v>318</v>
      </c>
      <c r="G82" t="s">
        <v>319</v>
      </c>
      <c r="H82">
        <v>10289</v>
      </c>
      <c r="I82">
        <v>0</v>
      </c>
      <c r="J82">
        <v>0</v>
      </c>
      <c r="K82">
        <v>0</v>
      </c>
      <c r="L82">
        <v>0</v>
      </c>
      <c r="M82">
        <v>1</v>
      </c>
    </row>
    <row r="83" spans="1:13" x14ac:dyDescent="0.15">
      <c r="A83" s="20" t="s">
        <v>175</v>
      </c>
      <c r="B83" s="8" t="s">
        <v>176</v>
      </c>
      <c r="C83" s="5" t="s">
        <v>630</v>
      </c>
      <c r="D83" s="5">
        <v>8213</v>
      </c>
      <c r="E83" t="s">
        <v>514</v>
      </c>
      <c r="F83" t="s">
        <v>515</v>
      </c>
      <c r="G83" t="s">
        <v>516</v>
      </c>
      <c r="H83">
        <v>2533</v>
      </c>
      <c r="I83">
        <v>0</v>
      </c>
      <c r="J83">
        <v>0</v>
      </c>
      <c r="K83">
        <v>0</v>
      </c>
      <c r="L83">
        <v>0</v>
      </c>
      <c r="M83">
        <v>2</v>
      </c>
    </row>
    <row r="84" spans="1:13" x14ac:dyDescent="0.15">
      <c r="A84" s="20" t="s">
        <v>177</v>
      </c>
      <c r="B84" s="8" t="s">
        <v>178</v>
      </c>
      <c r="C84" s="5" t="s">
        <v>603</v>
      </c>
      <c r="D84" s="5">
        <v>119448</v>
      </c>
      <c r="E84" t="s">
        <v>517</v>
      </c>
      <c r="F84" t="s">
        <v>518</v>
      </c>
      <c r="G84" t="s">
        <v>519</v>
      </c>
      <c r="H84">
        <v>4228</v>
      </c>
      <c r="I84">
        <v>0</v>
      </c>
      <c r="J84">
        <v>0</v>
      </c>
      <c r="K84">
        <v>0</v>
      </c>
      <c r="L84">
        <v>0</v>
      </c>
      <c r="M84">
        <v>2</v>
      </c>
    </row>
    <row r="85" spans="1:13" x14ac:dyDescent="0.15">
      <c r="A85" s="20" t="s">
        <v>185</v>
      </c>
      <c r="B85" s="7" t="s">
        <v>186</v>
      </c>
      <c r="C85" s="5" t="s">
        <v>631</v>
      </c>
      <c r="D85" s="5">
        <v>1701</v>
      </c>
      <c r="E85" t="s">
        <v>526</v>
      </c>
      <c r="F85" t="s">
        <v>527</v>
      </c>
      <c r="G85" t="s">
        <v>528</v>
      </c>
      <c r="H85">
        <v>461</v>
      </c>
      <c r="I85">
        <v>8</v>
      </c>
      <c r="J85">
        <v>8</v>
      </c>
      <c r="K85">
        <v>1</v>
      </c>
      <c r="L85">
        <v>1</v>
      </c>
      <c r="M85">
        <v>2</v>
      </c>
    </row>
    <row r="86" spans="1:13" x14ac:dyDescent="0.15">
      <c r="A86" s="20" t="s">
        <v>193</v>
      </c>
      <c r="B86" s="8" t="s">
        <v>194</v>
      </c>
      <c r="C86" s="5" t="s">
        <v>632</v>
      </c>
      <c r="D86" s="5">
        <v>400</v>
      </c>
      <c r="E86" t="s">
        <v>535</v>
      </c>
      <c r="F86" t="s">
        <v>536</v>
      </c>
      <c r="G86" t="s">
        <v>537</v>
      </c>
      <c r="H86">
        <v>25</v>
      </c>
      <c r="I86">
        <v>3</v>
      </c>
      <c r="J86">
        <v>3</v>
      </c>
      <c r="K86">
        <v>2</v>
      </c>
      <c r="L86">
        <v>2</v>
      </c>
      <c r="M86">
        <v>1</v>
      </c>
    </row>
    <row r="87" spans="1:13" x14ac:dyDescent="0.15">
      <c r="A87" t="s">
        <v>77</v>
      </c>
      <c r="B87" t="s">
        <v>78</v>
      </c>
      <c r="C87" t="s">
        <v>570</v>
      </c>
      <c r="D87">
        <v>1428</v>
      </c>
      <c r="E87" t="s">
        <v>407</v>
      </c>
      <c r="F87" t="s">
        <v>408</v>
      </c>
      <c r="G87" t="s">
        <v>409</v>
      </c>
      <c r="H87">
        <v>8960</v>
      </c>
      <c r="I87">
        <v>2</v>
      </c>
      <c r="J87">
        <v>2</v>
      </c>
      <c r="K87">
        <v>2</v>
      </c>
      <c r="L87">
        <v>2</v>
      </c>
      <c r="M87">
        <v>2</v>
      </c>
    </row>
    <row r="88" spans="1:13" x14ac:dyDescent="0.15">
      <c r="A88" t="s">
        <v>122</v>
      </c>
      <c r="B88" t="s">
        <v>143</v>
      </c>
      <c r="C88" t="s">
        <v>573</v>
      </c>
      <c r="D88">
        <v>59463</v>
      </c>
      <c r="E88" t="s">
        <v>338</v>
      </c>
      <c r="F88" t="s">
        <v>339</v>
      </c>
      <c r="G88" t="s">
        <v>340</v>
      </c>
      <c r="H88">
        <v>59187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15">
      <c r="A89" t="s">
        <v>96</v>
      </c>
      <c r="B89" t="s">
        <v>97</v>
      </c>
      <c r="C89" t="s">
        <v>611</v>
      </c>
      <c r="D89">
        <v>233</v>
      </c>
      <c r="E89" t="s">
        <v>284</v>
      </c>
      <c r="F89" t="s">
        <v>285</v>
      </c>
      <c r="G89" t="s">
        <v>286</v>
      </c>
      <c r="H89">
        <v>3322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 s="15" t="s">
        <v>242</v>
      </c>
      <c r="B90" t="s">
        <v>243</v>
      </c>
      <c r="C90" s="5" t="s">
        <v>585</v>
      </c>
      <c r="D90" s="5">
        <v>302</v>
      </c>
      <c r="E90" t="s">
        <v>480</v>
      </c>
      <c r="F90" t="s">
        <v>481</v>
      </c>
      <c r="G90" t="s">
        <v>482</v>
      </c>
      <c r="H90">
        <v>60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 t="s">
        <v>108</v>
      </c>
      <c r="B91" t="s">
        <v>136</v>
      </c>
      <c r="C91" t="s">
        <v>581</v>
      </c>
      <c r="D91" s="5">
        <f>211214-60365</f>
        <v>150849</v>
      </c>
      <c r="E91" t="s">
        <v>260</v>
      </c>
      <c r="F91" t="s">
        <v>261</v>
      </c>
      <c r="G91" t="s">
        <v>262</v>
      </c>
      <c r="H91">
        <v>602601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15">
      <c r="A92" t="s">
        <v>75</v>
      </c>
      <c r="B92" t="s">
        <v>76</v>
      </c>
      <c r="C92" t="s">
        <v>571</v>
      </c>
      <c r="D92">
        <v>383575</v>
      </c>
      <c r="E92" t="s">
        <v>419</v>
      </c>
      <c r="F92" t="s">
        <v>420</v>
      </c>
      <c r="G92" t="s">
        <v>421</v>
      </c>
      <c r="H92">
        <v>27953</v>
      </c>
      <c r="I92">
        <v>2</v>
      </c>
      <c r="J92">
        <v>2</v>
      </c>
      <c r="K92">
        <v>0</v>
      </c>
      <c r="L92">
        <v>0</v>
      </c>
      <c r="M92">
        <v>1</v>
      </c>
    </row>
    <row r="93" spans="1:13" x14ac:dyDescent="0.15">
      <c r="A93" t="s">
        <v>89</v>
      </c>
      <c r="B93" t="s">
        <v>90</v>
      </c>
      <c r="C93" t="s">
        <v>613</v>
      </c>
      <c r="D93">
        <v>15060</v>
      </c>
      <c r="E93" t="s">
        <v>329</v>
      </c>
      <c r="F93" t="s">
        <v>330</v>
      </c>
      <c r="G93" t="s">
        <v>331</v>
      </c>
      <c r="H93">
        <v>3510</v>
      </c>
      <c r="I93">
        <v>0</v>
      </c>
      <c r="J93">
        <v>0</v>
      </c>
      <c r="K93">
        <v>1</v>
      </c>
      <c r="L93">
        <v>1</v>
      </c>
      <c r="M93">
        <v>2</v>
      </c>
    </row>
    <row r="94" spans="1:13" x14ac:dyDescent="0.15">
      <c r="A94" t="s">
        <v>22</v>
      </c>
      <c r="B94" t="s">
        <v>23</v>
      </c>
      <c r="C94" t="s">
        <v>591</v>
      </c>
      <c r="D94">
        <v>123</v>
      </c>
      <c r="E94" t="s">
        <v>272</v>
      </c>
      <c r="F94" t="s">
        <v>273</v>
      </c>
      <c r="G94" t="s">
        <v>274</v>
      </c>
      <c r="H94">
        <v>13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 t="s">
        <v>109</v>
      </c>
      <c r="B95" t="s">
        <v>110</v>
      </c>
      <c r="C95" t="s">
        <v>607</v>
      </c>
      <c r="D95">
        <v>691525</v>
      </c>
      <c r="E95" t="s">
        <v>368</v>
      </c>
      <c r="F95" t="s">
        <v>369</v>
      </c>
      <c r="G95" t="s">
        <v>370</v>
      </c>
      <c r="H95">
        <v>105438</v>
      </c>
      <c r="I95">
        <v>0</v>
      </c>
      <c r="J95">
        <v>0</v>
      </c>
      <c r="K95">
        <v>0</v>
      </c>
      <c r="L95">
        <v>0</v>
      </c>
      <c r="M95">
        <v>2</v>
      </c>
    </row>
    <row r="96" spans="1:13" x14ac:dyDescent="0.15">
      <c r="A96" t="s">
        <v>72</v>
      </c>
      <c r="B96" t="s">
        <v>73</v>
      </c>
      <c r="C96" t="s">
        <v>577</v>
      </c>
      <c r="D96">
        <v>623352</v>
      </c>
      <c r="E96" t="s">
        <v>401</v>
      </c>
      <c r="F96" t="s">
        <v>402</v>
      </c>
      <c r="G96" t="s">
        <v>403</v>
      </c>
      <c r="H96">
        <v>18301</v>
      </c>
      <c r="I96">
        <v>1</v>
      </c>
      <c r="J96">
        <v>1</v>
      </c>
      <c r="K96">
        <v>1</v>
      </c>
      <c r="L96">
        <v>1</v>
      </c>
      <c r="M96">
        <v>0</v>
      </c>
    </row>
    <row r="97" spans="1:13" x14ac:dyDescent="0.15">
      <c r="A97" t="s">
        <v>48</v>
      </c>
      <c r="B97" t="s">
        <v>49</v>
      </c>
      <c r="C97" t="s">
        <v>572</v>
      </c>
      <c r="D97">
        <v>270677</v>
      </c>
      <c r="E97" t="s">
        <v>413</v>
      </c>
      <c r="F97" t="s">
        <v>414</v>
      </c>
      <c r="G97" t="s">
        <v>415</v>
      </c>
      <c r="H97">
        <v>9867</v>
      </c>
      <c r="I97">
        <v>2</v>
      </c>
      <c r="J97">
        <v>2</v>
      </c>
      <c r="K97">
        <v>0</v>
      </c>
      <c r="L97">
        <v>0</v>
      </c>
      <c r="M97">
        <v>1</v>
      </c>
    </row>
    <row r="98" spans="1:13" x14ac:dyDescent="0.15">
      <c r="A98" t="s">
        <v>107</v>
      </c>
      <c r="B98" t="s">
        <v>135</v>
      </c>
      <c r="C98" t="s">
        <v>593</v>
      </c>
      <c r="D98" s="5">
        <v>73</v>
      </c>
      <c r="E98" t="s">
        <v>434</v>
      </c>
      <c r="I98">
        <v>0</v>
      </c>
      <c r="J98">
        <v>0</v>
      </c>
      <c r="K98">
        <v>0</v>
      </c>
    </row>
    <row r="99" spans="1:13" x14ac:dyDescent="0.15">
      <c r="A99" s="20" t="s">
        <v>179</v>
      </c>
      <c r="B99" s="7" t="s">
        <v>180</v>
      </c>
      <c r="C99" s="5" t="s">
        <v>585</v>
      </c>
      <c r="D99" s="5">
        <v>625460</v>
      </c>
      <c r="E99" t="s">
        <v>520</v>
      </c>
      <c r="F99" t="s">
        <v>521</v>
      </c>
      <c r="G99" t="s">
        <v>522</v>
      </c>
      <c r="H99">
        <v>17552</v>
      </c>
      <c r="I99">
        <v>0</v>
      </c>
      <c r="J99">
        <v>0</v>
      </c>
      <c r="K99">
        <v>1</v>
      </c>
      <c r="L99">
        <v>1</v>
      </c>
      <c r="M99">
        <v>3</v>
      </c>
    </row>
    <row r="100" spans="1:13" x14ac:dyDescent="0.15">
      <c r="A100" s="17" t="s">
        <v>241</v>
      </c>
      <c r="B100" t="s">
        <v>683</v>
      </c>
      <c r="C100" s="5" t="s">
        <v>635</v>
      </c>
      <c r="D100" s="5">
        <v>1342</v>
      </c>
      <c r="E100" t="s">
        <v>434</v>
      </c>
      <c r="I100">
        <v>2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 s="15" t="s">
        <v>212</v>
      </c>
      <c r="B101" t="s">
        <v>213</v>
      </c>
      <c r="C101" s="5" t="s">
        <v>633</v>
      </c>
      <c r="D101" s="5">
        <v>396</v>
      </c>
      <c r="E101" t="s">
        <v>449</v>
      </c>
      <c r="F101" t="s">
        <v>450</v>
      </c>
      <c r="G101" t="s">
        <v>451</v>
      </c>
      <c r="H101">
        <v>3061</v>
      </c>
      <c r="I101">
        <v>1</v>
      </c>
      <c r="J101">
        <v>1</v>
      </c>
      <c r="K101">
        <v>0</v>
      </c>
      <c r="L101">
        <v>0</v>
      </c>
      <c r="M101">
        <v>1</v>
      </c>
    </row>
    <row r="102" spans="1:13" x14ac:dyDescent="0.15">
      <c r="A102" t="s">
        <v>44</v>
      </c>
      <c r="B102" t="s">
        <v>45</v>
      </c>
      <c r="C102" t="s">
        <v>592</v>
      </c>
      <c r="D102">
        <v>49</v>
      </c>
      <c r="E102" t="s">
        <v>266</v>
      </c>
      <c r="F102" t="s">
        <v>267</v>
      </c>
      <c r="G102" t="s">
        <v>268</v>
      </c>
      <c r="H102">
        <v>4322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15">
      <c r="A103" s="15" t="s">
        <v>240</v>
      </c>
      <c r="B103" t="s">
        <v>561</v>
      </c>
      <c r="C103" s="5" t="s">
        <v>634</v>
      </c>
      <c r="D103" s="5">
        <v>6938</v>
      </c>
      <c r="E103" t="s">
        <v>434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 s="20" t="s">
        <v>183</v>
      </c>
      <c r="B104" s="7" t="s">
        <v>184</v>
      </c>
      <c r="C104" s="5" t="s">
        <v>576</v>
      </c>
      <c r="D104" s="5">
        <v>416</v>
      </c>
      <c r="E104" t="s">
        <v>483</v>
      </c>
      <c r="F104" t="s">
        <v>484</v>
      </c>
      <c r="G104" t="s">
        <v>485</v>
      </c>
      <c r="H104">
        <v>71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 s="5" t="s">
        <v>685</v>
      </c>
      <c r="B105" s="14" t="s">
        <v>686</v>
      </c>
      <c r="C105" s="5" t="s">
        <v>628</v>
      </c>
      <c r="D105" s="5">
        <v>641775</v>
      </c>
      <c r="E105" t="s">
        <v>687</v>
      </c>
      <c r="F105" t="s">
        <v>688</v>
      </c>
      <c r="G105" t="s">
        <v>689</v>
      </c>
      <c r="H105">
        <v>22547</v>
      </c>
      <c r="I105">
        <v>0</v>
      </c>
      <c r="J105">
        <v>0</v>
      </c>
      <c r="K105">
        <v>0</v>
      </c>
      <c r="L105">
        <v>0</v>
      </c>
      <c r="M105">
        <v>1</v>
      </c>
    </row>
    <row r="108" spans="1:13" x14ac:dyDescent="0.15">
      <c r="D108">
        <f>MEDIAN(D2:D105)</f>
        <v>6988.5</v>
      </c>
      <c r="G108" s="5" t="s">
        <v>439</v>
      </c>
      <c r="H108">
        <f>MEDIAN(H2:H104)</f>
        <v>7613</v>
      </c>
      <c r="I108">
        <f>MEDIAN(I2:I78)</f>
        <v>0</v>
      </c>
      <c r="J108">
        <f>MEDIAN(J2:J78)</f>
        <v>0</v>
      </c>
      <c r="K108">
        <f>MEDIAN(K2:K78)</f>
        <v>0</v>
      </c>
      <c r="L108">
        <f>MEDIAN(L2:L78)</f>
        <v>0</v>
      </c>
      <c r="M108">
        <f>MEDIAN(M2:M78)</f>
        <v>1</v>
      </c>
    </row>
    <row r="109" spans="1:13" x14ac:dyDescent="0.15">
      <c r="D109">
        <f>AVERAGE(D2:D105)</f>
        <v>185253.23076923078</v>
      </c>
      <c r="G109" s="5" t="s">
        <v>492</v>
      </c>
      <c r="H109">
        <f>AVERAGE(H2:H104)</f>
        <v>39801.244680851065</v>
      </c>
      <c r="I109">
        <f>AVERAGE(I2:I78)</f>
        <v>2.5324675324675323</v>
      </c>
      <c r="J109">
        <f>AVERAGE(J2:J78)</f>
        <v>2.5194805194805197</v>
      </c>
      <c r="K109">
        <f>AVERAGE(K2:K78)</f>
        <v>0.7142857142857143</v>
      </c>
      <c r="L109">
        <f>AVERAGE(L2:L78)</f>
        <v>0.77027027027027029</v>
      </c>
      <c r="M109">
        <f>AVERAGE(M2:M78)</f>
        <v>1.6351351351351351</v>
      </c>
    </row>
    <row r="110" spans="1:13" x14ac:dyDescent="0.15">
      <c r="D110">
        <f>MAX(D2:D105)</f>
        <v>3411433</v>
      </c>
      <c r="G110" s="5" t="s">
        <v>438</v>
      </c>
      <c r="H110">
        <f>MAX(H2:H104)</f>
        <v>602601</v>
      </c>
      <c r="I110">
        <f>MAX(I2:I78)</f>
        <v>114</v>
      </c>
      <c r="J110">
        <f>MAX(J2:J78)</f>
        <v>114</v>
      </c>
      <c r="K110">
        <f>MAX(K2:K78)</f>
        <v>25</v>
      </c>
      <c r="L110">
        <f>MAX(L2:L78)</f>
        <v>25</v>
      </c>
      <c r="M110">
        <f>MAX(M2:M78)</f>
        <v>9</v>
      </c>
    </row>
    <row r="111" spans="1:13" x14ac:dyDescent="0.15">
      <c r="D111">
        <f>MIN(D2:D105)</f>
        <v>49</v>
      </c>
      <c r="G111" s="5" t="s">
        <v>437</v>
      </c>
      <c r="H111">
        <f>MIN(H2:H104)</f>
        <v>6</v>
      </c>
      <c r="I111">
        <f>MIN(I2:I78)</f>
        <v>0</v>
      </c>
      <c r="J111">
        <f>MIN(J2:J78)</f>
        <v>0</v>
      </c>
      <c r="K111">
        <f>MIN(K2:K78)</f>
        <v>0</v>
      </c>
      <c r="L111">
        <f>MIN(L2:L78)</f>
        <v>0</v>
      </c>
      <c r="M111">
        <f>MIN(M2:M78)</f>
        <v>0</v>
      </c>
    </row>
  </sheetData>
  <hyperlinks>
    <hyperlink ref="B32" r:id="rId1" xr:uid="{15C43808-AEB9-A24D-A07C-B4C4C32DBEC0}"/>
    <hyperlink ref="B11" r:id="rId2" xr:uid="{DBC9D8D6-3733-9641-A831-4D4C3F0A9364}"/>
    <hyperlink ref="B25" r:id="rId3" xr:uid="{8B788606-1494-5D4F-ADDD-C6733A761EC1}"/>
    <hyperlink ref="B49" r:id="rId4" xr:uid="{42A1C68A-62A3-5343-8FE2-67B4EF5ED216}"/>
    <hyperlink ref="B50" r:id="rId5" xr:uid="{230987EB-BC91-7D45-84A9-B9E6E31572EF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8D57-11FA-9A43-8BCC-600C10040CE0}">
  <dimension ref="A1"/>
  <sheetViews>
    <sheetView workbookViewId="0">
      <selection sqref="A1:B9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Vision</vt:lpstr>
      <vt:lpstr>Language</vt:lpstr>
      <vt:lpstr>Speech</vt:lpstr>
      <vt:lpstr>Detected Failures</vt:lpstr>
      <vt:lpstr>result summary</vt:lpstr>
      <vt:lpstr>metadata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2024-04-13T14:46:59Z</dcterms:modified>
</cp:coreProperties>
</file>