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oy Henry\ProyectoFinalSH\Financial Models\"/>
    </mc:Choice>
  </mc:AlternateContent>
  <xr:revisionPtr revIDLastSave="0" documentId="13_ncr:1_{F9AD8BD3-1049-457A-AE3C-81F3452A74A4}" xr6:coauthVersionLast="47" xr6:coauthVersionMax="47" xr10:uidLastSave="{00000000-0000-0000-0000-000000000000}"/>
  <bookViews>
    <workbookView xWindow="-120" yWindow="-120" windowWidth="29040" windowHeight="15840" xr2:uid="{FFD5AF87-81DA-4CBD-8873-441ED01B720B}"/>
  </bookViews>
  <sheets>
    <sheet name="ElectricCarData_Clean" sheetId="1" r:id="rId1"/>
    <sheet name="Hoja1" sheetId="2" r:id="rId2"/>
  </sheets>
  <definedNames>
    <definedName name="_xlnm._FilterDatabase" localSheetId="0" hidden="1">ElectricCarData_Clean!$A$1:$DR$104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0" i="1" l="1"/>
  <c r="CS19" i="1"/>
  <c r="AG19" i="1"/>
  <c r="BS18" i="1"/>
  <c r="DK17" i="1"/>
  <c r="CH17" i="1"/>
  <c r="BR17" i="1"/>
  <c r="BB17" i="1"/>
  <c r="AL17" i="1"/>
  <c r="V17" i="1"/>
  <c r="DD16" i="1"/>
  <c r="CN16" i="1"/>
  <c r="BX16" i="1"/>
  <c r="BH16" i="1"/>
  <c r="AR16" i="1"/>
  <c r="AB16" i="1"/>
  <c r="DJ15" i="1"/>
  <c r="CT15" i="1"/>
  <c r="CD15" i="1"/>
  <c r="BN15" i="1"/>
  <c r="AX15" i="1"/>
  <c r="DR9" i="1"/>
  <c r="DR20" i="1" s="1"/>
  <c r="DQ9" i="1"/>
  <c r="DQ20" i="1" s="1"/>
  <c r="DP9" i="1"/>
  <c r="DP20" i="1" s="1"/>
  <c r="DO9" i="1"/>
  <c r="DO20" i="1" s="1"/>
  <c r="DN9" i="1"/>
  <c r="DN20" i="1" s="1"/>
  <c r="DM9" i="1"/>
  <c r="DM20" i="1" s="1"/>
  <c r="DL9" i="1"/>
  <c r="DL20" i="1" s="1"/>
  <c r="DK9" i="1"/>
  <c r="DK20" i="1" s="1"/>
  <c r="DJ9" i="1"/>
  <c r="DJ20" i="1" s="1"/>
  <c r="DI9" i="1"/>
  <c r="DI20" i="1" s="1"/>
  <c r="DH9" i="1"/>
  <c r="DH20" i="1" s="1"/>
  <c r="DG9" i="1"/>
  <c r="DG20" i="1" s="1"/>
  <c r="DF9" i="1"/>
  <c r="DF20" i="1" s="1"/>
  <c r="DE9" i="1"/>
  <c r="DE20" i="1" s="1"/>
  <c r="DD9" i="1"/>
  <c r="DD20" i="1" s="1"/>
  <c r="DC9" i="1"/>
  <c r="DC20" i="1" s="1"/>
  <c r="DB9" i="1"/>
  <c r="DB20" i="1" s="1"/>
  <c r="DA9" i="1"/>
  <c r="DA20" i="1" s="1"/>
  <c r="CZ9" i="1"/>
  <c r="CZ20" i="1" s="1"/>
  <c r="CY9" i="1"/>
  <c r="CY20" i="1" s="1"/>
  <c r="CX9" i="1"/>
  <c r="CX20" i="1" s="1"/>
  <c r="CW9" i="1"/>
  <c r="CW20" i="1" s="1"/>
  <c r="CV9" i="1"/>
  <c r="CV20" i="1" s="1"/>
  <c r="CU9" i="1"/>
  <c r="CU20" i="1" s="1"/>
  <c r="CT9" i="1"/>
  <c r="CT20" i="1" s="1"/>
  <c r="CS9" i="1"/>
  <c r="CS20" i="1" s="1"/>
  <c r="CR9" i="1"/>
  <c r="CR20" i="1" s="1"/>
  <c r="CQ9" i="1"/>
  <c r="CQ20" i="1" s="1"/>
  <c r="CP9" i="1"/>
  <c r="CP20" i="1" s="1"/>
  <c r="CO9" i="1"/>
  <c r="CO20" i="1" s="1"/>
  <c r="CN9" i="1"/>
  <c r="CN20" i="1" s="1"/>
  <c r="CM9" i="1"/>
  <c r="CM20" i="1" s="1"/>
  <c r="CL9" i="1"/>
  <c r="CL20" i="1" s="1"/>
  <c r="CK9" i="1"/>
  <c r="CK20" i="1" s="1"/>
  <c r="CJ9" i="1"/>
  <c r="CJ20" i="1" s="1"/>
  <c r="CI9" i="1"/>
  <c r="CI20" i="1" s="1"/>
  <c r="CH9" i="1"/>
  <c r="CH20" i="1" s="1"/>
  <c r="CG9" i="1"/>
  <c r="CG20" i="1" s="1"/>
  <c r="CF9" i="1"/>
  <c r="CF20" i="1" s="1"/>
  <c r="CE9" i="1"/>
  <c r="CE20" i="1" s="1"/>
  <c r="CD9" i="1"/>
  <c r="CD20" i="1" s="1"/>
  <c r="CC9" i="1"/>
  <c r="CC20" i="1" s="1"/>
  <c r="CB9" i="1"/>
  <c r="CB20" i="1" s="1"/>
  <c r="CA9" i="1"/>
  <c r="CA20" i="1" s="1"/>
  <c r="BZ9" i="1"/>
  <c r="BZ20" i="1" s="1"/>
  <c r="BY9" i="1"/>
  <c r="BY20" i="1" s="1"/>
  <c r="BX9" i="1"/>
  <c r="BX20" i="1" s="1"/>
  <c r="BW9" i="1"/>
  <c r="BW20" i="1" s="1"/>
  <c r="BV9" i="1"/>
  <c r="BV20" i="1" s="1"/>
  <c r="BU9" i="1"/>
  <c r="BU20" i="1" s="1"/>
  <c r="BT9" i="1"/>
  <c r="BT20" i="1" s="1"/>
  <c r="BS9" i="1"/>
  <c r="BS20" i="1" s="1"/>
  <c r="BR9" i="1"/>
  <c r="BR20" i="1" s="1"/>
  <c r="BQ9" i="1"/>
  <c r="BQ20" i="1" s="1"/>
  <c r="BP9" i="1"/>
  <c r="BP20" i="1" s="1"/>
  <c r="BO9" i="1"/>
  <c r="BO20" i="1" s="1"/>
  <c r="BN9" i="1"/>
  <c r="BN20" i="1" s="1"/>
  <c r="BM9" i="1"/>
  <c r="BM20" i="1" s="1"/>
  <c r="BL9" i="1"/>
  <c r="BL20" i="1" s="1"/>
  <c r="BK9" i="1"/>
  <c r="BK20" i="1" s="1"/>
  <c r="BJ9" i="1"/>
  <c r="BJ20" i="1" s="1"/>
  <c r="BI9" i="1"/>
  <c r="BI20" i="1" s="1"/>
  <c r="BH9" i="1"/>
  <c r="BH20" i="1" s="1"/>
  <c r="BG9" i="1"/>
  <c r="BF9" i="1"/>
  <c r="BF20" i="1" s="1"/>
  <c r="BE9" i="1"/>
  <c r="BE20" i="1" s="1"/>
  <c r="BD9" i="1"/>
  <c r="BD20" i="1" s="1"/>
  <c r="BC9" i="1"/>
  <c r="BC20" i="1" s="1"/>
  <c r="BB9" i="1"/>
  <c r="BB20" i="1" s="1"/>
  <c r="BA9" i="1"/>
  <c r="BA20" i="1" s="1"/>
  <c r="AZ9" i="1"/>
  <c r="AZ20" i="1" s="1"/>
  <c r="AY9" i="1"/>
  <c r="AY20" i="1" s="1"/>
  <c r="AX9" i="1"/>
  <c r="AX20" i="1" s="1"/>
  <c r="AW9" i="1"/>
  <c r="AW20" i="1" s="1"/>
  <c r="AV9" i="1"/>
  <c r="AV20" i="1" s="1"/>
  <c r="AU9" i="1"/>
  <c r="AU20" i="1" s="1"/>
  <c r="AT9" i="1"/>
  <c r="AT20" i="1" s="1"/>
  <c r="AS9" i="1"/>
  <c r="AS20" i="1" s="1"/>
  <c r="AR9" i="1"/>
  <c r="AR20" i="1" s="1"/>
  <c r="AQ9" i="1"/>
  <c r="AQ20" i="1" s="1"/>
  <c r="AP9" i="1"/>
  <c r="AP20" i="1" s="1"/>
  <c r="AO9" i="1"/>
  <c r="AO20" i="1" s="1"/>
  <c r="AN9" i="1"/>
  <c r="AN20" i="1" s="1"/>
  <c r="AM9" i="1"/>
  <c r="AM20" i="1" s="1"/>
  <c r="AL9" i="1"/>
  <c r="AL20" i="1" s="1"/>
  <c r="AK9" i="1"/>
  <c r="AK20" i="1" s="1"/>
  <c r="AJ9" i="1"/>
  <c r="AJ20" i="1" s="1"/>
  <c r="AI9" i="1"/>
  <c r="AI20" i="1" s="1"/>
  <c r="AH9" i="1"/>
  <c r="AH20" i="1" s="1"/>
  <c r="AG9" i="1"/>
  <c r="AG20" i="1" s="1"/>
  <c r="AF9" i="1"/>
  <c r="AF20" i="1" s="1"/>
  <c r="AE9" i="1"/>
  <c r="AE20" i="1" s="1"/>
  <c r="AD9" i="1"/>
  <c r="AD20" i="1" s="1"/>
  <c r="AC9" i="1"/>
  <c r="AC20" i="1" s="1"/>
  <c r="AB9" i="1"/>
  <c r="AB20" i="1" s="1"/>
  <c r="AA9" i="1"/>
  <c r="AA20" i="1" s="1"/>
  <c r="Z9" i="1"/>
  <c r="Z20" i="1" s="1"/>
  <c r="Y9" i="1"/>
  <c r="Y20" i="1" s="1"/>
  <c r="X9" i="1"/>
  <c r="X20" i="1" s="1"/>
  <c r="W9" i="1"/>
  <c r="W20" i="1" s="1"/>
  <c r="V9" i="1"/>
  <c r="V20" i="1" s="1"/>
  <c r="U9" i="1"/>
  <c r="U20" i="1" s="1"/>
  <c r="DR8" i="1"/>
  <c r="DR19" i="1" s="1"/>
  <c r="DQ8" i="1"/>
  <c r="DQ19" i="1" s="1"/>
  <c r="DP8" i="1"/>
  <c r="DP19" i="1" s="1"/>
  <c r="DO8" i="1"/>
  <c r="DO19" i="1" s="1"/>
  <c r="DN8" i="1"/>
  <c r="DN19" i="1" s="1"/>
  <c r="DM8" i="1"/>
  <c r="DM19" i="1" s="1"/>
  <c r="DL8" i="1"/>
  <c r="DL19" i="1" s="1"/>
  <c r="DK8" i="1"/>
  <c r="DK19" i="1" s="1"/>
  <c r="DJ8" i="1"/>
  <c r="DJ19" i="1" s="1"/>
  <c r="DI8" i="1"/>
  <c r="DI19" i="1" s="1"/>
  <c r="DH8" i="1"/>
  <c r="DH19" i="1" s="1"/>
  <c r="DG8" i="1"/>
  <c r="DG19" i="1" s="1"/>
  <c r="DF8" i="1"/>
  <c r="DF19" i="1" s="1"/>
  <c r="DE8" i="1"/>
  <c r="DE19" i="1" s="1"/>
  <c r="DD8" i="1"/>
  <c r="DD19" i="1" s="1"/>
  <c r="DC8" i="1"/>
  <c r="DC19" i="1" s="1"/>
  <c r="DB8" i="1"/>
  <c r="DB19" i="1" s="1"/>
  <c r="DA8" i="1"/>
  <c r="DA19" i="1" s="1"/>
  <c r="CZ8" i="1"/>
  <c r="CZ19" i="1" s="1"/>
  <c r="CY8" i="1"/>
  <c r="CY19" i="1" s="1"/>
  <c r="CX8" i="1"/>
  <c r="CX19" i="1" s="1"/>
  <c r="CW8" i="1"/>
  <c r="CW19" i="1" s="1"/>
  <c r="CV8" i="1"/>
  <c r="CV19" i="1" s="1"/>
  <c r="CU8" i="1"/>
  <c r="CU19" i="1" s="1"/>
  <c r="CT8" i="1"/>
  <c r="CT19" i="1" s="1"/>
  <c r="CS8" i="1"/>
  <c r="CR8" i="1"/>
  <c r="CR19" i="1" s="1"/>
  <c r="CQ8" i="1"/>
  <c r="CQ19" i="1" s="1"/>
  <c r="CP8" i="1"/>
  <c r="CP19" i="1" s="1"/>
  <c r="CO8" i="1"/>
  <c r="CO19" i="1" s="1"/>
  <c r="CN8" i="1"/>
  <c r="CN19" i="1" s="1"/>
  <c r="CM8" i="1"/>
  <c r="CM19" i="1" s="1"/>
  <c r="CL8" i="1"/>
  <c r="CL19" i="1" s="1"/>
  <c r="CK8" i="1"/>
  <c r="CK19" i="1" s="1"/>
  <c r="CJ8" i="1"/>
  <c r="CJ19" i="1" s="1"/>
  <c r="CI8" i="1"/>
  <c r="CI19" i="1" s="1"/>
  <c r="CH8" i="1"/>
  <c r="CH19" i="1" s="1"/>
  <c r="CG8" i="1"/>
  <c r="CG19" i="1" s="1"/>
  <c r="CF8" i="1"/>
  <c r="CF19" i="1" s="1"/>
  <c r="CE8" i="1"/>
  <c r="CE19" i="1" s="1"/>
  <c r="CD8" i="1"/>
  <c r="CD19" i="1" s="1"/>
  <c r="CC8" i="1"/>
  <c r="CC19" i="1" s="1"/>
  <c r="CB8" i="1"/>
  <c r="CB19" i="1" s="1"/>
  <c r="CA8" i="1"/>
  <c r="CA19" i="1" s="1"/>
  <c r="BZ8" i="1"/>
  <c r="BZ19" i="1" s="1"/>
  <c r="BY8" i="1"/>
  <c r="BY19" i="1" s="1"/>
  <c r="BX8" i="1"/>
  <c r="BX19" i="1" s="1"/>
  <c r="BW8" i="1"/>
  <c r="BW19" i="1" s="1"/>
  <c r="BV8" i="1"/>
  <c r="BV19" i="1" s="1"/>
  <c r="BU8" i="1"/>
  <c r="BU19" i="1" s="1"/>
  <c r="BT8" i="1"/>
  <c r="BT19" i="1" s="1"/>
  <c r="BS8" i="1"/>
  <c r="BS19" i="1" s="1"/>
  <c r="BR8" i="1"/>
  <c r="BR19" i="1" s="1"/>
  <c r="BQ8" i="1"/>
  <c r="BQ19" i="1" s="1"/>
  <c r="BP8" i="1"/>
  <c r="BP19" i="1" s="1"/>
  <c r="BO8" i="1"/>
  <c r="BO19" i="1" s="1"/>
  <c r="BN8" i="1"/>
  <c r="BN19" i="1" s="1"/>
  <c r="BM8" i="1"/>
  <c r="BM19" i="1" s="1"/>
  <c r="BL8" i="1"/>
  <c r="BL19" i="1" s="1"/>
  <c r="BK8" i="1"/>
  <c r="BK19" i="1" s="1"/>
  <c r="BJ8" i="1"/>
  <c r="BJ19" i="1" s="1"/>
  <c r="BI8" i="1"/>
  <c r="BI19" i="1" s="1"/>
  <c r="BH8" i="1"/>
  <c r="BH19" i="1" s="1"/>
  <c r="BG8" i="1"/>
  <c r="BG19" i="1" s="1"/>
  <c r="BF8" i="1"/>
  <c r="BF19" i="1" s="1"/>
  <c r="BE8" i="1"/>
  <c r="BE19" i="1" s="1"/>
  <c r="BD8" i="1"/>
  <c r="BD19" i="1" s="1"/>
  <c r="BC8" i="1"/>
  <c r="BC19" i="1" s="1"/>
  <c r="BB8" i="1"/>
  <c r="BB19" i="1" s="1"/>
  <c r="BA8" i="1"/>
  <c r="BA19" i="1" s="1"/>
  <c r="AZ8" i="1"/>
  <c r="AZ19" i="1" s="1"/>
  <c r="AY8" i="1"/>
  <c r="AY19" i="1" s="1"/>
  <c r="AX8" i="1"/>
  <c r="AX19" i="1" s="1"/>
  <c r="AW8" i="1"/>
  <c r="AW19" i="1" s="1"/>
  <c r="AV8" i="1"/>
  <c r="AV19" i="1" s="1"/>
  <c r="AU8" i="1"/>
  <c r="AU19" i="1" s="1"/>
  <c r="AT8" i="1"/>
  <c r="AT19" i="1" s="1"/>
  <c r="AS8" i="1"/>
  <c r="AS19" i="1" s="1"/>
  <c r="AR8" i="1"/>
  <c r="AR19" i="1" s="1"/>
  <c r="AQ8" i="1"/>
  <c r="AQ19" i="1" s="1"/>
  <c r="AP8" i="1"/>
  <c r="AP19" i="1" s="1"/>
  <c r="AO8" i="1"/>
  <c r="AO19" i="1" s="1"/>
  <c r="AN8" i="1"/>
  <c r="AN19" i="1" s="1"/>
  <c r="AM8" i="1"/>
  <c r="AM19" i="1" s="1"/>
  <c r="AL8" i="1"/>
  <c r="AL19" i="1" s="1"/>
  <c r="AK8" i="1"/>
  <c r="AK19" i="1" s="1"/>
  <c r="AJ8" i="1"/>
  <c r="AJ19" i="1" s="1"/>
  <c r="AI8" i="1"/>
  <c r="AI19" i="1" s="1"/>
  <c r="AH8" i="1"/>
  <c r="AH19" i="1" s="1"/>
  <c r="AG8" i="1"/>
  <c r="AF8" i="1"/>
  <c r="AF19" i="1" s="1"/>
  <c r="AE8" i="1"/>
  <c r="AE19" i="1" s="1"/>
  <c r="AD8" i="1"/>
  <c r="AD19" i="1" s="1"/>
  <c r="AC8" i="1"/>
  <c r="AC19" i="1" s="1"/>
  <c r="AB8" i="1"/>
  <c r="AB19" i="1" s="1"/>
  <c r="AA8" i="1"/>
  <c r="AA19" i="1" s="1"/>
  <c r="Z8" i="1"/>
  <c r="Z19" i="1" s="1"/>
  <c r="Y8" i="1"/>
  <c r="Y19" i="1" s="1"/>
  <c r="X8" i="1"/>
  <c r="X19" i="1" s="1"/>
  <c r="W8" i="1"/>
  <c r="W19" i="1" s="1"/>
  <c r="V8" i="1"/>
  <c r="V19" i="1" s="1"/>
  <c r="U8" i="1"/>
  <c r="U19" i="1" s="1"/>
  <c r="DR7" i="1"/>
  <c r="DR18" i="1" s="1"/>
  <c r="DQ7" i="1"/>
  <c r="DQ18" i="1" s="1"/>
  <c r="DP7" i="1"/>
  <c r="DP18" i="1" s="1"/>
  <c r="DO7" i="1"/>
  <c r="DO18" i="1" s="1"/>
  <c r="DN7" i="1"/>
  <c r="DN18" i="1" s="1"/>
  <c r="DM7" i="1"/>
  <c r="DM18" i="1" s="1"/>
  <c r="DL7" i="1"/>
  <c r="DL18" i="1" s="1"/>
  <c r="DK7" i="1"/>
  <c r="DK18" i="1" s="1"/>
  <c r="DJ7" i="1"/>
  <c r="DJ18" i="1" s="1"/>
  <c r="DI7" i="1"/>
  <c r="DI18" i="1" s="1"/>
  <c r="DH7" i="1"/>
  <c r="DH18" i="1" s="1"/>
  <c r="DG7" i="1"/>
  <c r="DG18" i="1" s="1"/>
  <c r="DF7" i="1"/>
  <c r="DF18" i="1" s="1"/>
  <c r="DE7" i="1"/>
  <c r="DE18" i="1" s="1"/>
  <c r="DD7" i="1"/>
  <c r="DD18" i="1" s="1"/>
  <c r="DC7" i="1"/>
  <c r="DC18" i="1" s="1"/>
  <c r="DB7" i="1"/>
  <c r="DB18" i="1" s="1"/>
  <c r="DA7" i="1"/>
  <c r="DA18" i="1" s="1"/>
  <c r="CZ7" i="1"/>
  <c r="CZ18" i="1" s="1"/>
  <c r="CY7" i="1"/>
  <c r="CY18" i="1" s="1"/>
  <c r="CX7" i="1"/>
  <c r="CX18" i="1" s="1"/>
  <c r="CW7" i="1"/>
  <c r="CW18" i="1" s="1"/>
  <c r="CV7" i="1"/>
  <c r="CV18" i="1" s="1"/>
  <c r="CU7" i="1"/>
  <c r="CU18" i="1" s="1"/>
  <c r="CT7" i="1"/>
  <c r="CT18" i="1" s="1"/>
  <c r="CS7" i="1"/>
  <c r="CS18" i="1" s="1"/>
  <c r="CR7" i="1"/>
  <c r="CR18" i="1" s="1"/>
  <c r="CQ7" i="1"/>
  <c r="CQ18" i="1" s="1"/>
  <c r="CP7" i="1"/>
  <c r="CP18" i="1" s="1"/>
  <c r="CO7" i="1"/>
  <c r="CO18" i="1" s="1"/>
  <c r="CN7" i="1"/>
  <c r="CN18" i="1" s="1"/>
  <c r="CM7" i="1"/>
  <c r="CM18" i="1" s="1"/>
  <c r="CL7" i="1"/>
  <c r="CL18" i="1" s="1"/>
  <c r="CK7" i="1"/>
  <c r="CK18" i="1" s="1"/>
  <c r="CJ7" i="1"/>
  <c r="CJ18" i="1" s="1"/>
  <c r="CI7" i="1"/>
  <c r="CI18" i="1" s="1"/>
  <c r="CH7" i="1"/>
  <c r="CH18" i="1" s="1"/>
  <c r="CG7" i="1"/>
  <c r="CG18" i="1" s="1"/>
  <c r="CF7" i="1"/>
  <c r="CF18" i="1" s="1"/>
  <c r="CE7" i="1"/>
  <c r="CE18" i="1" s="1"/>
  <c r="CD7" i="1"/>
  <c r="CD18" i="1" s="1"/>
  <c r="CC7" i="1"/>
  <c r="CC18" i="1" s="1"/>
  <c r="CB7" i="1"/>
  <c r="CB18" i="1" s="1"/>
  <c r="CA7" i="1"/>
  <c r="CA18" i="1" s="1"/>
  <c r="BZ7" i="1"/>
  <c r="BZ18" i="1" s="1"/>
  <c r="BY7" i="1"/>
  <c r="BY18" i="1" s="1"/>
  <c r="BX7" i="1"/>
  <c r="BX18" i="1" s="1"/>
  <c r="BW7" i="1"/>
  <c r="BW18" i="1" s="1"/>
  <c r="BV7" i="1"/>
  <c r="BV18" i="1" s="1"/>
  <c r="BU7" i="1"/>
  <c r="BU18" i="1" s="1"/>
  <c r="BT7" i="1"/>
  <c r="BT18" i="1" s="1"/>
  <c r="BS7" i="1"/>
  <c r="BR7" i="1"/>
  <c r="BR18" i="1" s="1"/>
  <c r="BQ7" i="1"/>
  <c r="BQ18" i="1" s="1"/>
  <c r="BP7" i="1"/>
  <c r="BP18" i="1" s="1"/>
  <c r="BO7" i="1"/>
  <c r="BO18" i="1" s="1"/>
  <c r="BN7" i="1"/>
  <c r="BN18" i="1" s="1"/>
  <c r="BM7" i="1"/>
  <c r="BM18" i="1" s="1"/>
  <c r="BL7" i="1"/>
  <c r="BL18" i="1" s="1"/>
  <c r="BK7" i="1"/>
  <c r="BK18" i="1" s="1"/>
  <c r="BJ7" i="1"/>
  <c r="BJ18" i="1" s="1"/>
  <c r="BI7" i="1"/>
  <c r="BI18" i="1" s="1"/>
  <c r="BH7" i="1"/>
  <c r="BH18" i="1" s="1"/>
  <c r="BG7" i="1"/>
  <c r="BG18" i="1" s="1"/>
  <c r="BF7" i="1"/>
  <c r="BF18" i="1" s="1"/>
  <c r="BE7" i="1"/>
  <c r="BE18" i="1" s="1"/>
  <c r="BD7" i="1"/>
  <c r="BD18" i="1" s="1"/>
  <c r="BC7" i="1"/>
  <c r="BC18" i="1" s="1"/>
  <c r="BB7" i="1"/>
  <c r="BB18" i="1" s="1"/>
  <c r="BA7" i="1"/>
  <c r="BA18" i="1" s="1"/>
  <c r="AZ7" i="1"/>
  <c r="AZ18" i="1" s="1"/>
  <c r="AY7" i="1"/>
  <c r="AY18" i="1" s="1"/>
  <c r="AX7" i="1"/>
  <c r="AX18" i="1" s="1"/>
  <c r="AW7" i="1"/>
  <c r="AW18" i="1" s="1"/>
  <c r="AV7" i="1"/>
  <c r="AV18" i="1" s="1"/>
  <c r="AU7" i="1"/>
  <c r="AU18" i="1" s="1"/>
  <c r="AT7" i="1"/>
  <c r="AT18" i="1" s="1"/>
  <c r="AS7" i="1"/>
  <c r="AS18" i="1" s="1"/>
  <c r="AR7" i="1"/>
  <c r="AR18" i="1" s="1"/>
  <c r="AQ7" i="1"/>
  <c r="AQ18" i="1" s="1"/>
  <c r="AP7" i="1"/>
  <c r="AP18" i="1" s="1"/>
  <c r="AO7" i="1"/>
  <c r="AO18" i="1" s="1"/>
  <c r="AN7" i="1"/>
  <c r="AN18" i="1" s="1"/>
  <c r="AM7" i="1"/>
  <c r="AM18" i="1" s="1"/>
  <c r="AL7" i="1"/>
  <c r="AL18" i="1" s="1"/>
  <c r="AK7" i="1"/>
  <c r="AK18" i="1" s="1"/>
  <c r="AJ7" i="1"/>
  <c r="AJ18" i="1" s="1"/>
  <c r="AI7" i="1"/>
  <c r="AI18" i="1" s="1"/>
  <c r="AH7" i="1"/>
  <c r="AH18" i="1" s="1"/>
  <c r="AG7" i="1"/>
  <c r="AG18" i="1" s="1"/>
  <c r="AF7" i="1"/>
  <c r="AF18" i="1" s="1"/>
  <c r="AE7" i="1"/>
  <c r="AE18" i="1" s="1"/>
  <c r="AD7" i="1"/>
  <c r="AD18" i="1" s="1"/>
  <c r="AC7" i="1"/>
  <c r="AC18" i="1" s="1"/>
  <c r="AB7" i="1"/>
  <c r="AB18" i="1" s="1"/>
  <c r="AA7" i="1"/>
  <c r="AA18" i="1" s="1"/>
  <c r="Z7" i="1"/>
  <c r="Z18" i="1" s="1"/>
  <c r="Y7" i="1"/>
  <c r="Y18" i="1" s="1"/>
  <c r="X7" i="1"/>
  <c r="X18" i="1" s="1"/>
  <c r="W7" i="1"/>
  <c r="W18" i="1" s="1"/>
  <c r="V7" i="1"/>
  <c r="V18" i="1" s="1"/>
  <c r="U7" i="1"/>
  <c r="U18" i="1" s="1"/>
  <c r="DR6" i="1"/>
  <c r="DR17" i="1" s="1"/>
  <c r="DQ6" i="1"/>
  <c r="DQ17" i="1" s="1"/>
  <c r="DP6" i="1"/>
  <c r="DP17" i="1" s="1"/>
  <c r="DO6" i="1"/>
  <c r="DO17" i="1" s="1"/>
  <c r="DN6" i="1"/>
  <c r="DN17" i="1" s="1"/>
  <c r="DM6" i="1"/>
  <c r="DM17" i="1" s="1"/>
  <c r="DL6" i="1"/>
  <c r="DL17" i="1" s="1"/>
  <c r="DK6" i="1"/>
  <c r="DJ6" i="1"/>
  <c r="DJ17" i="1" s="1"/>
  <c r="DI6" i="1"/>
  <c r="DI17" i="1" s="1"/>
  <c r="DH6" i="1"/>
  <c r="DH17" i="1" s="1"/>
  <c r="DG6" i="1"/>
  <c r="DG17" i="1" s="1"/>
  <c r="DF6" i="1"/>
  <c r="DF17" i="1" s="1"/>
  <c r="DE6" i="1"/>
  <c r="DE17" i="1" s="1"/>
  <c r="DD6" i="1"/>
  <c r="DD17" i="1" s="1"/>
  <c r="DC6" i="1"/>
  <c r="DC17" i="1" s="1"/>
  <c r="DB6" i="1"/>
  <c r="DB17" i="1" s="1"/>
  <c r="DA6" i="1"/>
  <c r="DA17" i="1" s="1"/>
  <c r="CZ6" i="1"/>
  <c r="CZ17" i="1" s="1"/>
  <c r="CY6" i="1"/>
  <c r="CY17" i="1" s="1"/>
  <c r="CX6" i="1"/>
  <c r="CX17" i="1" s="1"/>
  <c r="CW6" i="1"/>
  <c r="CW17" i="1" s="1"/>
  <c r="CV6" i="1"/>
  <c r="CV17" i="1" s="1"/>
  <c r="CU6" i="1"/>
  <c r="CU17" i="1" s="1"/>
  <c r="CT6" i="1"/>
  <c r="CT17" i="1" s="1"/>
  <c r="CS6" i="1"/>
  <c r="CS17" i="1" s="1"/>
  <c r="CR6" i="1"/>
  <c r="CR17" i="1" s="1"/>
  <c r="CQ6" i="1"/>
  <c r="CQ17" i="1" s="1"/>
  <c r="CP6" i="1"/>
  <c r="CP17" i="1" s="1"/>
  <c r="CO6" i="1"/>
  <c r="CO17" i="1" s="1"/>
  <c r="CN6" i="1"/>
  <c r="CN17" i="1" s="1"/>
  <c r="CM6" i="1"/>
  <c r="CM17" i="1" s="1"/>
  <c r="CL6" i="1"/>
  <c r="CL17" i="1" s="1"/>
  <c r="CK6" i="1"/>
  <c r="CK17" i="1" s="1"/>
  <c r="CJ6" i="1"/>
  <c r="CJ17" i="1" s="1"/>
  <c r="CI6" i="1"/>
  <c r="CI17" i="1" s="1"/>
  <c r="CH6" i="1"/>
  <c r="CG6" i="1"/>
  <c r="CG17" i="1" s="1"/>
  <c r="CF6" i="1"/>
  <c r="CF17" i="1" s="1"/>
  <c r="CE6" i="1"/>
  <c r="CE17" i="1" s="1"/>
  <c r="CD6" i="1"/>
  <c r="CD17" i="1" s="1"/>
  <c r="CC6" i="1"/>
  <c r="CC17" i="1" s="1"/>
  <c r="CB6" i="1"/>
  <c r="CB17" i="1" s="1"/>
  <c r="CA6" i="1"/>
  <c r="CA17" i="1" s="1"/>
  <c r="BZ6" i="1"/>
  <c r="BZ17" i="1" s="1"/>
  <c r="BY6" i="1"/>
  <c r="BY17" i="1" s="1"/>
  <c r="BX6" i="1"/>
  <c r="BX17" i="1" s="1"/>
  <c r="BW6" i="1"/>
  <c r="BW17" i="1" s="1"/>
  <c r="BV6" i="1"/>
  <c r="BV17" i="1" s="1"/>
  <c r="BU6" i="1"/>
  <c r="BU17" i="1" s="1"/>
  <c r="BT6" i="1"/>
  <c r="BT17" i="1" s="1"/>
  <c r="BS6" i="1"/>
  <c r="BS17" i="1" s="1"/>
  <c r="BR6" i="1"/>
  <c r="BQ6" i="1"/>
  <c r="BQ17" i="1" s="1"/>
  <c r="BP6" i="1"/>
  <c r="BP17" i="1" s="1"/>
  <c r="BO6" i="1"/>
  <c r="BO17" i="1" s="1"/>
  <c r="BN6" i="1"/>
  <c r="BN17" i="1" s="1"/>
  <c r="BM6" i="1"/>
  <c r="BM17" i="1" s="1"/>
  <c r="BL6" i="1"/>
  <c r="BL17" i="1" s="1"/>
  <c r="BK6" i="1"/>
  <c r="BK17" i="1" s="1"/>
  <c r="BJ6" i="1"/>
  <c r="BJ17" i="1" s="1"/>
  <c r="BI6" i="1"/>
  <c r="BI17" i="1" s="1"/>
  <c r="BH6" i="1"/>
  <c r="BH17" i="1" s="1"/>
  <c r="BG6" i="1"/>
  <c r="BG17" i="1" s="1"/>
  <c r="BF6" i="1"/>
  <c r="BF17" i="1" s="1"/>
  <c r="BE6" i="1"/>
  <c r="BE17" i="1" s="1"/>
  <c r="BD6" i="1"/>
  <c r="BD17" i="1" s="1"/>
  <c r="BC6" i="1"/>
  <c r="BC17" i="1" s="1"/>
  <c r="BB6" i="1"/>
  <c r="BA6" i="1"/>
  <c r="BA17" i="1" s="1"/>
  <c r="AZ6" i="1"/>
  <c r="AZ17" i="1" s="1"/>
  <c r="AY6" i="1"/>
  <c r="AY17" i="1" s="1"/>
  <c r="AX6" i="1"/>
  <c r="AX17" i="1" s="1"/>
  <c r="AW6" i="1"/>
  <c r="AW17" i="1" s="1"/>
  <c r="AV6" i="1"/>
  <c r="AV17" i="1" s="1"/>
  <c r="AU6" i="1"/>
  <c r="AU17" i="1" s="1"/>
  <c r="AT6" i="1"/>
  <c r="AT17" i="1" s="1"/>
  <c r="AS6" i="1"/>
  <c r="AS17" i="1" s="1"/>
  <c r="AR6" i="1"/>
  <c r="AR17" i="1" s="1"/>
  <c r="AQ6" i="1"/>
  <c r="AQ17" i="1" s="1"/>
  <c r="AP6" i="1"/>
  <c r="AP17" i="1" s="1"/>
  <c r="AO6" i="1"/>
  <c r="AO17" i="1" s="1"/>
  <c r="AN6" i="1"/>
  <c r="AN17" i="1" s="1"/>
  <c r="AM6" i="1"/>
  <c r="AM17" i="1" s="1"/>
  <c r="AL6" i="1"/>
  <c r="AK6" i="1"/>
  <c r="AK17" i="1" s="1"/>
  <c r="AJ6" i="1"/>
  <c r="AJ17" i="1" s="1"/>
  <c r="AI6" i="1"/>
  <c r="AI17" i="1" s="1"/>
  <c r="AH6" i="1"/>
  <c r="AH17" i="1" s="1"/>
  <c r="AG6" i="1"/>
  <c r="AG17" i="1" s="1"/>
  <c r="AF6" i="1"/>
  <c r="AF17" i="1" s="1"/>
  <c r="AE6" i="1"/>
  <c r="AE17" i="1" s="1"/>
  <c r="AD6" i="1"/>
  <c r="AD17" i="1" s="1"/>
  <c r="AC6" i="1"/>
  <c r="AC17" i="1" s="1"/>
  <c r="AB6" i="1"/>
  <c r="AB17" i="1" s="1"/>
  <c r="AA6" i="1"/>
  <c r="AA17" i="1" s="1"/>
  <c r="Z6" i="1"/>
  <c r="Z17" i="1" s="1"/>
  <c r="Y6" i="1"/>
  <c r="Y17" i="1" s="1"/>
  <c r="X6" i="1"/>
  <c r="X17" i="1" s="1"/>
  <c r="W6" i="1"/>
  <c r="W17" i="1" s="1"/>
  <c r="V6" i="1"/>
  <c r="U6" i="1"/>
  <c r="U17" i="1" s="1"/>
  <c r="DR5" i="1"/>
  <c r="DR16" i="1" s="1"/>
  <c r="DQ5" i="1"/>
  <c r="DQ16" i="1" s="1"/>
  <c r="DP5" i="1"/>
  <c r="DP16" i="1" s="1"/>
  <c r="DO5" i="1"/>
  <c r="DO16" i="1" s="1"/>
  <c r="DN5" i="1"/>
  <c r="DN16" i="1" s="1"/>
  <c r="DM5" i="1"/>
  <c r="DM16" i="1" s="1"/>
  <c r="DL5" i="1"/>
  <c r="DL16" i="1" s="1"/>
  <c r="DK5" i="1"/>
  <c r="DK16" i="1" s="1"/>
  <c r="DJ5" i="1"/>
  <c r="DJ16" i="1" s="1"/>
  <c r="DI5" i="1"/>
  <c r="DI16" i="1" s="1"/>
  <c r="DH5" i="1"/>
  <c r="DH16" i="1" s="1"/>
  <c r="DG5" i="1"/>
  <c r="DG16" i="1" s="1"/>
  <c r="DF5" i="1"/>
  <c r="DF16" i="1" s="1"/>
  <c r="DE5" i="1"/>
  <c r="DE16" i="1" s="1"/>
  <c r="DD5" i="1"/>
  <c r="DC5" i="1"/>
  <c r="DC16" i="1" s="1"/>
  <c r="DB5" i="1"/>
  <c r="DB16" i="1" s="1"/>
  <c r="DA5" i="1"/>
  <c r="DA16" i="1" s="1"/>
  <c r="CZ5" i="1"/>
  <c r="CZ16" i="1" s="1"/>
  <c r="CY5" i="1"/>
  <c r="CY16" i="1" s="1"/>
  <c r="CX5" i="1"/>
  <c r="CX16" i="1" s="1"/>
  <c r="CW5" i="1"/>
  <c r="CW16" i="1" s="1"/>
  <c r="CV5" i="1"/>
  <c r="CV16" i="1" s="1"/>
  <c r="CU5" i="1"/>
  <c r="CU16" i="1" s="1"/>
  <c r="CT5" i="1"/>
  <c r="CT16" i="1" s="1"/>
  <c r="CS5" i="1"/>
  <c r="CS16" i="1" s="1"/>
  <c r="CR5" i="1"/>
  <c r="CR16" i="1" s="1"/>
  <c r="CQ5" i="1"/>
  <c r="CQ16" i="1" s="1"/>
  <c r="CP5" i="1"/>
  <c r="CP16" i="1" s="1"/>
  <c r="CO5" i="1"/>
  <c r="CO16" i="1" s="1"/>
  <c r="CN5" i="1"/>
  <c r="CM5" i="1"/>
  <c r="CM16" i="1" s="1"/>
  <c r="CL5" i="1"/>
  <c r="CL16" i="1" s="1"/>
  <c r="CK5" i="1"/>
  <c r="CK16" i="1" s="1"/>
  <c r="CJ5" i="1"/>
  <c r="CJ16" i="1" s="1"/>
  <c r="CI5" i="1"/>
  <c r="CI16" i="1" s="1"/>
  <c r="CH5" i="1"/>
  <c r="CH16" i="1" s="1"/>
  <c r="CG5" i="1"/>
  <c r="CG16" i="1" s="1"/>
  <c r="CF5" i="1"/>
  <c r="CF16" i="1" s="1"/>
  <c r="CE5" i="1"/>
  <c r="CE16" i="1" s="1"/>
  <c r="CD5" i="1"/>
  <c r="CD16" i="1" s="1"/>
  <c r="CC5" i="1"/>
  <c r="CC16" i="1" s="1"/>
  <c r="CB5" i="1"/>
  <c r="CB16" i="1" s="1"/>
  <c r="CA5" i="1"/>
  <c r="CA16" i="1" s="1"/>
  <c r="BZ5" i="1"/>
  <c r="BZ16" i="1" s="1"/>
  <c r="BY5" i="1"/>
  <c r="BY16" i="1" s="1"/>
  <c r="BX5" i="1"/>
  <c r="BW5" i="1"/>
  <c r="BW16" i="1" s="1"/>
  <c r="BV5" i="1"/>
  <c r="BV16" i="1" s="1"/>
  <c r="BU5" i="1"/>
  <c r="BU16" i="1" s="1"/>
  <c r="BT5" i="1"/>
  <c r="BT16" i="1" s="1"/>
  <c r="BS5" i="1"/>
  <c r="BS16" i="1" s="1"/>
  <c r="BR5" i="1"/>
  <c r="BR16" i="1" s="1"/>
  <c r="BQ5" i="1"/>
  <c r="BQ16" i="1" s="1"/>
  <c r="BP5" i="1"/>
  <c r="BP16" i="1" s="1"/>
  <c r="BO5" i="1"/>
  <c r="BO16" i="1" s="1"/>
  <c r="BN5" i="1"/>
  <c r="BN16" i="1" s="1"/>
  <c r="BM5" i="1"/>
  <c r="BM16" i="1" s="1"/>
  <c r="BL5" i="1"/>
  <c r="BL16" i="1" s="1"/>
  <c r="BK5" i="1"/>
  <c r="BK16" i="1" s="1"/>
  <c r="BJ5" i="1"/>
  <c r="BJ16" i="1" s="1"/>
  <c r="BI5" i="1"/>
  <c r="BI16" i="1" s="1"/>
  <c r="BH5" i="1"/>
  <c r="BG5" i="1"/>
  <c r="BG16" i="1" s="1"/>
  <c r="BF5" i="1"/>
  <c r="BF16" i="1" s="1"/>
  <c r="BE5" i="1"/>
  <c r="BE16" i="1" s="1"/>
  <c r="BD5" i="1"/>
  <c r="BD16" i="1" s="1"/>
  <c r="BC5" i="1"/>
  <c r="BC16" i="1" s="1"/>
  <c r="BB5" i="1"/>
  <c r="BB16" i="1" s="1"/>
  <c r="BA5" i="1"/>
  <c r="BA16" i="1" s="1"/>
  <c r="AZ5" i="1"/>
  <c r="AZ16" i="1" s="1"/>
  <c r="AY5" i="1"/>
  <c r="AY16" i="1" s="1"/>
  <c r="AX5" i="1"/>
  <c r="AX16" i="1" s="1"/>
  <c r="AW5" i="1"/>
  <c r="AW16" i="1" s="1"/>
  <c r="AV5" i="1"/>
  <c r="AV16" i="1" s="1"/>
  <c r="AU5" i="1"/>
  <c r="AU16" i="1" s="1"/>
  <c r="AT5" i="1"/>
  <c r="AT16" i="1" s="1"/>
  <c r="AS5" i="1"/>
  <c r="AS16" i="1" s="1"/>
  <c r="AR5" i="1"/>
  <c r="AQ5" i="1"/>
  <c r="AQ16" i="1" s="1"/>
  <c r="AP5" i="1"/>
  <c r="AP16" i="1" s="1"/>
  <c r="AO5" i="1"/>
  <c r="AO16" i="1" s="1"/>
  <c r="AN5" i="1"/>
  <c r="AN16" i="1" s="1"/>
  <c r="AM5" i="1"/>
  <c r="AM16" i="1" s="1"/>
  <c r="AL5" i="1"/>
  <c r="AL16" i="1" s="1"/>
  <c r="AK5" i="1"/>
  <c r="AK16" i="1" s="1"/>
  <c r="AJ5" i="1"/>
  <c r="AJ16" i="1" s="1"/>
  <c r="AI5" i="1"/>
  <c r="AI16" i="1" s="1"/>
  <c r="AH5" i="1"/>
  <c r="AH16" i="1" s="1"/>
  <c r="AG5" i="1"/>
  <c r="AG16" i="1" s="1"/>
  <c r="AF5" i="1"/>
  <c r="AF16" i="1" s="1"/>
  <c r="AE5" i="1"/>
  <c r="AE16" i="1" s="1"/>
  <c r="AD5" i="1"/>
  <c r="AD16" i="1" s="1"/>
  <c r="AC5" i="1"/>
  <c r="AC16" i="1" s="1"/>
  <c r="AB5" i="1"/>
  <c r="AA5" i="1"/>
  <c r="AA16" i="1" s="1"/>
  <c r="Z5" i="1"/>
  <c r="Z16" i="1" s="1"/>
  <c r="Y5" i="1"/>
  <c r="Y16" i="1" s="1"/>
  <c r="X5" i="1"/>
  <c r="X16" i="1" s="1"/>
  <c r="W5" i="1"/>
  <c r="W16" i="1" s="1"/>
  <c r="V5" i="1"/>
  <c r="V16" i="1" s="1"/>
  <c r="U5" i="1"/>
  <c r="U16" i="1" s="1"/>
  <c r="DR4" i="1"/>
  <c r="DR15" i="1" s="1"/>
  <c r="DQ4" i="1"/>
  <c r="DQ15" i="1" s="1"/>
  <c r="DP4" i="1"/>
  <c r="DP15" i="1" s="1"/>
  <c r="DO4" i="1"/>
  <c r="DO15" i="1" s="1"/>
  <c r="DN4" i="1"/>
  <c r="DN15" i="1" s="1"/>
  <c r="DM4" i="1"/>
  <c r="DM15" i="1" s="1"/>
  <c r="DL4" i="1"/>
  <c r="DL15" i="1" s="1"/>
  <c r="DK4" i="1"/>
  <c r="DK15" i="1" s="1"/>
  <c r="DJ4" i="1"/>
  <c r="DI4" i="1"/>
  <c r="DI15" i="1" s="1"/>
  <c r="DH4" i="1"/>
  <c r="DH15" i="1" s="1"/>
  <c r="DG4" i="1"/>
  <c r="DG15" i="1" s="1"/>
  <c r="DF4" i="1"/>
  <c r="DF15" i="1" s="1"/>
  <c r="DE4" i="1"/>
  <c r="DE15" i="1" s="1"/>
  <c r="DD4" i="1"/>
  <c r="DD15" i="1" s="1"/>
  <c r="DC4" i="1"/>
  <c r="DC15" i="1" s="1"/>
  <c r="DB4" i="1"/>
  <c r="DB15" i="1" s="1"/>
  <c r="DA4" i="1"/>
  <c r="DA15" i="1" s="1"/>
  <c r="CZ4" i="1"/>
  <c r="CZ15" i="1" s="1"/>
  <c r="CY4" i="1"/>
  <c r="CY15" i="1" s="1"/>
  <c r="CX4" i="1"/>
  <c r="CX15" i="1" s="1"/>
  <c r="CW4" i="1"/>
  <c r="CW15" i="1" s="1"/>
  <c r="CV4" i="1"/>
  <c r="CV15" i="1" s="1"/>
  <c r="CU4" i="1"/>
  <c r="CU15" i="1" s="1"/>
  <c r="CT4" i="1"/>
  <c r="CS4" i="1"/>
  <c r="CS15" i="1" s="1"/>
  <c r="CR4" i="1"/>
  <c r="CR15" i="1" s="1"/>
  <c r="CQ4" i="1"/>
  <c r="CQ15" i="1" s="1"/>
  <c r="CP4" i="1"/>
  <c r="CP15" i="1" s="1"/>
  <c r="CO4" i="1"/>
  <c r="CO15" i="1" s="1"/>
  <c r="CN4" i="1"/>
  <c r="CN15" i="1" s="1"/>
  <c r="CM4" i="1"/>
  <c r="CM15" i="1" s="1"/>
  <c r="CL4" i="1"/>
  <c r="CL15" i="1" s="1"/>
  <c r="CK4" i="1"/>
  <c r="CK15" i="1" s="1"/>
  <c r="CJ4" i="1"/>
  <c r="CJ15" i="1" s="1"/>
  <c r="CI4" i="1"/>
  <c r="CI15" i="1" s="1"/>
  <c r="CH4" i="1"/>
  <c r="CH15" i="1" s="1"/>
  <c r="CG4" i="1"/>
  <c r="CG15" i="1" s="1"/>
  <c r="CF4" i="1"/>
  <c r="CF15" i="1" s="1"/>
  <c r="CE4" i="1"/>
  <c r="CE15" i="1" s="1"/>
  <c r="CD4" i="1"/>
  <c r="CC4" i="1"/>
  <c r="CC15" i="1" s="1"/>
  <c r="CB4" i="1"/>
  <c r="CB15" i="1" s="1"/>
  <c r="CA4" i="1"/>
  <c r="CA15" i="1" s="1"/>
  <c r="BZ4" i="1"/>
  <c r="BZ15" i="1" s="1"/>
  <c r="BY4" i="1"/>
  <c r="BY15" i="1" s="1"/>
  <c r="BX4" i="1"/>
  <c r="BX15" i="1" s="1"/>
  <c r="BW4" i="1"/>
  <c r="BW15" i="1" s="1"/>
  <c r="BV4" i="1"/>
  <c r="BV15" i="1" s="1"/>
  <c r="BU4" i="1"/>
  <c r="BU15" i="1" s="1"/>
  <c r="BT4" i="1"/>
  <c r="BT15" i="1" s="1"/>
  <c r="BS4" i="1"/>
  <c r="BS15" i="1" s="1"/>
  <c r="BR4" i="1"/>
  <c r="BR15" i="1" s="1"/>
  <c r="BQ4" i="1"/>
  <c r="BQ15" i="1" s="1"/>
  <c r="BP4" i="1"/>
  <c r="BP15" i="1" s="1"/>
  <c r="BO4" i="1"/>
  <c r="BO15" i="1" s="1"/>
  <c r="BN4" i="1"/>
  <c r="BM4" i="1"/>
  <c r="BM15" i="1" s="1"/>
  <c r="BL4" i="1"/>
  <c r="BL15" i="1" s="1"/>
  <c r="BK4" i="1"/>
  <c r="BK15" i="1" s="1"/>
  <c r="BJ4" i="1"/>
  <c r="BJ15" i="1" s="1"/>
  <c r="BI4" i="1"/>
  <c r="BI15" i="1" s="1"/>
  <c r="BH4" i="1"/>
  <c r="BH15" i="1" s="1"/>
  <c r="BG4" i="1"/>
  <c r="BG15" i="1" s="1"/>
  <c r="BF4" i="1"/>
  <c r="BF15" i="1" s="1"/>
  <c r="BE4" i="1"/>
  <c r="BE15" i="1" s="1"/>
  <c r="BD4" i="1"/>
  <c r="BD15" i="1" s="1"/>
  <c r="BC4" i="1"/>
  <c r="BC15" i="1" s="1"/>
  <c r="BB4" i="1"/>
  <c r="BB15" i="1" s="1"/>
  <c r="BA4" i="1"/>
  <c r="BA15" i="1" s="1"/>
  <c r="AZ4" i="1"/>
  <c r="AZ15" i="1" s="1"/>
  <c r="AY4" i="1"/>
  <c r="AY15" i="1" s="1"/>
  <c r="AX4" i="1"/>
  <c r="AW4" i="1"/>
  <c r="AW15" i="1" s="1"/>
  <c r="AV4" i="1"/>
  <c r="AV15" i="1" s="1"/>
  <c r="AU4" i="1"/>
  <c r="AU15" i="1" s="1"/>
  <c r="AT4" i="1"/>
  <c r="AT15" i="1" s="1"/>
  <c r="AS4" i="1"/>
  <c r="AS15" i="1" s="1"/>
  <c r="AR4" i="1"/>
  <c r="AR15" i="1" s="1"/>
  <c r="AQ4" i="1"/>
  <c r="AQ15" i="1" s="1"/>
  <c r="AP4" i="1"/>
  <c r="AP15" i="1" s="1"/>
  <c r="AO4" i="1"/>
  <c r="AO15" i="1" s="1"/>
  <c r="AN4" i="1"/>
  <c r="AN15" i="1" s="1"/>
  <c r="AM4" i="1"/>
  <c r="AM15" i="1" s="1"/>
  <c r="AL4" i="1"/>
  <c r="AL15" i="1" s="1"/>
  <c r="AK4" i="1"/>
  <c r="AK15" i="1" s="1"/>
  <c r="AJ4" i="1"/>
  <c r="AJ15" i="1" s="1"/>
  <c r="AI4" i="1"/>
  <c r="AI15" i="1" s="1"/>
  <c r="AH4" i="1"/>
  <c r="AH15" i="1" s="1"/>
  <c r="AG4" i="1"/>
  <c r="AG15" i="1" s="1"/>
  <c r="AF4" i="1"/>
  <c r="AF15" i="1" s="1"/>
  <c r="AE4" i="1"/>
  <c r="AE15" i="1" s="1"/>
  <c r="AD4" i="1"/>
  <c r="AD15" i="1" s="1"/>
  <c r="AC4" i="1"/>
  <c r="AC15" i="1" s="1"/>
  <c r="AB4" i="1"/>
  <c r="AB15" i="1" s="1"/>
  <c r="AA4" i="1"/>
  <c r="AA15" i="1" s="1"/>
  <c r="Z4" i="1"/>
  <c r="Z15" i="1" s="1"/>
  <c r="Y4" i="1"/>
  <c r="Y15" i="1" s="1"/>
  <c r="X4" i="1"/>
  <c r="X15" i="1" s="1"/>
  <c r="W4" i="1"/>
  <c r="W15" i="1" s="1"/>
  <c r="V4" i="1"/>
  <c r="V15" i="1" s="1"/>
  <c r="U4" i="1"/>
  <c r="U15" i="1" s="1"/>
  <c r="DR3" i="1"/>
  <c r="DR14" i="1" s="1"/>
  <c r="DQ3" i="1"/>
  <c r="DQ14" i="1" s="1"/>
  <c r="DP3" i="1"/>
  <c r="DP14" i="1" s="1"/>
  <c r="DO3" i="1"/>
  <c r="DO14" i="1" s="1"/>
  <c r="DN3" i="1"/>
  <c r="DN14" i="1" s="1"/>
  <c r="DM3" i="1"/>
  <c r="DM14" i="1" s="1"/>
  <c r="DL3" i="1"/>
  <c r="DL14" i="1" s="1"/>
  <c r="DK3" i="1"/>
  <c r="DK14" i="1" s="1"/>
  <c r="DJ3" i="1"/>
  <c r="DJ14" i="1" s="1"/>
  <c r="DI3" i="1"/>
  <c r="DI14" i="1" s="1"/>
  <c r="DH3" i="1"/>
  <c r="DH14" i="1" s="1"/>
  <c r="DG3" i="1"/>
  <c r="DG14" i="1" s="1"/>
  <c r="DF3" i="1"/>
  <c r="DF14" i="1" s="1"/>
  <c r="DE3" i="1"/>
  <c r="DE14" i="1" s="1"/>
  <c r="DD3" i="1"/>
  <c r="DD14" i="1" s="1"/>
  <c r="DC3" i="1"/>
  <c r="DC14" i="1" s="1"/>
  <c r="DB3" i="1"/>
  <c r="DB14" i="1" s="1"/>
  <c r="DA3" i="1"/>
  <c r="DA14" i="1" s="1"/>
  <c r="CZ3" i="1"/>
  <c r="CZ14" i="1" s="1"/>
  <c r="CY3" i="1"/>
  <c r="CY14" i="1" s="1"/>
  <c r="CX3" i="1"/>
  <c r="CX14" i="1" s="1"/>
  <c r="CW3" i="1"/>
  <c r="CW14" i="1" s="1"/>
  <c r="CV3" i="1"/>
  <c r="CV14" i="1" s="1"/>
  <c r="CU3" i="1"/>
  <c r="CU14" i="1" s="1"/>
  <c r="CT3" i="1"/>
  <c r="CT14" i="1" s="1"/>
  <c r="CS3" i="1"/>
  <c r="CS14" i="1" s="1"/>
  <c r="CR3" i="1"/>
  <c r="CR14" i="1" s="1"/>
  <c r="CQ3" i="1"/>
  <c r="CQ14" i="1" s="1"/>
  <c r="CP3" i="1"/>
  <c r="CP14" i="1" s="1"/>
  <c r="CO3" i="1"/>
  <c r="CO14" i="1" s="1"/>
  <c r="CN3" i="1"/>
  <c r="CN14" i="1" s="1"/>
  <c r="CM3" i="1"/>
  <c r="CM14" i="1" s="1"/>
  <c r="CL3" i="1"/>
  <c r="CL14" i="1" s="1"/>
  <c r="CK3" i="1"/>
  <c r="CK14" i="1" s="1"/>
  <c r="CJ3" i="1"/>
  <c r="CJ14" i="1" s="1"/>
  <c r="CI3" i="1"/>
  <c r="CI14" i="1" s="1"/>
  <c r="CH3" i="1"/>
  <c r="CH14" i="1" s="1"/>
  <c r="CG3" i="1"/>
  <c r="CG14" i="1" s="1"/>
  <c r="CF3" i="1"/>
  <c r="CF14" i="1" s="1"/>
  <c r="CE3" i="1"/>
  <c r="CE14" i="1" s="1"/>
  <c r="CD3" i="1"/>
  <c r="CD14" i="1" s="1"/>
  <c r="CC3" i="1"/>
  <c r="CC14" i="1" s="1"/>
  <c r="CB3" i="1"/>
  <c r="CB14" i="1" s="1"/>
  <c r="CA3" i="1"/>
  <c r="CA14" i="1" s="1"/>
  <c r="BZ3" i="1"/>
  <c r="BZ14" i="1" s="1"/>
  <c r="BY3" i="1"/>
  <c r="BY14" i="1" s="1"/>
  <c r="BX3" i="1"/>
  <c r="BX14" i="1" s="1"/>
  <c r="BW3" i="1"/>
  <c r="BW14" i="1" s="1"/>
  <c r="BV3" i="1"/>
  <c r="BV14" i="1" s="1"/>
  <c r="BU3" i="1"/>
  <c r="BU14" i="1" s="1"/>
  <c r="BT3" i="1"/>
  <c r="BT14" i="1" s="1"/>
  <c r="BS3" i="1"/>
  <c r="BS14" i="1" s="1"/>
  <c r="BR3" i="1"/>
  <c r="BR14" i="1" s="1"/>
  <c r="BQ3" i="1"/>
  <c r="BQ14" i="1" s="1"/>
  <c r="BP3" i="1"/>
  <c r="BP14" i="1" s="1"/>
  <c r="BO3" i="1"/>
  <c r="BO14" i="1" s="1"/>
  <c r="BN3" i="1"/>
  <c r="BN14" i="1" s="1"/>
  <c r="BM3" i="1"/>
  <c r="BM14" i="1" s="1"/>
  <c r="BL3" i="1"/>
  <c r="BL14" i="1" s="1"/>
  <c r="BK3" i="1"/>
  <c r="BK14" i="1" s="1"/>
  <c r="BJ3" i="1"/>
  <c r="BJ14" i="1" s="1"/>
  <c r="BI3" i="1"/>
  <c r="BI14" i="1" s="1"/>
  <c r="BH3" i="1"/>
  <c r="BH14" i="1" s="1"/>
  <c r="BG3" i="1"/>
  <c r="BG14" i="1" s="1"/>
  <c r="BF3" i="1"/>
  <c r="BF14" i="1" s="1"/>
  <c r="BE3" i="1"/>
  <c r="BE14" i="1" s="1"/>
  <c r="BD3" i="1"/>
  <c r="BD14" i="1" s="1"/>
  <c r="BC3" i="1"/>
  <c r="BC14" i="1" s="1"/>
  <c r="BB3" i="1"/>
  <c r="BB14" i="1" s="1"/>
  <c r="BA3" i="1"/>
  <c r="BA14" i="1" s="1"/>
  <c r="AZ3" i="1"/>
  <c r="AZ14" i="1" s="1"/>
  <c r="AY3" i="1"/>
  <c r="AY14" i="1" s="1"/>
  <c r="AX3" i="1"/>
  <c r="AX14" i="1" s="1"/>
  <c r="AW3" i="1"/>
  <c r="AW14" i="1" s="1"/>
  <c r="AV3" i="1"/>
  <c r="AV14" i="1" s="1"/>
  <c r="AU3" i="1"/>
  <c r="AU14" i="1" s="1"/>
  <c r="AT3" i="1"/>
  <c r="AT14" i="1" s="1"/>
  <c r="AS3" i="1"/>
  <c r="AS14" i="1" s="1"/>
  <c r="AR3" i="1"/>
  <c r="AR14" i="1" s="1"/>
  <c r="AQ3" i="1"/>
  <c r="AQ14" i="1" s="1"/>
  <c r="AP3" i="1"/>
  <c r="AP14" i="1" s="1"/>
  <c r="AO3" i="1"/>
  <c r="AO14" i="1" s="1"/>
  <c r="AN3" i="1"/>
  <c r="AN14" i="1" s="1"/>
  <c r="AM3" i="1"/>
  <c r="AM14" i="1" s="1"/>
  <c r="AL3" i="1"/>
  <c r="AL14" i="1" s="1"/>
  <c r="AK3" i="1"/>
  <c r="AK14" i="1" s="1"/>
  <c r="AJ3" i="1"/>
  <c r="AJ14" i="1" s="1"/>
  <c r="AI3" i="1"/>
  <c r="AI14" i="1" s="1"/>
  <c r="AH3" i="1"/>
  <c r="AH14" i="1" s="1"/>
  <c r="AG3" i="1"/>
  <c r="AG14" i="1" s="1"/>
  <c r="AF3" i="1"/>
  <c r="AF14" i="1" s="1"/>
  <c r="AE3" i="1"/>
  <c r="AE14" i="1" s="1"/>
  <c r="AD3" i="1"/>
  <c r="AD14" i="1" s="1"/>
  <c r="AC3" i="1"/>
  <c r="AC14" i="1" s="1"/>
  <c r="AB3" i="1"/>
  <c r="AB14" i="1" s="1"/>
  <c r="AA3" i="1"/>
  <c r="AA14" i="1" s="1"/>
  <c r="Z3" i="1"/>
  <c r="Z14" i="1" s="1"/>
  <c r="Y3" i="1"/>
  <c r="Y14" i="1" s="1"/>
  <c r="X3" i="1"/>
  <c r="X14" i="1" s="1"/>
  <c r="W3" i="1"/>
  <c r="W14" i="1" s="1"/>
  <c r="V3" i="1"/>
  <c r="V14" i="1" s="1"/>
  <c r="U3" i="1"/>
  <c r="U14" i="1" s="1"/>
  <c r="DR2" i="1"/>
  <c r="DR13" i="1" s="1"/>
  <c r="DQ2" i="1"/>
  <c r="DQ13" i="1" s="1"/>
  <c r="DP2" i="1"/>
  <c r="DP13" i="1" s="1"/>
  <c r="DO2" i="1"/>
  <c r="DO13" i="1" s="1"/>
  <c r="DN2" i="1"/>
  <c r="DN13" i="1" s="1"/>
  <c r="DM2" i="1"/>
  <c r="DM13" i="1" s="1"/>
  <c r="DL2" i="1"/>
  <c r="DL13" i="1" s="1"/>
  <c r="DK2" i="1"/>
  <c r="DK13" i="1" s="1"/>
  <c r="DJ2" i="1"/>
  <c r="DJ13" i="1" s="1"/>
  <c r="DI2" i="1"/>
  <c r="DI13" i="1" s="1"/>
  <c r="DH2" i="1"/>
  <c r="DH13" i="1" s="1"/>
  <c r="DG2" i="1"/>
  <c r="DG13" i="1" s="1"/>
  <c r="DF2" i="1"/>
  <c r="DF13" i="1" s="1"/>
  <c r="DE2" i="1"/>
  <c r="DE13" i="1" s="1"/>
  <c r="DD2" i="1"/>
  <c r="DD13" i="1" s="1"/>
  <c r="DC2" i="1"/>
  <c r="DC13" i="1" s="1"/>
  <c r="DB2" i="1"/>
  <c r="DB13" i="1" s="1"/>
  <c r="DA2" i="1"/>
  <c r="DA13" i="1" s="1"/>
  <c r="CZ2" i="1"/>
  <c r="CZ13" i="1" s="1"/>
  <c r="CY2" i="1"/>
  <c r="CY13" i="1" s="1"/>
  <c r="CX2" i="1"/>
  <c r="CX13" i="1" s="1"/>
  <c r="CW2" i="1"/>
  <c r="CW13" i="1" s="1"/>
  <c r="CV2" i="1"/>
  <c r="CV13" i="1" s="1"/>
  <c r="CU2" i="1"/>
  <c r="CU13" i="1" s="1"/>
  <c r="CT2" i="1"/>
  <c r="CT13" i="1" s="1"/>
  <c r="CS2" i="1"/>
  <c r="CS13" i="1" s="1"/>
  <c r="CR2" i="1"/>
  <c r="CR13" i="1" s="1"/>
  <c r="CQ2" i="1"/>
  <c r="CQ13" i="1" s="1"/>
  <c r="CP2" i="1"/>
  <c r="CP13" i="1" s="1"/>
  <c r="CO2" i="1"/>
  <c r="CO13" i="1" s="1"/>
  <c r="CN2" i="1"/>
  <c r="CN13" i="1" s="1"/>
  <c r="CM2" i="1"/>
  <c r="CM13" i="1" s="1"/>
  <c r="CL2" i="1"/>
  <c r="CL13" i="1" s="1"/>
  <c r="CK2" i="1"/>
  <c r="CK13" i="1" s="1"/>
  <c r="CJ2" i="1"/>
  <c r="CJ13" i="1" s="1"/>
  <c r="CI2" i="1"/>
  <c r="CI13" i="1" s="1"/>
  <c r="CH2" i="1"/>
  <c r="CH13" i="1" s="1"/>
  <c r="CG2" i="1"/>
  <c r="CG13" i="1" s="1"/>
  <c r="CF2" i="1"/>
  <c r="CF13" i="1" s="1"/>
  <c r="CE2" i="1"/>
  <c r="CE13" i="1" s="1"/>
  <c r="CD2" i="1"/>
  <c r="CD13" i="1" s="1"/>
  <c r="CC2" i="1"/>
  <c r="CC13" i="1" s="1"/>
  <c r="CB2" i="1"/>
  <c r="CB13" i="1" s="1"/>
  <c r="CA2" i="1"/>
  <c r="CA13" i="1" s="1"/>
  <c r="BZ2" i="1"/>
  <c r="BZ13" i="1" s="1"/>
  <c r="BY2" i="1"/>
  <c r="BY13" i="1" s="1"/>
  <c r="BX2" i="1"/>
  <c r="BX13" i="1" s="1"/>
  <c r="BW2" i="1"/>
  <c r="BW13" i="1" s="1"/>
  <c r="BV2" i="1"/>
  <c r="BV13" i="1" s="1"/>
  <c r="BU2" i="1"/>
  <c r="BU13" i="1" s="1"/>
  <c r="BT2" i="1"/>
  <c r="BT13" i="1" s="1"/>
  <c r="BS2" i="1"/>
  <c r="BS13" i="1" s="1"/>
  <c r="BR2" i="1"/>
  <c r="BR13" i="1" s="1"/>
  <c r="BQ2" i="1"/>
  <c r="BQ13" i="1" s="1"/>
  <c r="BP2" i="1"/>
  <c r="BP13" i="1" s="1"/>
  <c r="BO2" i="1"/>
  <c r="BO13" i="1" s="1"/>
  <c r="BN2" i="1"/>
  <c r="BN13" i="1" s="1"/>
  <c r="BM2" i="1"/>
  <c r="BM13" i="1" s="1"/>
  <c r="BL2" i="1"/>
  <c r="BL13" i="1" s="1"/>
  <c r="BK2" i="1"/>
  <c r="BK13" i="1" s="1"/>
  <c r="BJ2" i="1"/>
  <c r="BJ13" i="1" s="1"/>
  <c r="BI2" i="1"/>
  <c r="BI13" i="1" s="1"/>
  <c r="BH2" i="1"/>
  <c r="BH13" i="1" s="1"/>
  <c r="BG2" i="1"/>
  <c r="BG13" i="1" s="1"/>
  <c r="BF2" i="1"/>
  <c r="BF13" i="1" s="1"/>
  <c r="BE2" i="1"/>
  <c r="BE13" i="1" s="1"/>
  <c r="BD2" i="1"/>
  <c r="BD13" i="1" s="1"/>
  <c r="BC2" i="1"/>
  <c r="BC13" i="1" s="1"/>
  <c r="BB2" i="1"/>
  <c r="BB13" i="1" s="1"/>
  <c r="BA2" i="1"/>
  <c r="BA13" i="1" s="1"/>
  <c r="AZ2" i="1"/>
  <c r="AZ13" i="1" s="1"/>
  <c r="AY2" i="1"/>
  <c r="AY13" i="1" s="1"/>
  <c r="AX2" i="1"/>
  <c r="AX13" i="1" s="1"/>
  <c r="AW2" i="1"/>
  <c r="AW13" i="1" s="1"/>
  <c r="AV2" i="1"/>
  <c r="AV13" i="1" s="1"/>
  <c r="AU2" i="1"/>
  <c r="AU13" i="1" s="1"/>
  <c r="AT2" i="1"/>
  <c r="AT13" i="1" s="1"/>
  <c r="AS2" i="1"/>
  <c r="AS13" i="1" s="1"/>
  <c r="AR2" i="1"/>
  <c r="AR13" i="1" s="1"/>
  <c r="AQ2" i="1"/>
  <c r="AQ13" i="1" s="1"/>
  <c r="AP2" i="1"/>
  <c r="AP13" i="1" s="1"/>
  <c r="AO2" i="1"/>
  <c r="AO13" i="1" s="1"/>
  <c r="AN2" i="1"/>
  <c r="AN13" i="1" s="1"/>
  <c r="AM2" i="1"/>
  <c r="AM13" i="1" s="1"/>
  <c r="AL2" i="1"/>
  <c r="AL13" i="1" s="1"/>
  <c r="AK2" i="1"/>
  <c r="AK13" i="1" s="1"/>
  <c r="AJ2" i="1"/>
  <c r="AJ13" i="1" s="1"/>
  <c r="AI2" i="1"/>
  <c r="AI13" i="1" s="1"/>
  <c r="AH2" i="1"/>
  <c r="AH13" i="1" s="1"/>
  <c r="AG2" i="1"/>
  <c r="AG13" i="1" s="1"/>
  <c r="AF2" i="1"/>
  <c r="AF13" i="1" s="1"/>
  <c r="AE2" i="1"/>
  <c r="AE13" i="1" s="1"/>
  <c r="AD2" i="1"/>
  <c r="AD13" i="1" s="1"/>
  <c r="AC2" i="1"/>
  <c r="AC13" i="1" s="1"/>
  <c r="AB2" i="1"/>
  <c r="AB13" i="1" s="1"/>
  <c r="AA2" i="1"/>
  <c r="AA13" i="1" s="1"/>
  <c r="Z2" i="1"/>
  <c r="Z13" i="1" s="1"/>
  <c r="Y2" i="1"/>
  <c r="Y13" i="1" s="1"/>
  <c r="X2" i="1"/>
  <c r="X13" i="1" s="1"/>
  <c r="W2" i="1"/>
  <c r="W13" i="1" s="1"/>
  <c r="V2" i="1"/>
  <c r="V13" i="1" s="1"/>
  <c r="U2" i="1"/>
  <c r="U13" i="1" s="1"/>
  <c r="T9" i="1"/>
  <c r="T8" i="1"/>
  <c r="T7" i="1"/>
  <c r="T6" i="1"/>
  <c r="T5" i="1"/>
  <c r="T4" i="1"/>
  <c r="T3" i="1"/>
  <c r="Q14" i="1"/>
  <c r="Q3" i="1"/>
  <c r="Q4" i="1" s="1"/>
  <c r="Q5" i="1" s="1"/>
  <c r="Q6" i="1" s="1"/>
  <c r="Q7" i="1" s="1"/>
  <c r="Q8" i="1" s="1"/>
  <c r="Q9" i="1" s="1"/>
  <c r="Q10" i="1" s="1"/>
  <c r="Q11" i="1" s="1"/>
  <c r="Q1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AM26" i="1" s="1"/>
  <c r="O22" i="1"/>
  <c r="O23" i="1"/>
  <c r="O24" i="1"/>
  <c r="O25" i="1"/>
  <c r="AQ26" i="1" s="1"/>
  <c r="O26" i="1"/>
  <c r="O27" i="1"/>
  <c r="O28" i="1"/>
  <c r="O29" i="1"/>
  <c r="AU26" i="1" s="1"/>
  <c r="O30" i="1"/>
  <c r="O31" i="1"/>
  <c r="O32" i="1"/>
  <c r="O33" i="1"/>
  <c r="AY26" i="1" s="1"/>
  <c r="O34" i="1"/>
  <c r="O35" i="1"/>
  <c r="O36" i="1"/>
  <c r="O37" i="1"/>
  <c r="BC26" i="1" s="1"/>
  <c r="O38" i="1"/>
  <c r="O39" i="1"/>
  <c r="O40" i="1"/>
  <c r="O41" i="1"/>
  <c r="O42" i="1"/>
  <c r="O43" i="1"/>
  <c r="O44" i="1"/>
  <c r="O45" i="1"/>
  <c r="BK26" i="1" s="1"/>
  <c r="O46" i="1"/>
  <c r="O47" i="1"/>
  <c r="O48" i="1"/>
  <c r="O49" i="1"/>
  <c r="BO26" i="1" s="1"/>
  <c r="O50" i="1"/>
  <c r="O51" i="1"/>
  <c r="O52" i="1"/>
  <c r="O53" i="1"/>
  <c r="BS26" i="1" s="1"/>
  <c r="O54" i="1"/>
  <c r="O55" i="1"/>
  <c r="O56" i="1"/>
  <c r="O57" i="1"/>
  <c r="BW26" i="1" s="1"/>
  <c r="O58" i="1"/>
  <c r="O59" i="1"/>
  <c r="O60" i="1"/>
  <c r="O61" i="1"/>
  <c r="CA26" i="1" s="1"/>
  <c r="O62" i="1"/>
  <c r="O63" i="1"/>
  <c r="O64" i="1"/>
  <c r="O65" i="1"/>
  <c r="CE26" i="1" s="1"/>
  <c r="O66" i="1"/>
  <c r="O67" i="1"/>
  <c r="O68" i="1"/>
  <c r="O69" i="1"/>
  <c r="CI26" i="1" s="1"/>
  <c r="O70" i="1"/>
  <c r="O71" i="1"/>
  <c r="O72" i="1"/>
  <c r="O73" i="1"/>
  <c r="CM26" i="1" s="1"/>
  <c r="O74" i="1"/>
  <c r="O75" i="1"/>
  <c r="O76" i="1"/>
  <c r="O77" i="1"/>
  <c r="CQ26" i="1" s="1"/>
  <c r="O78" i="1"/>
  <c r="O79" i="1"/>
  <c r="O80" i="1"/>
  <c r="O81" i="1"/>
  <c r="CU26" i="1" s="1"/>
  <c r="O82" i="1"/>
  <c r="O83" i="1"/>
  <c r="O84" i="1"/>
  <c r="O85" i="1"/>
  <c r="CY26" i="1" s="1"/>
  <c r="O86" i="1"/>
  <c r="O87" i="1"/>
  <c r="O88" i="1"/>
  <c r="O89" i="1"/>
  <c r="DC26" i="1" s="1"/>
  <c r="O90" i="1"/>
  <c r="O91" i="1"/>
  <c r="O92" i="1"/>
  <c r="O93" i="1"/>
  <c r="DG26" i="1" s="1"/>
  <c r="O94" i="1"/>
  <c r="O95" i="1"/>
  <c r="O96" i="1"/>
  <c r="O97" i="1"/>
  <c r="DK26" i="1" s="1"/>
  <c r="O98" i="1"/>
  <c r="O99" i="1"/>
  <c r="O100" i="1"/>
  <c r="O101" i="1"/>
  <c r="DO26" i="1" s="1"/>
  <c r="O102" i="1"/>
  <c r="O103" i="1"/>
  <c r="O104" i="1"/>
  <c r="O2" i="1"/>
  <c r="T2" i="1" s="1"/>
  <c r="T13" i="1" s="1"/>
  <c r="AE26" i="1" l="1"/>
  <c r="AA26" i="1"/>
  <c r="W26" i="1"/>
  <c r="AI26" i="1"/>
  <c r="T26" i="1"/>
  <c r="Q15" i="1"/>
  <c r="BL27" i="1"/>
  <c r="T14" i="1"/>
  <c r="BG26" i="1"/>
  <c r="Z26" i="1"/>
  <c r="AL26" i="1"/>
  <c r="AT26" i="1"/>
  <c r="BF26" i="1"/>
  <c r="BZ26" i="1"/>
  <c r="CL26" i="1"/>
  <c r="CT26" i="1"/>
  <c r="DB26" i="1"/>
  <c r="DJ26" i="1"/>
  <c r="V26" i="1"/>
  <c r="AD26" i="1"/>
  <c r="AH26" i="1"/>
  <c r="AP26" i="1"/>
  <c r="BB26" i="1"/>
  <c r="BN26" i="1"/>
  <c r="BV26" i="1"/>
  <c r="CP26" i="1"/>
  <c r="DF26" i="1"/>
  <c r="DR26" i="1"/>
  <c r="AB26" i="1"/>
  <c r="AJ26" i="1"/>
  <c r="AV26" i="1"/>
  <c r="AZ26" i="1"/>
  <c r="BH26" i="1"/>
  <c r="BP26" i="1"/>
  <c r="CB26" i="1"/>
  <c r="CF26" i="1"/>
  <c r="CV26" i="1"/>
  <c r="DD26" i="1"/>
  <c r="DL26" i="1"/>
  <c r="AX26" i="1"/>
  <c r="BJ26" i="1"/>
  <c r="BR26" i="1"/>
  <c r="CD26" i="1"/>
  <c r="CH26" i="1"/>
  <c r="CX26" i="1"/>
  <c r="DN26" i="1"/>
  <c r="X26" i="1"/>
  <c r="AF26" i="1"/>
  <c r="AN26" i="1"/>
  <c r="AR26" i="1"/>
  <c r="BD26" i="1"/>
  <c r="BL26" i="1"/>
  <c r="BT26" i="1"/>
  <c r="BX26" i="1"/>
  <c r="CJ26" i="1"/>
  <c r="CN26" i="1"/>
  <c r="CR26" i="1"/>
  <c r="CZ26" i="1"/>
  <c r="DH26" i="1"/>
  <c r="DP26" i="1"/>
  <c r="U26" i="1"/>
  <c r="Y26" i="1"/>
  <c r="AC26" i="1"/>
  <c r="AG26" i="1"/>
  <c r="AK26" i="1"/>
  <c r="AO26" i="1"/>
  <c r="AS26" i="1"/>
  <c r="AW26" i="1"/>
  <c r="BA26" i="1"/>
  <c r="BE26" i="1"/>
  <c r="BI26" i="1"/>
  <c r="BM26" i="1"/>
  <c r="BQ26" i="1"/>
  <c r="BU26" i="1"/>
  <c r="BY26" i="1"/>
  <c r="CC26" i="1"/>
  <c r="CG26" i="1"/>
  <c r="CK26" i="1"/>
  <c r="CO26" i="1"/>
  <c r="CS26" i="1"/>
  <c r="CW26" i="1"/>
  <c r="DA26" i="1"/>
  <c r="DE26" i="1"/>
  <c r="DI26" i="1"/>
  <c r="DM26" i="1"/>
  <c r="DQ26" i="1"/>
  <c r="R14" i="1"/>
  <c r="BL28" i="1" l="1"/>
  <c r="Q16" i="1"/>
  <c r="R15" i="1"/>
  <c r="T15" i="1"/>
  <c r="Q17" i="1" l="1"/>
  <c r="R16" i="1"/>
  <c r="T16" i="1"/>
  <c r="Q18" i="1" l="1"/>
  <c r="T17" i="1"/>
  <c r="R17" i="1"/>
  <c r="Q19" i="1" l="1"/>
  <c r="T18" i="1"/>
  <c r="R18" i="1"/>
  <c r="Q20" i="1" l="1"/>
  <c r="T19" i="1"/>
  <c r="R19" i="1"/>
  <c r="R20" i="1" l="1"/>
  <c r="BL29" i="1"/>
  <c r="BL30" i="1" s="1"/>
  <c r="T20" i="1"/>
</calcChain>
</file>

<file path=xl/sharedStrings.xml><?xml version="1.0" encoding="utf-8"?>
<sst xmlns="http://schemas.openxmlformats.org/spreadsheetml/2006/main" count="850" uniqueCount="185">
  <si>
    <t>brand</t>
  </si>
  <si>
    <t>model</t>
  </si>
  <si>
    <t>accelsec</t>
  </si>
  <si>
    <t>top_speed_kmh</t>
  </si>
  <si>
    <t>range_km</t>
  </si>
  <si>
    <t>efficiency_whkm</t>
  </si>
  <si>
    <t>fast_charge_kmh</t>
  </si>
  <si>
    <t>rapid_charge</t>
  </si>
  <si>
    <t>power_train</t>
  </si>
  <si>
    <t>plug_type</t>
  </si>
  <si>
    <t>body_style</t>
  </si>
  <si>
    <t>segment</t>
  </si>
  <si>
    <t>seats</t>
  </si>
  <si>
    <t>price_euro</t>
  </si>
  <si>
    <t xml:space="preserve">Tesla </t>
  </si>
  <si>
    <t>Model 3 Long Range Dual Motor</t>
  </si>
  <si>
    <t>Yes</t>
  </si>
  <si>
    <t>AWD</t>
  </si>
  <si>
    <t>Type 2 CCS</t>
  </si>
  <si>
    <t>Sedan</t>
  </si>
  <si>
    <t>D</t>
  </si>
  <si>
    <t xml:space="preserve">Volkswagen </t>
  </si>
  <si>
    <t>ID,3 Pure</t>
  </si>
  <si>
    <t>RWD</t>
  </si>
  <si>
    <t>Hatchback</t>
  </si>
  <si>
    <t>C</t>
  </si>
  <si>
    <t xml:space="preserve">Polestar </t>
  </si>
  <si>
    <t>Liftback</t>
  </si>
  <si>
    <t xml:space="preserve">BMW </t>
  </si>
  <si>
    <t xml:space="preserve">iX3 </t>
  </si>
  <si>
    <t>SUV</t>
  </si>
  <si>
    <t xml:space="preserve">Honda </t>
  </si>
  <si>
    <t xml:space="preserve">e </t>
  </si>
  <si>
    <t>B</t>
  </si>
  <si>
    <t xml:space="preserve">Lucid </t>
  </si>
  <si>
    <t xml:space="preserve">Air </t>
  </si>
  <si>
    <t>F</t>
  </si>
  <si>
    <t xml:space="preserve">e-Golf </t>
  </si>
  <si>
    <t>FWD</t>
  </si>
  <si>
    <t xml:space="preserve">Peugeot </t>
  </si>
  <si>
    <t xml:space="preserve">e-208 </t>
  </si>
  <si>
    <t>Model 3 Standard Range Plus</t>
  </si>
  <si>
    <t xml:space="preserve">Audi </t>
  </si>
  <si>
    <t xml:space="preserve">Q4 e-tron </t>
  </si>
  <si>
    <t xml:space="preserve">Mercedes </t>
  </si>
  <si>
    <t>EQC 400 4MATIC</t>
  </si>
  <si>
    <t xml:space="preserve">Nissan </t>
  </si>
  <si>
    <t xml:space="preserve">Leaf </t>
  </si>
  <si>
    <t>Type 2 CHAdeMO</t>
  </si>
  <si>
    <t xml:space="preserve">Hyundai </t>
  </si>
  <si>
    <t>Kona Electric 64 kWh</t>
  </si>
  <si>
    <t xml:space="preserve">i4 </t>
  </si>
  <si>
    <t>IONIQ Electric</t>
  </si>
  <si>
    <t>ID,3 Pro S</t>
  </si>
  <si>
    <t xml:space="preserve">Porsche </t>
  </si>
  <si>
    <t>Taycan Turbo S</t>
  </si>
  <si>
    <t xml:space="preserve">e-Up! </t>
  </si>
  <si>
    <t>A</t>
  </si>
  <si>
    <t xml:space="preserve">MG </t>
  </si>
  <si>
    <t>ZS EV</t>
  </si>
  <si>
    <t xml:space="preserve">Mini </t>
  </si>
  <si>
    <t xml:space="preserve">Cooper SE </t>
  </si>
  <si>
    <t xml:space="preserve">Opel </t>
  </si>
  <si>
    <t xml:space="preserve">Corsa-e </t>
  </si>
  <si>
    <t>Model Y Long Range Dual Motor</t>
  </si>
  <si>
    <t xml:space="preserve">Skoda </t>
  </si>
  <si>
    <t>Enyaq iV 50</t>
  </si>
  <si>
    <t xml:space="preserve">e-tron GT </t>
  </si>
  <si>
    <t>Model 3 Long Range Performance</t>
  </si>
  <si>
    <t xml:space="preserve">ID,4 </t>
  </si>
  <si>
    <t>ID,3 Pro</t>
  </si>
  <si>
    <t xml:space="preserve">Volvo </t>
  </si>
  <si>
    <t>XC40 P8 AWD Recharge</t>
  </si>
  <si>
    <t>i3 120 Ah</t>
  </si>
  <si>
    <t xml:space="preserve">e-2008 SUV </t>
  </si>
  <si>
    <t>e-tron 50 quattro</t>
  </si>
  <si>
    <t>E</t>
  </si>
  <si>
    <t xml:space="preserve">Kia </t>
  </si>
  <si>
    <t>e-Niro 64 kWh</t>
  </si>
  <si>
    <t xml:space="preserve">Renault </t>
  </si>
  <si>
    <t>Zoe ZE50 R110</t>
  </si>
  <si>
    <t>Cybertruck Tri Motor</t>
  </si>
  <si>
    <t>Pickup</t>
  </si>
  <si>
    <t>N</t>
  </si>
  <si>
    <t xml:space="preserve">Mazda </t>
  </si>
  <si>
    <t xml:space="preserve">MX-30 </t>
  </si>
  <si>
    <t>Leaf e+</t>
  </si>
  <si>
    <t xml:space="preserve">Lexus </t>
  </si>
  <si>
    <t>UX 300e</t>
  </si>
  <si>
    <t xml:space="preserve">CUPRA </t>
  </si>
  <si>
    <t xml:space="preserve">el-Born </t>
  </si>
  <si>
    <t>Zoe ZE50 R135</t>
  </si>
  <si>
    <t xml:space="preserve">EQA </t>
  </si>
  <si>
    <t>Model S Long Range</t>
  </si>
  <si>
    <t>Type 2</t>
  </si>
  <si>
    <t>Kona Electric 39 kWh</t>
  </si>
  <si>
    <t>e-tron Sportback 55 quattro</t>
  </si>
  <si>
    <t xml:space="preserve">CITIGOe iV </t>
  </si>
  <si>
    <t xml:space="preserve">SEAT </t>
  </si>
  <si>
    <t xml:space="preserve">Mii Electric </t>
  </si>
  <si>
    <t>e-Soul 64 kWh</t>
  </si>
  <si>
    <t xml:space="preserve">Ampera-e </t>
  </si>
  <si>
    <t>MPV</t>
  </si>
  <si>
    <t>Taycan 4S</t>
  </si>
  <si>
    <t xml:space="preserve">Lightyear </t>
  </si>
  <si>
    <t xml:space="preserve">One </t>
  </si>
  <si>
    <t xml:space="preserve">Aiways </t>
  </si>
  <si>
    <t xml:space="preserve">U5 </t>
  </si>
  <si>
    <t>e-tron 55 quattro</t>
  </si>
  <si>
    <t xml:space="preserve">Roadster </t>
  </si>
  <si>
    <t>Cabrio</t>
  </si>
  <si>
    <t>S</t>
  </si>
  <si>
    <t xml:space="preserve">Mokka-e </t>
  </si>
  <si>
    <t>Enyaq iV 80</t>
  </si>
  <si>
    <t>Model X Long Range</t>
  </si>
  <si>
    <t>e Advance</t>
  </si>
  <si>
    <t xml:space="preserve">DS </t>
  </si>
  <si>
    <t>3 Crossback E-Tense</t>
  </si>
  <si>
    <t>Twingo ZE</t>
  </si>
  <si>
    <t>No</t>
  </si>
  <si>
    <t xml:space="preserve">Citroen </t>
  </si>
  <si>
    <t xml:space="preserve">e-C4 </t>
  </si>
  <si>
    <t>Model S Performance</t>
  </si>
  <si>
    <t>Zoe ZE40 R110</t>
  </si>
  <si>
    <t>Model Y Long Range Performance</t>
  </si>
  <si>
    <t>Ariya 87kWh</t>
  </si>
  <si>
    <t xml:space="preserve">Jaguar </t>
  </si>
  <si>
    <t xml:space="preserve">I-Pace </t>
  </si>
  <si>
    <t xml:space="preserve">Ford </t>
  </si>
  <si>
    <t>Mustang Mach-E ER RWD</t>
  </si>
  <si>
    <t>Taycan 4S Plus</t>
  </si>
  <si>
    <t xml:space="preserve">e-NV200 Evalia </t>
  </si>
  <si>
    <t>Type 1 CHAdeMO</t>
  </si>
  <si>
    <t>SPV</t>
  </si>
  <si>
    <t>Cybertruck Dual Motor</t>
  </si>
  <si>
    <t>Kangoo Maxi ZE 33</t>
  </si>
  <si>
    <t>Mustang Mach-E ER AWD</t>
  </si>
  <si>
    <t>i3s 120 Ah</t>
  </si>
  <si>
    <t>Enyaq iV 80X</t>
  </si>
  <si>
    <t xml:space="preserve">Taycan Cross Turismo </t>
  </si>
  <si>
    <t>Station</t>
  </si>
  <si>
    <t xml:space="preserve">Byton </t>
  </si>
  <si>
    <t>M-Byte 95 kWh 4WD</t>
  </si>
  <si>
    <t xml:space="preserve">Sono </t>
  </si>
  <si>
    <t xml:space="preserve">Sion </t>
  </si>
  <si>
    <t>e-Niro 39 kWh</t>
  </si>
  <si>
    <t xml:space="preserve">Q4 Sportback e-tron </t>
  </si>
  <si>
    <t xml:space="preserve">Smart </t>
  </si>
  <si>
    <t xml:space="preserve">EQ forfour </t>
  </si>
  <si>
    <t>Mustang Mach-E SR AWD</t>
  </si>
  <si>
    <t>Taycan Turbo</t>
  </si>
  <si>
    <t>ID,3 1st</t>
  </si>
  <si>
    <t>Model X Performance</t>
  </si>
  <si>
    <t>EQ fortwo coupe</t>
  </si>
  <si>
    <t>Mustang Mach-E SR RWD</t>
  </si>
  <si>
    <t>EQV 300 Long</t>
  </si>
  <si>
    <t xml:space="preserve">Fiat </t>
  </si>
  <si>
    <t>500e Hatchback</t>
  </si>
  <si>
    <t>Cybertruck Single Motor</t>
  </si>
  <si>
    <t>e-tron Sportback 50 quattro</t>
  </si>
  <si>
    <t>Enyaq iV vRS</t>
  </si>
  <si>
    <t>Enyaq iV 60</t>
  </si>
  <si>
    <t>e-tron S 55 quattro</t>
  </si>
  <si>
    <t>EQ fortwo cabrio</t>
  </si>
  <si>
    <t>Ariya e-4ORCE 87kWh</t>
  </si>
  <si>
    <t>500e Convertible</t>
  </si>
  <si>
    <t>ID,3 Pro Performance</t>
  </si>
  <si>
    <t>e-Soul 39 kWh</t>
  </si>
  <si>
    <t>M-Byte 72 kWh 2WD</t>
  </si>
  <si>
    <t>Ariya 63kWh</t>
  </si>
  <si>
    <t>e-tron S Sportback 55 quattro</t>
  </si>
  <si>
    <t>Ariya e-4ORCE 63kWh</t>
  </si>
  <si>
    <t>Ariya e-4ORCE 87kWh Performance</t>
  </si>
  <si>
    <t>M-Byte 95 kWh 2WD</t>
  </si>
  <si>
    <t>precio dólar</t>
  </si>
  <si>
    <t>Ingresos</t>
  </si>
  <si>
    <t>Millas</t>
  </si>
  <si>
    <t>VNA</t>
  </si>
  <si>
    <t>Año</t>
  </si>
  <si>
    <t>Neto</t>
  </si>
  <si>
    <t>Descontado</t>
  </si>
  <si>
    <t>Costos Operativos</t>
  </si>
  <si>
    <t>Flujo Neto</t>
  </si>
  <si>
    <t>Flujo Neto Descontado (tasa 10%)</t>
  </si>
  <si>
    <t>Ingreso Neto Descontado (tasa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</si>
</sst>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88CB-80E8-4D3A-8620-208EC85AA4C1}">
  <dimension ref="A1:DR104"/>
  <sheetViews>
    <sheetView tabSelected="1" topLeftCell="BA1" workbookViewId="0">
      <selection activeCell="BL26" sqref="BL26"/>
    </sheetView>
  </sheetViews>
  <sheetFormatPr baseColWidth="10" defaultRowHeight="15" x14ac:dyDescent="0.25"/>
  <cols>
    <col min="2" max="2" width="20.7109375" customWidth="1"/>
    <col min="20" max="20" width="11.85546875" customWidth="1"/>
    <col min="21" max="100" width="11.42578125" customWidth="1"/>
    <col min="101" max="101" width="11.85546875" customWidth="1"/>
    <col min="103" max="122" width="11.42578125" customWidth="1"/>
    <col min="124" max="124" width="13" bestFit="1" customWidth="1"/>
  </cols>
  <sheetData>
    <row r="1" spans="1:122" s="5" customFormat="1" ht="7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174</v>
      </c>
      <c r="R1" s="4" t="s">
        <v>175</v>
      </c>
      <c r="S1" s="4" t="s">
        <v>176</v>
      </c>
      <c r="T1" s="4" t="s">
        <v>15</v>
      </c>
      <c r="U1" s="4" t="s">
        <v>22</v>
      </c>
      <c r="V1" s="4">
        <v>2</v>
      </c>
      <c r="W1" s="4" t="s">
        <v>29</v>
      </c>
      <c r="X1" s="4" t="s">
        <v>32</v>
      </c>
      <c r="Y1" s="4" t="s">
        <v>35</v>
      </c>
      <c r="Z1" s="4" t="s">
        <v>37</v>
      </c>
      <c r="AA1" s="4" t="s">
        <v>40</v>
      </c>
      <c r="AB1" s="4" t="s">
        <v>41</v>
      </c>
      <c r="AC1" s="4" t="s">
        <v>43</v>
      </c>
      <c r="AD1" s="4" t="s">
        <v>45</v>
      </c>
      <c r="AE1" s="4" t="s">
        <v>47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55</v>
      </c>
      <c r="AK1" s="4" t="s">
        <v>56</v>
      </c>
      <c r="AL1" s="4" t="s">
        <v>59</v>
      </c>
      <c r="AM1" s="4" t="s">
        <v>61</v>
      </c>
      <c r="AN1" s="4" t="s">
        <v>63</v>
      </c>
      <c r="AO1" s="4" t="s">
        <v>64</v>
      </c>
      <c r="AP1" s="4" t="s">
        <v>66</v>
      </c>
      <c r="AQ1" s="4" t="s">
        <v>67</v>
      </c>
      <c r="AR1" s="4" t="s">
        <v>68</v>
      </c>
      <c r="AS1" s="4" t="s">
        <v>69</v>
      </c>
      <c r="AT1" s="4" t="s">
        <v>70</v>
      </c>
      <c r="AU1" s="4" t="s">
        <v>72</v>
      </c>
      <c r="AV1" s="4" t="s">
        <v>73</v>
      </c>
      <c r="AW1" s="4" t="s">
        <v>74</v>
      </c>
      <c r="AX1" s="4" t="s">
        <v>75</v>
      </c>
      <c r="AY1" s="4" t="s">
        <v>78</v>
      </c>
      <c r="AZ1" s="4" t="s">
        <v>80</v>
      </c>
      <c r="BA1" s="4" t="s">
        <v>81</v>
      </c>
      <c r="BB1" s="4" t="s">
        <v>85</v>
      </c>
      <c r="BC1" s="4" t="s">
        <v>86</v>
      </c>
      <c r="BD1" s="4" t="s">
        <v>88</v>
      </c>
      <c r="BE1" s="4" t="s">
        <v>90</v>
      </c>
      <c r="BF1" s="4" t="s">
        <v>91</v>
      </c>
      <c r="BG1" s="4" t="s">
        <v>92</v>
      </c>
      <c r="BH1" s="4" t="s">
        <v>93</v>
      </c>
      <c r="BI1" s="4" t="s">
        <v>95</v>
      </c>
      <c r="BJ1" s="4" t="s">
        <v>96</v>
      </c>
      <c r="BK1" s="4" t="s">
        <v>97</v>
      </c>
      <c r="BL1" s="4" t="s">
        <v>99</v>
      </c>
      <c r="BM1" s="4" t="s">
        <v>100</v>
      </c>
      <c r="BN1" s="4" t="s">
        <v>101</v>
      </c>
      <c r="BO1" s="4" t="s">
        <v>103</v>
      </c>
      <c r="BP1" s="4" t="s">
        <v>105</v>
      </c>
      <c r="BQ1" s="4" t="s">
        <v>107</v>
      </c>
      <c r="BR1" s="4" t="s">
        <v>108</v>
      </c>
      <c r="BS1" s="4" t="s">
        <v>109</v>
      </c>
      <c r="BT1" s="4" t="s">
        <v>112</v>
      </c>
      <c r="BU1" s="4" t="s">
        <v>113</v>
      </c>
      <c r="BV1" s="4" t="s">
        <v>114</v>
      </c>
      <c r="BW1" s="4" t="s">
        <v>115</v>
      </c>
      <c r="BX1" s="4" t="s">
        <v>117</v>
      </c>
      <c r="BY1" s="4" t="s">
        <v>118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127</v>
      </c>
      <c r="CF1" s="4" t="s">
        <v>129</v>
      </c>
      <c r="CG1" s="4" t="s">
        <v>130</v>
      </c>
      <c r="CH1" s="4" t="s">
        <v>131</v>
      </c>
      <c r="CI1" s="4" t="s">
        <v>134</v>
      </c>
      <c r="CJ1" s="4" t="s">
        <v>135</v>
      </c>
      <c r="CK1" s="4" t="s">
        <v>136</v>
      </c>
      <c r="CL1" s="4" t="s">
        <v>137</v>
      </c>
      <c r="CM1" s="4" t="s">
        <v>138</v>
      </c>
      <c r="CN1" s="4" t="s">
        <v>139</v>
      </c>
      <c r="CO1" s="4" t="s">
        <v>142</v>
      </c>
      <c r="CP1" s="4" t="s">
        <v>144</v>
      </c>
      <c r="CQ1" s="4" t="s">
        <v>145</v>
      </c>
      <c r="CR1" s="4" t="s">
        <v>146</v>
      </c>
      <c r="CS1" s="4" t="s">
        <v>148</v>
      </c>
      <c r="CT1" s="4" t="s">
        <v>149</v>
      </c>
      <c r="CU1" s="4" t="s">
        <v>150</v>
      </c>
      <c r="CV1" s="4" t="s">
        <v>151</v>
      </c>
      <c r="CW1" s="4" t="s">
        <v>152</v>
      </c>
      <c r="CX1" s="4" t="s">
        <v>153</v>
      </c>
      <c r="CY1" s="4" t="s">
        <v>154</v>
      </c>
      <c r="CZ1" s="4" t="s">
        <v>155</v>
      </c>
      <c r="DA1" s="4" t="s">
        <v>157</v>
      </c>
      <c r="DB1" s="4" t="s">
        <v>158</v>
      </c>
      <c r="DC1" s="4" t="s">
        <v>159</v>
      </c>
      <c r="DD1" s="4" t="s">
        <v>160</v>
      </c>
      <c r="DE1" s="4" t="s">
        <v>161</v>
      </c>
      <c r="DF1" s="4" t="s">
        <v>162</v>
      </c>
      <c r="DG1" s="4" t="s">
        <v>163</v>
      </c>
      <c r="DH1" s="4" t="s">
        <v>100</v>
      </c>
      <c r="DI1" s="4" t="s">
        <v>164</v>
      </c>
      <c r="DJ1" s="4" t="s">
        <v>165</v>
      </c>
      <c r="DK1" s="4" t="s">
        <v>166</v>
      </c>
      <c r="DL1" s="4" t="s">
        <v>167</v>
      </c>
      <c r="DM1" s="4" t="s">
        <v>168</v>
      </c>
      <c r="DN1" s="4" t="s">
        <v>169</v>
      </c>
      <c r="DO1" s="4" t="s">
        <v>170</v>
      </c>
      <c r="DP1" s="4" t="s">
        <v>171</v>
      </c>
      <c r="DQ1" s="4" t="s">
        <v>172</v>
      </c>
      <c r="DR1" s="4" t="s">
        <v>173</v>
      </c>
    </row>
    <row r="2" spans="1:122" x14ac:dyDescent="0.25">
      <c r="A2" t="s">
        <v>14</v>
      </c>
      <c r="B2" t="s">
        <v>15</v>
      </c>
      <c r="C2">
        <v>4.5999999999999996</v>
      </c>
      <c r="D2">
        <v>233</v>
      </c>
      <c r="E2">
        <v>450</v>
      </c>
      <c r="F2">
        <v>161</v>
      </c>
      <c r="G2">
        <v>940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5</v>
      </c>
      <c r="N2">
        <v>55480</v>
      </c>
      <c r="O2">
        <f>+N2*1.06</f>
        <v>58808.800000000003</v>
      </c>
      <c r="Q2">
        <v>0</v>
      </c>
      <c r="T2" s="1">
        <f t="shared" ref="T2:CE2" si="0">-1*VLOOKUP(T$1,$B:$O,14,FALSE)-495-600</f>
        <v>-59903.8</v>
      </c>
      <c r="U2" s="1">
        <f t="shared" si="0"/>
        <v>-32895</v>
      </c>
      <c r="V2" s="1">
        <f t="shared" si="0"/>
        <v>-60921.4</v>
      </c>
      <c r="W2" s="1">
        <f t="shared" si="0"/>
        <v>-73217.400000000009</v>
      </c>
      <c r="X2" s="1">
        <f t="shared" si="0"/>
        <v>-36071.82</v>
      </c>
      <c r="Y2" s="1">
        <f t="shared" si="0"/>
        <v>-112395</v>
      </c>
      <c r="Z2" s="1">
        <f t="shared" si="0"/>
        <v>-34909</v>
      </c>
      <c r="AA2" s="1">
        <f t="shared" si="0"/>
        <v>-32557.920000000002</v>
      </c>
      <c r="AB2" s="1">
        <f t="shared" si="0"/>
        <v>-50257.8</v>
      </c>
      <c r="AC2" s="1">
        <f t="shared" si="0"/>
        <v>-59395</v>
      </c>
      <c r="AD2" s="1">
        <f t="shared" si="0"/>
        <v>-74748.040000000008</v>
      </c>
      <c r="AE2" s="1">
        <f t="shared" si="0"/>
        <v>-32083.040000000001</v>
      </c>
      <c r="AF2" s="1">
        <f t="shared" si="0"/>
        <v>-44337.700000000004</v>
      </c>
      <c r="AG2" s="1">
        <f t="shared" si="0"/>
        <v>-69995</v>
      </c>
      <c r="AH2" s="1">
        <f t="shared" si="0"/>
        <v>-37621.54</v>
      </c>
      <c r="AI2" s="1">
        <f t="shared" si="0"/>
        <v>-44487.16</v>
      </c>
      <c r="AJ2" s="1">
        <f t="shared" si="0"/>
        <v>-192722.86000000002</v>
      </c>
      <c r="AK2" s="1">
        <f t="shared" si="0"/>
        <v>-23801.260000000002</v>
      </c>
      <c r="AL2" s="1">
        <f t="shared" si="0"/>
        <v>-32895</v>
      </c>
      <c r="AM2" s="1">
        <f t="shared" si="0"/>
        <v>-34676.86</v>
      </c>
      <c r="AN2" s="1">
        <f t="shared" si="0"/>
        <v>-31989.760000000002</v>
      </c>
      <c r="AO2" s="1">
        <f t="shared" si="0"/>
        <v>-63232.200000000004</v>
      </c>
      <c r="AP2" s="1">
        <f t="shared" si="0"/>
        <v>-38195</v>
      </c>
      <c r="AQ2" s="1">
        <f t="shared" si="0"/>
        <v>-133595</v>
      </c>
      <c r="AR2" s="1">
        <f t="shared" si="0"/>
        <v>-66263.8</v>
      </c>
      <c r="AS2" s="1">
        <f t="shared" si="0"/>
        <v>-48795</v>
      </c>
      <c r="AT2" s="1">
        <f t="shared" si="0"/>
        <v>-36075</v>
      </c>
      <c r="AU2" s="1">
        <f t="shared" si="0"/>
        <v>-65158.22</v>
      </c>
      <c r="AV2" s="1">
        <f t="shared" si="0"/>
        <v>-41393.020000000004</v>
      </c>
      <c r="AW2" s="1">
        <f t="shared" si="0"/>
        <v>-37517.660000000003</v>
      </c>
      <c r="AX2" s="1">
        <f t="shared" si="0"/>
        <v>-72494.48000000001</v>
      </c>
      <c r="AY2" s="1">
        <f t="shared" si="0"/>
        <v>-41486.300000000003</v>
      </c>
      <c r="AZ2" s="1">
        <f t="shared" si="0"/>
        <v>-34150.04</v>
      </c>
      <c r="BA2" s="1">
        <f t="shared" si="0"/>
        <v>-80595</v>
      </c>
      <c r="BB2" s="1">
        <f t="shared" si="0"/>
        <v>-35699.760000000002</v>
      </c>
      <c r="BC2" s="1">
        <f t="shared" si="0"/>
        <v>-40566.22</v>
      </c>
      <c r="BD2" s="1">
        <f t="shared" si="0"/>
        <v>-54095</v>
      </c>
      <c r="BE2" s="1">
        <f t="shared" si="0"/>
        <v>-48795</v>
      </c>
      <c r="BF2" s="1">
        <f t="shared" si="0"/>
        <v>-36215.980000000003</v>
      </c>
      <c r="BG2" s="1">
        <f t="shared" si="0"/>
        <v>-48795</v>
      </c>
      <c r="BH2" s="1">
        <f t="shared" si="0"/>
        <v>-85884.400000000009</v>
      </c>
      <c r="BI2" s="1">
        <f t="shared" si="0"/>
        <v>-37104.26</v>
      </c>
      <c r="BJ2" s="1">
        <f t="shared" si="0"/>
        <v>-87632.340000000011</v>
      </c>
      <c r="BK2" s="1">
        <f t="shared" si="0"/>
        <v>-27101.040000000001</v>
      </c>
      <c r="BL2" s="1">
        <f t="shared" si="0"/>
        <v>-22431.74</v>
      </c>
      <c r="BM2" s="1">
        <f t="shared" si="0"/>
        <v>-40142.22</v>
      </c>
      <c r="BN2" s="1">
        <f t="shared" si="0"/>
        <v>-45515.360000000001</v>
      </c>
      <c r="BO2" s="1">
        <f t="shared" si="0"/>
        <v>-110216.70000000001</v>
      </c>
      <c r="BP2" s="1">
        <f t="shared" si="0"/>
        <v>-159035</v>
      </c>
      <c r="BQ2" s="1">
        <f t="shared" si="0"/>
        <v>-39315.420000000006</v>
      </c>
      <c r="BR2" s="1">
        <f t="shared" si="0"/>
        <v>-85306.7</v>
      </c>
      <c r="BS2" s="1">
        <f t="shared" si="0"/>
        <v>-228995</v>
      </c>
      <c r="BT2" s="1">
        <f t="shared" si="0"/>
        <v>-38195</v>
      </c>
      <c r="BU2" s="1">
        <f t="shared" si="0"/>
        <v>-43495</v>
      </c>
      <c r="BV2" s="1">
        <f t="shared" si="0"/>
        <v>-92244.400000000009</v>
      </c>
      <c r="BW2" s="1">
        <f t="shared" si="0"/>
        <v>-39171.26</v>
      </c>
      <c r="BX2" s="1">
        <f t="shared" si="0"/>
        <v>-40762.32</v>
      </c>
      <c r="BY2" s="1">
        <f t="shared" si="0"/>
        <v>-27372.400000000001</v>
      </c>
      <c r="BZ2" s="1">
        <f t="shared" si="0"/>
        <v>-43495</v>
      </c>
      <c r="CA2" s="1">
        <f t="shared" si="0"/>
        <v>-103904.40000000001</v>
      </c>
      <c r="CB2" s="1">
        <f t="shared" si="0"/>
        <v>-32083.040000000001</v>
      </c>
      <c r="CC2" s="1">
        <f t="shared" si="0"/>
        <v>-70652.2</v>
      </c>
      <c r="CD2" s="1">
        <f t="shared" si="0"/>
        <v>-54095</v>
      </c>
      <c r="CE2" s="1">
        <f t="shared" si="0"/>
        <v>-80967.06</v>
      </c>
      <c r="CF2" s="1">
        <f t="shared" ref="CF2:DR2" si="1">-1*VLOOKUP(CF$1,$B:$O,14,FALSE)-495-600</f>
        <v>-58838.5</v>
      </c>
      <c r="CG2" s="1">
        <f t="shared" si="1"/>
        <v>-116955.12000000001</v>
      </c>
      <c r="CH2" s="1">
        <f t="shared" si="1"/>
        <v>-36335.760000000002</v>
      </c>
      <c r="CI2" s="1">
        <f t="shared" si="1"/>
        <v>-59395</v>
      </c>
      <c r="CJ2" s="1">
        <f t="shared" si="1"/>
        <v>-41375</v>
      </c>
      <c r="CK2" s="1">
        <f t="shared" si="1"/>
        <v>-67769</v>
      </c>
      <c r="CL2" s="1">
        <f t="shared" si="1"/>
        <v>-45112.560000000005</v>
      </c>
      <c r="CM2" s="1">
        <f t="shared" si="1"/>
        <v>-48795</v>
      </c>
      <c r="CN2" s="1">
        <f t="shared" si="1"/>
        <v>-160095</v>
      </c>
      <c r="CO2" s="1">
        <f t="shared" si="1"/>
        <v>-68935</v>
      </c>
      <c r="CP2" s="1">
        <f t="shared" si="1"/>
        <v>-28125</v>
      </c>
      <c r="CQ2" s="1">
        <f t="shared" si="1"/>
        <v>-37559</v>
      </c>
      <c r="CR2" s="1">
        <f t="shared" si="1"/>
        <v>-62045</v>
      </c>
      <c r="CS2" s="1">
        <f t="shared" si="1"/>
        <v>-24446.800000000003</v>
      </c>
      <c r="CT2" s="1">
        <f t="shared" si="1"/>
        <v>-58335</v>
      </c>
      <c r="CU2" s="1">
        <f t="shared" si="1"/>
        <v>-158294.06</v>
      </c>
      <c r="CV2" s="1">
        <f t="shared" si="1"/>
        <v>-42421.22</v>
      </c>
      <c r="CW2" s="1">
        <f t="shared" si="1"/>
        <v>-110264.40000000001</v>
      </c>
      <c r="CX2" s="1">
        <f t="shared" si="1"/>
        <v>-23765.22</v>
      </c>
      <c r="CY2" s="1">
        <f t="shared" si="1"/>
        <v>-50809</v>
      </c>
      <c r="CZ2" s="1">
        <f t="shared" si="1"/>
        <v>-75963.86</v>
      </c>
      <c r="DA2" s="1">
        <f t="shared" si="1"/>
        <v>-38089</v>
      </c>
      <c r="DB2" s="1">
        <f t="shared" si="1"/>
        <v>-48795</v>
      </c>
      <c r="DC2" s="1">
        <f t="shared" si="1"/>
        <v>-74819.06</v>
      </c>
      <c r="DD2" s="1">
        <f t="shared" si="1"/>
        <v>-51445</v>
      </c>
      <c r="DE2" s="1">
        <f t="shared" si="1"/>
        <v>-40845</v>
      </c>
      <c r="DF2" s="1">
        <f t="shared" si="1"/>
        <v>-100523</v>
      </c>
      <c r="DG2" s="1">
        <f t="shared" si="1"/>
        <v>-27133.9</v>
      </c>
      <c r="DH2" s="1">
        <f t="shared" si="1"/>
        <v>-40142.22</v>
      </c>
      <c r="DI2" s="1">
        <f t="shared" si="1"/>
        <v>-62045</v>
      </c>
      <c r="DJ2" s="1">
        <f t="shared" si="1"/>
        <v>-41269</v>
      </c>
      <c r="DK2" s="1">
        <f t="shared" si="1"/>
        <v>-38804.5</v>
      </c>
      <c r="DL2" s="1">
        <f t="shared" si="1"/>
        <v>-36215.980000000003</v>
      </c>
      <c r="DM2" s="1">
        <f t="shared" si="1"/>
        <v>-57805</v>
      </c>
      <c r="DN2" s="1">
        <f t="shared" si="1"/>
        <v>-48795</v>
      </c>
      <c r="DO2" s="1">
        <f t="shared" si="1"/>
        <v>-102908</v>
      </c>
      <c r="DP2" s="1">
        <f t="shared" si="1"/>
        <v>-54095</v>
      </c>
      <c r="DQ2" s="1">
        <f t="shared" si="1"/>
        <v>-69995</v>
      </c>
      <c r="DR2" s="1">
        <f t="shared" si="1"/>
        <v>-66815</v>
      </c>
    </row>
    <row r="3" spans="1:122" x14ac:dyDescent="0.25">
      <c r="A3" t="s">
        <v>21</v>
      </c>
      <c r="B3" t="s">
        <v>22</v>
      </c>
      <c r="C3">
        <v>10</v>
      </c>
      <c r="D3">
        <v>160</v>
      </c>
      <c r="E3">
        <v>270</v>
      </c>
      <c r="F3">
        <v>167</v>
      </c>
      <c r="G3">
        <v>250</v>
      </c>
      <c r="H3" t="s">
        <v>16</v>
      </c>
      <c r="I3" t="s">
        <v>23</v>
      </c>
      <c r="J3" t="s">
        <v>18</v>
      </c>
      <c r="K3" t="s">
        <v>24</v>
      </c>
      <c r="L3" t="s">
        <v>25</v>
      </c>
      <c r="M3">
        <v>5</v>
      </c>
      <c r="N3">
        <v>30000</v>
      </c>
      <c r="O3">
        <f t="shared" ref="O3:O66" si="2">+N3*1.06</f>
        <v>31800</v>
      </c>
      <c r="P3">
        <v>2025</v>
      </c>
      <c r="Q3">
        <f>+Q2+1</f>
        <v>1</v>
      </c>
      <c r="R3">
        <v>65357.0570236395</v>
      </c>
      <c r="S3">
        <v>11762.559488393401</v>
      </c>
      <c r="T3" s="1">
        <f>$R3-($S3*VLOOKUP(T$1,$B:$F,5,FALSE)/1000* 0.1688666667*0.13+0.03*$S3+5000/12.5+2342*22)-1500-100-300-100</f>
        <v>11038.606891816613</v>
      </c>
      <c r="U3" s="1">
        <f t="shared" ref="U3:CF4" si="3">$R3-($S3*VLOOKUP(U$1,$B:$F,5,FALSE)/1000* 0.1688666667*0.13+0.03*$S3+5000/12.5+2342*22)-1500-100-300-100</f>
        <v>11037.057574530729</v>
      </c>
      <c r="V3" s="1">
        <f t="shared" si="3"/>
        <v>11033.442500863683</v>
      </c>
      <c r="W3" s="1">
        <f t="shared" si="3"/>
        <v>11026.987012172518</v>
      </c>
      <c r="X3" s="1">
        <f t="shared" si="3"/>
        <v>11036.799354983086</v>
      </c>
      <c r="Y3" s="1">
        <f t="shared" si="3"/>
        <v>11033.700720411325</v>
      </c>
      <c r="Z3" s="1">
        <f t="shared" si="3"/>
        <v>11036.799354983086</v>
      </c>
      <c r="AA3" s="1">
        <f t="shared" si="3"/>
        <v>11037.832233173671</v>
      </c>
      <c r="AB3" s="1">
        <f t="shared" si="3"/>
        <v>11040.672648197782</v>
      </c>
      <c r="AC3" s="1">
        <f t="shared" si="3"/>
        <v>11030.343866291922</v>
      </c>
      <c r="AD3" s="1">
        <f t="shared" si="3"/>
        <v>11024.404816696049</v>
      </c>
      <c r="AE3" s="1">
        <f t="shared" si="3"/>
        <v>11037.832233173671</v>
      </c>
      <c r="AF3" s="1">
        <f t="shared" si="3"/>
        <v>11038.865111364255</v>
      </c>
      <c r="AG3" s="1">
        <f t="shared" si="3"/>
        <v>11034.217159506617</v>
      </c>
      <c r="AH3" s="1">
        <f t="shared" si="3"/>
        <v>11040.672648197782</v>
      </c>
      <c r="AI3" s="1">
        <f t="shared" si="3"/>
        <v>11034.99181814956</v>
      </c>
      <c r="AJ3" s="1">
        <f t="shared" si="3"/>
        <v>11022.59727986253</v>
      </c>
      <c r="AK3" s="1">
        <f t="shared" si="3"/>
        <v>11037.315794078379</v>
      </c>
      <c r="AL3" s="1">
        <f t="shared" si="3"/>
        <v>11030.343866291922</v>
      </c>
      <c r="AM3" s="1">
        <f t="shared" si="3"/>
        <v>11039.89798955484</v>
      </c>
      <c r="AN3" s="1">
        <f t="shared" si="3"/>
        <v>11037.832233173671</v>
      </c>
      <c r="AO3" s="1">
        <f t="shared" si="3"/>
        <v>11036.024696340144</v>
      </c>
      <c r="AP3" s="1">
        <f t="shared" si="3"/>
        <v>11033.958939958975</v>
      </c>
      <c r="AQ3" s="1">
        <f t="shared" si="3"/>
        <v>11029.310988101337</v>
      </c>
      <c r="AR3" s="1">
        <f t="shared" si="3"/>
        <v>11037.057574530729</v>
      </c>
      <c r="AS3" s="1">
        <f t="shared" si="3"/>
        <v>11032.926061768383</v>
      </c>
      <c r="AT3" s="1">
        <f t="shared" si="3"/>
        <v>11037.315794078379</v>
      </c>
      <c r="AU3" s="1">
        <f t="shared" si="3"/>
        <v>11028.536329458395</v>
      </c>
      <c r="AV3" s="1">
        <f t="shared" si="3"/>
        <v>11038.606891816613</v>
      </c>
      <c r="AW3" s="1">
        <f t="shared" si="3"/>
        <v>11033.700720411325</v>
      </c>
      <c r="AX3" s="1">
        <f t="shared" si="3"/>
        <v>11020.531523481353</v>
      </c>
      <c r="AY3" s="1">
        <f t="shared" si="3"/>
        <v>11035.508257244852</v>
      </c>
      <c r="AZ3" s="1">
        <f t="shared" si="3"/>
        <v>11037.574013626021</v>
      </c>
      <c r="BA3" s="1">
        <f t="shared" si="3"/>
        <v>11011.235619766077</v>
      </c>
      <c r="BB3" s="1">
        <f t="shared" si="3"/>
        <v>11034.217159506617</v>
      </c>
      <c r="BC3" s="1">
        <f t="shared" si="3"/>
        <v>11035.766476792502</v>
      </c>
      <c r="BD3" s="1">
        <f t="shared" si="3"/>
        <v>11030.343866291922</v>
      </c>
      <c r="BE3" s="1">
        <f t="shared" si="3"/>
        <v>11033.442500863683</v>
      </c>
      <c r="BF3" s="1">
        <f t="shared" si="3"/>
        <v>11036.799354983086</v>
      </c>
      <c r="BG3" s="1">
        <f t="shared" si="3"/>
        <v>11036.024696340144</v>
      </c>
      <c r="BH3" s="1">
        <f t="shared" si="3"/>
        <v>11032.667842220741</v>
      </c>
      <c r="BI3" s="1">
        <f t="shared" si="3"/>
        <v>11040.414428650132</v>
      </c>
      <c r="BJ3" s="1">
        <f t="shared" si="3"/>
        <v>11021.306182124295</v>
      </c>
      <c r="BK3" s="1">
        <f t="shared" si="3"/>
        <v>11037.315794078379</v>
      </c>
      <c r="BL3" s="1">
        <f t="shared" si="3"/>
        <v>11037.315794078379</v>
      </c>
      <c r="BM3" s="1">
        <f t="shared" si="3"/>
        <v>11034.99181814956</v>
      </c>
      <c r="BN3" s="1">
        <f t="shared" si="3"/>
        <v>11035.508257244852</v>
      </c>
      <c r="BO3" s="1">
        <f t="shared" si="3"/>
        <v>11029.827427196629</v>
      </c>
      <c r="BP3" s="1">
        <f t="shared" si="3"/>
        <v>11053.325406032462</v>
      </c>
      <c r="BQ3" s="1">
        <f t="shared" si="3"/>
        <v>11031.634964030156</v>
      </c>
      <c r="BR3" s="1">
        <f t="shared" si="3"/>
        <v>11018.982206195476</v>
      </c>
      <c r="BS3" s="1">
        <f t="shared" si="3"/>
        <v>11026.987012172518</v>
      </c>
      <c r="BT3" s="1">
        <f t="shared" si="3"/>
        <v>11034.73359860191</v>
      </c>
      <c r="BU3" s="1">
        <f t="shared" si="3"/>
        <v>11032.926061768383</v>
      </c>
      <c r="BV3" s="1">
        <f t="shared" si="3"/>
        <v>11025.695914434284</v>
      </c>
      <c r="BW3" s="1">
        <f t="shared" si="3"/>
        <v>11036.799354983086</v>
      </c>
      <c r="BX3" s="1">
        <f t="shared" si="3"/>
        <v>11033.700720411325</v>
      </c>
      <c r="BY3" s="1">
        <f t="shared" si="3"/>
        <v>11037.832233173671</v>
      </c>
      <c r="BZ3" s="1">
        <f t="shared" si="3"/>
        <v>11033.700720411325</v>
      </c>
      <c r="CA3" s="1">
        <f t="shared" si="3"/>
        <v>11031.634964030156</v>
      </c>
      <c r="CB3" s="1">
        <f t="shared" si="3"/>
        <v>11038.606891816613</v>
      </c>
      <c r="CC3" s="1">
        <f t="shared" si="3"/>
        <v>11034.475379054267</v>
      </c>
      <c r="CD3" s="1">
        <f t="shared" si="3"/>
        <v>11029.052768553687</v>
      </c>
      <c r="CE3" s="1">
        <f t="shared" si="3"/>
        <v>11020.273303933711</v>
      </c>
      <c r="CF3" s="1">
        <f t="shared" si="3"/>
        <v>11028.536329458395</v>
      </c>
      <c r="CG3" s="1">
        <f t="shared" ref="CG3:DR7" si="4">$R3-($S3*VLOOKUP(CG$1,$B:$F,5,FALSE)/1000* 0.1688666667*0.13+0.03*$S3+5000/12.5+2342*22)-1500-100-300-100</f>
        <v>11029.310988101337</v>
      </c>
      <c r="CH3" s="1">
        <f t="shared" si="4"/>
        <v>11028.536329458395</v>
      </c>
      <c r="CI3" s="1">
        <f t="shared" si="4"/>
        <v>11012.784937051962</v>
      </c>
      <c r="CJ3" s="1">
        <f t="shared" si="4"/>
        <v>11030.085646744272</v>
      </c>
      <c r="CK3" s="1">
        <f t="shared" si="4"/>
        <v>11026.212353529576</v>
      </c>
      <c r="CL3" s="1">
        <f t="shared" si="4"/>
        <v>11037.574013626021</v>
      </c>
      <c r="CM3" s="1">
        <f t="shared" si="4"/>
        <v>11030.343866291922</v>
      </c>
      <c r="CN3" s="1">
        <f t="shared" si="4"/>
        <v>11024.146597148407</v>
      </c>
      <c r="CO3" s="1">
        <f t="shared" si="4"/>
        <v>11017.17466936195</v>
      </c>
      <c r="CP3" s="1">
        <f t="shared" si="4"/>
        <v>11039.89798955484</v>
      </c>
      <c r="CQ3" s="1">
        <f t="shared" si="4"/>
        <v>11037.057574530729</v>
      </c>
      <c r="CR3" s="1">
        <f t="shared" si="4"/>
        <v>11031.634964030156</v>
      </c>
      <c r="CS3" s="1">
        <f t="shared" si="4"/>
        <v>11034.73359860191</v>
      </c>
      <c r="CT3" s="1">
        <f t="shared" si="4"/>
        <v>11026.987012172518</v>
      </c>
      <c r="CU3" s="1">
        <f t="shared" si="4"/>
        <v>11024.663036243699</v>
      </c>
      <c r="CV3" s="1">
        <f t="shared" si="4"/>
        <v>11036.024696340144</v>
      </c>
      <c r="CW3" s="1">
        <f t="shared" si="4"/>
        <v>11024.404816696049</v>
      </c>
      <c r="CX3" s="1">
        <f t="shared" si="4"/>
        <v>11037.057574530729</v>
      </c>
      <c r="CY3" s="1">
        <f t="shared" si="4"/>
        <v>11030.085646744272</v>
      </c>
      <c r="CZ3" s="1">
        <f t="shared" si="4"/>
        <v>11009.686302480201</v>
      </c>
      <c r="DA3" s="1">
        <f t="shared" si="4"/>
        <v>11036.799354983086</v>
      </c>
      <c r="DB3" s="1">
        <f t="shared" si="4"/>
        <v>11014.076034790189</v>
      </c>
      <c r="DC3" s="1">
        <f t="shared" si="4"/>
        <v>11023.630158053114</v>
      </c>
      <c r="DD3" s="1">
        <f t="shared" si="4"/>
        <v>11030.343866291922</v>
      </c>
      <c r="DE3" s="1">
        <f t="shared" si="4"/>
        <v>11033.442500863683</v>
      </c>
      <c r="DF3" s="1">
        <f t="shared" si="4"/>
        <v>11010.460961123143</v>
      </c>
      <c r="DG3" s="1">
        <f t="shared" si="4"/>
        <v>11034.73359860191</v>
      </c>
      <c r="DH3" s="1">
        <f t="shared" si="4"/>
        <v>11034.99181814956</v>
      </c>
      <c r="DI3" s="1">
        <f t="shared" si="4"/>
        <v>11026.728792624868</v>
      </c>
      <c r="DJ3" s="1">
        <f t="shared" si="4"/>
        <v>11036.799354983086</v>
      </c>
      <c r="DK3" s="1">
        <f t="shared" si="4"/>
        <v>11036.024696340144</v>
      </c>
      <c r="DL3" s="1">
        <f t="shared" si="4"/>
        <v>11036.282915887794</v>
      </c>
      <c r="DM3" s="1">
        <f t="shared" si="4"/>
        <v>11022.855499410172</v>
      </c>
      <c r="DN3" s="1">
        <f t="shared" si="4"/>
        <v>11030.860305387214</v>
      </c>
      <c r="DO3" s="1">
        <f t="shared" si="4"/>
        <v>11013.559595694896</v>
      </c>
      <c r="DP3" s="1">
        <f t="shared" si="4"/>
        <v>11030.085646744272</v>
      </c>
      <c r="DQ3" s="1">
        <f t="shared" si="4"/>
        <v>11020.273303933711</v>
      </c>
      <c r="DR3" s="1">
        <f t="shared" si="4"/>
        <v>11018.723986647827</v>
      </c>
    </row>
    <row r="4" spans="1:122" x14ac:dyDescent="0.25">
      <c r="A4" t="s">
        <v>26</v>
      </c>
      <c r="B4">
        <v>2</v>
      </c>
      <c r="C4">
        <v>4.7</v>
      </c>
      <c r="D4">
        <v>210</v>
      </c>
      <c r="E4">
        <v>400</v>
      </c>
      <c r="F4">
        <v>181</v>
      </c>
      <c r="G4">
        <v>620</v>
      </c>
      <c r="H4" t="s">
        <v>16</v>
      </c>
      <c r="I4" t="s">
        <v>17</v>
      </c>
      <c r="J4" t="s">
        <v>18</v>
      </c>
      <c r="K4" t="s">
        <v>27</v>
      </c>
      <c r="L4" t="s">
        <v>20</v>
      </c>
      <c r="M4">
        <v>5</v>
      </c>
      <c r="N4">
        <v>56440</v>
      </c>
      <c r="O4">
        <f t="shared" si="2"/>
        <v>59826.400000000001</v>
      </c>
      <c r="P4">
        <v>2026</v>
      </c>
      <c r="Q4">
        <f t="shared" ref="Q4:Q12" si="5">+Q3+1</f>
        <v>2</v>
      </c>
      <c r="R4">
        <v>64802.759539428604</v>
      </c>
      <c r="S4">
        <v>11703.9357207621</v>
      </c>
      <c r="T4" s="1">
        <f t="shared" ref="T4:AI9" si="6">$R4-($S4*VLOOKUP(T$1,$B:$F,5,FALSE)/1000* 0.1688666667*0.13+0.03*$S4+5000/12.5+2342*22)-1500-100-300-100</f>
        <v>10486.27531926745</v>
      </c>
      <c r="U4" s="1">
        <f t="shared" si="6"/>
        <v>10484.733723669749</v>
      </c>
      <c r="V4" s="1">
        <f t="shared" si="6"/>
        <v>10481.136667275117</v>
      </c>
      <c r="W4" s="1">
        <f t="shared" si="6"/>
        <v>10474.7133522847</v>
      </c>
      <c r="X4" s="1">
        <f t="shared" si="6"/>
        <v>10484.476791070134</v>
      </c>
      <c r="Y4" s="1">
        <f t="shared" si="6"/>
        <v>10481.393599874733</v>
      </c>
      <c r="Z4" s="1">
        <f t="shared" si="6"/>
        <v>10484.476791070134</v>
      </c>
      <c r="AA4" s="1">
        <f t="shared" si="6"/>
        <v>10485.504521468603</v>
      </c>
      <c r="AB4" s="1">
        <f t="shared" si="6"/>
        <v>10488.330780064389</v>
      </c>
      <c r="AC4" s="1">
        <f t="shared" si="6"/>
        <v>10478.053476079716</v>
      </c>
      <c r="AD4" s="1">
        <f t="shared" si="6"/>
        <v>10472.14402628853</v>
      </c>
      <c r="AE4" s="1">
        <f t="shared" si="6"/>
        <v>10485.504521468603</v>
      </c>
      <c r="AF4" s="1">
        <f t="shared" si="6"/>
        <v>10486.532251867065</v>
      </c>
      <c r="AG4" s="1">
        <f t="shared" si="6"/>
        <v>10481.907465073971</v>
      </c>
      <c r="AH4" s="1">
        <f t="shared" si="6"/>
        <v>10488.330780064389</v>
      </c>
      <c r="AI4" s="1">
        <f t="shared" si="6"/>
        <v>10482.678262872818</v>
      </c>
      <c r="AJ4" s="1">
        <f t="shared" si="3"/>
        <v>10470.345498091214</v>
      </c>
      <c r="AK4" s="1">
        <f t="shared" si="3"/>
        <v>10484.990656269365</v>
      </c>
      <c r="AL4" s="1">
        <f t="shared" si="3"/>
        <v>10478.053476079716</v>
      </c>
      <c r="AM4" s="1">
        <f t="shared" si="3"/>
        <v>10487.559982265535</v>
      </c>
      <c r="AN4" s="1">
        <f t="shared" si="3"/>
        <v>10485.504521468603</v>
      </c>
      <c r="AO4" s="1">
        <f t="shared" si="3"/>
        <v>10483.705993271287</v>
      </c>
      <c r="AP4" s="1">
        <f t="shared" si="3"/>
        <v>10481.650532474348</v>
      </c>
      <c r="AQ4" s="1">
        <f t="shared" si="3"/>
        <v>10477.025745681254</v>
      </c>
      <c r="AR4" s="1">
        <f t="shared" si="3"/>
        <v>10484.733723669749</v>
      </c>
      <c r="AS4" s="1">
        <f t="shared" si="3"/>
        <v>10480.622802075886</v>
      </c>
      <c r="AT4" s="1">
        <f t="shared" si="3"/>
        <v>10484.990656269365</v>
      </c>
      <c r="AU4" s="1">
        <f t="shared" si="3"/>
        <v>10476.2549478824</v>
      </c>
      <c r="AV4" s="1">
        <f t="shared" si="3"/>
        <v>10486.27531926745</v>
      </c>
      <c r="AW4" s="1">
        <f t="shared" si="3"/>
        <v>10481.393599874733</v>
      </c>
      <c r="AX4" s="1">
        <f t="shared" si="3"/>
        <v>10468.290037294282</v>
      </c>
      <c r="AY4" s="1">
        <f t="shared" si="3"/>
        <v>10483.192128072049</v>
      </c>
      <c r="AZ4" s="1">
        <f t="shared" si="3"/>
        <v>10485.247588868988</v>
      </c>
      <c r="BA4" s="1">
        <f t="shared" si="3"/>
        <v>10459.040463708079</v>
      </c>
      <c r="BB4" s="1">
        <f t="shared" si="3"/>
        <v>10481.907465073971</v>
      </c>
      <c r="BC4" s="1">
        <f t="shared" si="3"/>
        <v>10483.449060671672</v>
      </c>
      <c r="BD4" s="1">
        <f t="shared" si="3"/>
        <v>10478.053476079716</v>
      </c>
      <c r="BE4" s="1">
        <f t="shared" si="3"/>
        <v>10481.136667275117</v>
      </c>
      <c r="BF4" s="1">
        <f t="shared" si="3"/>
        <v>10484.476791070134</v>
      </c>
      <c r="BG4" s="1">
        <f t="shared" si="3"/>
        <v>10483.705993271287</v>
      </c>
      <c r="BH4" s="1">
        <f t="shared" si="3"/>
        <v>10480.365869476271</v>
      </c>
      <c r="BI4" s="1">
        <f t="shared" si="3"/>
        <v>10488.073847464766</v>
      </c>
      <c r="BJ4" s="1">
        <f t="shared" si="3"/>
        <v>10469.060835093136</v>
      </c>
      <c r="BK4" s="1">
        <f t="shared" si="3"/>
        <v>10484.990656269365</v>
      </c>
      <c r="BL4" s="1">
        <f t="shared" si="3"/>
        <v>10484.990656269365</v>
      </c>
      <c r="BM4" s="1">
        <f t="shared" si="3"/>
        <v>10482.678262872818</v>
      </c>
      <c r="BN4" s="1">
        <f t="shared" si="3"/>
        <v>10483.192128072049</v>
      </c>
      <c r="BO4" s="1">
        <f t="shared" si="3"/>
        <v>10477.539610880485</v>
      </c>
      <c r="BP4" s="1">
        <f t="shared" si="3"/>
        <v>10500.920477445601</v>
      </c>
      <c r="BQ4" s="1">
        <f t="shared" si="3"/>
        <v>10479.338139077801</v>
      </c>
      <c r="BR4" s="1">
        <f t="shared" si="3"/>
        <v>10466.748441696582</v>
      </c>
      <c r="BS4" s="1">
        <f t="shared" si="3"/>
        <v>10474.7133522847</v>
      </c>
      <c r="BT4" s="1">
        <f t="shared" si="3"/>
        <v>10482.421330273202</v>
      </c>
      <c r="BU4" s="1">
        <f t="shared" si="3"/>
        <v>10480.622802075886</v>
      </c>
      <c r="BV4" s="1">
        <f t="shared" si="3"/>
        <v>10473.428689286615</v>
      </c>
      <c r="BW4" s="1">
        <f t="shared" si="3"/>
        <v>10484.476791070134</v>
      </c>
      <c r="BX4" s="1">
        <f t="shared" si="3"/>
        <v>10481.393599874733</v>
      </c>
      <c r="BY4" s="1">
        <f t="shared" si="3"/>
        <v>10485.504521468603</v>
      </c>
      <c r="BZ4" s="1">
        <f t="shared" si="3"/>
        <v>10481.393599874733</v>
      </c>
      <c r="CA4" s="1">
        <f t="shared" si="3"/>
        <v>10479.338139077801</v>
      </c>
      <c r="CB4" s="1">
        <f t="shared" si="3"/>
        <v>10486.27531926745</v>
      </c>
      <c r="CC4" s="1">
        <f t="shared" si="3"/>
        <v>10482.164397673587</v>
      </c>
      <c r="CD4" s="1">
        <f t="shared" si="3"/>
        <v>10476.768813081631</v>
      </c>
      <c r="CE4" s="1">
        <f t="shared" si="3"/>
        <v>10468.033104694667</v>
      </c>
      <c r="CF4" s="1">
        <f t="shared" si="3"/>
        <v>10476.2549478824</v>
      </c>
      <c r="CG4" s="1">
        <f t="shared" si="4"/>
        <v>10477.025745681254</v>
      </c>
      <c r="CH4" s="1">
        <f t="shared" si="4"/>
        <v>10476.2549478824</v>
      </c>
      <c r="CI4" s="1">
        <f t="shared" si="4"/>
        <v>10460.58205930578</v>
      </c>
      <c r="CJ4" s="1">
        <f t="shared" si="4"/>
        <v>10477.796543480101</v>
      </c>
      <c r="CK4" s="1">
        <f t="shared" si="4"/>
        <v>10473.942554485853</v>
      </c>
      <c r="CL4" s="1">
        <f t="shared" si="4"/>
        <v>10485.247588868988</v>
      </c>
      <c r="CM4" s="1">
        <f t="shared" si="4"/>
        <v>10478.053476079716</v>
      </c>
      <c r="CN4" s="1">
        <f t="shared" si="4"/>
        <v>10471.887093688914</v>
      </c>
      <c r="CO4" s="1">
        <f t="shared" si="4"/>
        <v>10464.949913499266</v>
      </c>
      <c r="CP4" s="1">
        <f t="shared" si="4"/>
        <v>10487.559982265535</v>
      </c>
      <c r="CQ4" s="1">
        <f t="shared" si="4"/>
        <v>10484.733723669749</v>
      </c>
      <c r="CR4" s="1">
        <f t="shared" si="4"/>
        <v>10479.338139077801</v>
      </c>
      <c r="CS4" s="1">
        <f t="shared" si="4"/>
        <v>10482.421330273202</v>
      </c>
      <c r="CT4" s="1">
        <f t="shared" si="4"/>
        <v>10474.7133522847</v>
      </c>
      <c r="CU4" s="1">
        <f t="shared" si="4"/>
        <v>10472.400958888153</v>
      </c>
      <c r="CV4" s="1">
        <f t="shared" si="4"/>
        <v>10483.705993271287</v>
      </c>
      <c r="CW4" s="1">
        <f t="shared" si="4"/>
        <v>10472.14402628853</v>
      </c>
      <c r="CX4" s="1">
        <f t="shared" si="4"/>
        <v>10484.733723669749</v>
      </c>
      <c r="CY4" s="1">
        <f t="shared" si="4"/>
        <v>10477.796543480101</v>
      </c>
      <c r="CZ4" s="1">
        <f t="shared" si="4"/>
        <v>10457.498868110379</v>
      </c>
      <c r="DA4" s="1">
        <f t="shared" si="4"/>
        <v>10484.476791070134</v>
      </c>
      <c r="DB4" s="1">
        <f t="shared" si="4"/>
        <v>10461.866722303865</v>
      </c>
      <c r="DC4" s="1">
        <f t="shared" si="4"/>
        <v>10471.373228489683</v>
      </c>
      <c r="DD4" s="1">
        <f t="shared" si="4"/>
        <v>10478.053476079716</v>
      </c>
      <c r="DE4" s="1">
        <f t="shared" si="4"/>
        <v>10481.136667275117</v>
      </c>
      <c r="DF4" s="1">
        <f t="shared" si="4"/>
        <v>10458.269665909233</v>
      </c>
      <c r="DG4" s="1">
        <f t="shared" si="4"/>
        <v>10482.421330273202</v>
      </c>
      <c r="DH4" s="1">
        <f t="shared" si="4"/>
        <v>10482.678262872818</v>
      </c>
      <c r="DI4" s="1">
        <f t="shared" si="4"/>
        <v>10474.456419685084</v>
      </c>
      <c r="DJ4" s="1">
        <f t="shared" si="4"/>
        <v>10484.476791070134</v>
      </c>
      <c r="DK4" s="1">
        <f t="shared" si="4"/>
        <v>10483.705993271287</v>
      </c>
      <c r="DL4" s="1">
        <f t="shared" si="4"/>
        <v>10483.962925870903</v>
      </c>
      <c r="DM4" s="1">
        <f t="shared" si="4"/>
        <v>10470.602430690837</v>
      </c>
      <c r="DN4" s="1">
        <f t="shared" si="4"/>
        <v>10478.567341278947</v>
      </c>
      <c r="DO4" s="1">
        <f t="shared" si="4"/>
        <v>10461.352857104634</v>
      </c>
      <c r="DP4" s="1">
        <f t="shared" si="4"/>
        <v>10477.796543480101</v>
      </c>
      <c r="DQ4" s="1">
        <f t="shared" si="4"/>
        <v>10468.033104694667</v>
      </c>
      <c r="DR4" s="1">
        <f t="shared" si="4"/>
        <v>10466.491509096966</v>
      </c>
    </row>
    <row r="5" spans="1:122" x14ac:dyDescent="0.25">
      <c r="A5" t="s">
        <v>28</v>
      </c>
      <c r="B5" t="s">
        <v>29</v>
      </c>
      <c r="C5">
        <v>6.8</v>
      </c>
      <c r="D5">
        <v>180</v>
      </c>
      <c r="E5">
        <v>360</v>
      </c>
      <c r="F5">
        <v>206</v>
      </c>
      <c r="G5">
        <v>560</v>
      </c>
      <c r="H5" t="s">
        <v>16</v>
      </c>
      <c r="I5" t="s">
        <v>23</v>
      </c>
      <c r="J5" t="s">
        <v>18</v>
      </c>
      <c r="K5" t="s">
        <v>30</v>
      </c>
      <c r="L5" t="s">
        <v>20</v>
      </c>
      <c r="M5">
        <v>5</v>
      </c>
      <c r="N5">
        <v>68040</v>
      </c>
      <c r="O5">
        <f t="shared" si="2"/>
        <v>72122.400000000009</v>
      </c>
      <c r="P5">
        <v>2027</v>
      </c>
      <c r="Q5">
        <f t="shared" si="5"/>
        <v>3</v>
      </c>
      <c r="R5">
        <v>64302.321066306897</v>
      </c>
      <c r="S5">
        <v>11656.524790970099</v>
      </c>
      <c r="T5" s="1">
        <f t="shared" si="6"/>
        <v>9987.4267422499688</v>
      </c>
      <c r="U5" s="1">
        <f t="shared" ref="U5:CF8" si="7">$R5-($S5*VLOOKUP(U$1,$B:$F,5,FALSE)/1000* 0.1688666667*0.13+0.03*$S5+5000/12.5+2342*22)-1500-100-300-100</f>
        <v>9985.8913914302975</v>
      </c>
      <c r="V5" s="1">
        <f t="shared" si="7"/>
        <v>9982.3089061844003</v>
      </c>
      <c r="W5" s="1">
        <f t="shared" si="7"/>
        <v>9975.9116111024414</v>
      </c>
      <c r="X5" s="1">
        <f t="shared" si="7"/>
        <v>9985.6354996270165</v>
      </c>
      <c r="Y5" s="1">
        <f t="shared" si="7"/>
        <v>9982.5647979876812</v>
      </c>
      <c r="Z5" s="1">
        <f t="shared" si="7"/>
        <v>9985.6354996270165</v>
      </c>
      <c r="AA5" s="1">
        <f t="shared" si="7"/>
        <v>9986.6590668401332</v>
      </c>
      <c r="AB5" s="1">
        <f t="shared" si="7"/>
        <v>9989.4738766761948</v>
      </c>
      <c r="AC5" s="1">
        <f t="shared" si="7"/>
        <v>9979.2382045450577</v>
      </c>
      <c r="AD5" s="1">
        <f t="shared" si="7"/>
        <v>9973.3526930696535</v>
      </c>
      <c r="AE5" s="1">
        <f t="shared" si="7"/>
        <v>9986.6590668401332</v>
      </c>
      <c r="AF5" s="1">
        <f t="shared" si="7"/>
        <v>9987.6826340532498</v>
      </c>
      <c r="AG5" s="1">
        <f t="shared" si="7"/>
        <v>9983.0765815942359</v>
      </c>
      <c r="AH5" s="1">
        <f t="shared" si="7"/>
        <v>9989.4738766761948</v>
      </c>
      <c r="AI5" s="1">
        <f t="shared" si="7"/>
        <v>9983.8442570040716</v>
      </c>
      <c r="AJ5" s="1">
        <f t="shared" si="7"/>
        <v>9971.5614504467085</v>
      </c>
      <c r="AK5" s="1">
        <f t="shared" si="7"/>
        <v>9986.1472832335785</v>
      </c>
      <c r="AL5" s="1">
        <f t="shared" si="7"/>
        <v>9979.2382045450577</v>
      </c>
      <c r="AM5" s="1">
        <f t="shared" si="7"/>
        <v>9988.7062012663591</v>
      </c>
      <c r="AN5" s="1">
        <f t="shared" si="7"/>
        <v>9986.6590668401332</v>
      </c>
      <c r="AO5" s="1">
        <f t="shared" si="7"/>
        <v>9984.8678242171882</v>
      </c>
      <c r="AP5" s="1">
        <f t="shared" si="7"/>
        <v>9982.8206897909549</v>
      </c>
      <c r="AQ5" s="1">
        <f t="shared" si="7"/>
        <v>9978.2146373319483</v>
      </c>
      <c r="AR5" s="1">
        <f t="shared" si="7"/>
        <v>9985.8913914302975</v>
      </c>
      <c r="AS5" s="1">
        <f t="shared" si="7"/>
        <v>9981.7971225778456</v>
      </c>
      <c r="AT5" s="1">
        <f t="shared" si="7"/>
        <v>9986.1472832335785</v>
      </c>
      <c r="AU5" s="1">
        <f t="shared" si="7"/>
        <v>9977.4469619221127</v>
      </c>
      <c r="AV5" s="1">
        <f t="shared" si="7"/>
        <v>9987.4267422499688</v>
      </c>
      <c r="AW5" s="1">
        <f t="shared" si="7"/>
        <v>9982.5647979876812</v>
      </c>
      <c r="AX5" s="1">
        <f t="shared" si="7"/>
        <v>9969.5143160204825</v>
      </c>
      <c r="AY5" s="1">
        <f t="shared" si="7"/>
        <v>9984.3560406106262</v>
      </c>
      <c r="AZ5" s="1">
        <f t="shared" si="7"/>
        <v>9986.4031750368522</v>
      </c>
      <c r="BA5" s="1">
        <f t="shared" si="7"/>
        <v>9960.3022111024547</v>
      </c>
      <c r="BB5" s="1">
        <f t="shared" si="7"/>
        <v>9983.0765815942359</v>
      </c>
      <c r="BC5" s="1">
        <f t="shared" si="7"/>
        <v>9984.6119324139072</v>
      </c>
      <c r="BD5" s="1">
        <f t="shared" si="7"/>
        <v>9979.2382045450577</v>
      </c>
      <c r="BE5" s="1">
        <f t="shared" si="7"/>
        <v>9982.3089061844003</v>
      </c>
      <c r="BF5" s="1">
        <f t="shared" si="7"/>
        <v>9985.6354996270165</v>
      </c>
      <c r="BG5" s="1">
        <f t="shared" si="7"/>
        <v>9984.8678242171882</v>
      </c>
      <c r="BH5" s="1">
        <f t="shared" si="7"/>
        <v>9981.5412307745646</v>
      </c>
      <c r="BI5" s="1">
        <f t="shared" si="7"/>
        <v>9989.2179848729211</v>
      </c>
      <c r="BJ5" s="1">
        <f t="shared" si="7"/>
        <v>9970.2819914303182</v>
      </c>
      <c r="BK5" s="1">
        <f t="shared" si="7"/>
        <v>9986.1472832335785</v>
      </c>
      <c r="BL5" s="1">
        <f t="shared" si="7"/>
        <v>9986.1472832335785</v>
      </c>
      <c r="BM5" s="1">
        <f t="shared" si="7"/>
        <v>9983.8442570040716</v>
      </c>
      <c r="BN5" s="1">
        <f t="shared" si="7"/>
        <v>9984.3560406106262</v>
      </c>
      <c r="BO5" s="1">
        <f t="shared" si="7"/>
        <v>9978.726420938503</v>
      </c>
      <c r="BP5" s="1">
        <f t="shared" si="7"/>
        <v>10002.012575036839</v>
      </c>
      <c r="BQ5" s="1">
        <f t="shared" si="7"/>
        <v>9980.5176635614553</v>
      </c>
      <c r="BR5" s="1">
        <f t="shared" si="7"/>
        <v>9967.9789652008112</v>
      </c>
      <c r="BS5" s="1">
        <f t="shared" si="7"/>
        <v>9975.9116111024414</v>
      </c>
      <c r="BT5" s="1">
        <f t="shared" si="7"/>
        <v>9983.5883652007906</v>
      </c>
      <c r="BU5" s="1">
        <f t="shared" si="7"/>
        <v>9981.7971225778456</v>
      </c>
      <c r="BV5" s="1">
        <f t="shared" si="7"/>
        <v>9974.6321520860511</v>
      </c>
      <c r="BW5" s="1">
        <f t="shared" si="7"/>
        <v>9985.6354996270165</v>
      </c>
      <c r="BX5" s="1">
        <f t="shared" si="7"/>
        <v>9982.5647979876812</v>
      </c>
      <c r="BY5" s="1">
        <f t="shared" si="7"/>
        <v>9986.6590668401332</v>
      </c>
      <c r="BZ5" s="1">
        <f t="shared" si="7"/>
        <v>9982.5647979876812</v>
      </c>
      <c r="CA5" s="1">
        <f t="shared" si="7"/>
        <v>9980.5176635614553</v>
      </c>
      <c r="CB5" s="1">
        <f t="shared" si="7"/>
        <v>9987.4267422499688</v>
      </c>
      <c r="CC5" s="1">
        <f t="shared" si="7"/>
        <v>9983.3324733975169</v>
      </c>
      <c r="CD5" s="1">
        <f t="shared" si="7"/>
        <v>9977.9587455286674</v>
      </c>
      <c r="CE5" s="1">
        <f t="shared" si="7"/>
        <v>9969.2584242172015</v>
      </c>
      <c r="CF5" s="1">
        <f t="shared" si="7"/>
        <v>9977.4469619221127</v>
      </c>
      <c r="CG5" s="1">
        <f t="shared" si="4"/>
        <v>9978.2146373319483</v>
      </c>
      <c r="CH5" s="1">
        <f t="shared" si="4"/>
        <v>9977.4469619221127</v>
      </c>
      <c r="CI5" s="1">
        <f t="shared" si="4"/>
        <v>9961.837561922126</v>
      </c>
      <c r="CJ5" s="1">
        <f t="shared" si="4"/>
        <v>9978.982312741784</v>
      </c>
      <c r="CK5" s="1">
        <f t="shared" si="4"/>
        <v>9975.1439356926057</v>
      </c>
      <c r="CL5" s="1">
        <f t="shared" si="4"/>
        <v>9986.4031750368522</v>
      </c>
      <c r="CM5" s="1">
        <f t="shared" si="4"/>
        <v>9979.2382045450577</v>
      </c>
      <c r="CN5" s="1">
        <f t="shared" si="4"/>
        <v>9973.0968012663798</v>
      </c>
      <c r="CO5" s="1">
        <f t="shared" si="4"/>
        <v>9966.1877225778589</v>
      </c>
      <c r="CP5" s="1">
        <f t="shared" si="4"/>
        <v>9988.7062012663591</v>
      </c>
      <c r="CQ5" s="1">
        <f t="shared" si="4"/>
        <v>9985.8913914302975</v>
      </c>
      <c r="CR5" s="1">
        <f t="shared" si="4"/>
        <v>9980.5176635614553</v>
      </c>
      <c r="CS5" s="1">
        <f t="shared" si="4"/>
        <v>9983.5883652007906</v>
      </c>
      <c r="CT5" s="1">
        <f t="shared" si="4"/>
        <v>9975.9116111024414</v>
      </c>
      <c r="CU5" s="1">
        <f t="shared" si="4"/>
        <v>9973.6085848729344</v>
      </c>
      <c r="CV5" s="1">
        <f t="shared" si="4"/>
        <v>9984.8678242171882</v>
      </c>
      <c r="CW5" s="1">
        <f t="shared" si="4"/>
        <v>9973.3526930696535</v>
      </c>
      <c r="CX5" s="1">
        <f t="shared" si="4"/>
        <v>9985.8913914302975</v>
      </c>
      <c r="CY5" s="1">
        <f t="shared" si="4"/>
        <v>9978.982312741784</v>
      </c>
      <c r="CZ5" s="1">
        <f t="shared" si="4"/>
        <v>9958.7668602827835</v>
      </c>
      <c r="DA5" s="1">
        <f t="shared" si="4"/>
        <v>9985.6354996270165</v>
      </c>
      <c r="DB5" s="1">
        <f t="shared" si="4"/>
        <v>9963.1170209385164</v>
      </c>
      <c r="DC5" s="1">
        <f t="shared" si="4"/>
        <v>9972.5850176598178</v>
      </c>
      <c r="DD5" s="1">
        <f t="shared" si="4"/>
        <v>9979.2382045450577</v>
      </c>
      <c r="DE5" s="1">
        <f t="shared" si="4"/>
        <v>9982.3089061844003</v>
      </c>
      <c r="DF5" s="1">
        <f t="shared" si="4"/>
        <v>9959.5345356926191</v>
      </c>
      <c r="DG5" s="1">
        <f t="shared" si="4"/>
        <v>9983.5883652007906</v>
      </c>
      <c r="DH5" s="1">
        <f t="shared" si="4"/>
        <v>9983.8442570040716</v>
      </c>
      <c r="DI5" s="1">
        <f t="shared" si="4"/>
        <v>9975.6557192991604</v>
      </c>
      <c r="DJ5" s="1">
        <f t="shared" si="4"/>
        <v>9985.6354996270165</v>
      </c>
      <c r="DK5" s="1">
        <f t="shared" si="4"/>
        <v>9984.8678242171882</v>
      </c>
      <c r="DL5" s="1">
        <f t="shared" si="4"/>
        <v>9985.1237160204619</v>
      </c>
      <c r="DM5" s="1">
        <f t="shared" si="4"/>
        <v>9971.8173422499822</v>
      </c>
      <c r="DN5" s="1">
        <f t="shared" si="4"/>
        <v>9979.7499881516196</v>
      </c>
      <c r="DO5" s="1">
        <f t="shared" si="4"/>
        <v>9962.6052373319617</v>
      </c>
      <c r="DP5" s="1">
        <f t="shared" si="4"/>
        <v>9978.982312741784</v>
      </c>
      <c r="DQ5" s="1">
        <f t="shared" si="4"/>
        <v>9969.2584242172015</v>
      </c>
      <c r="DR5" s="1">
        <f t="shared" si="4"/>
        <v>9967.7230733975302</v>
      </c>
    </row>
    <row r="6" spans="1:122" x14ac:dyDescent="0.25">
      <c r="A6" t="s">
        <v>31</v>
      </c>
      <c r="B6" t="s">
        <v>32</v>
      </c>
      <c r="C6">
        <v>9.5</v>
      </c>
      <c r="D6">
        <v>145</v>
      </c>
      <c r="E6">
        <v>170</v>
      </c>
      <c r="F6">
        <v>168</v>
      </c>
      <c r="G6">
        <v>190</v>
      </c>
      <c r="H6" t="s">
        <v>16</v>
      </c>
      <c r="I6" t="s">
        <v>23</v>
      </c>
      <c r="J6" t="s">
        <v>18</v>
      </c>
      <c r="K6" t="s">
        <v>24</v>
      </c>
      <c r="L6" t="s">
        <v>33</v>
      </c>
      <c r="M6">
        <v>4</v>
      </c>
      <c r="N6">
        <v>32997</v>
      </c>
      <c r="O6">
        <f t="shared" si="2"/>
        <v>34976.82</v>
      </c>
      <c r="P6">
        <v>2028</v>
      </c>
      <c r="Q6">
        <f t="shared" si="5"/>
        <v>4</v>
      </c>
      <c r="R6">
        <v>63485.517738533003</v>
      </c>
      <c r="S6">
        <v>11556.919908264499</v>
      </c>
      <c r="T6" s="1">
        <f t="shared" si="6"/>
        <v>9173.9636023962448</v>
      </c>
      <c r="U6" s="1">
        <f t="shared" si="7"/>
        <v>9172.4413711333109</v>
      </c>
      <c r="V6" s="1">
        <f t="shared" si="7"/>
        <v>9168.8894981864578</v>
      </c>
      <c r="W6" s="1">
        <f t="shared" si="7"/>
        <v>9162.5468679242185</v>
      </c>
      <c r="X6" s="1">
        <f t="shared" si="7"/>
        <v>9172.1876659228219</v>
      </c>
      <c r="Y6" s="1">
        <f t="shared" si="7"/>
        <v>9169.1432033969468</v>
      </c>
      <c r="Z6" s="1">
        <f t="shared" si="7"/>
        <v>9172.1876659228219</v>
      </c>
      <c r="AA6" s="1">
        <f t="shared" si="7"/>
        <v>9173.2024867647779</v>
      </c>
      <c r="AB6" s="1">
        <f t="shared" si="7"/>
        <v>9175.993244080164</v>
      </c>
      <c r="AC6" s="1">
        <f t="shared" si="7"/>
        <v>9165.8450356605827</v>
      </c>
      <c r="AD6" s="1">
        <f t="shared" si="7"/>
        <v>9160.0098158193214</v>
      </c>
      <c r="AE6" s="1">
        <f t="shared" si="7"/>
        <v>9173.2024867647779</v>
      </c>
      <c r="AF6" s="1">
        <f t="shared" si="7"/>
        <v>9174.2173076067338</v>
      </c>
      <c r="AG6" s="1">
        <f t="shared" si="7"/>
        <v>9169.6506138179248</v>
      </c>
      <c r="AH6" s="1">
        <f t="shared" si="7"/>
        <v>9175.993244080164</v>
      </c>
      <c r="AI6" s="1">
        <f t="shared" si="7"/>
        <v>9170.4117294493917</v>
      </c>
      <c r="AJ6" s="1">
        <f t="shared" si="7"/>
        <v>9158.2338793458912</v>
      </c>
      <c r="AK6" s="1">
        <f t="shared" si="7"/>
        <v>9172.6950763437999</v>
      </c>
      <c r="AL6" s="1">
        <f t="shared" si="7"/>
        <v>9165.8450356605827</v>
      </c>
      <c r="AM6" s="1">
        <f t="shared" si="7"/>
        <v>9175.232128448697</v>
      </c>
      <c r="AN6" s="1">
        <f t="shared" si="7"/>
        <v>9173.2024867647779</v>
      </c>
      <c r="AO6" s="1">
        <f t="shared" si="7"/>
        <v>9171.4265502913477</v>
      </c>
      <c r="AP6" s="1">
        <f t="shared" si="7"/>
        <v>9169.3969086074358</v>
      </c>
      <c r="AQ6" s="1">
        <f t="shared" si="7"/>
        <v>9164.8302148186194</v>
      </c>
      <c r="AR6" s="1">
        <f t="shared" si="7"/>
        <v>9172.4413711333109</v>
      </c>
      <c r="AS6" s="1">
        <f t="shared" si="7"/>
        <v>9168.3820877654725</v>
      </c>
      <c r="AT6" s="1">
        <f t="shared" si="7"/>
        <v>9172.6950763437999</v>
      </c>
      <c r="AU6" s="1">
        <f t="shared" si="7"/>
        <v>9164.0690991871525</v>
      </c>
      <c r="AV6" s="1">
        <f t="shared" si="7"/>
        <v>9173.9636023962448</v>
      </c>
      <c r="AW6" s="1">
        <f t="shared" si="7"/>
        <v>9169.1432033969468</v>
      </c>
      <c r="AX6" s="1">
        <f t="shared" si="7"/>
        <v>9156.2042376619793</v>
      </c>
      <c r="AY6" s="1">
        <f t="shared" si="7"/>
        <v>9170.9191398703697</v>
      </c>
      <c r="AZ6" s="1">
        <f t="shared" si="7"/>
        <v>9172.9487815542889</v>
      </c>
      <c r="BA6" s="1">
        <f t="shared" si="7"/>
        <v>9147.0708500843539</v>
      </c>
      <c r="BB6" s="1">
        <f t="shared" si="7"/>
        <v>9169.6506138179248</v>
      </c>
      <c r="BC6" s="1">
        <f t="shared" si="7"/>
        <v>9171.1728450808587</v>
      </c>
      <c r="BD6" s="1">
        <f t="shared" si="7"/>
        <v>9165.8450356605827</v>
      </c>
      <c r="BE6" s="1">
        <f t="shared" si="7"/>
        <v>9168.8894981864578</v>
      </c>
      <c r="BF6" s="1">
        <f t="shared" si="7"/>
        <v>9172.1876659228219</v>
      </c>
      <c r="BG6" s="1">
        <f t="shared" si="7"/>
        <v>9171.4265502913477</v>
      </c>
      <c r="BH6" s="1">
        <f t="shared" si="7"/>
        <v>9168.1283825549835</v>
      </c>
      <c r="BI6" s="1">
        <f t="shared" si="7"/>
        <v>9175.739538869675</v>
      </c>
      <c r="BJ6" s="1">
        <f t="shared" si="7"/>
        <v>9156.9653532934462</v>
      </c>
      <c r="BK6" s="1">
        <f t="shared" si="7"/>
        <v>9172.6950763437999</v>
      </c>
      <c r="BL6" s="1">
        <f t="shared" si="7"/>
        <v>9172.6950763437999</v>
      </c>
      <c r="BM6" s="1">
        <f t="shared" si="7"/>
        <v>9170.4117294493917</v>
      </c>
      <c r="BN6" s="1">
        <f t="shared" si="7"/>
        <v>9170.9191398703697</v>
      </c>
      <c r="BO6" s="1">
        <f t="shared" si="7"/>
        <v>9165.3376252395974</v>
      </c>
      <c r="BP6" s="1">
        <f t="shared" si="7"/>
        <v>9188.4247993941535</v>
      </c>
      <c r="BQ6" s="1">
        <f t="shared" si="7"/>
        <v>9167.1135617130276</v>
      </c>
      <c r="BR6" s="1">
        <f t="shared" si="7"/>
        <v>9154.6820063990381</v>
      </c>
      <c r="BS6" s="1">
        <f t="shared" si="7"/>
        <v>9162.5468679242185</v>
      </c>
      <c r="BT6" s="1">
        <f t="shared" si="7"/>
        <v>9170.1580242389027</v>
      </c>
      <c r="BU6" s="1">
        <f t="shared" si="7"/>
        <v>9168.3820877654725</v>
      </c>
      <c r="BV6" s="1">
        <f t="shared" si="7"/>
        <v>9161.2783418717663</v>
      </c>
      <c r="BW6" s="1">
        <f t="shared" si="7"/>
        <v>9172.1876659228219</v>
      </c>
      <c r="BX6" s="1">
        <f t="shared" si="7"/>
        <v>9169.1432033969468</v>
      </c>
      <c r="BY6" s="1">
        <f t="shared" si="7"/>
        <v>9173.2024867647779</v>
      </c>
      <c r="BZ6" s="1">
        <f t="shared" si="7"/>
        <v>9169.1432033969468</v>
      </c>
      <c r="CA6" s="1">
        <f t="shared" si="7"/>
        <v>9167.1135617130276</v>
      </c>
      <c r="CB6" s="1">
        <f t="shared" si="7"/>
        <v>9173.9636023962448</v>
      </c>
      <c r="CC6" s="1">
        <f t="shared" si="7"/>
        <v>9169.9043190284137</v>
      </c>
      <c r="CD6" s="1">
        <f t="shared" si="7"/>
        <v>9164.5765096081304</v>
      </c>
      <c r="CE6" s="1">
        <f t="shared" si="7"/>
        <v>9155.950532451483</v>
      </c>
      <c r="CF6" s="1">
        <f t="shared" si="7"/>
        <v>9164.0690991871525</v>
      </c>
      <c r="CG6" s="1">
        <f t="shared" si="4"/>
        <v>9164.8302148186194</v>
      </c>
      <c r="CH6" s="1">
        <f t="shared" si="4"/>
        <v>9164.0690991871525</v>
      </c>
      <c r="CI6" s="1">
        <f t="shared" si="4"/>
        <v>9148.5930813472878</v>
      </c>
      <c r="CJ6" s="1">
        <f t="shared" si="4"/>
        <v>9165.5913304500937</v>
      </c>
      <c r="CK6" s="1">
        <f t="shared" si="4"/>
        <v>9161.7857522927443</v>
      </c>
      <c r="CL6" s="1">
        <f t="shared" si="4"/>
        <v>9172.9487815542889</v>
      </c>
      <c r="CM6" s="1">
        <f t="shared" si="4"/>
        <v>9165.8450356605827</v>
      </c>
      <c r="CN6" s="1">
        <f t="shared" si="4"/>
        <v>9159.7561106088324</v>
      </c>
      <c r="CO6" s="1">
        <f t="shared" si="4"/>
        <v>9152.9060699256079</v>
      </c>
      <c r="CP6" s="1">
        <f t="shared" si="4"/>
        <v>9175.232128448697</v>
      </c>
      <c r="CQ6" s="1">
        <f t="shared" si="4"/>
        <v>9172.4413711333109</v>
      </c>
      <c r="CR6" s="1">
        <f t="shared" si="4"/>
        <v>9167.1135617130276</v>
      </c>
      <c r="CS6" s="1">
        <f t="shared" si="4"/>
        <v>9170.1580242389027</v>
      </c>
      <c r="CT6" s="1">
        <f t="shared" si="4"/>
        <v>9162.5468679242185</v>
      </c>
      <c r="CU6" s="1">
        <f t="shared" si="4"/>
        <v>9160.2635210298104</v>
      </c>
      <c r="CV6" s="1">
        <f t="shared" si="4"/>
        <v>9171.4265502913477</v>
      </c>
      <c r="CW6" s="1">
        <f t="shared" si="4"/>
        <v>9160.0098158193214</v>
      </c>
      <c r="CX6" s="1">
        <f t="shared" si="4"/>
        <v>9172.4413711333109</v>
      </c>
      <c r="CY6" s="1">
        <f t="shared" si="4"/>
        <v>9165.5913304500937</v>
      </c>
      <c r="CZ6" s="1">
        <f t="shared" si="4"/>
        <v>9145.5486188214127</v>
      </c>
      <c r="DA6" s="1">
        <f t="shared" si="4"/>
        <v>9172.1876659228219</v>
      </c>
      <c r="DB6" s="1">
        <f t="shared" si="4"/>
        <v>9149.86160739974</v>
      </c>
      <c r="DC6" s="1">
        <f t="shared" si="4"/>
        <v>9159.2487001878471</v>
      </c>
      <c r="DD6" s="1">
        <f t="shared" si="4"/>
        <v>9165.8450356605827</v>
      </c>
      <c r="DE6" s="1">
        <f t="shared" si="4"/>
        <v>9168.8894981864578</v>
      </c>
      <c r="DF6" s="1">
        <f t="shared" si="4"/>
        <v>9146.3097344528796</v>
      </c>
      <c r="DG6" s="1">
        <f t="shared" si="4"/>
        <v>9170.1580242389027</v>
      </c>
      <c r="DH6" s="1">
        <f t="shared" si="4"/>
        <v>9170.4117294493917</v>
      </c>
      <c r="DI6" s="1">
        <f t="shared" si="4"/>
        <v>9162.2931627137223</v>
      </c>
      <c r="DJ6" s="1">
        <f t="shared" si="4"/>
        <v>9172.1876659228219</v>
      </c>
      <c r="DK6" s="1">
        <f t="shared" si="4"/>
        <v>9171.4265502913477</v>
      </c>
      <c r="DL6" s="1">
        <f t="shared" si="4"/>
        <v>9171.6802555018367</v>
      </c>
      <c r="DM6" s="1">
        <f t="shared" si="4"/>
        <v>9158.4875845563802</v>
      </c>
      <c r="DN6" s="1">
        <f t="shared" si="4"/>
        <v>9166.3524460815606</v>
      </c>
      <c r="DO6" s="1">
        <f t="shared" si="4"/>
        <v>9149.3541969787548</v>
      </c>
      <c r="DP6" s="1">
        <f t="shared" si="4"/>
        <v>9165.5913304500937</v>
      </c>
      <c r="DQ6" s="1">
        <f t="shared" si="4"/>
        <v>9155.950532451483</v>
      </c>
      <c r="DR6" s="1">
        <f t="shared" si="4"/>
        <v>9154.4283011885491</v>
      </c>
    </row>
    <row r="7" spans="1:122" x14ac:dyDescent="0.25">
      <c r="A7" t="s">
        <v>34</v>
      </c>
      <c r="B7" t="s">
        <v>35</v>
      </c>
      <c r="C7">
        <v>2.8</v>
      </c>
      <c r="D7">
        <v>250</v>
      </c>
      <c r="E7">
        <v>610</v>
      </c>
      <c r="F7">
        <v>180</v>
      </c>
      <c r="G7">
        <v>620</v>
      </c>
      <c r="H7" t="s">
        <v>16</v>
      </c>
      <c r="I7" t="s">
        <v>17</v>
      </c>
      <c r="J7" t="s">
        <v>18</v>
      </c>
      <c r="K7" t="s">
        <v>19</v>
      </c>
      <c r="L7" t="s">
        <v>36</v>
      </c>
      <c r="M7">
        <v>5</v>
      </c>
      <c r="N7">
        <v>105000</v>
      </c>
      <c r="O7">
        <f t="shared" si="2"/>
        <v>111300</v>
      </c>
      <c r="P7">
        <v>2029</v>
      </c>
      <c r="Q7">
        <f t="shared" si="5"/>
        <v>5</v>
      </c>
      <c r="R7">
        <v>63408.428261705703</v>
      </c>
      <c r="S7">
        <v>11587.083883949999</v>
      </c>
      <c r="T7" s="1">
        <f t="shared" si="6"/>
        <v>9095.8625953660885</v>
      </c>
      <c r="U7" s="1">
        <f t="shared" si="7"/>
        <v>9094.3363910249245</v>
      </c>
      <c r="V7" s="1">
        <f t="shared" si="7"/>
        <v>9090.7752475622183</v>
      </c>
      <c r="W7" s="1">
        <f t="shared" si="7"/>
        <v>9084.4160628073878</v>
      </c>
      <c r="X7" s="1">
        <f t="shared" si="7"/>
        <v>9094.0820236347354</v>
      </c>
      <c r="Y7" s="1">
        <f t="shared" si="7"/>
        <v>9091.0296149524147</v>
      </c>
      <c r="Z7" s="1">
        <f t="shared" si="7"/>
        <v>9094.0820236347354</v>
      </c>
      <c r="AA7" s="1">
        <f t="shared" si="7"/>
        <v>9095.0994931955065</v>
      </c>
      <c r="AB7" s="1">
        <f t="shared" si="7"/>
        <v>9097.8975344876308</v>
      </c>
      <c r="AC7" s="1">
        <f t="shared" si="7"/>
        <v>9087.7228388799049</v>
      </c>
      <c r="AD7" s="1">
        <f t="shared" si="7"/>
        <v>9081.87238890546</v>
      </c>
      <c r="AE7" s="1">
        <f t="shared" si="7"/>
        <v>9095.0994931955065</v>
      </c>
      <c r="AF7" s="1">
        <f t="shared" si="7"/>
        <v>9096.1169627562776</v>
      </c>
      <c r="AG7" s="1">
        <f t="shared" si="7"/>
        <v>9091.5383497328003</v>
      </c>
      <c r="AH7" s="1">
        <f t="shared" si="7"/>
        <v>9097.8975344876308</v>
      </c>
      <c r="AI7" s="1">
        <f t="shared" si="7"/>
        <v>9092.3014519033823</v>
      </c>
      <c r="AJ7" s="1">
        <f t="shared" si="7"/>
        <v>9080.0918171741068</v>
      </c>
      <c r="AK7" s="1">
        <f t="shared" si="7"/>
        <v>9094.5907584151209</v>
      </c>
      <c r="AL7" s="1">
        <f t="shared" si="7"/>
        <v>9087.7228388799049</v>
      </c>
      <c r="AM7" s="1">
        <f t="shared" si="7"/>
        <v>9097.1344323170561</v>
      </c>
      <c r="AN7" s="1">
        <f t="shared" si="7"/>
        <v>9095.0994931955065</v>
      </c>
      <c r="AO7" s="1">
        <f t="shared" si="7"/>
        <v>9093.3189214641534</v>
      </c>
      <c r="AP7" s="1">
        <f t="shared" si="7"/>
        <v>9091.2839823426111</v>
      </c>
      <c r="AQ7" s="1">
        <f t="shared" si="7"/>
        <v>9086.7053693191265</v>
      </c>
      <c r="AR7" s="1">
        <f t="shared" si="7"/>
        <v>9094.3363910249245</v>
      </c>
      <c r="AS7" s="1">
        <f t="shared" si="7"/>
        <v>9090.2665127818327</v>
      </c>
      <c r="AT7" s="1">
        <f t="shared" si="7"/>
        <v>9094.5907584151209</v>
      </c>
      <c r="AU7" s="1">
        <f t="shared" si="7"/>
        <v>9085.9422671485518</v>
      </c>
      <c r="AV7" s="1">
        <f t="shared" si="7"/>
        <v>9095.8625953660885</v>
      </c>
      <c r="AW7" s="1">
        <f t="shared" si="7"/>
        <v>9091.0296149524147</v>
      </c>
      <c r="AX7" s="1">
        <f t="shared" si="7"/>
        <v>9078.0568780525573</v>
      </c>
      <c r="AY7" s="1">
        <f t="shared" si="7"/>
        <v>9092.8101866837678</v>
      </c>
      <c r="AZ7" s="1">
        <f t="shared" si="7"/>
        <v>9094.8451258053101</v>
      </c>
      <c r="BA7" s="1">
        <f t="shared" si="7"/>
        <v>9068.8996520056025</v>
      </c>
      <c r="BB7" s="1">
        <f t="shared" si="7"/>
        <v>9091.5383497328003</v>
      </c>
      <c r="BC7" s="1">
        <f t="shared" si="7"/>
        <v>9093.0645540739642</v>
      </c>
      <c r="BD7" s="1">
        <f t="shared" si="7"/>
        <v>9087.7228388799049</v>
      </c>
      <c r="BE7" s="1">
        <f t="shared" si="7"/>
        <v>9090.7752475622183</v>
      </c>
      <c r="BF7" s="1">
        <f t="shared" si="7"/>
        <v>9094.0820236347354</v>
      </c>
      <c r="BG7" s="1">
        <f t="shared" si="7"/>
        <v>9093.3189214641534</v>
      </c>
      <c r="BH7" s="1">
        <f t="shared" si="7"/>
        <v>9090.0121453916436</v>
      </c>
      <c r="BI7" s="1">
        <f t="shared" si="7"/>
        <v>9097.6431670974416</v>
      </c>
      <c r="BJ7" s="1">
        <f t="shared" si="7"/>
        <v>9078.8199802231393</v>
      </c>
      <c r="BK7" s="1">
        <f t="shared" si="7"/>
        <v>9094.5907584151209</v>
      </c>
      <c r="BL7" s="1">
        <f t="shared" si="7"/>
        <v>9094.5907584151209</v>
      </c>
      <c r="BM7" s="1">
        <f t="shared" si="7"/>
        <v>9092.3014519033823</v>
      </c>
      <c r="BN7" s="1">
        <f t="shared" si="7"/>
        <v>9092.8101866837678</v>
      </c>
      <c r="BO7" s="1">
        <f t="shared" si="7"/>
        <v>9087.2141040995193</v>
      </c>
      <c r="BP7" s="1">
        <f t="shared" si="7"/>
        <v>9110.3615366071026</v>
      </c>
      <c r="BQ7" s="1">
        <f t="shared" si="7"/>
        <v>9088.9946758308652</v>
      </c>
      <c r="BR7" s="1">
        <f t="shared" si="7"/>
        <v>9076.5306737114006</v>
      </c>
      <c r="BS7" s="1">
        <f t="shared" si="7"/>
        <v>9084.4160628073878</v>
      </c>
      <c r="BT7" s="1">
        <f t="shared" si="7"/>
        <v>9092.0470845131858</v>
      </c>
      <c r="BU7" s="1">
        <f t="shared" si="7"/>
        <v>9090.2665127818327</v>
      </c>
      <c r="BV7" s="1">
        <f t="shared" si="7"/>
        <v>9083.1442258564202</v>
      </c>
      <c r="BW7" s="1">
        <f t="shared" si="7"/>
        <v>9094.0820236347354</v>
      </c>
      <c r="BX7" s="1">
        <f t="shared" si="7"/>
        <v>9091.0296149524147</v>
      </c>
      <c r="BY7" s="1">
        <f t="shared" si="7"/>
        <v>9095.0994931955065</v>
      </c>
      <c r="BZ7" s="1">
        <f t="shared" si="7"/>
        <v>9091.0296149524147</v>
      </c>
      <c r="CA7" s="1">
        <f t="shared" si="7"/>
        <v>9088.9946758308652</v>
      </c>
      <c r="CB7" s="1">
        <f t="shared" si="7"/>
        <v>9095.8625953660885</v>
      </c>
      <c r="CC7" s="1">
        <f t="shared" si="7"/>
        <v>9091.7927171229967</v>
      </c>
      <c r="CD7" s="1">
        <f t="shared" si="7"/>
        <v>9086.4510019289373</v>
      </c>
      <c r="CE7" s="1">
        <f t="shared" si="7"/>
        <v>9077.8025106623681</v>
      </c>
      <c r="CF7" s="1">
        <f t="shared" si="7"/>
        <v>9085.9422671485518</v>
      </c>
      <c r="CG7" s="1">
        <f t="shared" si="4"/>
        <v>9086.7053693191265</v>
      </c>
      <c r="CH7" s="1">
        <f t="shared" si="4"/>
        <v>9085.9422671485518</v>
      </c>
      <c r="CI7" s="1">
        <f t="shared" si="4"/>
        <v>9070.4258563467592</v>
      </c>
      <c r="CJ7" s="1">
        <f t="shared" si="4"/>
        <v>9087.4684714897085</v>
      </c>
      <c r="CK7" s="1">
        <f t="shared" si="4"/>
        <v>9083.6529606368131</v>
      </c>
      <c r="CL7" s="1">
        <f t="shared" si="4"/>
        <v>9094.8451258053101</v>
      </c>
      <c r="CM7" s="1">
        <f t="shared" si="4"/>
        <v>9087.7228388799049</v>
      </c>
      <c r="CN7" s="1">
        <f t="shared" si="4"/>
        <v>9081.6180215152635</v>
      </c>
      <c r="CO7" s="1">
        <f t="shared" si="4"/>
        <v>9074.7501019800475</v>
      </c>
      <c r="CP7" s="1">
        <f t="shared" si="4"/>
        <v>9097.1344323170561</v>
      </c>
      <c r="CQ7" s="1">
        <f t="shared" si="4"/>
        <v>9094.3363910249245</v>
      </c>
      <c r="CR7" s="1">
        <f t="shared" si="4"/>
        <v>9088.9946758308652</v>
      </c>
      <c r="CS7" s="1">
        <f t="shared" si="4"/>
        <v>9092.0470845131858</v>
      </c>
      <c r="CT7" s="1">
        <f t="shared" si="4"/>
        <v>9084.4160628073878</v>
      </c>
      <c r="CU7" s="1">
        <f t="shared" si="4"/>
        <v>9082.1267562956491</v>
      </c>
      <c r="CV7" s="1">
        <f t="shared" si="4"/>
        <v>9093.3189214641534</v>
      </c>
      <c r="CW7" s="1">
        <f t="shared" si="4"/>
        <v>9081.87238890546</v>
      </c>
      <c r="CX7" s="1">
        <f t="shared" si="4"/>
        <v>9094.3363910249245</v>
      </c>
      <c r="CY7" s="1">
        <f t="shared" si="4"/>
        <v>9087.4684714897085</v>
      </c>
      <c r="CZ7" s="1">
        <f t="shared" si="4"/>
        <v>9067.3734476644386</v>
      </c>
      <c r="DA7" s="1">
        <f t="shared" si="4"/>
        <v>9094.0820236347354</v>
      </c>
      <c r="DB7" s="1">
        <f t="shared" si="4"/>
        <v>9071.6976932977268</v>
      </c>
      <c r="DC7" s="1">
        <f t="shared" si="4"/>
        <v>9081.109286734878</v>
      </c>
      <c r="DD7" s="1">
        <f t="shared" si="4"/>
        <v>9087.7228388799049</v>
      </c>
      <c r="DE7" s="1">
        <f t="shared" si="4"/>
        <v>9090.7752475622183</v>
      </c>
      <c r="DF7" s="1">
        <f t="shared" si="4"/>
        <v>9068.1365498350206</v>
      </c>
      <c r="DG7" s="1">
        <f t="shared" si="4"/>
        <v>9092.0470845131858</v>
      </c>
      <c r="DH7" s="1">
        <f t="shared" si="4"/>
        <v>9092.3014519033823</v>
      </c>
      <c r="DI7" s="1">
        <f t="shared" si="4"/>
        <v>9084.1616954171986</v>
      </c>
      <c r="DJ7" s="1">
        <f t="shared" si="4"/>
        <v>9094.0820236347354</v>
      </c>
      <c r="DK7" s="1">
        <f t="shared" si="4"/>
        <v>9093.3189214641534</v>
      </c>
      <c r="DL7" s="1">
        <f t="shared" si="4"/>
        <v>9093.5732888543498</v>
      </c>
      <c r="DM7" s="1">
        <f t="shared" si="4"/>
        <v>9080.346184564296</v>
      </c>
      <c r="DN7" s="1">
        <f t="shared" si="4"/>
        <v>9088.2315736602905</v>
      </c>
      <c r="DO7" s="1">
        <f t="shared" si="4"/>
        <v>9071.1889585173412</v>
      </c>
      <c r="DP7" s="1">
        <f t="shared" si="4"/>
        <v>9087.4684714897085</v>
      </c>
      <c r="DQ7" s="1">
        <f t="shared" si="4"/>
        <v>9077.8025106623681</v>
      </c>
      <c r="DR7" s="1">
        <f t="shared" si="4"/>
        <v>9076.2763063212042</v>
      </c>
    </row>
    <row r="8" spans="1:122" x14ac:dyDescent="0.25">
      <c r="A8" t="s">
        <v>21</v>
      </c>
      <c r="B8" t="s">
        <v>37</v>
      </c>
      <c r="C8">
        <v>9.6</v>
      </c>
      <c r="D8">
        <v>150</v>
      </c>
      <c r="E8">
        <v>190</v>
      </c>
      <c r="F8">
        <v>168</v>
      </c>
      <c r="G8">
        <v>220</v>
      </c>
      <c r="H8" t="s">
        <v>16</v>
      </c>
      <c r="I8" t="s">
        <v>38</v>
      </c>
      <c r="J8" t="s">
        <v>18</v>
      </c>
      <c r="K8" t="s">
        <v>24</v>
      </c>
      <c r="L8" t="s">
        <v>25</v>
      </c>
      <c r="M8">
        <v>5</v>
      </c>
      <c r="N8">
        <v>31900</v>
      </c>
      <c r="O8">
        <f t="shared" si="2"/>
        <v>33814</v>
      </c>
      <c r="P8">
        <v>2030</v>
      </c>
      <c r="Q8">
        <f t="shared" si="5"/>
        <v>6</v>
      </c>
      <c r="R8">
        <v>63019.9018923525</v>
      </c>
      <c r="S8">
        <v>11563.3228081576</v>
      </c>
      <c r="T8" s="1">
        <f t="shared" si="6"/>
        <v>8708.1330389418872</v>
      </c>
      <c r="U8" s="1">
        <f t="shared" si="7"/>
        <v>8706.6099643145935</v>
      </c>
      <c r="V8" s="1">
        <f t="shared" si="7"/>
        <v>8703.0561235175555</v>
      </c>
      <c r="W8" s="1">
        <f t="shared" si="7"/>
        <v>8696.7099792371446</v>
      </c>
      <c r="X8" s="1">
        <f t="shared" si="7"/>
        <v>8706.3561185433718</v>
      </c>
      <c r="Y8" s="1">
        <f t="shared" si="7"/>
        <v>8703.3099692887772</v>
      </c>
      <c r="Z8" s="1">
        <f t="shared" si="7"/>
        <v>8706.3561185433718</v>
      </c>
      <c r="AA8" s="1">
        <f t="shared" si="7"/>
        <v>8707.371501628244</v>
      </c>
      <c r="AB8" s="1">
        <f t="shared" si="7"/>
        <v>8710.1638051116242</v>
      </c>
      <c r="AC8" s="1">
        <f t="shared" si="7"/>
        <v>8700.0099742629609</v>
      </c>
      <c r="AD8" s="1">
        <f t="shared" si="7"/>
        <v>8694.1715215249715</v>
      </c>
      <c r="AE8" s="1">
        <f t="shared" si="7"/>
        <v>8707.371501628244</v>
      </c>
      <c r="AF8" s="1">
        <f t="shared" si="7"/>
        <v>8708.3868847131089</v>
      </c>
      <c r="AG8" s="1">
        <f t="shared" si="7"/>
        <v>8703.817660831206</v>
      </c>
      <c r="AH8" s="1">
        <f t="shared" si="7"/>
        <v>8710.1638051116242</v>
      </c>
      <c r="AI8" s="1">
        <f t="shared" si="7"/>
        <v>8704.5791981448565</v>
      </c>
      <c r="AJ8" s="1">
        <f t="shared" si="7"/>
        <v>8692.3946011264561</v>
      </c>
      <c r="AK8" s="1">
        <f t="shared" si="7"/>
        <v>8706.8638100858079</v>
      </c>
      <c r="AL8" s="1">
        <f t="shared" si="7"/>
        <v>8700.0099742629609</v>
      </c>
      <c r="AM8" s="1">
        <f t="shared" si="7"/>
        <v>8709.4022677979738</v>
      </c>
      <c r="AN8" s="1">
        <f t="shared" si="7"/>
        <v>8707.371501628244</v>
      </c>
      <c r="AO8" s="1">
        <f t="shared" si="7"/>
        <v>8705.5945812297214</v>
      </c>
      <c r="AP8" s="1">
        <f t="shared" si="7"/>
        <v>8703.5638150599916</v>
      </c>
      <c r="AQ8" s="1">
        <f t="shared" si="7"/>
        <v>8698.9945911780887</v>
      </c>
      <c r="AR8" s="1">
        <f t="shared" si="7"/>
        <v>8706.6099643145935</v>
      </c>
      <c r="AS8" s="1">
        <f t="shared" si="7"/>
        <v>8702.5484319751267</v>
      </c>
      <c r="AT8" s="1">
        <f t="shared" si="7"/>
        <v>8706.8638100858079</v>
      </c>
      <c r="AU8" s="1">
        <f t="shared" si="7"/>
        <v>8698.2330538644383</v>
      </c>
      <c r="AV8" s="1">
        <f t="shared" si="7"/>
        <v>8708.1330389418872</v>
      </c>
      <c r="AW8" s="1">
        <f t="shared" si="7"/>
        <v>8703.3099692887772</v>
      </c>
      <c r="AX8" s="1">
        <f t="shared" si="7"/>
        <v>8690.3638349567264</v>
      </c>
      <c r="AY8" s="1">
        <f t="shared" si="7"/>
        <v>8705.0868896872926</v>
      </c>
      <c r="AZ8" s="1">
        <f t="shared" si="7"/>
        <v>8707.1176558570223</v>
      </c>
      <c r="BA8" s="1">
        <f t="shared" si="7"/>
        <v>8681.2253871929279</v>
      </c>
      <c r="BB8" s="1">
        <f t="shared" si="7"/>
        <v>8703.817660831206</v>
      </c>
      <c r="BC8" s="1">
        <f t="shared" si="7"/>
        <v>8705.340735458507</v>
      </c>
      <c r="BD8" s="1">
        <f t="shared" si="7"/>
        <v>8700.0099742629609</v>
      </c>
      <c r="BE8" s="1">
        <f t="shared" si="7"/>
        <v>8703.0561235175555</v>
      </c>
      <c r="BF8" s="1">
        <f t="shared" si="7"/>
        <v>8706.3561185433718</v>
      </c>
      <c r="BG8" s="1">
        <f t="shared" si="7"/>
        <v>8705.5945812297214</v>
      </c>
      <c r="BH8" s="1">
        <f t="shared" si="7"/>
        <v>8702.2945862039051</v>
      </c>
      <c r="BI8" s="1">
        <f t="shared" si="7"/>
        <v>8709.9099593404098</v>
      </c>
      <c r="BJ8" s="1">
        <f t="shared" si="7"/>
        <v>8691.1253722703768</v>
      </c>
      <c r="BK8" s="1">
        <f t="shared" si="7"/>
        <v>8706.8638100858079</v>
      </c>
      <c r="BL8" s="1">
        <f t="shared" si="7"/>
        <v>8706.8638100858079</v>
      </c>
      <c r="BM8" s="1">
        <f t="shared" si="7"/>
        <v>8704.5791981448565</v>
      </c>
      <c r="BN8" s="1">
        <f t="shared" si="7"/>
        <v>8705.0868896872926</v>
      </c>
      <c r="BO8" s="1">
        <f t="shared" si="7"/>
        <v>8699.5022827205248</v>
      </c>
      <c r="BP8" s="1">
        <f t="shared" si="7"/>
        <v>8722.602247901239</v>
      </c>
      <c r="BQ8" s="1">
        <f t="shared" si="7"/>
        <v>8701.2792031190402</v>
      </c>
      <c r="BR8" s="1">
        <f t="shared" si="7"/>
        <v>8688.8407603294254</v>
      </c>
      <c r="BS8" s="1">
        <f t="shared" si="7"/>
        <v>8696.7099792371446</v>
      </c>
      <c r="BT8" s="1">
        <f t="shared" si="7"/>
        <v>8704.3253523736421</v>
      </c>
      <c r="BU8" s="1">
        <f t="shared" si="7"/>
        <v>8702.5484319751267</v>
      </c>
      <c r="BV8" s="1">
        <f t="shared" si="7"/>
        <v>8695.440750381058</v>
      </c>
      <c r="BW8" s="1">
        <f t="shared" si="7"/>
        <v>8706.3561185433718</v>
      </c>
      <c r="BX8" s="1">
        <f t="shared" si="7"/>
        <v>8703.3099692887772</v>
      </c>
      <c r="BY8" s="1">
        <f t="shared" si="7"/>
        <v>8707.371501628244</v>
      </c>
      <c r="BZ8" s="1">
        <f t="shared" si="7"/>
        <v>8703.3099692887772</v>
      </c>
      <c r="CA8" s="1">
        <f t="shared" si="7"/>
        <v>8701.2792031190402</v>
      </c>
      <c r="CB8" s="1">
        <f t="shared" si="7"/>
        <v>8708.1330389418872</v>
      </c>
      <c r="CC8" s="1">
        <f t="shared" si="7"/>
        <v>8704.0715066024204</v>
      </c>
      <c r="CD8" s="1">
        <f t="shared" si="7"/>
        <v>8698.7407454068743</v>
      </c>
      <c r="CE8" s="1">
        <f t="shared" si="7"/>
        <v>8690.1099891855047</v>
      </c>
      <c r="CF8" s="1">
        <f t="shared" ref="CF8:DR9" si="8">$R8-($S8*VLOOKUP(CF$1,$B:$F,5,FALSE)/1000* 0.1688666667*0.13+0.03*$S8+5000/12.5+2342*22)-1500-100-300-100</f>
        <v>8698.2330538644383</v>
      </c>
      <c r="CG8" s="1">
        <f t="shared" si="8"/>
        <v>8698.9945911780887</v>
      </c>
      <c r="CH8" s="1">
        <f t="shared" si="8"/>
        <v>8698.2330538644383</v>
      </c>
      <c r="CI8" s="1">
        <f t="shared" si="8"/>
        <v>8682.7484618202216</v>
      </c>
      <c r="CJ8" s="1">
        <f t="shared" si="8"/>
        <v>8699.7561284917392</v>
      </c>
      <c r="CK8" s="1">
        <f t="shared" si="8"/>
        <v>8695.9484419234941</v>
      </c>
      <c r="CL8" s="1">
        <f t="shared" si="8"/>
        <v>8707.1176558570223</v>
      </c>
      <c r="CM8" s="1">
        <f t="shared" si="8"/>
        <v>8700.0099742629609</v>
      </c>
      <c r="CN8" s="1">
        <f t="shared" si="8"/>
        <v>8693.9176757537571</v>
      </c>
      <c r="CO8" s="1">
        <f t="shared" si="8"/>
        <v>8687.06383993091</v>
      </c>
      <c r="CP8" s="1">
        <f t="shared" si="8"/>
        <v>8709.4022677979738</v>
      </c>
      <c r="CQ8" s="1">
        <f t="shared" si="8"/>
        <v>8706.6099643145935</v>
      </c>
      <c r="CR8" s="1">
        <f t="shared" si="8"/>
        <v>8701.2792031190402</v>
      </c>
      <c r="CS8" s="1">
        <f t="shared" si="8"/>
        <v>8704.3253523736421</v>
      </c>
      <c r="CT8" s="1">
        <f t="shared" si="8"/>
        <v>8696.7099792371446</v>
      </c>
      <c r="CU8" s="1">
        <f t="shared" si="8"/>
        <v>8694.4253672961931</v>
      </c>
      <c r="CV8" s="1">
        <f t="shared" si="8"/>
        <v>8705.5945812297214</v>
      </c>
      <c r="CW8" s="1">
        <f t="shared" si="8"/>
        <v>8694.1715215249715</v>
      </c>
      <c r="CX8" s="1">
        <f t="shared" si="8"/>
        <v>8706.6099643145935</v>
      </c>
      <c r="CY8" s="1">
        <f t="shared" si="8"/>
        <v>8699.7561284917392</v>
      </c>
      <c r="CZ8" s="1">
        <f t="shared" si="8"/>
        <v>8679.7023125656269</v>
      </c>
      <c r="DA8" s="1">
        <f t="shared" si="8"/>
        <v>8706.3561185433718</v>
      </c>
      <c r="DB8" s="1">
        <f t="shared" si="8"/>
        <v>8684.0176906763081</v>
      </c>
      <c r="DC8" s="1">
        <f t="shared" si="8"/>
        <v>8693.409984211321</v>
      </c>
      <c r="DD8" s="1">
        <f t="shared" si="8"/>
        <v>8700.0099742629609</v>
      </c>
      <c r="DE8" s="1">
        <f t="shared" si="8"/>
        <v>8703.0561235175555</v>
      </c>
      <c r="DF8" s="1">
        <f t="shared" si="8"/>
        <v>8680.4638498792774</v>
      </c>
      <c r="DG8" s="1">
        <f t="shared" si="8"/>
        <v>8704.3253523736421</v>
      </c>
      <c r="DH8" s="1">
        <f t="shared" si="8"/>
        <v>8704.5791981448565</v>
      </c>
      <c r="DI8" s="1">
        <f t="shared" si="8"/>
        <v>8696.4561334659229</v>
      </c>
      <c r="DJ8" s="1">
        <f t="shared" si="8"/>
        <v>8706.3561185433718</v>
      </c>
      <c r="DK8" s="1">
        <f t="shared" si="8"/>
        <v>8705.5945812297214</v>
      </c>
      <c r="DL8" s="1">
        <f t="shared" si="8"/>
        <v>8705.848427000943</v>
      </c>
      <c r="DM8" s="1">
        <f t="shared" si="8"/>
        <v>8692.6484468976778</v>
      </c>
      <c r="DN8" s="1">
        <f t="shared" si="8"/>
        <v>8700.5176658053897</v>
      </c>
      <c r="DO8" s="1">
        <f t="shared" si="8"/>
        <v>8683.509999133872</v>
      </c>
      <c r="DP8" s="1">
        <f t="shared" si="8"/>
        <v>8699.7561284917392</v>
      </c>
      <c r="DQ8" s="1">
        <f t="shared" si="8"/>
        <v>8690.1099891855047</v>
      </c>
      <c r="DR8" s="1">
        <f t="shared" si="8"/>
        <v>8688.586914558211</v>
      </c>
    </row>
    <row r="9" spans="1:122" x14ac:dyDescent="0.25">
      <c r="A9" t="s">
        <v>39</v>
      </c>
      <c r="B9" t="s">
        <v>40</v>
      </c>
      <c r="C9">
        <v>8.1</v>
      </c>
      <c r="D9">
        <v>150</v>
      </c>
      <c r="E9">
        <v>275</v>
      </c>
      <c r="F9">
        <v>164</v>
      </c>
      <c r="G9">
        <v>420</v>
      </c>
      <c r="H9" t="s">
        <v>16</v>
      </c>
      <c r="I9" t="s">
        <v>38</v>
      </c>
      <c r="J9" t="s">
        <v>18</v>
      </c>
      <c r="K9" t="s">
        <v>24</v>
      </c>
      <c r="L9" t="s">
        <v>33</v>
      </c>
      <c r="M9">
        <v>5</v>
      </c>
      <c r="N9">
        <v>29682</v>
      </c>
      <c r="O9">
        <f t="shared" si="2"/>
        <v>31462.920000000002</v>
      </c>
      <c r="P9">
        <v>2031</v>
      </c>
      <c r="Q9">
        <f t="shared" si="5"/>
        <v>7</v>
      </c>
      <c r="R9">
        <v>62664.7991230767</v>
      </c>
      <c r="S9">
        <v>11546.489190599999</v>
      </c>
      <c r="T9" s="1">
        <f t="shared" si="6"/>
        <v>8353.5947745828307</v>
      </c>
      <c r="U9" s="1">
        <f t="shared" ref="U9:CF9" si="9">$R9-($S9*VLOOKUP(U$1,$B:$F,5,FALSE)/1000* 0.1688666667*0.13+0.03*$S9+5000/12.5+2342*22)-1500-100-300-100</f>
        <v>8352.0739172122994</v>
      </c>
      <c r="V9" s="1">
        <f t="shared" si="9"/>
        <v>8348.5252500143979</v>
      </c>
      <c r="W9" s="1">
        <f t="shared" si="9"/>
        <v>8342.1883443038605</v>
      </c>
      <c r="X9" s="1">
        <f t="shared" si="9"/>
        <v>8351.82044098388</v>
      </c>
      <c r="Y9" s="1">
        <f t="shared" si="9"/>
        <v>8348.7787262428246</v>
      </c>
      <c r="Z9" s="1">
        <f t="shared" si="9"/>
        <v>8351.82044098388</v>
      </c>
      <c r="AA9" s="1">
        <f t="shared" si="9"/>
        <v>8352.8343458975651</v>
      </c>
      <c r="AB9" s="1">
        <f t="shared" si="9"/>
        <v>8355.6225844102009</v>
      </c>
      <c r="AC9" s="1">
        <f t="shared" si="9"/>
        <v>8345.4835352733426</v>
      </c>
      <c r="AD9" s="1">
        <f t="shared" si="9"/>
        <v>8339.6535820196441</v>
      </c>
      <c r="AE9" s="1">
        <f t="shared" si="9"/>
        <v>8352.8343458975651</v>
      </c>
      <c r="AF9" s="1">
        <f t="shared" si="9"/>
        <v>8353.8482508112502</v>
      </c>
      <c r="AG9" s="1">
        <f t="shared" si="9"/>
        <v>8349.2856786996635</v>
      </c>
      <c r="AH9" s="1">
        <f t="shared" si="9"/>
        <v>8355.6225844102009</v>
      </c>
      <c r="AI9" s="1">
        <f t="shared" si="9"/>
        <v>8350.0461073849292</v>
      </c>
      <c r="AJ9" s="1">
        <f t="shared" si="9"/>
        <v>8337.8792484206933</v>
      </c>
      <c r="AK9" s="1">
        <f t="shared" si="9"/>
        <v>8352.3273934407262</v>
      </c>
      <c r="AL9" s="1">
        <f t="shared" si="9"/>
        <v>8345.4835352733426</v>
      </c>
      <c r="AM9" s="1">
        <f t="shared" si="9"/>
        <v>8354.8621557249353</v>
      </c>
      <c r="AN9" s="1">
        <f t="shared" si="9"/>
        <v>8352.8343458975651</v>
      </c>
      <c r="AO9" s="1">
        <f t="shared" si="9"/>
        <v>8351.0600122986143</v>
      </c>
      <c r="AP9" s="1">
        <f t="shared" si="9"/>
        <v>8349.0322024712441</v>
      </c>
      <c r="AQ9" s="1">
        <f t="shared" si="9"/>
        <v>8344.4696303596575</v>
      </c>
      <c r="AR9" s="1">
        <f t="shared" si="9"/>
        <v>8352.0739172122994</v>
      </c>
      <c r="AS9" s="1">
        <f t="shared" si="9"/>
        <v>8348.018297557559</v>
      </c>
      <c r="AT9" s="1">
        <f t="shared" si="9"/>
        <v>8352.3273934407262</v>
      </c>
      <c r="AU9" s="1">
        <f t="shared" si="9"/>
        <v>8343.7092016743918</v>
      </c>
      <c r="AV9" s="1">
        <f t="shared" si="9"/>
        <v>8353.5947745828307</v>
      </c>
      <c r="AW9" s="1">
        <f t="shared" si="9"/>
        <v>8348.7787262428246</v>
      </c>
      <c r="AX9" s="1">
        <f t="shared" si="9"/>
        <v>8335.8514385933231</v>
      </c>
      <c r="AY9" s="1">
        <f t="shared" si="9"/>
        <v>8350.5530598417754</v>
      </c>
      <c r="AZ9" s="1">
        <f t="shared" si="9"/>
        <v>8352.5808696691456</v>
      </c>
      <c r="BA9" s="1">
        <f t="shared" si="9"/>
        <v>8326.7262943701498</v>
      </c>
      <c r="BB9" s="1">
        <f t="shared" si="9"/>
        <v>8349.2856786996635</v>
      </c>
      <c r="BC9" s="1">
        <f t="shared" si="9"/>
        <v>8350.8065360701949</v>
      </c>
      <c r="BD9" s="1">
        <f t="shared" si="9"/>
        <v>8345.4835352733426</v>
      </c>
      <c r="BE9" s="1">
        <f t="shared" si="9"/>
        <v>8348.5252500143979</v>
      </c>
      <c r="BF9" s="1">
        <f t="shared" si="9"/>
        <v>8351.82044098388</v>
      </c>
      <c r="BG9" s="1">
        <f t="shared" si="9"/>
        <v>8351.0600122986143</v>
      </c>
      <c r="BH9" s="1">
        <f t="shared" si="9"/>
        <v>8347.7648213291322</v>
      </c>
      <c r="BI9" s="1">
        <f t="shared" si="9"/>
        <v>8355.3691081817815</v>
      </c>
      <c r="BJ9" s="1">
        <f t="shared" si="9"/>
        <v>8336.6118672785888</v>
      </c>
      <c r="BK9" s="1">
        <f t="shared" si="9"/>
        <v>8352.3273934407262</v>
      </c>
      <c r="BL9" s="1">
        <f t="shared" si="9"/>
        <v>8352.3273934407262</v>
      </c>
      <c r="BM9" s="1">
        <f t="shared" si="9"/>
        <v>8350.0461073849292</v>
      </c>
      <c r="BN9" s="1">
        <f t="shared" si="9"/>
        <v>8350.5530598417754</v>
      </c>
      <c r="BO9" s="1">
        <f t="shared" si="9"/>
        <v>8344.9765828164964</v>
      </c>
      <c r="BP9" s="1">
        <f t="shared" si="9"/>
        <v>8368.0429196028563</v>
      </c>
      <c r="BQ9" s="1">
        <f t="shared" si="9"/>
        <v>8346.7509164154471</v>
      </c>
      <c r="BR9" s="1">
        <f t="shared" si="9"/>
        <v>8334.3305812227918</v>
      </c>
      <c r="BS9" s="1">
        <f t="shared" si="9"/>
        <v>8342.1883443038605</v>
      </c>
      <c r="BT9" s="1">
        <f t="shared" si="9"/>
        <v>8349.7926311565097</v>
      </c>
      <c r="BU9" s="1">
        <f t="shared" si="9"/>
        <v>8348.018297557559</v>
      </c>
      <c r="BV9" s="1">
        <f t="shared" si="9"/>
        <v>8340.9209631617559</v>
      </c>
      <c r="BW9" s="1">
        <f t="shared" si="9"/>
        <v>8351.82044098388</v>
      </c>
      <c r="BX9" s="1">
        <f t="shared" si="9"/>
        <v>8348.7787262428246</v>
      </c>
      <c r="BY9" s="1">
        <f t="shared" si="9"/>
        <v>8352.8343458975651</v>
      </c>
      <c r="BZ9" s="1">
        <f t="shared" si="9"/>
        <v>8348.7787262428246</v>
      </c>
      <c r="CA9" s="1">
        <f t="shared" si="9"/>
        <v>8346.7509164154471</v>
      </c>
      <c r="CB9" s="1">
        <f t="shared" si="9"/>
        <v>8353.5947745828307</v>
      </c>
      <c r="CC9" s="1">
        <f t="shared" si="9"/>
        <v>8349.539154928083</v>
      </c>
      <c r="CD9" s="1">
        <f t="shared" si="9"/>
        <v>8344.2161541312307</v>
      </c>
      <c r="CE9" s="1">
        <f t="shared" si="9"/>
        <v>8335.5979623649037</v>
      </c>
      <c r="CF9" s="1">
        <f t="shared" si="9"/>
        <v>8343.7092016743918</v>
      </c>
      <c r="CG9" s="1">
        <f t="shared" si="8"/>
        <v>8344.4696303596575</v>
      </c>
      <c r="CH9" s="1">
        <f t="shared" si="8"/>
        <v>8343.7092016743918</v>
      </c>
      <c r="CI9" s="1">
        <f t="shared" si="8"/>
        <v>8328.2471517406739</v>
      </c>
      <c r="CJ9" s="1">
        <f t="shared" si="8"/>
        <v>8345.2300590449231</v>
      </c>
      <c r="CK9" s="1">
        <f t="shared" si="8"/>
        <v>8341.4279156185949</v>
      </c>
      <c r="CL9" s="1">
        <f t="shared" si="8"/>
        <v>8352.5808696691456</v>
      </c>
      <c r="CM9" s="1">
        <f t="shared" si="8"/>
        <v>8345.4835352733426</v>
      </c>
      <c r="CN9" s="1">
        <f t="shared" si="8"/>
        <v>8339.4001057912246</v>
      </c>
      <c r="CO9" s="1">
        <f t="shared" si="8"/>
        <v>8332.556247623841</v>
      </c>
      <c r="CP9" s="1">
        <f t="shared" si="8"/>
        <v>8354.8621557249353</v>
      </c>
      <c r="CQ9" s="1">
        <f t="shared" si="8"/>
        <v>8352.0739172122994</v>
      </c>
      <c r="CR9" s="1">
        <f t="shared" si="8"/>
        <v>8346.7509164154471</v>
      </c>
      <c r="CS9" s="1">
        <f t="shared" si="8"/>
        <v>8349.7926311565097</v>
      </c>
      <c r="CT9" s="1">
        <f t="shared" si="8"/>
        <v>8342.1883443038605</v>
      </c>
      <c r="CU9" s="1">
        <f t="shared" si="8"/>
        <v>8339.9070582480708</v>
      </c>
      <c r="CV9" s="1">
        <f t="shared" si="8"/>
        <v>8351.0600122986143</v>
      </c>
      <c r="CW9" s="1">
        <f t="shared" si="8"/>
        <v>8339.6535820196441</v>
      </c>
      <c r="CX9" s="1">
        <f t="shared" si="8"/>
        <v>8352.0739172122994</v>
      </c>
      <c r="CY9" s="1">
        <f t="shared" si="8"/>
        <v>8345.2300590449231</v>
      </c>
      <c r="CZ9" s="1">
        <f t="shared" si="8"/>
        <v>8325.2054369996185</v>
      </c>
      <c r="DA9" s="1">
        <f t="shared" si="8"/>
        <v>8351.82044098388</v>
      </c>
      <c r="DB9" s="1">
        <f t="shared" si="8"/>
        <v>8329.5145328827857</v>
      </c>
      <c r="DC9" s="1">
        <f t="shared" si="8"/>
        <v>8338.8931533343784</v>
      </c>
      <c r="DD9" s="1">
        <f t="shared" si="8"/>
        <v>8345.4835352733426</v>
      </c>
      <c r="DE9" s="1">
        <f t="shared" si="8"/>
        <v>8348.5252500143979</v>
      </c>
      <c r="DF9" s="1">
        <f t="shared" si="8"/>
        <v>8325.9658656848842</v>
      </c>
      <c r="DG9" s="1">
        <f t="shared" si="8"/>
        <v>8349.7926311565097</v>
      </c>
      <c r="DH9" s="1">
        <f t="shared" si="8"/>
        <v>8350.0461073849292</v>
      </c>
      <c r="DI9" s="1">
        <f t="shared" si="8"/>
        <v>8341.934868075441</v>
      </c>
      <c r="DJ9" s="1">
        <f t="shared" si="8"/>
        <v>8351.82044098388</v>
      </c>
      <c r="DK9" s="1">
        <f t="shared" si="8"/>
        <v>8351.0600122986143</v>
      </c>
      <c r="DL9" s="1">
        <f t="shared" si="8"/>
        <v>8351.3134885270338</v>
      </c>
      <c r="DM9" s="1">
        <f t="shared" si="8"/>
        <v>8338.1327246491201</v>
      </c>
      <c r="DN9" s="1">
        <f t="shared" si="8"/>
        <v>8345.9904877301815</v>
      </c>
      <c r="DO9" s="1">
        <f t="shared" si="8"/>
        <v>8329.0075804259395</v>
      </c>
      <c r="DP9" s="1">
        <f t="shared" si="8"/>
        <v>8345.2300590449231</v>
      </c>
      <c r="DQ9" s="1">
        <f t="shared" si="8"/>
        <v>8335.5979623649037</v>
      </c>
      <c r="DR9" s="1">
        <f t="shared" si="8"/>
        <v>8334.0771049943723</v>
      </c>
    </row>
    <row r="10" spans="1:122" x14ac:dyDescent="0.25">
      <c r="A10" t="s">
        <v>14</v>
      </c>
      <c r="B10" t="s">
        <v>41</v>
      </c>
      <c r="C10">
        <v>5.6</v>
      </c>
      <c r="D10">
        <v>225</v>
      </c>
      <c r="E10">
        <v>310</v>
      </c>
      <c r="F10">
        <v>153</v>
      </c>
      <c r="G10">
        <v>650</v>
      </c>
      <c r="H10" t="s">
        <v>16</v>
      </c>
      <c r="I10" t="s">
        <v>23</v>
      </c>
      <c r="J10" t="s">
        <v>18</v>
      </c>
      <c r="K10" t="s">
        <v>19</v>
      </c>
      <c r="L10" t="s">
        <v>20</v>
      </c>
      <c r="M10">
        <v>5</v>
      </c>
      <c r="N10">
        <v>46380</v>
      </c>
      <c r="O10">
        <f t="shared" si="2"/>
        <v>49162.8</v>
      </c>
      <c r="P10">
        <v>2032</v>
      </c>
      <c r="Q10">
        <f t="shared" si="5"/>
        <v>8</v>
      </c>
      <c r="R10">
        <v>61984.979179722599</v>
      </c>
      <c r="S10">
        <v>11474.356637164699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</row>
    <row r="11" spans="1:122" x14ac:dyDescent="0.25">
      <c r="A11" t="s">
        <v>42</v>
      </c>
      <c r="B11" t="s">
        <v>43</v>
      </c>
      <c r="C11">
        <v>6.3</v>
      </c>
      <c r="D11">
        <v>180</v>
      </c>
      <c r="E11">
        <v>400</v>
      </c>
      <c r="F11">
        <v>193</v>
      </c>
      <c r="G11">
        <v>540</v>
      </c>
      <c r="H11" t="s">
        <v>16</v>
      </c>
      <c r="I11" t="s">
        <v>17</v>
      </c>
      <c r="J11" t="s">
        <v>18</v>
      </c>
      <c r="K11" t="s">
        <v>30</v>
      </c>
      <c r="L11" t="s">
        <v>20</v>
      </c>
      <c r="M11">
        <v>5</v>
      </c>
      <c r="N11">
        <v>55000</v>
      </c>
      <c r="O11">
        <f t="shared" si="2"/>
        <v>58300</v>
      </c>
      <c r="P11">
        <v>2033</v>
      </c>
      <c r="Q11">
        <f t="shared" si="5"/>
        <v>9</v>
      </c>
      <c r="R11">
        <v>62013.270265757201</v>
      </c>
      <c r="S11">
        <v>11527.9617548351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</row>
    <row r="12" spans="1:122" x14ac:dyDescent="0.25">
      <c r="A12" t="s">
        <v>44</v>
      </c>
      <c r="B12" t="s">
        <v>45</v>
      </c>
      <c r="C12">
        <v>5.0999999999999996</v>
      </c>
      <c r="D12">
        <v>180</v>
      </c>
      <c r="E12">
        <v>370</v>
      </c>
      <c r="F12">
        <v>216</v>
      </c>
      <c r="G12">
        <v>440</v>
      </c>
      <c r="H12" t="s">
        <v>16</v>
      </c>
      <c r="I12" t="s">
        <v>17</v>
      </c>
      <c r="J12" t="s">
        <v>18</v>
      </c>
      <c r="K12" t="s">
        <v>30</v>
      </c>
      <c r="L12" t="s">
        <v>20</v>
      </c>
      <c r="M12">
        <v>5</v>
      </c>
      <c r="N12">
        <v>69484</v>
      </c>
      <c r="O12">
        <f t="shared" si="2"/>
        <v>73653.040000000008</v>
      </c>
      <c r="P12">
        <v>2034</v>
      </c>
      <c r="Q12">
        <f t="shared" si="5"/>
        <v>10</v>
      </c>
      <c r="R12">
        <v>61726.063690327202</v>
      </c>
      <c r="S12">
        <v>11525.509120569401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</row>
    <row r="13" spans="1:122" x14ac:dyDescent="0.25">
      <c r="A13" t="s">
        <v>46</v>
      </c>
      <c r="B13" t="s">
        <v>47</v>
      </c>
      <c r="C13">
        <v>7.9</v>
      </c>
      <c r="D13">
        <v>144</v>
      </c>
      <c r="E13">
        <v>220</v>
      </c>
      <c r="F13">
        <v>164</v>
      </c>
      <c r="G13">
        <v>230</v>
      </c>
      <c r="H13" t="s">
        <v>16</v>
      </c>
      <c r="I13" t="s">
        <v>38</v>
      </c>
      <c r="J13" t="s">
        <v>48</v>
      </c>
      <c r="K13" t="s">
        <v>24</v>
      </c>
      <c r="L13" t="s">
        <v>25</v>
      </c>
      <c r="M13">
        <v>5</v>
      </c>
      <c r="N13">
        <v>29234</v>
      </c>
      <c r="O13">
        <f t="shared" si="2"/>
        <v>30988.04</v>
      </c>
      <c r="Q13">
        <v>0</v>
      </c>
      <c r="T13" s="1">
        <f t="shared" ref="T13:CE13" si="10">+PV(0.1,$Q13,,-T2)</f>
        <v>-59903.8</v>
      </c>
      <c r="U13" s="1">
        <f t="shared" si="10"/>
        <v>-32895</v>
      </c>
      <c r="V13" s="1">
        <f t="shared" si="10"/>
        <v>-60921.4</v>
      </c>
      <c r="W13" s="1">
        <f t="shared" si="10"/>
        <v>-73217.400000000009</v>
      </c>
      <c r="X13" s="1">
        <f t="shared" si="10"/>
        <v>-36071.82</v>
      </c>
      <c r="Y13" s="1">
        <f t="shared" si="10"/>
        <v>-112395</v>
      </c>
      <c r="Z13" s="1">
        <f t="shared" si="10"/>
        <v>-34909</v>
      </c>
      <c r="AA13" s="1">
        <f t="shared" si="10"/>
        <v>-32557.920000000002</v>
      </c>
      <c r="AB13" s="1">
        <f t="shared" si="10"/>
        <v>-50257.8</v>
      </c>
      <c r="AC13" s="1">
        <f t="shared" si="10"/>
        <v>-59395</v>
      </c>
      <c r="AD13" s="1">
        <f t="shared" si="10"/>
        <v>-74748.040000000008</v>
      </c>
      <c r="AE13" s="1">
        <f t="shared" si="10"/>
        <v>-32083.040000000001</v>
      </c>
      <c r="AF13" s="1">
        <f t="shared" si="10"/>
        <v>-44337.700000000004</v>
      </c>
      <c r="AG13" s="1">
        <f t="shared" si="10"/>
        <v>-69995</v>
      </c>
      <c r="AH13" s="1">
        <f t="shared" si="10"/>
        <v>-37621.54</v>
      </c>
      <c r="AI13" s="1">
        <f t="shared" si="10"/>
        <v>-44487.16</v>
      </c>
      <c r="AJ13" s="1">
        <f t="shared" si="10"/>
        <v>-192722.86000000002</v>
      </c>
      <c r="AK13" s="1">
        <f t="shared" si="10"/>
        <v>-23801.260000000002</v>
      </c>
      <c r="AL13" s="1">
        <f t="shared" si="10"/>
        <v>-32895</v>
      </c>
      <c r="AM13" s="1">
        <f t="shared" si="10"/>
        <v>-34676.86</v>
      </c>
      <c r="AN13" s="1">
        <f t="shared" si="10"/>
        <v>-31989.760000000002</v>
      </c>
      <c r="AO13" s="1">
        <f t="shared" si="10"/>
        <v>-63232.200000000004</v>
      </c>
      <c r="AP13" s="1">
        <f t="shared" si="10"/>
        <v>-38195</v>
      </c>
      <c r="AQ13" s="1">
        <f t="shared" si="10"/>
        <v>-133595</v>
      </c>
      <c r="AR13" s="1">
        <f t="shared" si="10"/>
        <v>-66263.8</v>
      </c>
      <c r="AS13" s="1">
        <f t="shared" si="10"/>
        <v>-48795</v>
      </c>
      <c r="AT13" s="1">
        <f t="shared" si="10"/>
        <v>-36075</v>
      </c>
      <c r="AU13" s="1">
        <f t="shared" si="10"/>
        <v>-65158.22</v>
      </c>
      <c r="AV13" s="1">
        <f t="shared" si="10"/>
        <v>-41393.020000000004</v>
      </c>
      <c r="AW13" s="1">
        <f t="shared" si="10"/>
        <v>-37517.660000000003</v>
      </c>
      <c r="AX13" s="1">
        <f t="shared" si="10"/>
        <v>-72494.48000000001</v>
      </c>
      <c r="AY13" s="1">
        <f t="shared" si="10"/>
        <v>-41486.300000000003</v>
      </c>
      <c r="AZ13" s="1">
        <f t="shared" si="10"/>
        <v>-34150.04</v>
      </c>
      <c r="BA13" s="1">
        <f t="shared" si="10"/>
        <v>-80595</v>
      </c>
      <c r="BB13" s="1">
        <f t="shared" si="10"/>
        <v>-35699.760000000002</v>
      </c>
      <c r="BC13" s="1">
        <f t="shared" si="10"/>
        <v>-40566.22</v>
      </c>
      <c r="BD13" s="1">
        <f t="shared" si="10"/>
        <v>-54095</v>
      </c>
      <c r="BE13" s="1">
        <f t="shared" si="10"/>
        <v>-48795</v>
      </c>
      <c r="BF13" s="1">
        <f t="shared" si="10"/>
        <v>-36215.980000000003</v>
      </c>
      <c r="BG13" s="1">
        <f t="shared" si="10"/>
        <v>-48795</v>
      </c>
      <c r="BH13" s="1">
        <f t="shared" si="10"/>
        <v>-85884.400000000009</v>
      </c>
      <c r="BI13" s="1">
        <f t="shared" si="10"/>
        <v>-37104.26</v>
      </c>
      <c r="BJ13" s="1">
        <f t="shared" si="10"/>
        <v>-87632.340000000011</v>
      </c>
      <c r="BK13" s="1">
        <f t="shared" si="10"/>
        <v>-27101.040000000001</v>
      </c>
      <c r="BL13" s="1">
        <f t="shared" si="10"/>
        <v>-22431.74</v>
      </c>
      <c r="BM13" s="1">
        <f t="shared" si="10"/>
        <v>-40142.22</v>
      </c>
      <c r="BN13" s="1">
        <f t="shared" si="10"/>
        <v>-45515.360000000001</v>
      </c>
      <c r="BO13" s="1">
        <f t="shared" si="10"/>
        <v>-110216.70000000001</v>
      </c>
      <c r="BP13" s="1">
        <f t="shared" si="10"/>
        <v>-159035</v>
      </c>
      <c r="BQ13" s="1">
        <f t="shared" si="10"/>
        <v>-39315.420000000006</v>
      </c>
      <c r="BR13" s="1">
        <f t="shared" si="10"/>
        <v>-85306.7</v>
      </c>
      <c r="BS13" s="1">
        <f t="shared" si="10"/>
        <v>-228995</v>
      </c>
      <c r="BT13" s="1">
        <f t="shared" si="10"/>
        <v>-38195</v>
      </c>
      <c r="BU13" s="1">
        <f t="shared" si="10"/>
        <v>-43495</v>
      </c>
      <c r="BV13" s="1">
        <f t="shared" si="10"/>
        <v>-92244.400000000009</v>
      </c>
      <c r="BW13" s="1">
        <f t="shared" si="10"/>
        <v>-39171.26</v>
      </c>
      <c r="BX13" s="1">
        <f t="shared" si="10"/>
        <v>-40762.32</v>
      </c>
      <c r="BY13" s="1">
        <f t="shared" si="10"/>
        <v>-27372.400000000001</v>
      </c>
      <c r="BZ13" s="1">
        <f t="shared" si="10"/>
        <v>-43495</v>
      </c>
      <c r="CA13" s="1">
        <f t="shared" si="10"/>
        <v>-103904.40000000001</v>
      </c>
      <c r="CB13" s="1">
        <f t="shared" si="10"/>
        <v>-32083.040000000001</v>
      </c>
      <c r="CC13" s="1">
        <f t="shared" si="10"/>
        <v>-70652.2</v>
      </c>
      <c r="CD13" s="1">
        <f t="shared" si="10"/>
        <v>-54095</v>
      </c>
      <c r="CE13" s="1">
        <f t="shared" si="10"/>
        <v>-80967.06</v>
      </c>
      <c r="CF13" s="1">
        <f t="shared" ref="CF13:DR19" si="11">+PV(0.1,$Q13,,-CF2)</f>
        <v>-58838.5</v>
      </c>
      <c r="CG13" s="1">
        <f t="shared" si="11"/>
        <v>-116955.12000000001</v>
      </c>
      <c r="CH13" s="1">
        <f t="shared" si="11"/>
        <v>-36335.760000000002</v>
      </c>
      <c r="CI13" s="1">
        <f t="shared" si="11"/>
        <v>-59395</v>
      </c>
      <c r="CJ13" s="1">
        <f t="shared" si="11"/>
        <v>-41375</v>
      </c>
      <c r="CK13" s="1">
        <f t="shared" si="11"/>
        <v>-67769</v>
      </c>
      <c r="CL13" s="1">
        <f t="shared" si="11"/>
        <v>-45112.560000000005</v>
      </c>
      <c r="CM13" s="1">
        <f t="shared" si="11"/>
        <v>-48795</v>
      </c>
      <c r="CN13" s="1">
        <f t="shared" si="11"/>
        <v>-160095</v>
      </c>
      <c r="CO13" s="1">
        <f t="shared" si="11"/>
        <v>-68935</v>
      </c>
      <c r="CP13" s="1">
        <f t="shared" si="11"/>
        <v>-28125</v>
      </c>
      <c r="CQ13" s="1">
        <f t="shared" si="11"/>
        <v>-37559</v>
      </c>
      <c r="CR13" s="1">
        <f t="shared" si="11"/>
        <v>-62045</v>
      </c>
      <c r="CS13" s="1">
        <f t="shared" si="11"/>
        <v>-24446.800000000003</v>
      </c>
      <c r="CT13" s="1">
        <f t="shared" si="11"/>
        <v>-58335</v>
      </c>
      <c r="CU13" s="1">
        <f t="shared" si="11"/>
        <v>-158294.06</v>
      </c>
      <c r="CV13" s="1">
        <f t="shared" si="11"/>
        <v>-42421.22</v>
      </c>
      <c r="CW13" s="1">
        <f t="shared" si="11"/>
        <v>-110264.40000000001</v>
      </c>
      <c r="CX13" s="1">
        <f t="shared" si="11"/>
        <v>-23765.22</v>
      </c>
      <c r="CY13" s="1">
        <f t="shared" si="11"/>
        <v>-50809</v>
      </c>
      <c r="CZ13" s="1">
        <f t="shared" si="11"/>
        <v>-75963.86</v>
      </c>
      <c r="DA13" s="1">
        <f t="shared" si="11"/>
        <v>-38089</v>
      </c>
      <c r="DB13" s="1">
        <f t="shared" si="11"/>
        <v>-48795</v>
      </c>
      <c r="DC13" s="1">
        <f t="shared" si="11"/>
        <v>-74819.06</v>
      </c>
      <c r="DD13" s="1">
        <f t="shared" si="11"/>
        <v>-51445</v>
      </c>
      <c r="DE13" s="1">
        <f t="shared" si="11"/>
        <v>-40845</v>
      </c>
      <c r="DF13" s="1">
        <f t="shared" si="11"/>
        <v>-100523</v>
      </c>
      <c r="DG13" s="1">
        <f t="shared" si="11"/>
        <v>-27133.9</v>
      </c>
      <c r="DH13" s="1">
        <f t="shared" si="11"/>
        <v>-40142.22</v>
      </c>
      <c r="DI13" s="1">
        <f t="shared" si="11"/>
        <v>-62045</v>
      </c>
      <c r="DJ13" s="1">
        <f t="shared" si="11"/>
        <v>-41269</v>
      </c>
      <c r="DK13" s="1">
        <f t="shared" si="11"/>
        <v>-38804.5</v>
      </c>
      <c r="DL13" s="1">
        <f t="shared" si="11"/>
        <v>-36215.980000000003</v>
      </c>
      <c r="DM13" s="1">
        <f t="shared" si="11"/>
        <v>-57805</v>
      </c>
      <c r="DN13" s="1">
        <f t="shared" si="11"/>
        <v>-48795</v>
      </c>
      <c r="DO13" s="1">
        <f t="shared" si="11"/>
        <v>-102908</v>
      </c>
      <c r="DP13" s="1">
        <f t="shared" si="11"/>
        <v>-54095</v>
      </c>
      <c r="DQ13" s="1">
        <f t="shared" si="11"/>
        <v>-69995</v>
      </c>
      <c r="DR13" s="1">
        <f t="shared" si="11"/>
        <v>-66815</v>
      </c>
    </row>
    <row r="14" spans="1:122" x14ac:dyDescent="0.25">
      <c r="A14" t="s">
        <v>49</v>
      </c>
      <c r="B14" t="s">
        <v>50</v>
      </c>
      <c r="C14">
        <v>7.9</v>
      </c>
      <c r="D14">
        <v>167</v>
      </c>
      <c r="E14">
        <v>400</v>
      </c>
      <c r="F14">
        <v>160</v>
      </c>
      <c r="G14">
        <v>380</v>
      </c>
      <c r="H14" t="s">
        <v>16</v>
      </c>
      <c r="I14" t="s">
        <v>38</v>
      </c>
      <c r="J14" t="s">
        <v>18</v>
      </c>
      <c r="K14" t="s">
        <v>30</v>
      </c>
      <c r="L14" t="s">
        <v>33</v>
      </c>
      <c r="M14">
        <v>5</v>
      </c>
      <c r="N14">
        <v>40795</v>
      </c>
      <c r="O14">
        <f t="shared" si="2"/>
        <v>43242.700000000004</v>
      </c>
      <c r="Q14">
        <f>+Q13+1</f>
        <v>1</v>
      </c>
      <c r="R14" s="1">
        <f>+PV(0.1,Q14,,-R3)</f>
        <v>59415.506385126813</v>
      </c>
      <c r="T14" s="1">
        <f t="shared" ref="T14:CE14" si="12">+PV(0.1,$Q14,,-T3)</f>
        <v>10035.097174378738</v>
      </c>
      <c r="U14" s="1">
        <f t="shared" si="12"/>
        <v>10033.688704118844</v>
      </c>
      <c r="V14" s="1">
        <f t="shared" si="12"/>
        <v>10030.402273512438</v>
      </c>
      <c r="W14" s="1">
        <f t="shared" si="12"/>
        <v>10024.533647429562</v>
      </c>
      <c r="X14" s="1">
        <f t="shared" si="12"/>
        <v>10033.453959075532</v>
      </c>
      <c r="Y14" s="1">
        <f t="shared" si="12"/>
        <v>10030.63701855575</v>
      </c>
      <c r="Z14" s="1">
        <f t="shared" si="12"/>
        <v>10033.453959075532</v>
      </c>
      <c r="AA14" s="1">
        <f t="shared" si="12"/>
        <v>10034.392939248792</v>
      </c>
      <c r="AB14" s="1">
        <f t="shared" si="12"/>
        <v>10036.975134725255</v>
      </c>
      <c r="AC14" s="1">
        <f t="shared" si="12"/>
        <v>10027.585332992656</v>
      </c>
      <c r="AD14" s="1">
        <f t="shared" si="12"/>
        <v>10022.186196996408</v>
      </c>
      <c r="AE14" s="1">
        <f t="shared" si="12"/>
        <v>10034.392939248792</v>
      </c>
      <c r="AF14" s="1">
        <f t="shared" si="12"/>
        <v>10035.331919422049</v>
      </c>
      <c r="AG14" s="1">
        <f t="shared" si="12"/>
        <v>10031.106508642379</v>
      </c>
      <c r="AH14" s="1">
        <f t="shared" si="12"/>
        <v>10036.975134725255</v>
      </c>
      <c r="AI14" s="1">
        <f t="shared" si="12"/>
        <v>10031.810743772327</v>
      </c>
      <c r="AJ14" s="1">
        <f t="shared" si="12"/>
        <v>10020.542981693208</v>
      </c>
      <c r="AK14" s="1">
        <f t="shared" si="12"/>
        <v>10033.923449162161</v>
      </c>
      <c r="AL14" s="1">
        <f t="shared" si="12"/>
        <v>10027.585332992656</v>
      </c>
      <c r="AM14" s="1">
        <f t="shared" si="12"/>
        <v>10036.270899595309</v>
      </c>
      <c r="AN14" s="1">
        <f t="shared" si="12"/>
        <v>10034.392939248792</v>
      </c>
      <c r="AO14" s="1">
        <f t="shared" si="12"/>
        <v>10032.749723945584</v>
      </c>
      <c r="AP14" s="1">
        <f t="shared" si="12"/>
        <v>10030.871763599067</v>
      </c>
      <c r="AQ14" s="1">
        <f t="shared" si="12"/>
        <v>10026.646352819396</v>
      </c>
      <c r="AR14" s="1">
        <f t="shared" si="12"/>
        <v>10033.688704118844</v>
      </c>
      <c r="AS14" s="1">
        <f t="shared" si="12"/>
        <v>10029.932783425802</v>
      </c>
      <c r="AT14" s="1">
        <f t="shared" si="12"/>
        <v>10033.923449162161</v>
      </c>
      <c r="AU14" s="1">
        <f t="shared" si="12"/>
        <v>10025.942117689448</v>
      </c>
      <c r="AV14" s="1">
        <f t="shared" si="12"/>
        <v>10035.097174378738</v>
      </c>
      <c r="AW14" s="1">
        <f t="shared" si="12"/>
        <v>10030.63701855575</v>
      </c>
      <c r="AX14" s="1">
        <f t="shared" si="12"/>
        <v>10018.665021346684</v>
      </c>
      <c r="AY14" s="1">
        <f t="shared" si="12"/>
        <v>10032.280233858955</v>
      </c>
      <c r="AZ14" s="1">
        <f t="shared" si="12"/>
        <v>10034.158194205473</v>
      </c>
      <c r="BA14" s="1">
        <f t="shared" si="12"/>
        <v>10010.214199787342</v>
      </c>
      <c r="BB14" s="1">
        <f t="shared" si="12"/>
        <v>10031.106508642379</v>
      </c>
      <c r="BC14" s="1">
        <f t="shared" si="12"/>
        <v>10032.514978902273</v>
      </c>
      <c r="BD14" s="1">
        <f t="shared" si="12"/>
        <v>10027.585332992656</v>
      </c>
      <c r="BE14" s="1">
        <f t="shared" si="12"/>
        <v>10030.402273512438</v>
      </c>
      <c r="BF14" s="1">
        <f t="shared" si="12"/>
        <v>10033.453959075532</v>
      </c>
      <c r="BG14" s="1">
        <f t="shared" si="12"/>
        <v>10032.749723945584</v>
      </c>
      <c r="BH14" s="1">
        <f t="shared" si="12"/>
        <v>10029.69803838249</v>
      </c>
      <c r="BI14" s="1">
        <f t="shared" si="12"/>
        <v>10036.740389681938</v>
      </c>
      <c r="BJ14" s="1">
        <f t="shared" si="12"/>
        <v>10019.369256476632</v>
      </c>
      <c r="BK14" s="1">
        <f t="shared" si="12"/>
        <v>10033.923449162161</v>
      </c>
      <c r="BL14" s="1">
        <f t="shared" si="12"/>
        <v>10033.923449162161</v>
      </c>
      <c r="BM14" s="1">
        <f t="shared" si="12"/>
        <v>10031.810743772327</v>
      </c>
      <c r="BN14" s="1">
        <f t="shared" si="12"/>
        <v>10032.280233858955</v>
      </c>
      <c r="BO14" s="1">
        <f t="shared" si="12"/>
        <v>10027.115842906025</v>
      </c>
      <c r="BP14" s="1">
        <f t="shared" si="12"/>
        <v>10048.477641847692</v>
      </c>
      <c r="BQ14" s="1">
        <f t="shared" si="12"/>
        <v>10028.759058209233</v>
      </c>
      <c r="BR14" s="1">
        <f t="shared" si="12"/>
        <v>10017.256551086795</v>
      </c>
      <c r="BS14" s="1">
        <f t="shared" si="12"/>
        <v>10024.533647429562</v>
      </c>
      <c r="BT14" s="1">
        <f t="shared" si="12"/>
        <v>10031.575998729008</v>
      </c>
      <c r="BU14" s="1">
        <f t="shared" si="12"/>
        <v>10029.932783425802</v>
      </c>
      <c r="BV14" s="1">
        <f t="shared" si="12"/>
        <v>10023.359922212985</v>
      </c>
      <c r="BW14" s="1">
        <f t="shared" si="12"/>
        <v>10033.453959075532</v>
      </c>
      <c r="BX14" s="1">
        <f t="shared" si="12"/>
        <v>10030.63701855575</v>
      </c>
      <c r="BY14" s="1">
        <f t="shared" si="12"/>
        <v>10034.392939248792</v>
      </c>
      <c r="BZ14" s="1">
        <f t="shared" si="12"/>
        <v>10030.63701855575</v>
      </c>
      <c r="CA14" s="1">
        <f t="shared" si="12"/>
        <v>10028.759058209233</v>
      </c>
      <c r="CB14" s="1">
        <f t="shared" si="12"/>
        <v>10035.097174378738</v>
      </c>
      <c r="CC14" s="1">
        <f t="shared" si="12"/>
        <v>10031.341253685696</v>
      </c>
      <c r="CD14" s="1">
        <f t="shared" si="12"/>
        <v>10026.411607776079</v>
      </c>
      <c r="CE14" s="1">
        <f t="shared" si="12"/>
        <v>10018.430276303372</v>
      </c>
      <c r="CF14" s="1">
        <f t="shared" si="11"/>
        <v>10025.942117689448</v>
      </c>
      <c r="CG14" s="1">
        <f t="shared" si="11"/>
        <v>10026.646352819396</v>
      </c>
      <c r="CH14" s="1">
        <f t="shared" si="11"/>
        <v>10025.942117689448</v>
      </c>
      <c r="CI14" s="1">
        <f t="shared" si="11"/>
        <v>10011.622670047236</v>
      </c>
      <c r="CJ14" s="1">
        <f t="shared" si="11"/>
        <v>10027.350587949337</v>
      </c>
      <c r="CK14" s="1">
        <f t="shared" si="11"/>
        <v>10023.829412299614</v>
      </c>
      <c r="CL14" s="1">
        <f t="shared" si="11"/>
        <v>10034.158194205473</v>
      </c>
      <c r="CM14" s="1">
        <f t="shared" si="11"/>
        <v>10027.585332992656</v>
      </c>
      <c r="CN14" s="1">
        <f t="shared" si="11"/>
        <v>10021.951451953097</v>
      </c>
      <c r="CO14" s="1">
        <f t="shared" si="11"/>
        <v>10015.61333578359</v>
      </c>
      <c r="CP14" s="1">
        <f t="shared" si="11"/>
        <v>10036.270899595309</v>
      </c>
      <c r="CQ14" s="1">
        <f t="shared" si="11"/>
        <v>10033.688704118844</v>
      </c>
      <c r="CR14" s="1">
        <f t="shared" si="11"/>
        <v>10028.759058209233</v>
      </c>
      <c r="CS14" s="1">
        <f t="shared" si="11"/>
        <v>10031.575998729008</v>
      </c>
      <c r="CT14" s="1">
        <f t="shared" si="11"/>
        <v>10024.533647429562</v>
      </c>
      <c r="CU14" s="1">
        <f t="shared" si="11"/>
        <v>10022.420942039726</v>
      </c>
      <c r="CV14" s="1">
        <f t="shared" si="11"/>
        <v>10032.749723945584</v>
      </c>
      <c r="CW14" s="1">
        <f t="shared" si="11"/>
        <v>10022.186196996408</v>
      </c>
      <c r="CX14" s="1">
        <f t="shared" si="11"/>
        <v>10033.688704118844</v>
      </c>
      <c r="CY14" s="1">
        <f t="shared" si="11"/>
        <v>10027.350587949337</v>
      </c>
      <c r="CZ14" s="1">
        <f t="shared" si="11"/>
        <v>10008.805729527454</v>
      </c>
      <c r="DA14" s="1">
        <f t="shared" si="11"/>
        <v>10033.453959075532</v>
      </c>
      <c r="DB14" s="1">
        <f t="shared" si="11"/>
        <v>10012.796395263807</v>
      </c>
      <c r="DC14" s="1">
        <f t="shared" si="11"/>
        <v>10021.481961866466</v>
      </c>
      <c r="DD14" s="1">
        <f t="shared" si="11"/>
        <v>10027.585332992656</v>
      </c>
      <c r="DE14" s="1">
        <f t="shared" si="11"/>
        <v>10030.402273512438</v>
      </c>
      <c r="DF14" s="1">
        <f t="shared" si="11"/>
        <v>10009.509964657402</v>
      </c>
      <c r="DG14" s="1">
        <f t="shared" si="11"/>
        <v>10031.575998729008</v>
      </c>
      <c r="DH14" s="1">
        <f t="shared" si="11"/>
        <v>10031.810743772327</v>
      </c>
      <c r="DI14" s="1">
        <f t="shared" si="11"/>
        <v>10024.298902386243</v>
      </c>
      <c r="DJ14" s="1">
        <f t="shared" si="11"/>
        <v>10033.453959075532</v>
      </c>
      <c r="DK14" s="1">
        <f t="shared" si="11"/>
        <v>10032.749723945584</v>
      </c>
      <c r="DL14" s="1">
        <f t="shared" si="11"/>
        <v>10032.984468988903</v>
      </c>
      <c r="DM14" s="1">
        <f t="shared" si="11"/>
        <v>10020.77772673652</v>
      </c>
      <c r="DN14" s="1">
        <f t="shared" si="11"/>
        <v>10028.054823079285</v>
      </c>
      <c r="DO14" s="1">
        <f t="shared" si="11"/>
        <v>10012.326905177179</v>
      </c>
      <c r="DP14" s="1">
        <f t="shared" si="11"/>
        <v>10027.350587949337</v>
      </c>
      <c r="DQ14" s="1">
        <f t="shared" si="11"/>
        <v>10018.430276303372</v>
      </c>
      <c r="DR14" s="1">
        <f t="shared" si="11"/>
        <v>10017.021806043478</v>
      </c>
    </row>
    <row r="15" spans="1:122" x14ac:dyDescent="0.25">
      <c r="A15" t="s">
        <v>28</v>
      </c>
      <c r="B15" t="s">
        <v>51</v>
      </c>
      <c r="C15">
        <v>4</v>
      </c>
      <c r="D15">
        <v>200</v>
      </c>
      <c r="E15">
        <v>450</v>
      </c>
      <c r="F15">
        <v>178</v>
      </c>
      <c r="G15">
        <v>650</v>
      </c>
      <c r="H15" t="s">
        <v>16</v>
      </c>
      <c r="I15" t="s">
        <v>23</v>
      </c>
      <c r="J15" t="s">
        <v>18</v>
      </c>
      <c r="K15" t="s">
        <v>19</v>
      </c>
      <c r="L15" t="s">
        <v>20</v>
      </c>
      <c r="M15">
        <v>5</v>
      </c>
      <c r="N15">
        <v>65000</v>
      </c>
      <c r="O15">
        <f t="shared" si="2"/>
        <v>68900</v>
      </c>
      <c r="Q15">
        <f t="shared" ref="Q15:Q20" si="13">+Q14+1</f>
        <v>2</v>
      </c>
      <c r="R15" s="1">
        <f t="shared" ref="R15:R20" si="14">+PV(0.1,Q15,,-R4)</f>
        <v>53555.999619362476</v>
      </c>
      <c r="T15" s="1">
        <f t="shared" ref="T15:CE15" si="15">+PV(0.1,$Q15,,-T4)</f>
        <v>8666.3432390640064</v>
      </c>
      <c r="U15" s="1">
        <f t="shared" si="15"/>
        <v>8665.0691931154943</v>
      </c>
      <c r="V15" s="1">
        <f t="shared" si="15"/>
        <v>8662.0964192356332</v>
      </c>
      <c r="W15" s="1">
        <f t="shared" si="15"/>
        <v>8656.7878944501645</v>
      </c>
      <c r="X15" s="1">
        <f t="shared" si="15"/>
        <v>8664.8568521240759</v>
      </c>
      <c r="Y15" s="1">
        <f t="shared" si="15"/>
        <v>8662.3087602270498</v>
      </c>
      <c r="Z15" s="1">
        <f t="shared" si="15"/>
        <v>8664.8568521240759</v>
      </c>
      <c r="AA15" s="1">
        <f t="shared" si="15"/>
        <v>8665.7062160897531</v>
      </c>
      <c r="AB15" s="1">
        <f t="shared" si="15"/>
        <v>8668.0419669953608</v>
      </c>
      <c r="AC15" s="1">
        <f t="shared" si="15"/>
        <v>8659.5483273386071</v>
      </c>
      <c r="AD15" s="1">
        <f t="shared" si="15"/>
        <v>8654.6644845359733</v>
      </c>
      <c r="AE15" s="1">
        <f t="shared" si="15"/>
        <v>8665.7062160897531</v>
      </c>
      <c r="AF15" s="1">
        <f t="shared" si="15"/>
        <v>8666.5555800554248</v>
      </c>
      <c r="AG15" s="1">
        <f t="shared" si="15"/>
        <v>8662.733442209892</v>
      </c>
      <c r="AH15" s="1">
        <f t="shared" si="15"/>
        <v>8668.0419669953608</v>
      </c>
      <c r="AI15" s="1">
        <f t="shared" si="15"/>
        <v>8663.3704651841454</v>
      </c>
      <c r="AJ15" s="1">
        <f t="shared" si="15"/>
        <v>8653.1780975960428</v>
      </c>
      <c r="AK15" s="1">
        <f t="shared" si="15"/>
        <v>8665.2815341069127</v>
      </c>
      <c r="AL15" s="1">
        <f t="shared" si="15"/>
        <v>8659.5483273386071</v>
      </c>
      <c r="AM15" s="1">
        <f t="shared" si="15"/>
        <v>8667.404944021102</v>
      </c>
      <c r="AN15" s="1">
        <f t="shared" si="15"/>
        <v>8665.7062160897531</v>
      </c>
      <c r="AO15" s="1">
        <f t="shared" si="15"/>
        <v>8664.2198291498225</v>
      </c>
      <c r="AP15" s="1">
        <f t="shared" si="15"/>
        <v>8662.5211012184682</v>
      </c>
      <c r="AQ15" s="1">
        <f t="shared" si="15"/>
        <v>8658.6989633729354</v>
      </c>
      <c r="AR15" s="1">
        <f t="shared" si="15"/>
        <v>8665.0691931154943</v>
      </c>
      <c r="AS15" s="1">
        <f t="shared" si="15"/>
        <v>8661.6717372527964</v>
      </c>
      <c r="AT15" s="1">
        <f t="shared" si="15"/>
        <v>8665.2815341069127</v>
      </c>
      <c r="AU15" s="1">
        <f t="shared" si="15"/>
        <v>8658.0619403986766</v>
      </c>
      <c r="AV15" s="1">
        <f t="shared" si="15"/>
        <v>8666.3432390640064</v>
      </c>
      <c r="AW15" s="1">
        <f t="shared" si="15"/>
        <v>8662.3087602270498</v>
      </c>
      <c r="AX15" s="1">
        <f t="shared" si="15"/>
        <v>8651.4793696646939</v>
      </c>
      <c r="AY15" s="1">
        <f t="shared" si="15"/>
        <v>8663.7951471669821</v>
      </c>
      <c r="AZ15" s="1">
        <f t="shared" si="15"/>
        <v>8665.4938750983365</v>
      </c>
      <c r="BA15" s="1">
        <f t="shared" si="15"/>
        <v>8643.8350939736174</v>
      </c>
      <c r="BB15" s="1">
        <f t="shared" si="15"/>
        <v>8662.733442209892</v>
      </c>
      <c r="BC15" s="1">
        <f t="shared" si="15"/>
        <v>8664.007488158406</v>
      </c>
      <c r="BD15" s="1">
        <f t="shared" si="15"/>
        <v>8659.5483273386071</v>
      </c>
      <c r="BE15" s="1">
        <f t="shared" si="15"/>
        <v>8662.0964192356332</v>
      </c>
      <c r="BF15" s="1">
        <f t="shared" si="15"/>
        <v>8664.8568521240759</v>
      </c>
      <c r="BG15" s="1">
        <f t="shared" si="15"/>
        <v>8664.2198291498225</v>
      </c>
      <c r="BH15" s="1">
        <f t="shared" si="15"/>
        <v>8661.4593962613799</v>
      </c>
      <c r="BI15" s="1">
        <f t="shared" si="15"/>
        <v>8667.8296260039369</v>
      </c>
      <c r="BJ15" s="1">
        <f t="shared" si="15"/>
        <v>8652.1163926389545</v>
      </c>
      <c r="BK15" s="1">
        <f t="shared" si="15"/>
        <v>8665.2815341069127</v>
      </c>
      <c r="BL15" s="1">
        <f t="shared" si="15"/>
        <v>8665.2815341069127</v>
      </c>
      <c r="BM15" s="1">
        <f t="shared" si="15"/>
        <v>8663.3704651841454</v>
      </c>
      <c r="BN15" s="1">
        <f t="shared" si="15"/>
        <v>8663.7951471669821</v>
      </c>
      <c r="BO15" s="1">
        <f t="shared" si="15"/>
        <v>8659.1236453557722</v>
      </c>
      <c r="BP15" s="1">
        <f t="shared" si="15"/>
        <v>8678.4466755748763</v>
      </c>
      <c r="BQ15" s="1">
        <f t="shared" si="15"/>
        <v>8660.6100322957027</v>
      </c>
      <c r="BR15" s="1">
        <f t="shared" si="15"/>
        <v>8650.2053237161817</v>
      </c>
      <c r="BS15" s="1">
        <f t="shared" si="15"/>
        <v>8656.7878944501645</v>
      </c>
      <c r="BT15" s="1">
        <f t="shared" si="15"/>
        <v>8663.158124192727</v>
      </c>
      <c r="BU15" s="1">
        <f t="shared" si="15"/>
        <v>8661.6717372527964</v>
      </c>
      <c r="BV15" s="1">
        <f t="shared" si="15"/>
        <v>8655.7261894930689</v>
      </c>
      <c r="BW15" s="1">
        <f t="shared" si="15"/>
        <v>8664.8568521240759</v>
      </c>
      <c r="BX15" s="1">
        <f t="shared" si="15"/>
        <v>8662.3087602270498</v>
      </c>
      <c r="BY15" s="1">
        <f t="shared" si="15"/>
        <v>8665.7062160897531</v>
      </c>
      <c r="BZ15" s="1">
        <f t="shared" si="15"/>
        <v>8662.3087602270498</v>
      </c>
      <c r="CA15" s="1">
        <f t="shared" si="15"/>
        <v>8660.6100322957027</v>
      </c>
      <c r="CB15" s="1">
        <f t="shared" si="15"/>
        <v>8666.3432390640064</v>
      </c>
      <c r="CC15" s="1">
        <f t="shared" si="15"/>
        <v>8662.9457832013104</v>
      </c>
      <c r="CD15" s="1">
        <f t="shared" si="15"/>
        <v>8658.4866223815116</v>
      </c>
      <c r="CE15" s="1">
        <f t="shared" si="15"/>
        <v>8651.2670286732773</v>
      </c>
      <c r="CF15" s="1">
        <f t="shared" si="11"/>
        <v>8658.0619403986766</v>
      </c>
      <c r="CG15" s="1">
        <f t="shared" si="11"/>
        <v>8658.6989633729354</v>
      </c>
      <c r="CH15" s="1">
        <f t="shared" si="11"/>
        <v>8658.0619403986766</v>
      </c>
      <c r="CI15" s="1">
        <f t="shared" si="11"/>
        <v>8645.1091399221314</v>
      </c>
      <c r="CJ15" s="1">
        <f t="shared" si="11"/>
        <v>8659.3359863471887</v>
      </c>
      <c r="CK15" s="1">
        <f t="shared" si="11"/>
        <v>8656.1508714759111</v>
      </c>
      <c r="CL15" s="1">
        <f t="shared" si="11"/>
        <v>8665.4938750983365</v>
      </c>
      <c r="CM15" s="1">
        <f t="shared" si="11"/>
        <v>8659.5483273386071</v>
      </c>
      <c r="CN15" s="1">
        <f t="shared" si="11"/>
        <v>8654.4521435445567</v>
      </c>
      <c r="CO15" s="1">
        <f t="shared" si="11"/>
        <v>8648.7189367762512</v>
      </c>
      <c r="CP15" s="1">
        <f t="shared" si="11"/>
        <v>8667.404944021102</v>
      </c>
      <c r="CQ15" s="1">
        <f t="shared" si="11"/>
        <v>8665.0691931154943</v>
      </c>
      <c r="CR15" s="1">
        <f t="shared" si="11"/>
        <v>8660.6100322957027</v>
      </c>
      <c r="CS15" s="1">
        <f t="shared" si="11"/>
        <v>8663.158124192727</v>
      </c>
      <c r="CT15" s="1">
        <f t="shared" si="11"/>
        <v>8656.7878944501645</v>
      </c>
      <c r="CU15" s="1">
        <f t="shared" si="11"/>
        <v>8654.8768255273972</v>
      </c>
      <c r="CV15" s="1">
        <f t="shared" si="11"/>
        <v>8664.2198291498225</v>
      </c>
      <c r="CW15" s="1">
        <f t="shared" si="11"/>
        <v>8654.6644845359733</v>
      </c>
      <c r="CX15" s="1">
        <f t="shared" si="11"/>
        <v>8665.0691931154943</v>
      </c>
      <c r="CY15" s="1">
        <f t="shared" si="11"/>
        <v>8659.3359863471887</v>
      </c>
      <c r="CZ15" s="1">
        <f t="shared" si="11"/>
        <v>8642.5610480251053</v>
      </c>
      <c r="DA15" s="1">
        <f t="shared" si="11"/>
        <v>8664.8568521240759</v>
      </c>
      <c r="DB15" s="1">
        <f t="shared" si="11"/>
        <v>8646.1708448792251</v>
      </c>
      <c r="DC15" s="1">
        <f t="shared" si="11"/>
        <v>8654.02746156172</v>
      </c>
      <c r="DD15" s="1">
        <f t="shared" si="11"/>
        <v>8659.5483273386071</v>
      </c>
      <c r="DE15" s="1">
        <f t="shared" si="11"/>
        <v>8662.0964192356332</v>
      </c>
      <c r="DF15" s="1">
        <f t="shared" si="11"/>
        <v>8643.1980709993641</v>
      </c>
      <c r="DG15" s="1">
        <f t="shared" si="11"/>
        <v>8663.158124192727</v>
      </c>
      <c r="DH15" s="1">
        <f t="shared" si="11"/>
        <v>8663.3704651841454</v>
      </c>
      <c r="DI15" s="1">
        <f t="shared" si="11"/>
        <v>8656.5755534587461</v>
      </c>
      <c r="DJ15" s="1">
        <f t="shared" si="11"/>
        <v>8664.8568521240759</v>
      </c>
      <c r="DK15" s="1">
        <f t="shared" si="11"/>
        <v>8664.2198291498225</v>
      </c>
      <c r="DL15" s="1">
        <f t="shared" si="11"/>
        <v>8664.4321701412409</v>
      </c>
      <c r="DM15" s="1">
        <f t="shared" si="11"/>
        <v>8653.3904385874666</v>
      </c>
      <c r="DN15" s="1">
        <f t="shared" si="11"/>
        <v>8659.9730093214421</v>
      </c>
      <c r="DO15" s="1">
        <f t="shared" si="11"/>
        <v>8645.7461628963902</v>
      </c>
      <c r="DP15" s="1">
        <f t="shared" si="11"/>
        <v>8659.3359863471887</v>
      </c>
      <c r="DQ15" s="1">
        <f t="shared" si="11"/>
        <v>8651.2670286732773</v>
      </c>
      <c r="DR15" s="1">
        <f t="shared" si="11"/>
        <v>8649.9929827247634</v>
      </c>
    </row>
    <row r="16" spans="1:122" x14ac:dyDescent="0.25">
      <c r="A16" t="s">
        <v>49</v>
      </c>
      <c r="B16" t="s">
        <v>52</v>
      </c>
      <c r="C16">
        <v>9.6999999999999993</v>
      </c>
      <c r="D16">
        <v>165</v>
      </c>
      <c r="E16">
        <v>250</v>
      </c>
      <c r="F16">
        <v>153</v>
      </c>
      <c r="G16">
        <v>210</v>
      </c>
      <c r="H16" t="s">
        <v>16</v>
      </c>
      <c r="I16" t="s">
        <v>38</v>
      </c>
      <c r="J16" t="s">
        <v>18</v>
      </c>
      <c r="K16" t="s">
        <v>27</v>
      </c>
      <c r="L16" t="s">
        <v>25</v>
      </c>
      <c r="M16">
        <v>5</v>
      </c>
      <c r="N16">
        <v>34459</v>
      </c>
      <c r="O16">
        <f t="shared" si="2"/>
        <v>36526.54</v>
      </c>
      <c r="Q16">
        <f t="shared" si="13"/>
        <v>3</v>
      </c>
      <c r="R16" s="1">
        <f t="shared" si="14"/>
        <v>48311.28554944168</v>
      </c>
      <c r="T16" s="1">
        <f t="shared" ref="T16:CE16" si="16">+PV(0.1,$Q16,,-T5)</f>
        <v>7503.7015343726262</v>
      </c>
      <c r="U16" s="1">
        <f t="shared" si="16"/>
        <v>7502.5480025772313</v>
      </c>
      <c r="V16" s="1">
        <f t="shared" si="16"/>
        <v>7499.8564283879768</v>
      </c>
      <c r="W16" s="1">
        <f t="shared" si="16"/>
        <v>7495.0500459071663</v>
      </c>
      <c r="X16" s="1">
        <f t="shared" si="16"/>
        <v>7502.3557472779967</v>
      </c>
      <c r="Y16" s="1">
        <f t="shared" si="16"/>
        <v>7500.0486836872115</v>
      </c>
      <c r="Z16" s="1">
        <f t="shared" si="16"/>
        <v>7502.3557472779967</v>
      </c>
      <c r="AA16" s="1">
        <f t="shared" si="16"/>
        <v>7503.1247684749287</v>
      </c>
      <c r="AB16" s="1">
        <f t="shared" si="16"/>
        <v>7505.2395767664848</v>
      </c>
      <c r="AC16" s="1">
        <f t="shared" si="16"/>
        <v>7497.5493647971862</v>
      </c>
      <c r="AD16" s="1">
        <f t="shared" si="16"/>
        <v>7493.1274929148385</v>
      </c>
      <c r="AE16" s="1">
        <f t="shared" si="16"/>
        <v>7503.1247684749287</v>
      </c>
      <c r="AF16" s="1">
        <f t="shared" si="16"/>
        <v>7503.8937896718608</v>
      </c>
      <c r="AG16" s="1">
        <f t="shared" si="16"/>
        <v>7500.4331942856743</v>
      </c>
      <c r="AH16" s="1">
        <f t="shared" si="16"/>
        <v>7505.2395767664848</v>
      </c>
      <c r="AI16" s="1">
        <f t="shared" si="16"/>
        <v>7501.0099601833726</v>
      </c>
      <c r="AJ16" s="1">
        <f t="shared" si="16"/>
        <v>7491.7817058202145</v>
      </c>
      <c r="AK16" s="1">
        <f t="shared" si="16"/>
        <v>7502.740257876465</v>
      </c>
      <c r="AL16" s="1">
        <f t="shared" si="16"/>
        <v>7497.5493647971862</v>
      </c>
      <c r="AM16" s="1">
        <f t="shared" si="16"/>
        <v>7504.6628108687873</v>
      </c>
      <c r="AN16" s="1">
        <f t="shared" si="16"/>
        <v>7503.1247684749287</v>
      </c>
      <c r="AO16" s="1">
        <f t="shared" si="16"/>
        <v>7501.7789813803047</v>
      </c>
      <c r="AP16" s="1">
        <f t="shared" si="16"/>
        <v>7500.2409389864406</v>
      </c>
      <c r="AQ16" s="1">
        <f t="shared" si="16"/>
        <v>7496.7803436002596</v>
      </c>
      <c r="AR16" s="1">
        <f t="shared" si="16"/>
        <v>7502.5480025772313</v>
      </c>
      <c r="AS16" s="1">
        <f t="shared" si="16"/>
        <v>7499.471917789514</v>
      </c>
      <c r="AT16" s="1">
        <f t="shared" si="16"/>
        <v>7502.740257876465</v>
      </c>
      <c r="AU16" s="1">
        <f t="shared" si="16"/>
        <v>7496.2035777025621</v>
      </c>
      <c r="AV16" s="1">
        <f t="shared" si="16"/>
        <v>7503.7015343726262</v>
      </c>
      <c r="AW16" s="1">
        <f t="shared" si="16"/>
        <v>7500.0486836872115</v>
      </c>
      <c r="AX16" s="1">
        <f t="shared" si="16"/>
        <v>7490.2436634263559</v>
      </c>
      <c r="AY16" s="1">
        <f t="shared" si="16"/>
        <v>7501.3944707818355</v>
      </c>
      <c r="AZ16" s="1">
        <f t="shared" si="16"/>
        <v>7502.9325131756941</v>
      </c>
      <c r="BA16" s="1">
        <f t="shared" si="16"/>
        <v>7483.3224726539829</v>
      </c>
      <c r="BB16" s="1">
        <f t="shared" si="16"/>
        <v>7500.4331942856743</v>
      </c>
      <c r="BC16" s="1">
        <f t="shared" si="16"/>
        <v>7501.5867260810701</v>
      </c>
      <c r="BD16" s="1">
        <f t="shared" si="16"/>
        <v>7497.5493647971862</v>
      </c>
      <c r="BE16" s="1">
        <f t="shared" si="16"/>
        <v>7499.8564283879768</v>
      </c>
      <c r="BF16" s="1">
        <f t="shared" si="16"/>
        <v>7502.3557472779967</v>
      </c>
      <c r="BG16" s="1">
        <f t="shared" si="16"/>
        <v>7501.7789813803047</v>
      </c>
      <c r="BH16" s="1">
        <f t="shared" si="16"/>
        <v>7499.2796624902794</v>
      </c>
      <c r="BI16" s="1">
        <f t="shared" si="16"/>
        <v>7505.0473214672566</v>
      </c>
      <c r="BJ16" s="1">
        <f t="shared" si="16"/>
        <v>7490.8204293240533</v>
      </c>
      <c r="BK16" s="1">
        <f t="shared" si="16"/>
        <v>7502.740257876465</v>
      </c>
      <c r="BL16" s="1">
        <f t="shared" si="16"/>
        <v>7502.740257876465</v>
      </c>
      <c r="BM16" s="1">
        <f t="shared" si="16"/>
        <v>7501.0099601833726</v>
      </c>
      <c r="BN16" s="1">
        <f t="shared" si="16"/>
        <v>7501.3944707818355</v>
      </c>
      <c r="BO16" s="1">
        <f t="shared" si="16"/>
        <v>7497.1648541987224</v>
      </c>
      <c r="BP16" s="1">
        <f t="shared" si="16"/>
        <v>7514.6600864288775</v>
      </c>
      <c r="BQ16" s="1">
        <f t="shared" si="16"/>
        <v>7498.5106412933528</v>
      </c>
      <c r="BR16" s="1">
        <f t="shared" si="16"/>
        <v>7489.0901316309601</v>
      </c>
      <c r="BS16" s="1">
        <f t="shared" si="16"/>
        <v>7495.0500459071663</v>
      </c>
      <c r="BT16" s="1">
        <f t="shared" si="16"/>
        <v>7500.817704884138</v>
      </c>
      <c r="BU16" s="1">
        <f t="shared" si="16"/>
        <v>7499.471917789514</v>
      </c>
      <c r="BV16" s="1">
        <f t="shared" si="16"/>
        <v>7494.0887694110052</v>
      </c>
      <c r="BW16" s="1">
        <f t="shared" si="16"/>
        <v>7502.3557472779967</v>
      </c>
      <c r="BX16" s="1">
        <f t="shared" si="16"/>
        <v>7500.0486836872115</v>
      </c>
      <c r="BY16" s="1">
        <f t="shared" si="16"/>
        <v>7503.1247684749287</v>
      </c>
      <c r="BZ16" s="1">
        <f t="shared" si="16"/>
        <v>7500.0486836872115</v>
      </c>
      <c r="CA16" s="1">
        <f t="shared" si="16"/>
        <v>7498.5106412933528</v>
      </c>
      <c r="CB16" s="1">
        <f t="shared" si="16"/>
        <v>7503.7015343726262</v>
      </c>
      <c r="CC16" s="1">
        <f t="shared" si="16"/>
        <v>7500.6254495849089</v>
      </c>
      <c r="CD16" s="1">
        <f t="shared" si="16"/>
        <v>7496.588088301025</v>
      </c>
      <c r="CE16" s="1">
        <f t="shared" si="16"/>
        <v>7490.0514081271212</v>
      </c>
      <c r="CF16" s="1">
        <f t="shared" si="11"/>
        <v>7496.2035777025621</v>
      </c>
      <c r="CG16" s="1">
        <f t="shared" si="11"/>
        <v>7496.7803436002596</v>
      </c>
      <c r="CH16" s="1">
        <f t="shared" si="11"/>
        <v>7496.2035777025621</v>
      </c>
      <c r="CI16" s="1">
        <f t="shared" si="11"/>
        <v>7484.4760044493787</v>
      </c>
      <c r="CJ16" s="1">
        <f t="shared" si="11"/>
        <v>7497.357109497957</v>
      </c>
      <c r="CK16" s="1">
        <f t="shared" si="11"/>
        <v>7494.4732800094689</v>
      </c>
      <c r="CL16" s="1">
        <f t="shared" si="11"/>
        <v>7502.9325131756941</v>
      </c>
      <c r="CM16" s="1">
        <f t="shared" si="11"/>
        <v>7497.5493647971862</v>
      </c>
      <c r="CN16" s="1">
        <f t="shared" si="11"/>
        <v>7492.9352376156103</v>
      </c>
      <c r="CO16" s="1">
        <f t="shared" si="11"/>
        <v>7487.7443445363306</v>
      </c>
      <c r="CP16" s="1">
        <f t="shared" si="11"/>
        <v>7504.6628108687873</v>
      </c>
      <c r="CQ16" s="1">
        <f t="shared" si="11"/>
        <v>7502.5480025772313</v>
      </c>
      <c r="CR16" s="1">
        <f t="shared" si="11"/>
        <v>7498.5106412933528</v>
      </c>
      <c r="CS16" s="1">
        <f t="shared" si="11"/>
        <v>7500.817704884138</v>
      </c>
      <c r="CT16" s="1">
        <f t="shared" si="11"/>
        <v>7495.0500459071663</v>
      </c>
      <c r="CU16" s="1">
        <f t="shared" si="11"/>
        <v>7493.3197482140731</v>
      </c>
      <c r="CV16" s="1">
        <f t="shared" si="11"/>
        <v>7501.7789813803047</v>
      </c>
      <c r="CW16" s="1">
        <f t="shared" si="11"/>
        <v>7493.1274929148385</v>
      </c>
      <c r="CX16" s="1">
        <f t="shared" si="11"/>
        <v>7502.5480025772313</v>
      </c>
      <c r="CY16" s="1">
        <f t="shared" si="11"/>
        <v>7497.357109497957</v>
      </c>
      <c r="CZ16" s="1">
        <f t="shared" si="11"/>
        <v>7482.168940858588</v>
      </c>
      <c r="DA16" s="1">
        <f t="shared" si="11"/>
        <v>7502.3557472779967</v>
      </c>
      <c r="DB16" s="1">
        <f t="shared" si="11"/>
        <v>7485.4372809455399</v>
      </c>
      <c r="DC16" s="1">
        <f t="shared" si="11"/>
        <v>7492.5507270171411</v>
      </c>
      <c r="DD16" s="1">
        <f t="shared" si="11"/>
        <v>7497.5493647971862</v>
      </c>
      <c r="DE16" s="1">
        <f t="shared" si="11"/>
        <v>7499.8564283879768</v>
      </c>
      <c r="DF16" s="1">
        <f t="shared" si="11"/>
        <v>7482.7457067562855</v>
      </c>
      <c r="DG16" s="1">
        <f t="shared" si="11"/>
        <v>7500.817704884138</v>
      </c>
      <c r="DH16" s="1">
        <f t="shared" si="11"/>
        <v>7501.0099601833726</v>
      </c>
      <c r="DI16" s="1">
        <f t="shared" si="11"/>
        <v>7494.8577906079317</v>
      </c>
      <c r="DJ16" s="1">
        <f t="shared" si="11"/>
        <v>7502.3557472779967</v>
      </c>
      <c r="DK16" s="1">
        <f t="shared" si="11"/>
        <v>7501.7789813803047</v>
      </c>
      <c r="DL16" s="1">
        <f t="shared" si="11"/>
        <v>7501.9712366795329</v>
      </c>
      <c r="DM16" s="1">
        <f t="shared" si="11"/>
        <v>7491.9739611194436</v>
      </c>
      <c r="DN16" s="1">
        <f t="shared" si="11"/>
        <v>7497.9338753956545</v>
      </c>
      <c r="DO16" s="1">
        <f t="shared" si="11"/>
        <v>7485.0527703470761</v>
      </c>
      <c r="DP16" s="1">
        <f t="shared" si="11"/>
        <v>7497.357109497957</v>
      </c>
      <c r="DQ16" s="1">
        <f t="shared" si="11"/>
        <v>7490.0514081271212</v>
      </c>
      <c r="DR16" s="1">
        <f t="shared" si="11"/>
        <v>7488.8978763317264</v>
      </c>
    </row>
    <row r="17" spans="1:122" x14ac:dyDescent="0.25">
      <c r="A17" t="s">
        <v>21</v>
      </c>
      <c r="B17" t="s">
        <v>53</v>
      </c>
      <c r="C17">
        <v>7.9</v>
      </c>
      <c r="D17">
        <v>160</v>
      </c>
      <c r="E17">
        <v>440</v>
      </c>
      <c r="F17">
        <v>175</v>
      </c>
      <c r="G17">
        <v>590</v>
      </c>
      <c r="H17" t="s">
        <v>16</v>
      </c>
      <c r="I17" t="s">
        <v>23</v>
      </c>
      <c r="J17" t="s">
        <v>18</v>
      </c>
      <c r="K17" t="s">
        <v>24</v>
      </c>
      <c r="L17" t="s">
        <v>25</v>
      </c>
      <c r="M17">
        <v>4</v>
      </c>
      <c r="N17">
        <v>40936</v>
      </c>
      <c r="O17">
        <f t="shared" si="2"/>
        <v>43392.160000000003</v>
      </c>
      <c r="Q17">
        <f t="shared" si="13"/>
        <v>4</v>
      </c>
      <c r="R17" s="1">
        <f t="shared" si="14"/>
        <v>43361.4628362359</v>
      </c>
      <c r="T17" s="1">
        <f t="shared" ref="T17:CE17" si="17">+PV(0.1,$Q17,,-T6)</f>
        <v>6265.9405794660488</v>
      </c>
      <c r="U17" s="1">
        <f t="shared" si="17"/>
        <v>6264.9008750312878</v>
      </c>
      <c r="V17" s="1">
        <f t="shared" si="17"/>
        <v>6262.4748980168397</v>
      </c>
      <c r="W17" s="1">
        <f t="shared" si="17"/>
        <v>6258.1427962053249</v>
      </c>
      <c r="X17" s="1">
        <f t="shared" si="17"/>
        <v>6264.7275909588279</v>
      </c>
      <c r="Y17" s="1">
        <f t="shared" si="17"/>
        <v>6262.6481820893005</v>
      </c>
      <c r="Z17" s="1">
        <f t="shared" si="17"/>
        <v>6264.7275909588279</v>
      </c>
      <c r="AA17" s="1">
        <f t="shared" si="17"/>
        <v>6265.4207272486683</v>
      </c>
      <c r="AB17" s="1">
        <f t="shared" si="17"/>
        <v>6267.3268520457359</v>
      </c>
      <c r="AC17" s="1">
        <f t="shared" si="17"/>
        <v>6260.3954891473122</v>
      </c>
      <c r="AD17" s="1">
        <f t="shared" si="17"/>
        <v>6256.4099554807181</v>
      </c>
      <c r="AE17" s="1">
        <f t="shared" si="17"/>
        <v>6265.4207272486683</v>
      </c>
      <c r="AF17" s="1">
        <f t="shared" si="17"/>
        <v>6266.1138635385096</v>
      </c>
      <c r="AG17" s="1">
        <f t="shared" si="17"/>
        <v>6262.9947502342202</v>
      </c>
      <c r="AH17" s="1">
        <f t="shared" si="17"/>
        <v>6267.3268520457359</v>
      </c>
      <c r="AI17" s="1">
        <f t="shared" si="17"/>
        <v>6263.5146024516007</v>
      </c>
      <c r="AJ17" s="1">
        <f t="shared" si="17"/>
        <v>6255.1969669734917</v>
      </c>
      <c r="AK17" s="1">
        <f t="shared" si="17"/>
        <v>6265.0741591037477</v>
      </c>
      <c r="AL17" s="1">
        <f t="shared" si="17"/>
        <v>6260.3954891473122</v>
      </c>
      <c r="AM17" s="1">
        <f t="shared" si="17"/>
        <v>6266.8069998283554</v>
      </c>
      <c r="AN17" s="1">
        <f t="shared" si="17"/>
        <v>6265.4207272486683</v>
      </c>
      <c r="AO17" s="1">
        <f t="shared" si="17"/>
        <v>6264.207738741442</v>
      </c>
      <c r="AP17" s="1">
        <f t="shared" si="17"/>
        <v>6262.8214661617603</v>
      </c>
      <c r="AQ17" s="1">
        <f t="shared" si="17"/>
        <v>6259.7023528574664</v>
      </c>
      <c r="AR17" s="1">
        <f t="shared" si="17"/>
        <v>6264.9008750312878</v>
      </c>
      <c r="AS17" s="1">
        <f t="shared" si="17"/>
        <v>6262.1283298719145</v>
      </c>
      <c r="AT17" s="1">
        <f t="shared" si="17"/>
        <v>6265.0741591037477</v>
      </c>
      <c r="AU17" s="1">
        <f t="shared" si="17"/>
        <v>6259.1825006400859</v>
      </c>
      <c r="AV17" s="1">
        <f t="shared" si="17"/>
        <v>6265.9405794660488</v>
      </c>
      <c r="AW17" s="1">
        <f t="shared" si="17"/>
        <v>6262.6481820893005</v>
      </c>
      <c r="AX17" s="1">
        <f t="shared" si="17"/>
        <v>6253.8106943938101</v>
      </c>
      <c r="AY17" s="1">
        <f t="shared" si="17"/>
        <v>6263.8611705965213</v>
      </c>
      <c r="AZ17" s="1">
        <f t="shared" si="17"/>
        <v>6265.2474431762084</v>
      </c>
      <c r="BA17" s="1">
        <f t="shared" si="17"/>
        <v>6247.5724677852277</v>
      </c>
      <c r="BB17" s="1">
        <f t="shared" si="17"/>
        <v>6262.9947502342202</v>
      </c>
      <c r="BC17" s="1">
        <f t="shared" si="17"/>
        <v>6264.0344546689821</v>
      </c>
      <c r="BD17" s="1">
        <f t="shared" si="17"/>
        <v>6260.3954891473122</v>
      </c>
      <c r="BE17" s="1">
        <f t="shared" si="17"/>
        <v>6262.4748980168397</v>
      </c>
      <c r="BF17" s="1">
        <f t="shared" si="17"/>
        <v>6264.7275909588279</v>
      </c>
      <c r="BG17" s="1">
        <f t="shared" si="17"/>
        <v>6264.207738741442</v>
      </c>
      <c r="BH17" s="1">
        <f t="shared" si="17"/>
        <v>6261.9550457994546</v>
      </c>
      <c r="BI17" s="1">
        <f t="shared" si="17"/>
        <v>6267.1535679732751</v>
      </c>
      <c r="BJ17" s="1">
        <f t="shared" si="17"/>
        <v>6254.3305466111906</v>
      </c>
      <c r="BK17" s="1">
        <f t="shared" si="17"/>
        <v>6265.0741591037477</v>
      </c>
      <c r="BL17" s="1">
        <f t="shared" si="17"/>
        <v>6265.0741591037477</v>
      </c>
      <c r="BM17" s="1">
        <f t="shared" si="17"/>
        <v>6263.5146024516007</v>
      </c>
      <c r="BN17" s="1">
        <f t="shared" si="17"/>
        <v>6263.8611705965213</v>
      </c>
      <c r="BO17" s="1">
        <f t="shared" si="17"/>
        <v>6260.048921002387</v>
      </c>
      <c r="BP17" s="1">
        <f t="shared" si="17"/>
        <v>6275.8177715963056</v>
      </c>
      <c r="BQ17" s="1">
        <f t="shared" si="17"/>
        <v>6261.2619095096134</v>
      </c>
      <c r="BR17" s="1">
        <f t="shared" si="17"/>
        <v>6252.7709899590436</v>
      </c>
      <c r="BS17" s="1">
        <f t="shared" si="17"/>
        <v>6258.1427962053249</v>
      </c>
      <c r="BT17" s="1">
        <f t="shared" si="17"/>
        <v>6263.3413183791408</v>
      </c>
      <c r="BU17" s="1">
        <f t="shared" si="17"/>
        <v>6262.1283298719145</v>
      </c>
      <c r="BV17" s="1">
        <f t="shared" si="17"/>
        <v>6257.2763758430192</v>
      </c>
      <c r="BW17" s="1">
        <f t="shared" si="17"/>
        <v>6264.7275909588279</v>
      </c>
      <c r="BX17" s="1">
        <f t="shared" si="17"/>
        <v>6262.6481820893005</v>
      </c>
      <c r="BY17" s="1">
        <f t="shared" si="17"/>
        <v>6265.4207272486683</v>
      </c>
      <c r="BZ17" s="1">
        <f t="shared" si="17"/>
        <v>6262.6481820893005</v>
      </c>
      <c r="CA17" s="1">
        <f t="shared" si="17"/>
        <v>6261.2619095096134</v>
      </c>
      <c r="CB17" s="1">
        <f t="shared" si="17"/>
        <v>6265.9405794660488</v>
      </c>
      <c r="CC17" s="1">
        <f t="shared" si="17"/>
        <v>6263.168034306681</v>
      </c>
      <c r="CD17" s="1">
        <f t="shared" si="17"/>
        <v>6259.5290687850065</v>
      </c>
      <c r="CE17" s="1">
        <f t="shared" si="17"/>
        <v>6253.6374103213448</v>
      </c>
      <c r="CF17" s="1">
        <f t="shared" si="11"/>
        <v>6259.1825006400859</v>
      </c>
      <c r="CG17" s="1">
        <f t="shared" si="11"/>
        <v>6259.7023528574664</v>
      </c>
      <c r="CH17" s="1">
        <f t="shared" si="11"/>
        <v>6259.1825006400859</v>
      </c>
      <c r="CI17" s="1">
        <f t="shared" si="11"/>
        <v>6248.6121722199887</v>
      </c>
      <c r="CJ17" s="1">
        <f t="shared" si="11"/>
        <v>6260.2222050748524</v>
      </c>
      <c r="CK17" s="1">
        <f t="shared" si="11"/>
        <v>6257.6229439879389</v>
      </c>
      <c r="CL17" s="1">
        <f t="shared" si="11"/>
        <v>6265.2474431762084</v>
      </c>
      <c r="CM17" s="1">
        <f t="shared" si="11"/>
        <v>6260.3954891473122</v>
      </c>
      <c r="CN17" s="1">
        <f t="shared" si="11"/>
        <v>6256.2366714082573</v>
      </c>
      <c r="CO17" s="1">
        <f t="shared" si="11"/>
        <v>6251.5580014518173</v>
      </c>
      <c r="CP17" s="1">
        <f t="shared" si="11"/>
        <v>6266.8069998283554</v>
      </c>
      <c r="CQ17" s="1">
        <f t="shared" si="11"/>
        <v>6264.9008750312878</v>
      </c>
      <c r="CR17" s="1">
        <f t="shared" si="11"/>
        <v>6261.2619095096134</v>
      </c>
      <c r="CS17" s="1">
        <f t="shared" si="11"/>
        <v>6263.3413183791408</v>
      </c>
      <c r="CT17" s="1">
        <f t="shared" si="11"/>
        <v>6258.1427962053249</v>
      </c>
      <c r="CU17" s="1">
        <f t="shared" si="11"/>
        <v>6256.5832395531779</v>
      </c>
      <c r="CV17" s="1">
        <f t="shared" si="11"/>
        <v>6264.207738741442</v>
      </c>
      <c r="CW17" s="1">
        <f t="shared" si="11"/>
        <v>6256.4099554807181</v>
      </c>
      <c r="CX17" s="1">
        <f t="shared" si="11"/>
        <v>6264.9008750312878</v>
      </c>
      <c r="CY17" s="1">
        <f t="shared" si="11"/>
        <v>6260.2222050748524</v>
      </c>
      <c r="CZ17" s="1">
        <f t="shared" si="11"/>
        <v>6246.5327633504612</v>
      </c>
      <c r="DA17" s="1">
        <f t="shared" si="11"/>
        <v>6264.7275909588279</v>
      </c>
      <c r="DB17" s="1">
        <f t="shared" si="11"/>
        <v>6249.4785925822944</v>
      </c>
      <c r="DC17" s="1">
        <f t="shared" si="11"/>
        <v>6255.8901032633321</v>
      </c>
      <c r="DD17" s="1">
        <f t="shared" si="11"/>
        <v>6260.3954891473122</v>
      </c>
      <c r="DE17" s="1">
        <f t="shared" si="11"/>
        <v>6262.4748980168397</v>
      </c>
      <c r="DF17" s="1">
        <f t="shared" si="11"/>
        <v>6247.0526155678417</v>
      </c>
      <c r="DG17" s="1">
        <f t="shared" si="11"/>
        <v>6263.3413183791408</v>
      </c>
      <c r="DH17" s="1">
        <f t="shared" si="11"/>
        <v>6263.5146024516007</v>
      </c>
      <c r="DI17" s="1">
        <f t="shared" si="11"/>
        <v>6257.9695121328596</v>
      </c>
      <c r="DJ17" s="1">
        <f t="shared" si="11"/>
        <v>6264.7275909588279</v>
      </c>
      <c r="DK17" s="1">
        <f t="shared" si="11"/>
        <v>6264.207738741442</v>
      </c>
      <c r="DL17" s="1">
        <f t="shared" si="11"/>
        <v>6264.3810228139018</v>
      </c>
      <c r="DM17" s="1">
        <f t="shared" si="11"/>
        <v>6255.3702510459516</v>
      </c>
      <c r="DN17" s="1">
        <f t="shared" si="11"/>
        <v>6260.7420572922329</v>
      </c>
      <c r="DO17" s="1">
        <f t="shared" si="11"/>
        <v>6249.1320244373692</v>
      </c>
      <c r="DP17" s="1">
        <f t="shared" si="11"/>
        <v>6260.2222050748524</v>
      </c>
      <c r="DQ17" s="1">
        <f t="shared" si="11"/>
        <v>6253.6374103213448</v>
      </c>
      <c r="DR17" s="1">
        <f t="shared" si="11"/>
        <v>6252.5977058865828</v>
      </c>
    </row>
    <row r="18" spans="1:122" x14ac:dyDescent="0.25">
      <c r="A18" t="s">
        <v>54</v>
      </c>
      <c r="B18" t="s">
        <v>55</v>
      </c>
      <c r="C18">
        <v>2.8</v>
      </c>
      <c r="D18">
        <v>260</v>
      </c>
      <c r="E18">
        <v>375</v>
      </c>
      <c r="F18">
        <v>223</v>
      </c>
      <c r="G18">
        <v>780</v>
      </c>
      <c r="H18" t="s">
        <v>16</v>
      </c>
      <c r="I18" t="s">
        <v>17</v>
      </c>
      <c r="J18" t="s">
        <v>18</v>
      </c>
      <c r="K18" t="s">
        <v>19</v>
      </c>
      <c r="L18" t="s">
        <v>36</v>
      </c>
      <c r="M18">
        <v>4</v>
      </c>
      <c r="N18">
        <v>180781</v>
      </c>
      <c r="O18">
        <f t="shared" si="2"/>
        <v>191627.86000000002</v>
      </c>
      <c r="Q18">
        <f t="shared" si="13"/>
        <v>5</v>
      </c>
      <c r="R18" s="1">
        <f t="shared" si="14"/>
        <v>39371.645169359821</v>
      </c>
      <c r="T18" s="1">
        <f t="shared" ref="T18:CE18" si="18">+PV(0.1,$Q18,,-T7)</f>
        <v>5647.8150370789908</v>
      </c>
      <c r="U18" s="1">
        <f t="shared" si="18"/>
        <v>5646.8673842602166</v>
      </c>
      <c r="V18" s="1">
        <f t="shared" si="18"/>
        <v>5644.65619434975</v>
      </c>
      <c r="W18" s="1">
        <f t="shared" si="18"/>
        <v>5640.7076409382025</v>
      </c>
      <c r="X18" s="1">
        <f t="shared" si="18"/>
        <v>5646.7094421237571</v>
      </c>
      <c r="Y18" s="1">
        <f t="shared" si="18"/>
        <v>5644.8141364862131</v>
      </c>
      <c r="Z18" s="1">
        <f t="shared" si="18"/>
        <v>5646.7094421237571</v>
      </c>
      <c r="AA18" s="1">
        <f t="shared" si="18"/>
        <v>5647.3412106696032</v>
      </c>
      <c r="AB18" s="1">
        <f t="shared" si="18"/>
        <v>5649.0785741706832</v>
      </c>
      <c r="AC18" s="1">
        <f t="shared" si="18"/>
        <v>5642.7608887122105</v>
      </c>
      <c r="AD18" s="1">
        <f t="shared" si="18"/>
        <v>5639.1282195735866</v>
      </c>
      <c r="AE18" s="1">
        <f t="shared" si="18"/>
        <v>5647.3412106696032</v>
      </c>
      <c r="AF18" s="1">
        <f t="shared" si="18"/>
        <v>5647.9729792154503</v>
      </c>
      <c r="AG18" s="1">
        <f t="shared" si="18"/>
        <v>5645.1300207591366</v>
      </c>
      <c r="AH18" s="1">
        <f t="shared" si="18"/>
        <v>5649.0785741706832</v>
      </c>
      <c r="AI18" s="1">
        <f t="shared" si="18"/>
        <v>5645.6038471685233</v>
      </c>
      <c r="AJ18" s="1">
        <f t="shared" si="18"/>
        <v>5638.0226246183529</v>
      </c>
      <c r="AK18" s="1">
        <f t="shared" si="18"/>
        <v>5647.0253263966806</v>
      </c>
      <c r="AL18" s="1">
        <f t="shared" si="18"/>
        <v>5642.7608887122105</v>
      </c>
      <c r="AM18" s="1">
        <f t="shared" si="18"/>
        <v>5648.604747761301</v>
      </c>
      <c r="AN18" s="1">
        <f t="shared" si="18"/>
        <v>5647.3412106696032</v>
      </c>
      <c r="AO18" s="1">
        <f t="shared" si="18"/>
        <v>5646.2356157143704</v>
      </c>
      <c r="AP18" s="1">
        <f t="shared" si="18"/>
        <v>5644.9720786226771</v>
      </c>
      <c r="AQ18" s="1">
        <f t="shared" si="18"/>
        <v>5642.1291201663589</v>
      </c>
      <c r="AR18" s="1">
        <f t="shared" si="18"/>
        <v>5646.8673842602166</v>
      </c>
      <c r="AS18" s="1">
        <f t="shared" si="18"/>
        <v>5644.3403100768264</v>
      </c>
      <c r="AT18" s="1">
        <f t="shared" si="18"/>
        <v>5647.0253263966806</v>
      </c>
      <c r="AU18" s="1">
        <f t="shared" si="18"/>
        <v>5641.6552937569768</v>
      </c>
      <c r="AV18" s="1">
        <f t="shared" si="18"/>
        <v>5647.8150370789908</v>
      </c>
      <c r="AW18" s="1">
        <f t="shared" si="18"/>
        <v>5644.8141364862131</v>
      </c>
      <c r="AX18" s="1">
        <f t="shared" si="18"/>
        <v>5636.759087526656</v>
      </c>
      <c r="AY18" s="1">
        <f t="shared" si="18"/>
        <v>5645.9197314414469</v>
      </c>
      <c r="AZ18" s="1">
        <f t="shared" si="18"/>
        <v>5647.1832685331401</v>
      </c>
      <c r="BA18" s="1">
        <f t="shared" si="18"/>
        <v>5631.0731706140286</v>
      </c>
      <c r="BB18" s="1">
        <f t="shared" si="18"/>
        <v>5645.1300207591366</v>
      </c>
      <c r="BC18" s="1">
        <f t="shared" si="18"/>
        <v>5646.0776735779109</v>
      </c>
      <c r="BD18" s="1">
        <f t="shared" si="18"/>
        <v>5642.7608887122105</v>
      </c>
      <c r="BE18" s="1">
        <f t="shared" si="18"/>
        <v>5644.65619434975</v>
      </c>
      <c r="BF18" s="1">
        <f t="shared" si="18"/>
        <v>5646.7094421237571</v>
      </c>
      <c r="BG18" s="1">
        <f t="shared" si="18"/>
        <v>5646.2356157143704</v>
      </c>
      <c r="BH18" s="1">
        <f t="shared" si="18"/>
        <v>5644.1823679403669</v>
      </c>
      <c r="BI18" s="1">
        <f t="shared" si="18"/>
        <v>5648.9206320342246</v>
      </c>
      <c r="BJ18" s="1">
        <f t="shared" si="18"/>
        <v>5637.2329139360427</v>
      </c>
      <c r="BK18" s="1">
        <f t="shared" si="18"/>
        <v>5647.0253263966806</v>
      </c>
      <c r="BL18" s="1">
        <f t="shared" si="18"/>
        <v>5647.0253263966806</v>
      </c>
      <c r="BM18" s="1">
        <f t="shared" si="18"/>
        <v>5645.6038471685233</v>
      </c>
      <c r="BN18" s="1">
        <f t="shared" si="18"/>
        <v>5645.9197314414469</v>
      </c>
      <c r="BO18" s="1">
        <f t="shared" si="18"/>
        <v>5642.445004439287</v>
      </c>
      <c r="BP18" s="1">
        <f t="shared" si="18"/>
        <v>5656.8177388573185</v>
      </c>
      <c r="BQ18" s="1">
        <f t="shared" si="18"/>
        <v>5643.5505993945162</v>
      </c>
      <c r="BR18" s="1">
        <f t="shared" si="18"/>
        <v>5635.8114347078863</v>
      </c>
      <c r="BS18" s="1">
        <f t="shared" si="18"/>
        <v>5640.7076409382025</v>
      </c>
      <c r="BT18" s="1">
        <f t="shared" si="18"/>
        <v>5645.4459050320602</v>
      </c>
      <c r="BU18" s="1">
        <f t="shared" si="18"/>
        <v>5644.3403100768264</v>
      </c>
      <c r="BV18" s="1">
        <f t="shared" si="18"/>
        <v>5639.9179302558923</v>
      </c>
      <c r="BW18" s="1">
        <f t="shared" si="18"/>
        <v>5646.7094421237571</v>
      </c>
      <c r="BX18" s="1">
        <f t="shared" si="18"/>
        <v>5644.8141364862131</v>
      </c>
      <c r="BY18" s="1">
        <f t="shared" si="18"/>
        <v>5647.3412106696032</v>
      </c>
      <c r="BZ18" s="1">
        <f t="shared" si="18"/>
        <v>5644.8141364862131</v>
      </c>
      <c r="CA18" s="1">
        <f t="shared" si="18"/>
        <v>5643.5505993945162</v>
      </c>
      <c r="CB18" s="1">
        <f t="shared" si="18"/>
        <v>5647.8150370789908</v>
      </c>
      <c r="CC18" s="1">
        <f t="shared" si="18"/>
        <v>5645.2879628956007</v>
      </c>
      <c r="CD18" s="1">
        <f t="shared" si="18"/>
        <v>5641.9711780299003</v>
      </c>
      <c r="CE18" s="1">
        <f t="shared" si="18"/>
        <v>5636.6011453901965</v>
      </c>
      <c r="CF18" s="1">
        <f t="shared" si="11"/>
        <v>5641.6552937569768</v>
      </c>
      <c r="CG18" s="1">
        <f t="shared" si="11"/>
        <v>5642.1291201663589</v>
      </c>
      <c r="CH18" s="1">
        <f t="shared" si="11"/>
        <v>5641.6552937569768</v>
      </c>
      <c r="CI18" s="1">
        <f t="shared" si="11"/>
        <v>5632.0208234327984</v>
      </c>
      <c r="CJ18" s="1">
        <f t="shared" si="11"/>
        <v>5642.6029465757465</v>
      </c>
      <c r="CK18" s="1">
        <f t="shared" si="11"/>
        <v>5640.2338145288204</v>
      </c>
      <c r="CL18" s="1">
        <f t="shared" si="11"/>
        <v>5647.1832685331401</v>
      </c>
      <c r="CM18" s="1">
        <f t="shared" si="11"/>
        <v>5642.7608887122105</v>
      </c>
      <c r="CN18" s="1">
        <f t="shared" si="11"/>
        <v>5638.9702774371226</v>
      </c>
      <c r="CO18" s="1">
        <f t="shared" si="11"/>
        <v>5634.7058397526525</v>
      </c>
      <c r="CP18" s="1">
        <f t="shared" si="11"/>
        <v>5648.604747761301</v>
      </c>
      <c r="CQ18" s="1">
        <f t="shared" si="11"/>
        <v>5646.8673842602166</v>
      </c>
      <c r="CR18" s="1">
        <f t="shared" si="11"/>
        <v>5643.5505993945162</v>
      </c>
      <c r="CS18" s="1">
        <f t="shared" si="11"/>
        <v>5645.4459050320602</v>
      </c>
      <c r="CT18" s="1">
        <f t="shared" si="11"/>
        <v>5640.7076409382025</v>
      </c>
      <c r="CU18" s="1">
        <f t="shared" si="11"/>
        <v>5639.2861617100461</v>
      </c>
      <c r="CV18" s="1">
        <f t="shared" si="11"/>
        <v>5646.2356157143704</v>
      </c>
      <c r="CW18" s="1">
        <f t="shared" si="11"/>
        <v>5639.1282195735866</v>
      </c>
      <c r="CX18" s="1">
        <f t="shared" si="11"/>
        <v>5646.8673842602166</v>
      </c>
      <c r="CY18" s="1">
        <f t="shared" si="11"/>
        <v>5642.6029465757465</v>
      </c>
      <c r="CZ18" s="1">
        <f t="shared" si="11"/>
        <v>5630.1255177952544</v>
      </c>
      <c r="DA18" s="1">
        <f t="shared" si="11"/>
        <v>5646.7094421237571</v>
      </c>
      <c r="DB18" s="1">
        <f t="shared" si="11"/>
        <v>5632.8105341151086</v>
      </c>
      <c r="DC18" s="1">
        <f t="shared" si="11"/>
        <v>5638.6543931641991</v>
      </c>
      <c r="DD18" s="1">
        <f t="shared" si="11"/>
        <v>5642.7608887122105</v>
      </c>
      <c r="DE18" s="1">
        <f t="shared" si="11"/>
        <v>5644.65619434975</v>
      </c>
      <c r="DF18" s="1">
        <f t="shared" si="11"/>
        <v>5630.599344204642</v>
      </c>
      <c r="DG18" s="1">
        <f t="shared" si="11"/>
        <v>5645.4459050320602</v>
      </c>
      <c r="DH18" s="1">
        <f t="shared" si="11"/>
        <v>5645.6038471685233</v>
      </c>
      <c r="DI18" s="1">
        <f t="shared" si="11"/>
        <v>5640.549698801743</v>
      </c>
      <c r="DJ18" s="1">
        <f t="shared" si="11"/>
        <v>5646.7094421237571</v>
      </c>
      <c r="DK18" s="1">
        <f t="shared" si="11"/>
        <v>5646.2356157143704</v>
      </c>
      <c r="DL18" s="1">
        <f t="shared" si="11"/>
        <v>5646.3935578508344</v>
      </c>
      <c r="DM18" s="1">
        <f t="shared" si="11"/>
        <v>5638.1805667548124</v>
      </c>
      <c r="DN18" s="1">
        <f t="shared" si="11"/>
        <v>5643.0767729851332</v>
      </c>
      <c r="DO18" s="1">
        <f t="shared" si="11"/>
        <v>5632.494649842185</v>
      </c>
      <c r="DP18" s="1">
        <f t="shared" si="11"/>
        <v>5642.6029465757465</v>
      </c>
      <c r="DQ18" s="1">
        <f t="shared" si="11"/>
        <v>5636.6011453901965</v>
      </c>
      <c r="DR18" s="1">
        <f t="shared" si="11"/>
        <v>5635.6534925714222</v>
      </c>
    </row>
    <row r="19" spans="1:122" x14ac:dyDescent="0.25">
      <c r="A19" t="s">
        <v>21</v>
      </c>
      <c r="B19" t="s">
        <v>56</v>
      </c>
      <c r="C19">
        <v>11.9</v>
      </c>
      <c r="D19">
        <v>130</v>
      </c>
      <c r="E19">
        <v>195</v>
      </c>
      <c r="F19">
        <v>166</v>
      </c>
      <c r="G19">
        <v>170</v>
      </c>
      <c r="H19" t="s">
        <v>16</v>
      </c>
      <c r="I19" t="s">
        <v>38</v>
      </c>
      <c r="J19" t="s">
        <v>18</v>
      </c>
      <c r="K19" t="s">
        <v>24</v>
      </c>
      <c r="L19" t="s">
        <v>57</v>
      </c>
      <c r="M19">
        <v>4</v>
      </c>
      <c r="N19">
        <v>21421</v>
      </c>
      <c r="O19">
        <f t="shared" si="2"/>
        <v>22706.260000000002</v>
      </c>
      <c r="Q19">
        <f t="shared" si="13"/>
        <v>6</v>
      </c>
      <c r="R19" s="1">
        <f t="shared" si="14"/>
        <v>35573.091692779686</v>
      </c>
      <c r="T19" s="1">
        <f t="shared" ref="T19:CE19" si="19">+PV(0.1,$Q19,,-T8)</f>
        <v>4915.5140799226692</v>
      </c>
      <c r="U19" s="1">
        <f t="shared" si="19"/>
        <v>4914.654344002035</v>
      </c>
      <c r="V19" s="1">
        <f t="shared" si="19"/>
        <v>4912.6482935205458</v>
      </c>
      <c r="W19" s="1">
        <f t="shared" si="19"/>
        <v>4909.0660605178937</v>
      </c>
      <c r="X19" s="1">
        <f t="shared" si="19"/>
        <v>4914.511054681926</v>
      </c>
      <c r="Y19" s="1">
        <f t="shared" si="19"/>
        <v>4912.7915828406549</v>
      </c>
      <c r="Z19" s="1">
        <f t="shared" si="19"/>
        <v>4914.511054681926</v>
      </c>
      <c r="AA19" s="1">
        <f t="shared" si="19"/>
        <v>4915.0842119623539</v>
      </c>
      <c r="AB19" s="1">
        <f t="shared" si="19"/>
        <v>4916.6603944835206</v>
      </c>
      <c r="AC19" s="1">
        <f t="shared" si="19"/>
        <v>4910.9288216792747</v>
      </c>
      <c r="AD19" s="1">
        <f t="shared" si="19"/>
        <v>4907.6331673168279</v>
      </c>
      <c r="AE19" s="1">
        <f t="shared" si="19"/>
        <v>4915.0842119623539</v>
      </c>
      <c r="AF19" s="1">
        <f t="shared" si="19"/>
        <v>4915.6573692427783</v>
      </c>
      <c r="AG19" s="1">
        <f t="shared" si="19"/>
        <v>4913.0781614808648</v>
      </c>
      <c r="AH19" s="1">
        <f t="shared" si="19"/>
        <v>4916.6603944835206</v>
      </c>
      <c r="AI19" s="1">
        <f t="shared" si="19"/>
        <v>4913.5080294411837</v>
      </c>
      <c r="AJ19" s="1">
        <f t="shared" si="19"/>
        <v>4906.6301420760856</v>
      </c>
      <c r="AK19" s="1">
        <f t="shared" si="19"/>
        <v>4914.7976333221404</v>
      </c>
      <c r="AL19" s="1">
        <f t="shared" si="19"/>
        <v>4910.9288216792747</v>
      </c>
      <c r="AM19" s="1">
        <f t="shared" si="19"/>
        <v>4916.2305265232017</v>
      </c>
      <c r="AN19" s="1">
        <f t="shared" si="19"/>
        <v>4915.0842119623539</v>
      </c>
      <c r="AO19" s="1">
        <f t="shared" si="19"/>
        <v>4914.0811867216071</v>
      </c>
      <c r="AP19" s="1">
        <f t="shared" si="19"/>
        <v>4912.9348721607594</v>
      </c>
      <c r="AQ19" s="1">
        <f t="shared" si="19"/>
        <v>4910.3556643988468</v>
      </c>
      <c r="AR19" s="1">
        <f t="shared" si="19"/>
        <v>4914.654344002035</v>
      </c>
      <c r="AS19" s="1">
        <f t="shared" si="19"/>
        <v>4912.361714880336</v>
      </c>
      <c r="AT19" s="1">
        <f t="shared" si="19"/>
        <v>4914.7976333221404</v>
      </c>
      <c r="AU19" s="1">
        <f t="shared" si="19"/>
        <v>4909.9257964385279</v>
      </c>
      <c r="AV19" s="1">
        <f t="shared" si="19"/>
        <v>4915.5140799226692</v>
      </c>
      <c r="AW19" s="1">
        <f t="shared" si="19"/>
        <v>4912.7915828406549</v>
      </c>
      <c r="AX19" s="1">
        <f t="shared" si="19"/>
        <v>4905.4838275152379</v>
      </c>
      <c r="AY19" s="1">
        <f t="shared" si="19"/>
        <v>4913.7946080813972</v>
      </c>
      <c r="AZ19" s="1">
        <f t="shared" si="19"/>
        <v>4914.9409226422449</v>
      </c>
      <c r="BA19" s="1">
        <f t="shared" si="19"/>
        <v>4900.3254119914154</v>
      </c>
      <c r="BB19" s="1">
        <f t="shared" si="19"/>
        <v>4913.0781614808648</v>
      </c>
      <c r="BC19" s="1">
        <f t="shared" si="19"/>
        <v>4913.9378974015026</v>
      </c>
      <c r="BD19" s="1">
        <f t="shared" si="19"/>
        <v>4910.9288216792747</v>
      </c>
      <c r="BE19" s="1">
        <f t="shared" si="19"/>
        <v>4912.6482935205458</v>
      </c>
      <c r="BF19" s="1">
        <f t="shared" si="19"/>
        <v>4914.511054681926</v>
      </c>
      <c r="BG19" s="1">
        <f t="shared" si="19"/>
        <v>4914.0811867216071</v>
      </c>
      <c r="BH19" s="1">
        <f t="shared" si="19"/>
        <v>4912.2184255602269</v>
      </c>
      <c r="BI19" s="1">
        <f t="shared" si="19"/>
        <v>4916.5171051634152</v>
      </c>
      <c r="BJ19" s="1">
        <f t="shared" si="19"/>
        <v>4905.9136954755568</v>
      </c>
      <c r="BK19" s="1">
        <f t="shared" si="19"/>
        <v>4914.7976333221404</v>
      </c>
      <c r="BL19" s="1">
        <f t="shared" si="19"/>
        <v>4914.7976333221404</v>
      </c>
      <c r="BM19" s="1">
        <f t="shared" si="19"/>
        <v>4913.5080294411837</v>
      </c>
      <c r="BN19" s="1">
        <f t="shared" si="19"/>
        <v>4913.7946080813972</v>
      </c>
      <c r="BO19" s="1">
        <f t="shared" si="19"/>
        <v>4910.6422430390603</v>
      </c>
      <c r="BP19" s="1">
        <f t="shared" si="19"/>
        <v>4923.6815711687232</v>
      </c>
      <c r="BQ19" s="1">
        <f t="shared" si="19"/>
        <v>4911.6452682798026</v>
      </c>
      <c r="BR19" s="1">
        <f t="shared" si="19"/>
        <v>4904.6240915946</v>
      </c>
      <c r="BS19" s="1">
        <f t="shared" si="19"/>
        <v>4909.0660605178937</v>
      </c>
      <c r="BT19" s="1">
        <f t="shared" si="19"/>
        <v>4913.3647401210783</v>
      </c>
      <c r="BU19" s="1">
        <f t="shared" si="19"/>
        <v>4912.361714880336</v>
      </c>
      <c r="BV19" s="1">
        <f t="shared" si="19"/>
        <v>4908.3496139173612</v>
      </c>
      <c r="BW19" s="1">
        <f t="shared" si="19"/>
        <v>4914.511054681926</v>
      </c>
      <c r="BX19" s="1">
        <f t="shared" si="19"/>
        <v>4912.7915828406549</v>
      </c>
      <c r="BY19" s="1">
        <f t="shared" si="19"/>
        <v>4915.0842119623539</v>
      </c>
      <c r="BZ19" s="1">
        <f t="shared" si="19"/>
        <v>4912.7915828406549</v>
      </c>
      <c r="CA19" s="1">
        <f t="shared" si="19"/>
        <v>4911.6452682798026</v>
      </c>
      <c r="CB19" s="1">
        <f t="shared" si="19"/>
        <v>4915.5140799226692</v>
      </c>
      <c r="CC19" s="1">
        <f t="shared" si="19"/>
        <v>4913.2214508009693</v>
      </c>
      <c r="CD19" s="1">
        <f t="shared" si="19"/>
        <v>4910.2123750787414</v>
      </c>
      <c r="CE19" s="1">
        <f t="shared" si="19"/>
        <v>4905.3405381951288</v>
      </c>
      <c r="CF19" s="1">
        <f t="shared" si="11"/>
        <v>4909.9257964385279</v>
      </c>
      <c r="CG19" s="1">
        <f t="shared" si="11"/>
        <v>4910.3556643988468</v>
      </c>
      <c r="CH19" s="1">
        <f t="shared" si="11"/>
        <v>4909.9257964385279</v>
      </c>
      <c r="CI19" s="1">
        <f t="shared" si="11"/>
        <v>4901.1851479120487</v>
      </c>
      <c r="CJ19" s="1">
        <f t="shared" si="11"/>
        <v>4910.7855323591657</v>
      </c>
      <c r="CK19" s="1">
        <f t="shared" si="11"/>
        <v>4908.6361925575748</v>
      </c>
      <c r="CL19" s="1">
        <f t="shared" si="11"/>
        <v>4914.9409226422449</v>
      </c>
      <c r="CM19" s="1">
        <f t="shared" si="11"/>
        <v>4910.9288216792747</v>
      </c>
      <c r="CN19" s="1">
        <f t="shared" si="11"/>
        <v>4907.4898779967234</v>
      </c>
      <c r="CO19" s="1">
        <f t="shared" si="11"/>
        <v>4903.6210663538577</v>
      </c>
      <c r="CP19" s="1">
        <f t="shared" si="11"/>
        <v>4916.2305265232017</v>
      </c>
      <c r="CQ19" s="1">
        <f t="shared" si="11"/>
        <v>4914.654344002035</v>
      </c>
      <c r="CR19" s="1">
        <f t="shared" si="11"/>
        <v>4911.6452682798026</v>
      </c>
      <c r="CS19" s="1">
        <f t="shared" si="11"/>
        <v>4913.3647401210783</v>
      </c>
      <c r="CT19" s="1">
        <f t="shared" si="11"/>
        <v>4909.0660605178937</v>
      </c>
      <c r="CU19" s="1">
        <f t="shared" si="11"/>
        <v>4907.7764566369369</v>
      </c>
      <c r="CV19" s="1">
        <f t="shared" si="11"/>
        <v>4914.0811867216071</v>
      </c>
      <c r="CW19" s="1">
        <f t="shared" si="11"/>
        <v>4907.6331673168279</v>
      </c>
      <c r="CX19" s="1">
        <f t="shared" si="11"/>
        <v>4914.654344002035</v>
      </c>
      <c r="CY19" s="1">
        <f t="shared" si="11"/>
        <v>4910.7855323591657</v>
      </c>
      <c r="CZ19" s="1">
        <f t="shared" si="11"/>
        <v>4899.4656760707776</v>
      </c>
      <c r="DA19" s="1">
        <f t="shared" ref="DA19:DR19" si="20">+PV(0.1,$Q19,,-DA8)</f>
        <v>4914.511054681926</v>
      </c>
      <c r="DB19" s="1">
        <f t="shared" si="20"/>
        <v>4901.9015945125821</v>
      </c>
      <c r="DC19" s="1">
        <f t="shared" si="20"/>
        <v>4907.203299356509</v>
      </c>
      <c r="DD19" s="1">
        <f t="shared" si="20"/>
        <v>4910.9288216792747</v>
      </c>
      <c r="DE19" s="1">
        <f t="shared" si="20"/>
        <v>4912.6482935205458</v>
      </c>
      <c r="DF19" s="1">
        <f t="shared" si="20"/>
        <v>4899.8955440310965</v>
      </c>
      <c r="DG19" s="1">
        <f t="shared" si="20"/>
        <v>4913.3647401210783</v>
      </c>
      <c r="DH19" s="1">
        <f t="shared" si="20"/>
        <v>4913.5080294411837</v>
      </c>
      <c r="DI19" s="1">
        <f t="shared" si="20"/>
        <v>4908.9227711977846</v>
      </c>
      <c r="DJ19" s="1">
        <f t="shared" si="20"/>
        <v>4914.511054681926</v>
      </c>
      <c r="DK19" s="1">
        <f t="shared" si="20"/>
        <v>4914.0811867216071</v>
      </c>
      <c r="DL19" s="1">
        <f t="shared" si="20"/>
        <v>4914.2244760417161</v>
      </c>
      <c r="DM19" s="1">
        <f t="shared" si="20"/>
        <v>4906.7734313961946</v>
      </c>
      <c r="DN19" s="1">
        <f t="shared" si="20"/>
        <v>4911.2154003194837</v>
      </c>
      <c r="DO19" s="1">
        <f t="shared" si="20"/>
        <v>4901.6150158723676</v>
      </c>
      <c r="DP19" s="1">
        <f t="shared" si="20"/>
        <v>4910.7855323591657</v>
      </c>
      <c r="DQ19" s="1">
        <f t="shared" si="20"/>
        <v>4905.3405381951288</v>
      </c>
      <c r="DR19" s="1">
        <f t="shared" si="20"/>
        <v>4904.4808022744955</v>
      </c>
    </row>
    <row r="20" spans="1:122" x14ac:dyDescent="0.25">
      <c r="A20" t="s">
        <v>58</v>
      </c>
      <c r="B20" t="s">
        <v>59</v>
      </c>
      <c r="C20">
        <v>8.1999999999999993</v>
      </c>
      <c r="D20">
        <v>140</v>
      </c>
      <c r="E20">
        <v>220</v>
      </c>
      <c r="F20">
        <v>193</v>
      </c>
      <c r="G20">
        <v>260</v>
      </c>
      <c r="H20" t="s">
        <v>16</v>
      </c>
      <c r="I20" t="s">
        <v>38</v>
      </c>
      <c r="J20" t="s">
        <v>18</v>
      </c>
      <c r="K20" t="s">
        <v>30</v>
      </c>
      <c r="L20" t="s">
        <v>33</v>
      </c>
      <c r="M20">
        <v>5</v>
      </c>
      <c r="N20">
        <v>30000</v>
      </c>
      <c r="O20">
        <f t="shared" si="2"/>
        <v>31800</v>
      </c>
      <c r="Q20">
        <f t="shared" si="13"/>
        <v>7</v>
      </c>
      <c r="R20" s="1">
        <f t="shared" si="14"/>
        <v>32156.950397303262</v>
      </c>
      <c r="T20" s="1">
        <f t="shared" ref="T20:CE20" si="21">+PV(0.1,$Q20,,-T9)</f>
        <v>4286.7149749867876</v>
      </c>
      <c r="U20" s="1">
        <f t="shared" si="21"/>
        <v>4285.9345346804284</v>
      </c>
      <c r="V20" s="1">
        <f t="shared" si="21"/>
        <v>4284.1135072989264</v>
      </c>
      <c r="W20" s="1">
        <f t="shared" si="21"/>
        <v>4280.8616726891014</v>
      </c>
      <c r="X20" s="1">
        <f t="shared" si="21"/>
        <v>4285.8044612960366</v>
      </c>
      <c r="Y20" s="1">
        <f t="shared" si="21"/>
        <v>4284.2435806833219</v>
      </c>
      <c r="Z20" s="1">
        <f t="shared" si="21"/>
        <v>4285.8044612960366</v>
      </c>
      <c r="AA20" s="1">
        <f t="shared" si="21"/>
        <v>4286.3247548336085</v>
      </c>
      <c r="AB20" s="1">
        <f t="shared" si="21"/>
        <v>4287.7555620619305</v>
      </c>
      <c r="AC20" s="1">
        <f t="shared" si="21"/>
        <v>4282.5526266862116</v>
      </c>
      <c r="AD20" s="1">
        <f t="shared" si="21"/>
        <v>4279.5609388451712</v>
      </c>
      <c r="AE20" s="1">
        <f t="shared" si="21"/>
        <v>4286.3247548336085</v>
      </c>
      <c r="AF20" s="1">
        <f t="shared" si="21"/>
        <v>4286.8450483711795</v>
      </c>
      <c r="AG20" s="1">
        <f t="shared" si="21"/>
        <v>4284.5037274521064</v>
      </c>
      <c r="AH20" s="1">
        <f t="shared" si="21"/>
        <v>4287.7555620619305</v>
      </c>
      <c r="AI20" s="1">
        <f t="shared" si="21"/>
        <v>4284.8939476052856</v>
      </c>
      <c r="AJ20" s="1">
        <f t="shared" si="21"/>
        <v>4278.6504251544202</v>
      </c>
      <c r="AK20" s="1">
        <f t="shared" si="21"/>
        <v>4286.0646080648239</v>
      </c>
      <c r="AL20" s="1">
        <f t="shared" si="21"/>
        <v>4282.5526266862116</v>
      </c>
      <c r="AM20" s="1">
        <f t="shared" si="21"/>
        <v>4287.3653419087514</v>
      </c>
      <c r="AN20" s="1">
        <f t="shared" si="21"/>
        <v>4286.3247548336085</v>
      </c>
      <c r="AO20" s="1">
        <f t="shared" si="21"/>
        <v>4285.4142411428575</v>
      </c>
      <c r="AP20" s="1">
        <f t="shared" si="21"/>
        <v>4284.3736540677137</v>
      </c>
      <c r="AQ20" s="1">
        <f t="shared" si="21"/>
        <v>4282.0323331486406</v>
      </c>
      <c r="AR20" s="1">
        <f t="shared" si="21"/>
        <v>4285.9345346804284</v>
      </c>
      <c r="AS20" s="1">
        <f t="shared" si="21"/>
        <v>4283.8533605301427</v>
      </c>
      <c r="AT20" s="1">
        <f t="shared" si="21"/>
        <v>4286.0646080648239</v>
      </c>
      <c r="AU20" s="1">
        <f t="shared" si="21"/>
        <v>4281.6421129954606</v>
      </c>
      <c r="AV20" s="1">
        <f t="shared" si="21"/>
        <v>4286.7149749867876</v>
      </c>
      <c r="AW20" s="1">
        <f t="shared" si="21"/>
        <v>4284.2435806833219</v>
      </c>
      <c r="AX20" s="1">
        <f t="shared" si="21"/>
        <v>4277.6098380792764</v>
      </c>
      <c r="AY20" s="1">
        <f t="shared" si="21"/>
        <v>4285.1540943740729</v>
      </c>
      <c r="AZ20" s="1">
        <f t="shared" si="21"/>
        <v>4286.1946814492167</v>
      </c>
      <c r="BA20" s="1">
        <f t="shared" si="21"/>
        <v>4272.9271962411294</v>
      </c>
      <c r="BB20" s="1">
        <f t="shared" si="21"/>
        <v>4284.5037274521064</v>
      </c>
      <c r="BC20" s="1">
        <f t="shared" si="21"/>
        <v>4285.2841677584647</v>
      </c>
      <c r="BD20" s="1">
        <f t="shared" si="21"/>
        <v>4282.5526266862116</v>
      </c>
      <c r="BE20" s="1">
        <f t="shared" si="21"/>
        <v>4284.1135072989264</v>
      </c>
      <c r="BF20" s="1">
        <f t="shared" si="21"/>
        <v>4285.8044612960366</v>
      </c>
      <c r="BG20" s="1">
        <f t="shared" si="21"/>
        <v>4285.4142411428575</v>
      </c>
      <c r="BH20" s="1">
        <f t="shared" si="21"/>
        <v>4283.7232871457472</v>
      </c>
      <c r="BI20" s="1">
        <f t="shared" si="21"/>
        <v>4287.6254886775387</v>
      </c>
      <c r="BJ20" s="1">
        <f t="shared" si="21"/>
        <v>4278.0000582324565</v>
      </c>
      <c r="BK20" s="1">
        <f t="shared" si="21"/>
        <v>4286.0646080648239</v>
      </c>
      <c r="BL20" s="1">
        <f t="shared" si="21"/>
        <v>4286.0646080648239</v>
      </c>
      <c r="BM20" s="1">
        <f t="shared" si="21"/>
        <v>4284.8939476052856</v>
      </c>
      <c r="BN20" s="1">
        <f t="shared" si="21"/>
        <v>4285.1540943740729</v>
      </c>
      <c r="BO20" s="1">
        <f t="shared" si="21"/>
        <v>4282.2924799174243</v>
      </c>
      <c r="BP20" s="1">
        <f t="shared" si="21"/>
        <v>4294.1291578971886</v>
      </c>
      <c r="BQ20" s="1">
        <f t="shared" si="21"/>
        <v>4283.2029936081753</v>
      </c>
      <c r="BR20" s="1">
        <f t="shared" si="21"/>
        <v>4276.8293977729181</v>
      </c>
      <c r="BS20" s="1">
        <f t="shared" si="21"/>
        <v>4280.8616726891014</v>
      </c>
      <c r="BT20" s="1">
        <f t="shared" si="21"/>
        <v>4284.7638742208937</v>
      </c>
      <c r="BU20" s="1">
        <f t="shared" si="21"/>
        <v>4283.8533605301427</v>
      </c>
      <c r="BV20" s="1">
        <f t="shared" si="21"/>
        <v>4280.2113057671386</v>
      </c>
      <c r="BW20" s="1">
        <f t="shared" si="21"/>
        <v>4285.8044612960366</v>
      </c>
      <c r="BX20" s="1">
        <f t="shared" si="21"/>
        <v>4284.2435806833219</v>
      </c>
      <c r="BY20" s="1">
        <f t="shared" si="21"/>
        <v>4286.3247548336085</v>
      </c>
      <c r="BZ20" s="1">
        <f t="shared" si="21"/>
        <v>4284.2435806833219</v>
      </c>
      <c r="CA20" s="1">
        <f t="shared" si="21"/>
        <v>4283.2029936081753</v>
      </c>
      <c r="CB20" s="1">
        <f t="shared" si="21"/>
        <v>4286.7149749867876</v>
      </c>
      <c r="CC20" s="1">
        <f t="shared" si="21"/>
        <v>4284.6338008364983</v>
      </c>
      <c r="CD20" s="1">
        <f t="shared" si="21"/>
        <v>4281.9022597642443</v>
      </c>
      <c r="CE20" s="1">
        <f t="shared" si="21"/>
        <v>4277.4797646948846</v>
      </c>
      <c r="CF20" s="1">
        <f t="shared" ref="CF20:DR20" si="22">+PV(0.1,$Q20,,-CF9)</f>
        <v>4281.6421129954606</v>
      </c>
      <c r="CG20" s="1">
        <f t="shared" si="22"/>
        <v>4282.0323331486406</v>
      </c>
      <c r="CH20" s="1">
        <f t="shared" si="22"/>
        <v>4281.6421129954606</v>
      </c>
      <c r="CI20" s="1">
        <f t="shared" si="22"/>
        <v>4273.707636547485</v>
      </c>
      <c r="CJ20" s="1">
        <f t="shared" si="22"/>
        <v>4282.4225533018198</v>
      </c>
      <c r="CK20" s="1">
        <f t="shared" si="22"/>
        <v>4280.4714525359223</v>
      </c>
      <c r="CL20" s="1">
        <f t="shared" si="22"/>
        <v>4286.1946814492167</v>
      </c>
      <c r="CM20" s="1">
        <f t="shared" si="22"/>
        <v>4282.5526266862116</v>
      </c>
      <c r="CN20" s="1">
        <f t="shared" si="22"/>
        <v>4279.4308654607794</v>
      </c>
      <c r="CO20" s="1">
        <f t="shared" si="22"/>
        <v>4275.9188840821662</v>
      </c>
      <c r="CP20" s="1">
        <f t="shared" si="22"/>
        <v>4287.3653419087514</v>
      </c>
      <c r="CQ20" s="1">
        <f t="shared" si="22"/>
        <v>4285.9345346804284</v>
      </c>
      <c r="CR20" s="1">
        <f t="shared" si="22"/>
        <v>4283.2029936081753</v>
      </c>
      <c r="CS20" s="1">
        <f t="shared" si="22"/>
        <v>4284.7638742208937</v>
      </c>
      <c r="CT20" s="1">
        <f t="shared" si="22"/>
        <v>4280.8616726891014</v>
      </c>
      <c r="CU20" s="1">
        <f t="shared" si="22"/>
        <v>4279.6910122295667</v>
      </c>
      <c r="CV20" s="1">
        <f t="shared" si="22"/>
        <v>4285.4142411428575</v>
      </c>
      <c r="CW20" s="1">
        <f t="shared" si="22"/>
        <v>4279.5609388451712</v>
      </c>
      <c r="CX20" s="1">
        <f t="shared" si="22"/>
        <v>4285.9345346804284</v>
      </c>
      <c r="CY20" s="1">
        <f t="shared" si="22"/>
        <v>4282.4225533018198</v>
      </c>
      <c r="CZ20" s="1">
        <f t="shared" si="22"/>
        <v>4272.1467559347702</v>
      </c>
      <c r="DA20" s="1">
        <f t="shared" si="22"/>
        <v>4285.8044612960366</v>
      </c>
      <c r="DB20" s="1">
        <f t="shared" si="22"/>
        <v>4274.3580034694523</v>
      </c>
      <c r="DC20" s="1">
        <f t="shared" si="22"/>
        <v>4279.1707186919912</v>
      </c>
      <c r="DD20" s="1">
        <f t="shared" si="22"/>
        <v>4282.5526266862116</v>
      </c>
      <c r="DE20" s="1">
        <f t="shared" si="22"/>
        <v>4284.1135072989264</v>
      </c>
      <c r="DF20" s="1">
        <f t="shared" si="22"/>
        <v>4272.5369760879503</v>
      </c>
      <c r="DG20" s="1">
        <f t="shared" si="22"/>
        <v>4284.7638742208937</v>
      </c>
      <c r="DH20" s="1">
        <f t="shared" si="22"/>
        <v>4284.8939476052856</v>
      </c>
      <c r="DI20" s="1">
        <f t="shared" si="22"/>
        <v>4280.7315993047096</v>
      </c>
      <c r="DJ20" s="1">
        <f t="shared" si="22"/>
        <v>4285.8044612960366</v>
      </c>
      <c r="DK20" s="1">
        <f t="shared" si="22"/>
        <v>4285.4142411428575</v>
      </c>
      <c r="DL20" s="1">
        <f t="shared" si="22"/>
        <v>4285.5443145272493</v>
      </c>
      <c r="DM20" s="1">
        <f t="shared" si="22"/>
        <v>4278.7804985388157</v>
      </c>
      <c r="DN20" s="1">
        <f t="shared" si="22"/>
        <v>4282.8127734549962</v>
      </c>
      <c r="DO20" s="1">
        <f t="shared" si="22"/>
        <v>4274.0978567006641</v>
      </c>
      <c r="DP20" s="1">
        <f t="shared" si="22"/>
        <v>4282.4225533018198</v>
      </c>
      <c r="DQ20" s="1">
        <f t="shared" si="22"/>
        <v>4277.4797646948846</v>
      </c>
      <c r="DR20" s="1">
        <f t="shared" si="22"/>
        <v>4276.6993243885254</v>
      </c>
    </row>
    <row r="21" spans="1:122" x14ac:dyDescent="0.25">
      <c r="A21" t="s">
        <v>60</v>
      </c>
      <c r="B21" t="s">
        <v>61</v>
      </c>
      <c r="C21">
        <v>7.3</v>
      </c>
      <c r="D21">
        <v>150</v>
      </c>
      <c r="E21">
        <v>185</v>
      </c>
      <c r="F21">
        <v>156</v>
      </c>
      <c r="G21">
        <v>260</v>
      </c>
      <c r="H21" t="s">
        <v>16</v>
      </c>
      <c r="I21" t="s">
        <v>38</v>
      </c>
      <c r="J21" t="s">
        <v>18</v>
      </c>
      <c r="K21" t="s">
        <v>24</v>
      </c>
      <c r="L21" t="s">
        <v>33</v>
      </c>
      <c r="M21">
        <v>4</v>
      </c>
      <c r="N21">
        <v>31681</v>
      </c>
      <c r="O21">
        <f t="shared" si="2"/>
        <v>33581.86</v>
      </c>
      <c r="R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</row>
    <row r="22" spans="1:122" x14ac:dyDescent="0.25">
      <c r="A22" t="s">
        <v>62</v>
      </c>
      <c r="B22" t="s">
        <v>63</v>
      </c>
      <c r="C22">
        <v>8.1</v>
      </c>
      <c r="D22">
        <v>150</v>
      </c>
      <c r="E22">
        <v>275</v>
      </c>
      <c r="F22">
        <v>164</v>
      </c>
      <c r="G22">
        <v>420</v>
      </c>
      <c r="H22" t="s">
        <v>16</v>
      </c>
      <c r="I22" t="s">
        <v>38</v>
      </c>
      <c r="J22" t="s">
        <v>18</v>
      </c>
      <c r="K22" t="s">
        <v>24</v>
      </c>
      <c r="L22" t="s">
        <v>33</v>
      </c>
      <c r="M22">
        <v>5</v>
      </c>
      <c r="N22">
        <v>29146</v>
      </c>
      <c r="O22">
        <f t="shared" si="2"/>
        <v>30894.760000000002</v>
      </c>
      <c r="R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</row>
    <row r="23" spans="1:122" x14ac:dyDescent="0.25">
      <c r="A23" t="s">
        <v>14</v>
      </c>
      <c r="B23" t="s">
        <v>64</v>
      </c>
      <c r="C23">
        <v>5.0999999999999996</v>
      </c>
      <c r="D23">
        <v>217</v>
      </c>
      <c r="E23">
        <v>425</v>
      </c>
      <c r="F23">
        <v>171</v>
      </c>
      <c r="G23">
        <v>930</v>
      </c>
      <c r="H23" t="s">
        <v>16</v>
      </c>
      <c r="I23" t="s">
        <v>17</v>
      </c>
      <c r="J23" t="s">
        <v>18</v>
      </c>
      <c r="K23" t="s">
        <v>30</v>
      </c>
      <c r="L23" t="s">
        <v>20</v>
      </c>
      <c r="M23">
        <v>7</v>
      </c>
      <c r="N23">
        <v>58620</v>
      </c>
      <c r="O23">
        <f t="shared" si="2"/>
        <v>62137.200000000004</v>
      </c>
      <c r="R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</row>
    <row r="24" spans="1:122" x14ac:dyDescent="0.25">
      <c r="A24" t="s">
        <v>65</v>
      </c>
      <c r="B24" t="s">
        <v>66</v>
      </c>
      <c r="C24">
        <v>10</v>
      </c>
      <c r="D24">
        <v>160</v>
      </c>
      <c r="E24">
        <v>290</v>
      </c>
      <c r="F24">
        <v>179</v>
      </c>
      <c r="G24">
        <v>230</v>
      </c>
      <c r="H24" t="s">
        <v>16</v>
      </c>
      <c r="I24" t="s">
        <v>23</v>
      </c>
      <c r="J24" t="s">
        <v>18</v>
      </c>
      <c r="K24" t="s">
        <v>30</v>
      </c>
      <c r="L24" t="s">
        <v>25</v>
      </c>
      <c r="M24">
        <v>5</v>
      </c>
      <c r="N24">
        <v>35000</v>
      </c>
      <c r="O24">
        <f t="shared" si="2"/>
        <v>37100</v>
      </c>
      <c r="R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</row>
    <row r="25" spans="1:122" x14ac:dyDescent="0.25">
      <c r="A25" t="s">
        <v>42</v>
      </c>
      <c r="B25" t="s">
        <v>67</v>
      </c>
      <c r="C25">
        <v>3.5</v>
      </c>
      <c r="D25">
        <v>240</v>
      </c>
      <c r="E25">
        <v>425</v>
      </c>
      <c r="F25">
        <v>197</v>
      </c>
      <c r="G25">
        <v>850</v>
      </c>
      <c r="H25" t="s">
        <v>16</v>
      </c>
      <c r="I25" t="s">
        <v>17</v>
      </c>
      <c r="J25" t="s">
        <v>18</v>
      </c>
      <c r="K25" t="s">
        <v>19</v>
      </c>
      <c r="L25" t="s">
        <v>36</v>
      </c>
      <c r="M25">
        <v>4</v>
      </c>
      <c r="N25">
        <v>125000</v>
      </c>
      <c r="O25">
        <f t="shared" si="2"/>
        <v>132500</v>
      </c>
    </row>
    <row r="26" spans="1:122" x14ac:dyDescent="0.25">
      <c r="A26" t="s">
        <v>14</v>
      </c>
      <c r="B26" t="s">
        <v>68</v>
      </c>
      <c r="C26">
        <v>3.4</v>
      </c>
      <c r="D26">
        <v>261</v>
      </c>
      <c r="E26">
        <v>435</v>
      </c>
      <c r="F26">
        <v>167</v>
      </c>
      <c r="G26">
        <v>910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  <c r="M26">
        <v>5</v>
      </c>
      <c r="N26">
        <v>61480</v>
      </c>
      <c r="O26">
        <f t="shared" si="2"/>
        <v>65168.800000000003</v>
      </c>
      <c r="R26" s="2" t="s">
        <v>177</v>
      </c>
      <c r="T26" s="1">
        <f>+NPV(10%,T3:T12)+T2</f>
        <v>-12582.673380730143</v>
      </c>
      <c r="U26" s="1">
        <f t="shared" ref="U26:CF26" si="23">+NPV(10%,U3:U12)+U2</f>
        <v>14418.663037785533</v>
      </c>
      <c r="V26" s="1">
        <f t="shared" si="23"/>
        <v>-13625.15198567789</v>
      </c>
      <c r="W26" s="1">
        <f t="shared" si="23"/>
        <v>-25952.250241862603</v>
      </c>
      <c r="X26" s="1">
        <f t="shared" si="23"/>
        <v>11240.599107538146</v>
      </c>
      <c r="Y26" s="1">
        <f t="shared" si="23"/>
        <v>-65097.508055430502</v>
      </c>
      <c r="Z26" s="1">
        <f t="shared" si="23"/>
        <v>12403.419107538146</v>
      </c>
      <c r="AA26" s="1">
        <f t="shared" si="23"/>
        <v>14759.474828527691</v>
      </c>
      <c r="AB26" s="1">
        <f t="shared" si="23"/>
        <v>-2926.721938751034</v>
      </c>
      <c r="AC26" s="1">
        <f t="shared" si="23"/>
        <v>-12113.679148646537</v>
      </c>
      <c r="AD26" s="1">
        <f t="shared" si="23"/>
        <v>-27495.329544336484</v>
      </c>
      <c r="AE26" s="1">
        <f t="shared" si="23"/>
        <v>15234.354828527692</v>
      </c>
      <c r="AF26" s="1">
        <f t="shared" si="23"/>
        <v>2984.6705495172428</v>
      </c>
      <c r="AG26" s="1">
        <f t="shared" si="23"/>
        <v>-22695.020194935722</v>
      </c>
      <c r="AH26" s="1">
        <f t="shared" si="23"/>
        <v>9709.538061248968</v>
      </c>
      <c r="AI26" s="1">
        <f t="shared" si="23"/>
        <v>2816.5515958064352</v>
      </c>
      <c r="AJ26" s="1">
        <f t="shared" si="23"/>
        <v>-145478.8570560682</v>
      </c>
      <c r="AK26" s="1">
        <f t="shared" si="23"/>
        <v>23513.646968032932</v>
      </c>
      <c r="AL26" s="1">
        <f t="shared" si="23"/>
        <v>14386.320851353463</v>
      </c>
      <c r="AM26" s="1">
        <f t="shared" si="23"/>
        <v>12650.486270506808</v>
      </c>
      <c r="AN26" s="1">
        <f t="shared" si="23"/>
        <v>15327.634828527691</v>
      </c>
      <c r="AO26" s="1">
        <f t="shared" si="23"/>
        <v>-15923.512683204019</v>
      </c>
      <c r="AP26" s="1">
        <f t="shared" si="23"/>
        <v>9103.7358748168917</v>
      </c>
      <c r="AQ26" s="1">
        <f t="shared" si="23"/>
        <v>-86318.654869636099</v>
      </c>
      <c r="AR26" s="1">
        <f t="shared" si="23"/>
        <v>-18950.13696221447</v>
      </c>
      <c r="AS26" s="1">
        <f t="shared" si="23"/>
        <v>-1501.2398461726771</v>
      </c>
      <c r="AT26" s="1">
        <f t="shared" si="23"/>
        <v>11239.906968032934</v>
      </c>
      <c r="AU26" s="1">
        <f t="shared" si="23"/>
        <v>-17885.606660378267</v>
      </c>
      <c r="AV26" s="1">
        <f t="shared" si="23"/>
        <v>5928.1066192698563</v>
      </c>
      <c r="AW26" s="1">
        <f t="shared" si="23"/>
        <v>9779.8319445694942</v>
      </c>
      <c r="AX26" s="1">
        <f t="shared" si="23"/>
        <v>-25260.428498047295</v>
      </c>
      <c r="AY26" s="1">
        <f t="shared" si="23"/>
        <v>5819.899456301202</v>
      </c>
      <c r="AZ26" s="1">
        <f t="shared" si="23"/>
        <v>13166.110898280313</v>
      </c>
      <c r="BA26" s="1">
        <f t="shared" si="23"/>
        <v>-33405.729986953258</v>
      </c>
      <c r="BB26" s="1">
        <f t="shared" si="23"/>
        <v>11600.219805064276</v>
      </c>
      <c r="BC26" s="1">
        <f t="shared" si="23"/>
        <v>6741.2233865486123</v>
      </c>
      <c r="BD26" s="1">
        <f t="shared" si="23"/>
        <v>-6813.6791486465372</v>
      </c>
      <c r="BE26" s="1">
        <f t="shared" si="23"/>
        <v>-1498.751985677889</v>
      </c>
      <c r="BF26" s="1">
        <f t="shared" si="23"/>
        <v>11096.439107538143</v>
      </c>
      <c r="BG26" s="1">
        <f t="shared" si="23"/>
        <v>-1486.3126832040143</v>
      </c>
      <c r="BH26" s="1">
        <f t="shared" si="23"/>
        <v>-38591.883776420065</v>
      </c>
      <c r="BI26" s="1">
        <f t="shared" si="23"/>
        <v>10225.57413100158</v>
      </c>
      <c r="BJ26" s="1">
        <f t="shared" si="23"/>
        <v>-40394.556707305128</v>
      </c>
      <c r="BK26" s="1">
        <f t="shared" si="23"/>
        <v>20213.866968032933</v>
      </c>
      <c r="BL26" s="1">
        <f t="shared" si="23"/>
        <v>24883.166968032932</v>
      </c>
      <c r="BM26" s="1">
        <f t="shared" si="23"/>
        <v>7161.4915958064375</v>
      </c>
      <c r="BN26" s="1">
        <f t="shared" si="23"/>
        <v>1790.8394563012043</v>
      </c>
      <c r="BO26" s="1">
        <f t="shared" si="23"/>
        <v>-62937.867009141337</v>
      </c>
      <c r="BP26" s="1">
        <f t="shared" si="23"/>
        <v>-111642.96935662904</v>
      </c>
      <c r="BQ26" s="1">
        <f t="shared" si="23"/>
        <v>7972.1205025903982</v>
      </c>
      <c r="BR26" s="1">
        <f t="shared" si="23"/>
        <v>-38080.112079531616</v>
      </c>
      <c r="BS26" s="1">
        <f t="shared" si="23"/>
        <v>-181729.85024186259</v>
      </c>
      <c r="BT26" s="1">
        <f t="shared" si="23"/>
        <v>9107.4676655590447</v>
      </c>
      <c r="BU26" s="1">
        <f t="shared" si="23"/>
        <v>3798.7601538273229</v>
      </c>
      <c r="BV26" s="1">
        <f t="shared" si="23"/>
        <v>-44985.469893099536</v>
      </c>
      <c r="BW26" s="1">
        <f t="shared" si="23"/>
        <v>8141.1591075381439</v>
      </c>
      <c r="BX26" s="1">
        <f t="shared" si="23"/>
        <v>6535.171944569498</v>
      </c>
      <c r="BY26" s="1">
        <f t="shared" si="23"/>
        <v>19944.994828527691</v>
      </c>
      <c r="BZ26" s="1">
        <f t="shared" si="23"/>
        <v>3802.4919445694977</v>
      </c>
      <c r="CA26" s="1">
        <f t="shared" si="23"/>
        <v>-56616.859497409605</v>
      </c>
      <c r="CB26" s="1">
        <f t="shared" si="23"/>
        <v>15238.08661926986</v>
      </c>
      <c r="CC26" s="1">
        <f t="shared" si="23"/>
        <v>-23350.976264688332</v>
      </c>
      <c r="CD26" s="1">
        <f t="shared" si="23"/>
        <v>-6819.8987998834928</v>
      </c>
      <c r="CE26" s="1">
        <f t="shared" si="23"/>
        <v>-33734.252428294676</v>
      </c>
      <c r="CF26" s="1">
        <f t="shared" si="23"/>
        <v>-11565.886660378266</v>
      </c>
      <c r="CG26" s="1">
        <f t="shared" ref="CG26:DR26" si="24">+NPV(10%,CG3:CG12)+CG2</f>
        <v>-69678.774869636109</v>
      </c>
      <c r="CH26" s="1">
        <f t="shared" si="24"/>
        <v>10936.853339621732</v>
      </c>
      <c r="CI26" s="1">
        <f t="shared" si="24"/>
        <v>-12198.26640546893</v>
      </c>
      <c r="CJ26" s="1">
        <f t="shared" si="24"/>
        <v>5905.0769211060688</v>
      </c>
      <c r="CK26" s="1">
        <f t="shared" si="24"/>
        <v>-20507.582032604761</v>
      </c>
      <c r="CL26" s="1">
        <f t="shared" si="24"/>
        <v>2203.5908982803085</v>
      </c>
      <c r="CM26" s="1">
        <f t="shared" si="24"/>
        <v>-1513.6791486465372</v>
      </c>
      <c r="CN26" s="1">
        <f t="shared" si="24"/>
        <v>-112843.53347458385</v>
      </c>
      <c r="CO26" s="1">
        <f t="shared" si="24"/>
        <v>-21717.119591263334</v>
      </c>
      <c r="CP26" s="1">
        <f t="shared" si="24"/>
        <v>19202.346270506809</v>
      </c>
      <c r="CQ26" s="1">
        <f t="shared" si="24"/>
        <v>9754.6630377855327</v>
      </c>
      <c r="CR26" s="1">
        <f t="shared" si="24"/>
        <v>-14757.459497409596</v>
      </c>
      <c r="CS26" s="1">
        <f t="shared" si="24"/>
        <v>22855.667665559042</v>
      </c>
      <c r="CT26" s="1">
        <f t="shared" si="24"/>
        <v>-11069.850241862594</v>
      </c>
      <c r="CU26" s="1">
        <f t="shared" si="24"/>
        <v>-111040.10561408907</v>
      </c>
      <c r="CV26" s="1">
        <f t="shared" si="24"/>
        <v>4887.4673167959845</v>
      </c>
      <c r="CW26" s="1">
        <f t="shared" si="24"/>
        <v>-63011.689544336485</v>
      </c>
      <c r="CX26" s="1">
        <f t="shared" si="24"/>
        <v>23548.443037785531</v>
      </c>
      <c r="CY26" s="1">
        <f t="shared" si="24"/>
        <v>-3528.9230788939312</v>
      </c>
      <c r="CZ26" s="1">
        <f t="shared" si="24"/>
        <v>-28782.053568437594</v>
      </c>
      <c r="DA26" s="1">
        <f t="shared" si="24"/>
        <v>9223.4191075381459</v>
      </c>
      <c r="DB26" s="1">
        <f t="shared" si="24"/>
        <v>-1592.0467542319893</v>
      </c>
      <c r="DC26" s="1">
        <f t="shared" si="24"/>
        <v>-27570.081335078627</v>
      </c>
      <c r="DD26" s="1">
        <f t="shared" si="24"/>
        <v>-4163.6791486465372</v>
      </c>
      <c r="DE26" s="1">
        <f t="shared" si="24"/>
        <v>6451.248014322111</v>
      </c>
      <c r="DF26" s="1">
        <f t="shared" si="24"/>
        <v>-53337.461777695426</v>
      </c>
      <c r="DG26" s="1">
        <f t="shared" si="24"/>
        <v>20168.567665559043</v>
      </c>
      <c r="DH26" s="1">
        <f t="shared" si="24"/>
        <v>7161.4915958064375</v>
      </c>
      <c r="DI26" s="1">
        <f t="shared" si="24"/>
        <v>-14781.094172109988</v>
      </c>
      <c r="DJ26" s="1">
        <f t="shared" si="24"/>
        <v>6043.4191075381459</v>
      </c>
      <c r="DK26" s="1">
        <f t="shared" si="24"/>
        <v>8504.1873167959857</v>
      </c>
      <c r="DL26" s="1">
        <f t="shared" si="24"/>
        <v>11093.951247043369</v>
      </c>
      <c r="DM26" s="1">
        <f t="shared" si="24"/>
        <v>-10559.753125820796</v>
      </c>
      <c r="DN26" s="1">
        <f t="shared" si="24"/>
        <v>-1511.1912881517783</v>
      </c>
      <c r="DO26" s="1">
        <f t="shared" si="24"/>
        <v>-55707.53461472677</v>
      </c>
      <c r="DP26" s="1">
        <f t="shared" si="24"/>
        <v>-6814.9230788939312</v>
      </c>
      <c r="DQ26" s="1">
        <f t="shared" si="24"/>
        <v>-22762.192428294678</v>
      </c>
      <c r="DR26" s="1">
        <f t="shared" si="24"/>
        <v>-19589.656009778999</v>
      </c>
    </row>
    <row r="27" spans="1:122" x14ac:dyDescent="0.25">
      <c r="A27" t="s">
        <v>21</v>
      </c>
      <c r="B27" t="s">
        <v>69</v>
      </c>
      <c r="C27">
        <v>7.5</v>
      </c>
      <c r="D27">
        <v>160</v>
      </c>
      <c r="E27">
        <v>420</v>
      </c>
      <c r="F27">
        <v>183</v>
      </c>
      <c r="G27">
        <v>560</v>
      </c>
      <c r="H27" t="s">
        <v>16</v>
      </c>
      <c r="I27" t="s">
        <v>23</v>
      </c>
      <c r="J27" t="s">
        <v>18</v>
      </c>
      <c r="K27" t="s">
        <v>30</v>
      </c>
      <c r="L27" t="s">
        <v>25</v>
      </c>
      <c r="M27">
        <v>5</v>
      </c>
      <c r="N27">
        <v>45000</v>
      </c>
      <c r="O27">
        <f t="shared" si="2"/>
        <v>47700</v>
      </c>
      <c r="BL27" s="6">
        <f>+IRR(BL2:BL9)</f>
        <v>0.41113236283147625</v>
      </c>
    </row>
    <row r="28" spans="1:122" x14ac:dyDescent="0.25">
      <c r="A28" t="s">
        <v>21</v>
      </c>
      <c r="B28" t="s">
        <v>70</v>
      </c>
      <c r="C28">
        <v>9</v>
      </c>
      <c r="D28">
        <v>160</v>
      </c>
      <c r="E28">
        <v>350</v>
      </c>
      <c r="F28">
        <v>166</v>
      </c>
      <c r="G28">
        <v>490</v>
      </c>
      <c r="H28" t="s">
        <v>16</v>
      </c>
      <c r="I28" t="s">
        <v>23</v>
      </c>
      <c r="J28" t="s">
        <v>18</v>
      </c>
      <c r="K28" t="s">
        <v>24</v>
      </c>
      <c r="L28" t="s">
        <v>25</v>
      </c>
      <c r="M28">
        <v>5</v>
      </c>
      <c r="N28">
        <v>33000</v>
      </c>
      <c r="O28">
        <f t="shared" si="2"/>
        <v>34980</v>
      </c>
      <c r="BL28" s="1">
        <f>+BL26/(1-BL13)</f>
        <v>1.109234403288806</v>
      </c>
    </row>
    <row r="29" spans="1:122" x14ac:dyDescent="0.25">
      <c r="A29" t="s">
        <v>71</v>
      </c>
      <c r="B29" t="s">
        <v>72</v>
      </c>
      <c r="C29">
        <v>4.9000000000000004</v>
      </c>
      <c r="D29">
        <v>180</v>
      </c>
      <c r="E29">
        <v>375</v>
      </c>
      <c r="F29">
        <v>200</v>
      </c>
      <c r="G29">
        <v>470</v>
      </c>
      <c r="H29" t="s">
        <v>16</v>
      </c>
      <c r="I29" t="s">
        <v>17</v>
      </c>
      <c r="J29" t="s">
        <v>18</v>
      </c>
      <c r="K29" t="s">
        <v>30</v>
      </c>
      <c r="L29" t="s">
        <v>25</v>
      </c>
      <c r="M29">
        <v>5</v>
      </c>
      <c r="N29">
        <v>60437</v>
      </c>
      <c r="O29">
        <f t="shared" si="2"/>
        <v>64063.22</v>
      </c>
      <c r="BL29" s="1">
        <f>+SUM(BL13:BL20)</f>
        <v>24883.166968032929</v>
      </c>
    </row>
    <row r="30" spans="1:122" x14ac:dyDescent="0.25">
      <c r="A30" t="s">
        <v>28</v>
      </c>
      <c r="B30" t="s">
        <v>73</v>
      </c>
      <c r="C30">
        <v>7.3</v>
      </c>
      <c r="D30">
        <v>150</v>
      </c>
      <c r="E30">
        <v>235</v>
      </c>
      <c r="F30">
        <v>161</v>
      </c>
      <c r="G30">
        <v>270</v>
      </c>
      <c r="H30" t="s">
        <v>16</v>
      </c>
      <c r="I30" t="s">
        <v>23</v>
      </c>
      <c r="J30" t="s">
        <v>18</v>
      </c>
      <c r="K30" t="s">
        <v>24</v>
      </c>
      <c r="L30" t="s">
        <v>33</v>
      </c>
      <c r="M30">
        <v>4</v>
      </c>
      <c r="N30">
        <v>38017</v>
      </c>
      <c r="O30">
        <f t="shared" si="2"/>
        <v>40298.020000000004</v>
      </c>
      <c r="BL30" s="1">
        <f>+BL29/(-BL2)*100</f>
        <v>110.92838526138821</v>
      </c>
    </row>
    <row r="31" spans="1:122" x14ac:dyDescent="0.25">
      <c r="A31" t="s">
        <v>39</v>
      </c>
      <c r="B31" t="s">
        <v>74</v>
      </c>
      <c r="C31">
        <v>8.5</v>
      </c>
      <c r="D31">
        <v>150</v>
      </c>
      <c r="E31">
        <v>250</v>
      </c>
      <c r="F31">
        <v>180</v>
      </c>
      <c r="G31">
        <v>380</v>
      </c>
      <c r="H31" t="s">
        <v>16</v>
      </c>
      <c r="I31" t="s">
        <v>38</v>
      </c>
      <c r="J31" t="s">
        <v>18</v>
      </c>
      <c r="K31" t="s">
        <v>30</v>
      </c>
      <c r="L31" t="s">
        <v>33</v>
      </c>
      <c r="M31">
        <v>5</v>
      </c>
      <c r="N31">
        <v>34361</v>
      </c>
      <c r="O31">
        <f t="shared" si="2"/>
        <v>36422.660000000003</v>
      </c>
    </row>
    <row r="32" spans="1:122" x14ac:dyDescent="0.25">
      <c r="A32" t="s">
        <v>42</v>
      </c>
      <c r="B32" t="s">
        <v>75</v>
      </c>
      <c r="C32">
        <v>6.8</v>
      </c>
      <c r="D32">
        <v>190</v>
      </c>
      <c r="E32">
        <v>280</v>
      </c>
      <c r="F32">
        <v>231</v>
      </c>
      <c r="G32">
        <v>450</v>
      </c>
      <c r="H32" t="s">
        <v>16</v>
      </c>
      <c r="I32" t="s">
        <v>17</v>
      </c>
      <c r="J32" t="s">
        <v>18</v>
      </c>
      <c r="K32" t="s">
        <v>30</v>
      </c>
      <c r="L32" t="s">
        <v>76</v>
      </c>
      <c r="M32">
        <v>5</v>
      </c>
      <c r="N32">
        <v>67358</v>
      </c>
      <c r="O32">
        <f t="shared" si="2"/>
        <v>71399.48000000001</v>
      </c>
    </row>
    <row r="33" spans="1:15" x14ac:dyDescent="0.25">
      <c r="A33" t="s">
        <v>77</v>
      </c>
      <c r="B33" t="s">
        <v>78</v>
      </c>
      <c r="C33">
        <v>7.8</v>
      </c>
      <c r="D33">
        <v>167</v>
      </c>
      <c r="E33">
        <v>370</v>
      </c>
      <c r="F33">
        <v>173</v>
      </c>
      <c r="G33">
        <v>350</v>
      </c>
      <c r="H33" t="s">
        <v>16</v>
      </c>
      <c r="I33" t="s">
        <v>38</v>
      </c>
      <c r="J33" t="s">
        <v>18</v>
      </c>
      <c r="K33" t="s">
        <v>30</v>
      </c>
      <c r="L33" t="s">
        <v>25</v>
      </c>
      <c r="M33">
        <v>5</v>
      </c>
      <c r="N33">
        <v>38105</v>
      </c>
      <c r="O33">
        <f t="shared" si="2"/>
        <v>40391.300000000003</v>
      </c>
    </row>
    <row r="34" spans="1:15" x14ac:dyDescent="0.25">
      <c r="A34" t="s">
        <v>79</v>
      </c>
      <c r="B34" t="s">
        <v>80</v>
      </c>
      <c r="C34">
        <v>11.4</v>
      </c>
      <c r="D34">
        <v>135</v>
      </c>
      <c r="E34">
        <v>315</v>
      </c>
      <c r="F34">
        <v>165</v>
      </c>
      <c r="G34">
        <v>230</v>
      </c>
      <c r="H34" t="s">
        <v>16</v>
      </c>
      <c r="I34" t="s">
        <v>38</v>
      </c>
      <c r="J34" t="s">
        <v>18</v>
      </c>
      <c r="K34" t="s">
        <v>24</v>
      </c>
      <c r="L34" t="s">
        <v>33</v>
      </c>
      <c r="M34">
        <v>5</v>
      </c>
      <c r="N34">
        <v>31184</v>
      </c>
      <c r="O34">
        <f t="shared" si="2"/>
        <v>33055.040000000001</v>
      </c>
    </row>
    <row r="35" spans="1:15" x14ac:dyDescent="0.25">
      <c r="A35" t="s">
        <v>14</v>
      </c>
      <c r="B35" t="s">
        <v>81</v>
      </c>
      <c r="C35">
        <v>3</v>
      </c>
      <c r="D35">
        <v>210</v>
      </c>
      <c r="E35">
        <v>750</v>
      </c>
      <c r="F35">
        <v>267</v>
      </c>
      <c r="G35">
        <v>710</v>
      </c>
      <c r="H35" t="s">
        <v>16</v>
      </c>
      <c r="I35" t="s">
        <v>17</v>
      </c>
      <c r="J35" t="s">
        <v>18</v>
      </c>
      <c r="K35" t="s">
        <v>82</v>
      </c>
      <c r="L35" t="s">
        <v>83</v>
      </c>
      <c r="M35">
        <v>6</v>
      </c>
      <c r="N35">
        <v>75000</v>
      </c>
      <c r="O35">
        <f t="shared" si="2"/>
        <v>79500</v>
      </c>
    </row>
    <row r="36" spans="1:15" x14ac:dyDescent="0.25">
      <c r="A36" t="s">
        <v>84</v>
      </c>
      <c r="B36" t="s">
        <v>85</v>
      </c>
      <c r="C36">
        <v>9</v>
      </c>
      <c r="D36">
        <v>150</v>
      </c>
      <c r="E36">
        <v>180</v>
      </c>
      <c r="F36">
        <v>178</v>
      </c>
      <c r="G36">
        <v>240</v>
      </c>
      <c r="H36" t="s">
        <v>16</v>
      </c>
      <c r="I36" t="s">
        <v>38</v>
      </c>
      <c r="J36" t="s">
        <v>18</v>
      </c>
      <c r="K36" t="s">
        <v>30</v>
      </c>
      <c r="L36" t="s">
        <v>25</v>
      </c>
      <c r="M36">
        <v>5</v>
      </c>
      <c r="N36">
        <v>32646</v>
      </c>
      <c r="O36">
        <f t="shared" si="2"/>
        <v>34604.76</v>
      </c>
    </row>
    <row r="37" spans="1:15" x14ac:dyDescent="0.25">
      <c r="A37" t="s">
        <v>46</v>
      </c>
      <c r="B37" t="s">
        <v>86</v>
      </c>
      <c r="C37">
        <v>7.3</v>
      </c>
      <c r="D37">
        <v>157</v>
      </c>
      <c r="E37">
        <v>325</v>
      </c>
      <c r="F37">
        <v>172</v>
      </c>
      <c r="G37">
        <v>390</v>
      </c>
      <c r="H37" t="s">
        <v>16</v>
      </c>
      <c r="I37" t="s">
        <v>38</v>
      </c>
      <c r="J37" t="s">
        <v>48</v>
      </c>
      <c r="K37" t="s">
        <v>24</v>
      </c>
      <c r="L37" t="s">
        <v>25</v>
      </c>
      <c r="M37">
        <v>5</v>
      </c>
      <c r="N37">
        <v>37237</v>
      </c>
      <c r="O37">
        <f t="shared" si="2"/>
        <v>39471.22</v>
      </c>
    </row>
    <row r="38" spans="1:15" x14ac:dyDescent="0.25">
      <c r="A38" t="s">
        <v>87</v>
      </c>
      <c r="B38" t="s">
        <v>88</v>
      </c>
      <c r="C38">
        <v>7.5</v>
      </c>
      <c r="D38">
        <v>160</v>
      </c>
      <c r="E38">
        <v>270</v>
      </c>
      <c r="F38">
        <v>193</v>
      </c>
      <c r="G38">
        <v>190</v>
      </c>
      <c r="H38" t="s">
        <v>16</v>
      </c>
      <c r="I38" t="s">
        <v>38</v>
      </c>
      <c r="J38" t="s">
        <v>48</v>
      </c>
      <c r="K38" t="s">
        <v>30</v>
      </c>
      <c r="L38" t="s">
        <v>25</v>
      </c>
      <c r="M38">
        <v>5</v>
      </c>
      <c r="N38">
        <v>50000</v>
      </c>
      <c r="O38">
        <f t="shared" si="2"/>
        <v>53000</v>
      </c>
    </row>
    <row r="39" spans="1:15" x14ac:dyDescent="0.25">
      <c r="A39" t="s">
        <v>89</v>
      </c>
      <c r="B39" t="s">
        <v>90</v>
      </c>
      <c r="C39">
        <v>6.5</v>
      </c>
      <c r="D39">
        <v>160</v>
      </c>
      <c r="E39">
        <v>425</v>
      </c>
      <c r="F39">
        <v>181</v>
      </c>
      <c r="G39">
        <v>570</v>
      </c>
      <c r="H39" t="s">
        <v>16</v>
      </c>
      <c r="I39" t="s">
        <v>23</v>
      </c>
      <c r="J39" t="s">
        <v>18</v>
      </c>
      <c r="K39" t="s">
        <v>24</v>
      </c>
      <c r="L39" t="s">
        <v>25</v>
      </c>
      <c r="M39">
        <v>4</v>
      </c>
      <c r="N39">
        <v>45000</v>
      </c>
      <c r="O39">
        <f t="shared" si="2"/>
        <v>47700</v>
      </c>
    </row>
    <row r="40" spans="1:15" x14ac:dyDescent="0.25">
      <c r="A40" t="s">
        <v>79</v>
      </c>
      <c r="B40" t="s">
        <v>91</v>
      </c>
      <c r="C40">
        <v>9.5</v>
      </c>
      <c r="D40">
        <v>140</v>
      </c>
      <c r="E40">
        <v>310</v>
      </c>
      <c r="F40">
        <v>168</v>
      </c>
      <c r="G40">
        <v>230</v>
      </c>
      <c r="H40" t="s">
        <v>16</v>
      </c>
      <c r="I40" t="s">
        <v>38</v>
      </c>
      <c r="J40" t="s">
        <v>18</v>
      </c>
      <c r="K40" t="s">
        <v>24</v>
      </c>
      <c r="L40" t="s">
        <v>33</v>
      </c>
      <c r="M40">
        <v>5</v>
      </c>
      <c r="N40">
        <v>33133</v>
      </c>
      <c r="O40">
        <f t="shared" si="2"/>
        <v>35120.980000000003</v>
      </c>
    </row>
    <row r="41" spans="1:15" x14ac:dyDescent="0.25">
      <c r="A41" t="s">
        <v>44</v>
      </c>
      <c r="B41" t="s">
        <v>92</v>
      </c>
      <c r="C41">
        <v>5</v>
      </c>
      <c r="D41">
        <v>200</v>
      </c>
      <c r="E41">
        <v>350</v>
      </c>
      <c r="F41">
        <v>171</v>
      </c>
      <c r="G41">
        <v>440</v>
      </c>
      <c r="H41" t="s">
        <v>16</v>
      </c>
      <c r="I41" t="s">
        <v>17</v>
      </c>
      <c r="J41" t="s">
        <v>18</v>
      </c>
      <c r="K41" t="s">
        <v>30</v>
      </c>
      <c r="L41" t="s">
        <v>25</v>
      </c>
      <c r="M41">
        <v>5</v>
      </c>
      <c r="N41">
        <v>45000</v>
      </c>
      <c r="O41">
        <f t="shared" si="2"/>
        <v>47700</v>
      </c>
    </row>
    <row r="42" spans="1:15" x14ac:dyDescent="0.25">
      <c r="A42" t="s">
        <v>14</v>
      </c>
      <c r="B42" t="s">
        <v>93</v>
      </c>
      <c r="C42">
        <v>3.8</v>
      </c>
      <c r="D42">
        <v>250</v>
      </c>
      <c r="E42">
        <v>515</v>
      </c>
      <c r="F42">
        <v>184</v>
      </c>
      <c r="G42">
        <v>560</v>
      </c>
      <c r="H42" t="s">
        <v>16</v>
      </c>
      <c r="I42" t="s">
        <v>17</v>
      </c>
      <c r="J42" t="s">
        <v>94</v>
      </c>
      <c r="K42" t="s">
        <v>27</v>
      </c>
      <c r="L42" t="s">
        <v>36</v>
      </c>
      <c r="M42">
        <v>5</v>
      </c>
      <c r="N42">
        <v>79990</v>
      </c>
      <c r="O42">
        <f t="shared" si="2"/>
        <v>84789.400000000009</v>
      </c>
    </row>
    <row r="43" spans="1:15" x14ac:dyDescent="0.25">
      <c r="A43" t="s">
        <v>49</v>
      </c>
      <c r="B43" t="s">
        <v>95</v>
      </c>
      <c r="C43">
        <v>9.9</v>
      </c>
      <c r="D43">
        <v>155</v>
      </c>
      <c r="E43">
        <v>255</v>
      </c>
      <c r="F43">
        <v>154</v>
      </c>
      <c r="G43">
        <v>210</v>
      </c>
      <c r="H43" t="s">
        <v>16</v>
      </c>
      <c r="I43" t="s">
        <v>38</v>
      </c>
      <c r="J43" t="s">
        <v>18</v>
      </c>
      <c r="K43" t="s">
        <v>30</v>
      </c>
      <c r="L43" t="s">
        <v>33</v>
      </c>
      <c r="M43">
        <v>5</v>
      </c>
      <c r="N43">
        <v>33971</v>
      </c>
      <c r="O43">
        <f t="shared" si="2"/>
        <v>36009.26</v>
      </c>
    </row>
    <row r="44" spans="1:15" x14ac:dyDescent="0.25">
      <c r="A44" t="s">
        <v>42</v>
      </c>
      <c r="B44" t="s">
        <v>96</v>
      </c>
      <c r="C44">
        <v>5.7</v>
      </c>
      <c r="D44">
        <v>200</v>
      </c>
      <c r="E44">
        <v>380</v>
      </c>
      <c r="F44">
        <v>228</v>
      </c>
      <c r="G44">
        <v>610</v>
      </c>
      <c r="H44" t="s">
        <v>16</v>
      </c>
      <c r="I44" t="s">
        <v>17</v>
      </c>
      <c r="J44" t="s">
        <v>18</v>
      </c>
      <c r="K44" t="s">
        <v>30</v>
      </c>
      <c r="L44" t="s">
        <v>76</v>
      </c>
      <c r="M44">
        <v>5</v>
      </c>
      <c r="N44">
        <v>81639</v>
      </c>
      <c r="O44">
        <f t="shared" si="2"/>
        <v>86537.340000000011</v>
      </c>
    </row>
    <row r="45" spans="1:15" x14ac:dyDescent="0.25">
      <c r="A45" t="s">
        <v>65</v>
      </c>
      <c r="B45" t="s">
        <v>97</v>
      </c>
      <c r="C45">
        <v>12.3</v>
      </c>
      <c r="D45">
        <v>130</v>
      </c>
      <c r="E45">
        <v>195</v>
      </c>
      <c r="F45">
        <v>166</v>
      </c>
      <c r="G45">
        <v>170</v>
      </c>
      <c r="H45" t="s">
        <v>16</v>
      </c>
      <c r="I45" t="s">
        <v>38</v>
      </c>
      <c r="J45" t="s">
        <v>18</v>
      </c>
      <c r="K45" t="s">
        <v>24</v>
      </c>
      <c r="L45" t="s">
        <v>57</v>
      </c>
      <c r="M45">
        <v>4</v>
      </c>
      <c r="N45">
        <v>24534</v>
      </c>
      <c r="O45">
        <f t="shared" si="2"/>
        <v>26006.04</v>
      </c>
    </row>
    <row r="46" spans="1:15" x14ac:dyDescent="0.25">
      <c r="A46" t="s">
        <v>98</v>
      </c>
      <c r="B46" t="s">
        <v>99</v>
      </c>
      <c r="C46">
        <v>12.3</v>
      </c>
      <c r="D46">
        <v>130</v>
      </c>
      <c r="E46">
        <v>195</v>
      </c>
      <c r="F46">
        <v>166</v>
      </c>
      <c r="G46">
        <v>170</v>
      </c>
      <c r="H46" t="s">
        <v>16</v>
      </c>
      <c r="I46" t="s">
        <v>38</v>
      </c>
      <c r="J46" t="s">
        <v>18</v>
      </c>
      <c r="K46" t="s">
        <v>24</v>
      </c>
      <c r="L46" t="s">
        <v>57</v>
      </c>
      <c r="M46">
        <v>4</v>
      </c>
      <c r="N46">
        <v>20129</v>
      </c>
      <c r="O46">
        <f t="shared" si="2"/>
        <v>21336.74</v>
      </c>
    </row>
    <row r="47" spans="1:15" x14ac:dyDescent="0.25">
      <c r="A47" t="s">
        <v>77</v>
      </c>
      <c r="B47" t="s">
        <v>100</v>
      </c>
      <c r="C47">
        <v>7.9</v>
      </c>
      <c r="D47">
        <v>167</v>
      </c>
      <c r="E47">
        <v>365</v>
      </c>
      <c r="F47">
        <v>175</v>
      </c>
      <c r="G47">
        <v>340</v>
      </c>
      <c r="H47" t="s">
        <v>16</v>
      </c>
      <c r="I47" t="s">
        <v>38</v>
      </c>
      <c r="J47" t="s">
        <v>18</v>
      </c>
      <c r="K47" t="s">
        <v>30</v>
      </c>
      <c r="L47" t="s">
        <v>33</v>
      </c>
      <c r="M47">
        <v>5</v>
      </c>
      <c r="N47">
        <v>36837</v>
      </c>
      <c r="O47">
        <f t="shared" si="2"/>
        <v>39047.22</v>
      </c>
    </row>
    <row r="48" spans="1:15" x14ac:dyDescent="0.25">
      <c r="A48" t="s">
        <v>62</v>
      </c>
      <c r="B48" t="s">
        <v>101</v>
      </c>
      <c r="C48">
        <v>7.3</v>
      </c>
      <c r="D48">
        <v>150</v>
      </c>
      <c r="E48">
        <v>335</v>
      </c>
      <c r="F48">
        <v>173</v>
      </c>
      <c r="G48">
        <v>210</v>
      </c>
      <c r="H48" t="s">
        <v>16</v>
      </c>
      <c r="I48" t="s">
        <v>38</v>
      </c>
      <c r="J48" t="s">
        <v>18</v>
      </c>
      <c r="K48" t="s">
        <v>102</v>
      </c>
      <c r="L48" t="s">
        <v>33</v>
      </c>
      <c r="M48">
        <v>5</v>
      </c>
      <c r="N48">
        <v>41906</v>
      </c>
      <c r="O48">
        <f t="shared" si="2"/>
        <v>44420.36</v>
      </c>
    </row>
    <row r="49" spans="1:15" x14ac:dyDescent="0.25">
      <c r="A49" t="s">
        <v>54</v>
      </c>
      <c r="B49" t="s">
        <v>103</v>
      </c>
      <c r="C49">
        <v>4</v>
      </c>
      <c r="D49">
        <v>250</v>
      </c>
      <c r="E49">
        <v>365</v>
      </c>
      <c r="F49">
        <v>195</v>
      </c>
      <c r="G49">
        <v>730</v>
      </c>
      <c r="H49" t="s">
        <v>16</v>
      </c>
      <c r="I49" t="s">
        <v>17</v>
      </c>
      <c r="J49" t="s">
        <v>18</v>
      </c>
      <c r="K49" t="s">
        <v>19</v>
      </c>
      <c r="L49" t="s">
        <v>36</v>
      </c>
      <c r="M49">
        <v>4</v>
      </c>
      <c r="N49">
        <v>102945</v>
      </c>
      <c r="O49">
        <f t="shared" si="2"/>
        <v>109121.70000000001</v>
      </c>
    </row>
    <row r="50" spans="1:15" x14ac:dyDescent="0.25">
      <c r="A50" t="s">
        <v>104</v>
      </c>
      <c r="B50" t="s">
        <v>105</v>
      </c>
      <c r="C50">
        <v>10</v>
      </c>
      <c r="D50">
        <v>150</v>
      </c>
      <c r="E50">
        <v>575</v>
      </c>
      <c r="F50">
        <v>104</v>
      </c>
      <c r="G50">
        <v>540</v>
      </c>
      <c r="H50" t="s">
        <v>16</v>
      </c>
      <c r="I50" t="s">
        <v>17</v>
      </c>
      <c r="J50" t="s">
        <v>18</v>
      </c>
      <c r="K50" t="s">
        <v>27</v>
      </c>
      <c r="L50" t="s">
        <v>36</v>
      </c>
      <c r="M50">
        <v>5</v>
      </c>
      <c r="N50">
        <v>149000</v>
      </c>
      <c r="O50">
        <f t="shared" si="2"/>
        <v>157940</v>
      </c>
    </row>
    <row r="51" spans="1:15" x14ac:dyDescent="0.25">
      <c r="A51" t="s">
        <v>106</v>
      </c>
      <c r="B51" t="s">
        <v>107</v>
      </c>
      <c r="C51">
        <v>9</v>
      </c>
      <c r="D51">
        <v>150</v>
      </c>
      <c r="E51">
        <v>335</v>
      </c>
      <c r="F51">
        <v>188</v>
      </c>
      <c r="G51">
        <v>350</v>
      </c>
      <c r="H51" t="s">
        <v>16</v>
      </c>
      <c r="I51" t="s">
        <v>38</v>
      </c>
      <c r="J51" t="s">
        <v>18</v>
      </c>
      <c r="K51" t="s">
        <v>30</v>
      </c>
      <c r="L51" t="s">
        <v>25</v>
      </c>
      <c r="M51">
        <v>5</v>
      </c>
      <c r="N51">
        <v>36057</v>
      </c>
      <c r="O51">
        <f t="shared" si="2"/>
        <v>38220.420000000006</v>
      </c>
    </row>
    <row r="52" spans="1:15" x14ac:dyDescent="0.25">
      <c r="A52" t="s">
        <v>42</v>
      </c>
      <c r="B52" t="s">
        <v>108</v>
      </c>
      <c r="C52">
        <v>5.7</v>
      </c>
      <c r="D52">
        <v>200</v>
      </c>
      <c r="E52">
        <v>365</v>
      </c>
      <c r="F52">
        <v>237</v>
      </c>
      <c r="G52">
        <v>590</v>
      </c>
      <c r="H52" t="s">
        <v>16</v>
      </c>
      <c r="I52" t="s">
        <v>17</v>
      </c>
      <c r="J52" t="s">
        <v>18</v>
      </c>
      <c r="K52" t="s">
        <v>30</v>
      </c>
      <c r="L52" t="s">
        <v>76</v>
      </c>
      <c r="M52">
        <v>5</v>
      </c>
      <c r="N52">
        <v>79445</v>
      </c>
      <c r="O52">
        <f t="shared" si="2"/>
        <v>84211.7</v>
      </c>
    </row>
    <row r="53" spans="1:15" x14ac:dyDescent="0.25">
      <c r="A53" t="s">
        <v>14</v>
      </c>
      <c r="B53" t="s">
        <v>109</v>
      </c>
      <c r="C53">
        <v>2.1</v>
      </c>
      <c r="D53">
        <v>410</v>
      </c>
      <c r="E53">
        <v>970</v>
      </c>
      <c r="F53">
        <v>206</v>
      </c>
      <c r="G53">
        <v>920</v>
      </c>
      <c r="H53" t="s">
        <v>16</v>
      </c>
      <c r="I53" t="s">
        <v>17</v>
      </c>
      <c r="J53" t="s">
        <v>18</v>
      </c>
      <c r="K53" t="s">
        <v>110</v>
      </c>
      <c r="L53" t="s">
        <v>111</v>
      </c>
      <c r="M53">
        <v>4</v>
      </c>
      <c r="N53">
        <v>215000</v>
      </c>
      <c r="O53">
        <f t="shared" si="2"/>
        <v>227900</v>
      </c>
    </row>
    <row r="54" spans="1:15" x14ac:dyDescent="0.25">
      <c r="A54" t="s">
        <v>62</v>
      </c>
      <c r="B54" t="s">
        <v>112</v>
      </c>
      <c r="C54">
        <v>8.5</v>
      </c>
      <c r="D54">
        <v>150</v>
      </c>
      <c r="E54">
        <v>255</v>
      </c>
      <c r="F54">
        <v>176</v>
      </c>
      <c r="G54">
        <v>390</v>
      </c>
      <c r="H54" t="s">
        <v>16</v>
      </c>
      <c r="I54" t="s">
        <v>38</v>
      </c>
      <c r="J54" t="s">
        <v>18</v>
      </c>
      <c r="K54" t="s">
        <v>30</v>
      </c>
      <c r="L54" t="s">
        <v>33</v>
      </c>
      <c r="M54">
        <v>5</v>
      </c>
      <c r="N54">
        <v>35000</v>
      </c>
      <c r="O54">
        <f t="shared" si="2"/>
        <v>37100</v>
      </c>
    </row>
    <row r="55" spans="1:15" x14ac:dyDescent="0.25">
      <c r="A55" t="s">
        <v>65</v>
      </c>
      <c r="B55" t="s">
        <v>113</v>
      </c>
      <c r="C55">
        <v>8.8000000000000007</v>
      </c>
      <c r="D55">
        <v>160</v>
      </c>
      <c r="E55">
        <v>420</v>
      </c>
      <c r="F55">
        <v>183</v>
      </c>
      <c r="G55">
        <v>560</v>
      </c>
      <c r="H55" t="s">
        <v>16</v>
      </c>
      <c r="I55" t="s">
        <v>23</v>
      </c>
      <c r="J55" t="s">
        <v>18</v>
      </c>
      <c r="K55" t="s">
        <v>30</v>
      </c>
      <c r="L55" t="s">
        <v>25</v>
      </c>
      <c r="M55">
        <v>5</v>
      </c>
      <c r="N55">
        <v>40000</v>
      </c>
      <c r="O55">
        <f t="shared" si="2"/>
        <v>42400</v>
      </c>
    </row>
    <row r="56" spans="1:15" x14ac:dyDescent="0.25">
      <c r="A56" t="s">
        <v>14</v>
      </c>
      <c r="B56" t="s">
        <v>114</v>
      </c>
      <c r="C56">
        <v>4.5999999999999996</v>
      </c>
      <c r="D56">
        <v>250</v>
      </c>
      <c r="E56">
        <v>450</v>
      </c>
      <c r="F56">
        <v>211</v>
      </c>
      <c r="G56">
        <v>490</v>
      </c>
      <c r="H56" t="s">
        <v>16</v>
      </c>
      <c r="I56" t="s">
        <v>17</v>
      </c>
      <c r="J56" t="s">
        <v>94</v>
      </c>
      <c r="K56" t="s">
        <v>30</v>
      </c>
      <c r="L56" t="s">
        <v>36</v>
      </c>
      <c r="M56">
        <v>7</v>
      </c>
      <c r="N56">
        <v>85990</v>
      </c>
      <c r="O56">
        <f t="shared" si="2"/>
        <v>91149.400000000009</v>
      </c>
    </row>
    <row r="57" spans="1:15" x14ac:dyDescent="0.25">
      <c r="A57" t="s">
        <v>31</v>
      </c>
      <c r="B57" t="s">
        <v>115</v>
      </c>
      <c r="C57">
        <v>8.3000000000000007</v>
      </c>
      <c r="D57">
        <v>145</v>
      </c>
      <c r="E57">
        <v>170</v>
      </c>
      <c r="F57">
        <v>168</v>
      </c>
      <c r="G57">
        <v>190</v>
      </c>
      <c r="H57" t="s">
        <v>16</v>
      </c>
      <c r="I57" t="s">
        <v>23</v>
      </c>
      <c r="J57" t="s">
        <v>18</v>
      </c>
      <c r="K57" t="s">
        <v>24</v>
      </c>
      <c r="L57" t="s">
        <v>33</v>
      </c>
      <c r="M57">
        <v>4</v>
      </c>
      <c r="N57">
        <v>35921</v>
      </c>
      <c r="O57">
        <f t="shared" si="2"/>
        <v>38076.26</v>
      </c>
    </row>
    <row r="58" spans="1:15" x14ac:dyDescent="0.25">
      <c r="A58" t="s">
        <v>116</v>
      </c>
      <c r="B58" t="s">
        <v>117</v>
      </c>
      <c r="C58">
        <v>8.6999999999999993</v>
      </c>
      <c r="D58">
        <v>150</v>
      </c>
      <c r="E58">
        <v>250</v>
      </c>
      <c r="F58">
        <v>180</v>
      </c>
      <c r="G58">
        <v>380</v>
      </c>
      <c r="H58" t="s">
        <v>16</v>
      </c>
      <c r="I58" t="s">
        <v>38</v>
      </c>
      <c r="J58" t="s">
        <v>18</v>
      </c>
      <c r="K58" t="s">
        <v>30</v>
      </c>
      <c r="L58" t="s">
        <v>33</v>
      </c>
      <c r="M58">
        <v>5</v>
      </c>
      <c r="N58">
        <v>37422</v>
      </c>
      <c r="O58">
        <f t="shared" si="2"/>
        <v>39667.32</v>
      </c>
    </row>
    <row r="59" spans="1:15" x14ac:dyDescent="0.25">
      <c r="A59" t="s">
        <v>79</v>
      </c>
      <c r="B59" t="s">
        <v>118</v>
      </c>
      <c r="C59">
        <v>12.6</v>
      </c>
      <c r="D59">
        <v>135</v>
      </c>
      <c r="E59">
        <v>130</v>
      </c>
      <c r="F59">
        <v>164</v>
      </c>
      <c r="G59">
        <v>230</v>
      </c>
      <c r="H59" t="s">
        <v>119</v>
      </c>
      <c r="I59" t="s">
        <v>23</v>
      </c>
      <c r="J59" t="s">
        <v>94</v>
      </c>
      <c r="K59" t="s">
        <v>24</v>
      </c>
      <c r="L59" t="s">
        <v>57</v>
      </c>
      <c r="M59">
        <v>4</v>
      </c>
      <c r="N59">
        <v>24790</v>
      </c>
      <c r="O59">
        <f t="shared" si="2"/>
        <v>26277.4</v>
      </c>
    </row>
    <row r="60" spans="1:15" x14ac:dyDescent="0.25">
      <c r="A60" t="s">
        <v>120</v>
      </c>
      <c r="B60" t="s">
        <v>121</v>
      </c>
      <c r="C60">
        <v>9.6999999999999993</v>
      </c>
      <c r="D60">
        <v>150</v>
      </c>
      <c r="E60">
        <v>250</v>
      </c>
      <c r="F60">
        <v>180</v>
      </c>
      <c r="G60">
        <v>380</v>
      </c>
      <c r="H60" t="s">
        <v>16</v>
      </c>
      <c r="I60" t="s">
        <v>38</v>
      </c>
      <c r="J60" t="s">
        <v>18</v>
      </c>
      <c r="K60" t="s">
        <v>30</v>
      </c>
      <c r="L60" t="s">
        <v>25</v>
      </c>
      <c r="M60">
        <v>5</v>
      </c>
      <c r="N60">
        <v>40000</v>
      </c>
      <c r="O60">
        <f t="shared" si="2"/>
        <v>42400</v>
      </c>
    </row>
    <row r="61" spans="1:15" x14ac:dyDescent="0.25">
      <c r="A61" t="s">
        <v>14</v>
      </c>
      <c r="B61" t="s">
        <v>122</v>
      </c>
      <c r="C61">
        <v>2.5</v>
      </c>
      <c r="D61">
        <v>261</v>
      </c>
      <c r="E61">
        <v>505</v>
      </c>
      <c r="F61">
        <v>188</v>
      </c>
      <c r="G61">
        <v>550</v>
      </c>
      <c r="H61" t="s">
        <v>16</v>
      </c>
      <c r="I61" t="s">
        <v>17</v>
      </c>
      <c r="J61" t="s">
        <v>94</v>
      </c>
      <c r="K61" t="s">
        <v>27</v>
      </c>
      <c r="L61" t="s">
        <v>36</v>
      </c>
      <c r="M61">
        <v>5</v>
      </c>
      <c r="N61">
        <v>96990</v>
      </c>
      <c r="O61">
        <f t="shared" si="2"/>
        <v>102809.40000000001</v>
      </c>
    </row>
    <row r="62" spans="1:15" x14ac:dyDescent="0.25">
      <c r="A62" t="s">
        <v>79</v>
      </c>
      <c r="B62" t="s">
        <v>123</v>
      </c>
      <c r="C62">
        <v>11.4</v>
      </c>
      <c r="D62">
        <v>135</v>
      </c>
      <c r="E62">
        <v>255</v>
      </c>
      <c r="F62">
        <v>161</v>
      </c>
      <c r="G62">
        <v>230</v>
      </c>
      <c r="H62" t="s">
        <v>16</v>
      </c>
      <c r="I62" t="s">
        <v>38</v>
      </c>
      <c r="J62" t="s">
        <v>18</v>
      </c>
      <c r="K62" t="s">
        <v>24</v>
      </c>
      <c r="L62" t="s">
        <v>33</v>
      </c>
      <c r="M62">
        <v>5</v>
      </c>
      <c r="N62">
        <v>29234</v>
      </c>
      <c r="O62">
        <f t="shared" si="2"/>
        <v>30988.04</v>
      </c>
    </row>
    <row r="63" spans="1:15" x14ac:dyDescent="0.25">
      <c r="A63" t="s">
        <v>14</v>
      </c>
      <c r="B63" t="s">
        <v>124</v>
      </c>
      <c r="C63">
        <v>3.7</v>
      </c>
      <c r="D63">
        <v>241</v>
      </c>
      <c r="E63">
        <v>410</v>
      </c>
      <c r="F63">
        <v>177</v>
      </c>
      <c r="G63">
        <v>900</v>
      </c>
      <c r="H63" t="s">
        <v>16</v>
      </c>
      <c r="I63" t="s">
        <v>17</v>
      </c>
      <c r="J63" t="s">
        <v>18</v>
      </c>
      <c r="K63" t="s">
        <v>30</v>
      </c>
      <c r="L63" t="s">
        <v>20</v>
      </c>
      <c r="M63">
        <v>7</v>
      </c>
      <c r="N63">
        <v>65620</v>
      </c>
      <c r="O63">
        <f t="shared" si="2"/>
        <v>69557.2</v>
      </c>
    </row>
    <row r="64" spans="1:15" x14ac:dyDescent="0.25">
      <c r="A64" t="s">
        <v>46</v>
      </c>
      <c r="B64" t="s">
        <v>125</v>
      </c>
      <c r="C64">
        <v>7.6</v>
      </c>
      <c r="D64">
        <v>160</v>
      </c>
      <c r="E64">
        <v>440</v>
      </c>
      <c r="F64">
        <v>198</v>
      </c>
      <c r="G64">
        <v>520</v>
      </c>
      <c r="H64" t="s">
        <v>16</v>
      </c>
      <c r="I64" t="s">
        <v>38</v>
      </c>
      <c r="J64" t="s">
        <v>18</v>
      </c>
      <c r="K64" t="s">
        <v>24</v>
      </c>
      <c r="L64" t="s">
        <v>25</v>
      </c>
      <c r="M64">
        <v>5</v>
      </c>
      <c r="N64">
        <v>50000</v>
      </c>
      <c r="O64">
        <f t="shared" si="2"/>
        <v>53000</v>
      </c>
    </row>
    <row r="65" spans="1:15" x14ac:dyDescent="0.25">
      <c r="A65" t="s">
        <v>126</v>
      </c>
      <c r="B65" t="s">
        <v>127</v>
      </c>
      <c r="C65">
        <v>4.8</v>
      </c>
      <c r="D65">
        <v>200</v>
      </c>
      <c r="E65">
        <v>365</v>
      </c>
      <c r="F65">
        <v>232</v>
      </c>
      <c r="G65">
        <v>340</v>
      </c>
      <c r="H65" t="s">
        <v>16</v>
      </c>
      <c r="I65" t="s">
        <v>17</v>
      </c>
      <c r="J65" t="s">
        <v>18</v>
      </c>
      <c r="K65" t="s">
        <v>30</v>
      </c>
      <c r="L65" t="s">
        <v>76</v>
      </c>
      <c r="M65">
        <v>5</v>
      </c>
      <c r="N65">
        <v>75351</v>
      </c>
      <c r="O65">
        <f t="shared" si="2"/>
        <v>79872.06</v>
      </c>
    </row>
    <row r="66" spans="1:15" x14ac:dyDescent="0.25">
      <c r="A66" t="s">
        <v>128</v>
      </c>
      <c r="B66" t="s">
        <v>129</v>
      </c>
      <c r="C66">
        <v>7</v>
      </c>
      <c r="D66">
        <v>180</v>
      </c>
      <c r="E66">
        <v>450</v>
      </c>
      <c r="F66">
        <v>200</v>
      </c>
      <c r="G66">
        <v>430</v>
      </c>
      <c r="H66" t="s">
        <v>16</v>
      </c>
      <c r="I66" t="s">
        <v>23</v>
      </c>
      <c r="J66" t="s">
        <v>18</v>
      </c>
      <c r="K66" t="s">
        <v>30</v>
      </c>
      <c r="L66" t="s">
        <v>20</v>
      </c>
      <c r="M66">
        <v>5</v>
      </c>
      <c r="N66">
        <v>54475</v>
      </c>
      <c r="O66">
        <f t="shared" si="2"/>
        <v>57743.5</v>
      </c>
    </row>
    <row r="67" spans="1:15" x14ac:dyDescent="0.25">
      <c r="A67" t="s">
        <v>54</v>
      </c>
      <c r="B67" t="s">
        <v>130</v>
      </c>
      <c r="C67">
        <v>4</v>
      </c>
      <c r="D67">
        <v>250</v>
      </c>
      <c r="E67">
        <v>425</v>
      </c>
      <c r="F67">
        <v>197</v>
      </c>
      <c r="G67">
        <v>890</v>
      </c>
      <c r="H67" t="s">
        <v>16</v>
      </c>
      <c r="I67" t="s">
        <v>17</v>
      </c>
      <c r="J67" t="s">
        <v>18</v>
      </c>
      <c r="K67" t="s">
        <v>19</v>
      </c>
      <c r="L67" t="s">
        <v>36</v>
      </c>
      <c r="M67">
        <v>4</v>
      </c>
      <c r="N67">
        <v>109302</v>
      </c>
      <c r="O67">
        <f t="shared" ref="O67:O104" si="25">+N67*1.06</f>
        <v>115860.12000000001</v>
      </c>
    </row>
    <row r="68" spans="1:15" x14ac:dyDescent="0.25">
      <c r="A68" t="s">
        <v>46</v>
      </c>
      <c r="B68" t="s">
        <v>131</v>
      </c>
      <c r="C68">
        <v>14</v>
      </c>
      <c r="D68">
        <v>123</v>
      </c>
      <c r="E68">
        <v>190</v>
      </c>
      <c r="F68">
        <v>200</v>
      </c>
      <c r="G68">
        <v>190</v>
      </c>
      <c r="H68" t="s">
        <v>16</v>
      </c>
      <c r="I68" t="s">
        <v>38</v>
      </c>
      <c r="J68" t="s">
        <v>132</v>
      </c>
      <c r="K68" t="s">
        <v>133</v>
      </c>
      <c r="L68" t="s">
        <v>83</v>
      </c>
      <c r="M68">
        <v>7</v>
      </c>
      <c r="N68">
        <v>33246</v>
      </c>
      <c r="O68">
        <f t="shared" si="25"/>
        <v>35240.76</v>
      </c>
    </row>
    <row r="69" spans="1:15" x14ac:dyDescent="0.25">
      <c r="A69" t="s">
        <v>14</v>
      </c>
      <c r="B69" t="s">
        <v>134</v>
      </c>
      <c r="C69">
        <v>5</v>
      </c>
      <c r="D69">
        <v>190</v>
      </c>
      <c r="E69">
        <v>460</v>
      </c>
      <c r="F69">
        <v>261</v>
      </c>
      <c r="G69">
        <v>710</v>
      </c>
      <c r="H69" t="s">
        <v>16</v>
      </c>
      <c r="I69" t="s">
        <v>17</v>
      </c>
      <c r="J69" t="s">
        <v>18</v>
      </c>
      <c r="K69" t="s">
        <v>82</v>
      </c>
      <c r="L69" t="s">
        <v>83</v>
      </c>
      <c r="M69">
        <v>6</v>
      </c>
      <c r="N69">
        <v>55000</v>
      </c>
      <c r="O69">
        <f t="shared" si="25"/>
        <v>58300</v>
      </c>
    </row>
    <row r="70" spans="1:15" x14ac:dyDescent="0.25">
      <c r="A70" t="s">
        <v>79</v>
      </c>
      <c r="B70" t="s">
        <v>135</v>
      </c>
      <c r="C70">
        <v>22.4</v>
      </c>
      <c r="D70">
        <v>130</v>
      </c>
      <c r="E70">
        <v>160</v>
      </c>
      <c r="F70">
        <v>194</v>
      </c>
      <c r="G70">
        <v>230</v>
      </c>
      <c r="H70" t="s">
        <v>119</v>
      </c>
      <c r="I70" t="s">
        <v>38</v>
      </c>
      <c r="J70" t="s">
        <v>94</v>
      </c>
      <c r="K70" t="s">
        <v>133</v>
      </c>
      <c r="L70" t="s">
        <v>83</v>
      </c>
      <c r="M70">
        <v>5</v>
      </c>
      <c r="N70">
        <v>38000</v>
      </c>
      <c r="O70">
        <f t="shared" si="25"/>
        <v>40280</v>
      </c>
    </row>
    <row r="71" spans="1:15" x14ac:dyDescent="0.25">
      <c r="A71" t="s">
        <v>128</v>
      </c>
      <c r="B71" t="s">
        <v>136</v>
      </c>
      <c r="C71">
        <v>6</v>
      </c>
      <c r="D71">
        <v>180</v>
      </c>
      <c r="E71">
        <v>430</v>
      </c>
      <c r="F71">
        <v>209</v>
      </c>
      <c r="G71">
        <v>410</v>
      </c>
      <c r="H71" t="s">
        <v>16</v>
      </c>
      <c r="I71" t="s">
        <v>17</v>
      </c>
      <c r="J71" t="s">
        <v>18</v>
      </c>
      <c r="K71" t="s">
        <v>30</v>
      </c>
      <c r="L71" t="s">
        <v>20</v>
      </c>
      <c r="M71">
        <v>5</v>
      </c>
      <c r="N71">
        <v>62900</v>
      </c>
      <c r="O71">
        <f t="shared" si="25"/>
        <v>66674</v>
      </c>
    </row>
    <row r="72" spans="1:15" x14ac:dyDescent="0.25">
      <c r="A72" t="s">
        <v>28</v>
      </c>
      <c r="B72" t="s">
        <v>137</v>
      </c>
      <c r="C72">
        <v>6.9</v>
      </c>
      <c r="D72">
        <v>160</v>
      </c>
      <c r="E72">
        <v>230</v>
      </c>
      <c r="F72">
        <v>165</v>
      </c>
      <c r="G72">
        <v>260</v>
      </c>
      <c r="H72" t="s">
        <v>16</v>
      </c>
      <c r="I72" t="s">
        <v>23</v>
      </c>
      <c r="J72" t="s">
        <v>18</v>
      </c>
      <c r="K72" t="s">
        <v>24</v>
      </c>
      <c r="L72" t="s">
        <v>33</v>
      </c>
      <c r="M72">
        <v>4</v>
      </c>
      <c r="N72">
        <v>41526</v>
      </c>
      <c r="O72">
        <f t="shared" si="25"/>
        <v>44017.560000000005</v>
      </c>
    </row>
    <row r="73" spans="1:15" x14ac:dyDescent="0.25">
      <c r="A73" t="s">
        <v>65</v>
      </c>
      <c r="B73" t="s">
        <v>138</v>
      </c>
      <c r="C73">
        <v>7</v>
      </c>
      <c r="D73">
        <v>160</v>
      </c>
      <c r="E73">
        <v>400</v>
      </c>
      <c r="F73">
        <v>193</v>
      </c>
      <c r="G73">
        <v>540</v>
      </c>
      <c r="H73" t="s">
        <v>16</v>
      </c>
      <c r="I73" t="s">
        <v>17</v>
      </c>
      <c r="J73" t="s">
        <v>18</v>
      </c>
      <c r="K73" t="s">
        <v>30</v>
      </c>
      <c r="L73" t="s">
        <v>25</v>
      </c>
      <c r="M73">
        <v>5</v>
      </c>
      <c r="N73">
        <v>45000</v>
      </c>
      <c r="O73">
        <f t="shared" si="25"/>
        <v>47700</v>
      </c>
    </row>
    <row r="74" spans="1:15" x14ac:dyDescent="0.25">
      <c r="A74" t="s">
        <v>54</v>
      </c>
      <c r="B74" t="s">
        <v>139</v>
      </c>
      <c r="C74">
        <v>3.5</v>
      </c>
      <c r="D74">
        <v>250</v>
      </c>
      <c r="E74">
        <v>385</v>
      </c>
      <c r="F74">
        <v>217</v>
      </c>
      <c r="G74">
        <v>770</v>
      </c>
      <c r="H74" t="s">
        <v>16</v>
      </c>
      <c r="I74" t="s">
        <v>17</v>
      </c>
      <c r="J74" t="s">
        <v>18</v>
      </c>
      <c r="K74" t="s">
        <v>140</v>
      </c>
      <c r="L74" t="s">
        <v>36</v>
      </c>
      <c r="M74">
        <v>4</v>
      </c>
      <c r="N74">
        <v>150000</v>
      </c>
      <c r="O74">
        <f t="shared" si="25"/>
        <v>159000</v>
      </c>
    </row>
    <row r="75" spans="1:15" x14ac:dyDescent="0.25">
      <c r="A75" t="s">
        <v>141</v>
      </c>
      <c r="B75" t="s">
        <v>142</v>
      </c>
      <c r="C75">
        <v>5.5</v>
      </c>
      <c r="D75">
        <v>190</v>
      </c>
      <c r="E75">
        <v>390</v>
      </c>
      <c r="F75">
        <v>244</v>
      </c>
      <c r="G75">
        <v>460</v>
      </c>
      <c r="H75" t="s">
        <v>16</v>
      </c>
      <c r="I75" t="s">
        <v>17</v>
      </c>
      <c r="J75" t="s">
        <v>18</v>
      </c>
      <c r="K75" t="s">
        <v>30</v>
      </c>
      <c r="L75" t="s">
        <v>76</v>
      </c>
      <c r="M75">
        <v>5</v>
      </c>
      <c r="N75">
        <v>64000</v>
      </c>
      <c r="O75">
        <f t="shared" si="25"/>
        <v>67840</v>
      </c>
    </row>
    <row r="76" spans="1:15" x14ac:dyDescent="0.25">
      <c r="A76" t="s">
        <v>143</v>
      </c>
      <c r="B76" t="s">
        <v>144</v>
      </c>
      <c r="C76">
        <v>9</v>
      </c>
      <c r="D76">
        <v>140</v>
      </c>
      <c r="E76">
        <v>225</v>
      </c>
      <c r="F76">
        <v>156</v>
      </c>
      <c r="G76">
        <v>270</v>
      </c>
      <c r="H76" t="s">
        <v>16</v>
      </c>
      <c r="I76" t="s">
        <v>38</v>
      </c>
      <c r="J76" t="s">
        <v>18</v>
      </c>
      <c r="K76" t="s">
        <v>24</v>
      </c>
      <c r="L76" t="s">
        <v>25</v>
      </c>
      <c r="M76">
        <v>5</v>
      </c>
      <c r="N76">
        <v>25500</v>
      </c>
      <c r="O76">
        <f t="shared" si="25"/>
        <v>27030</v>
      </c>
    </row>
    <row r="77" spans="1:15" x14ac:dyDescent="0.25">
      <c r="A77" t="s">
        <v>77</v>
      </c>
      <c r="B77" t="s">
        <v>145</v>
      </c>
      <c r="C77">
        <v>9.8000000000000007</v>
      </c>
      <c r="D77">
        <v>155</v>
      </c>
      <c r="E77">
        <v>235</v>
      </c>
      <c r="F77">
        <v>167</v>
      </c>
      <c r="G77">
        <v>230</v>
      </c>
      <c r="H77" t="s">
        <v>16</v>
      </c>
      <c r="I77" t="s">
        <v>38</v>
      </c>
      <c r="J77" t="s">
        <v>18</v>
      </c>
      <c r="K77" t="s">
        <v>30</v>
      </c>
      <c r="L77" t="s">
        <v>25</v>
      </c>
      <c r="M77">
        <v>5</v>
      </c>
      <c r="N77">
        <v>34400</v>
      </c>
      <c r="O77">
        <f t="shared" si="25"/>
        <v>36464</v>
      </c>
    </row>
    <row r="78" spans="1:15" x14ac:dyDescent="0.25">
      <c r="A78" t="s">
        <v>42</v>
      </c>
      <c r="B78" t="s">
        <v>146</v>
      </c>
      <c r="C78">
        <v>6.3</v>
      </c>
      <c r="D78">
        <v>180</v>
      </c>
      <c r="E78">
        <v>410</v>
      </c>
      <c r="F78">
        <v>188</v>
      </c>
      <c r="G78">
        <v>550</v>
      </c>
      <c r="H78" t="s">
        <v>16</v>
      </c>
      <c r="I78" t="s">
        <v>17</v>
      </c>
      <c r="J78" t="s">
        <v>18</v>
      </c>
      <c r="K78" t="s">
        <v>30</v>
      </c>
      <c r="L78" t="s">
        <v>20</v>
      </c>
      <c r="M78">
        <v>5</v>
      </c>
      <c r="N78">
        <v>57500</v>
      </c>
      <c r="O78">
        <f t="shared" si="25"/>
        <v>60950</v>
      </c>
    </row>
    <row r="79" spans="1:15" x14ac:dyDescent="0.25">
      <c r="A79" t="s">
        <v>147</v>
      </c>
      <c r="B79" t="s">
        <v>148</v>
      </c>
      <c r="C79">
        <v>12.7</v>
      </c>
      <c r="D79">
        <v>130</v>
      </c>
      <c r="E79">
        <v>95</v>
      </c>
      <c r="F79">
        <v>176</v>
      </c>
      <c r="G79">
        <v>230</v>
      </c>
      <c r="H79" t="s">
        <v>119</v>
      </c>
      <c r="I79" t="s">
        <v>23</v>
      </c>
      <c r="J79" t="s">
        <v>94</v>
      </c>
      <c r="K79" t="s">
        <v>24</v>
      </c>
      <c r="L79" t="s">
        <v>57</v>
      </c>
      <c r="M79">
        <v>4</v>
      </c>
      <c r="N79">
        <v>22030</v>
      </c>
      <c r="O79">
        <f t="shared" si="25"/>
        <v>23351.800000000003</v>
      </c>
    </row>
    <row r="80" spans="1:15" x14ac:dyDescent="0.25">
      <c r="A80" t="s">
        <v>128</v>
      </c>
      <c r="B80" t="s">
        <v>149</v>
      </c>
      <c r="C80">
        <v>6</v>
      </c>
      <c r="D80">
        <v>180</v>
      </c>
      <c r="E80">
        <v>340</v>
      </c>
      <c r="F80">
        <v>206</v>
      </c>
      <c r="G80">
        <v>360</v>
      </c>
      <c r="H80" t="s">
        <v>16</v>
      </c>
      <c r="I80" t="s">
        <v>17</v>
      </c>
      <c r="J80" t="s">
        <v>18</v>
      </c>
      <c r="K80" t="s">
        <v>30</v>
      </c>
      <c r="L80" t="s">
        <v>20</v>
      </c>
      <c r="M80">
        <v>5</v>
      </c>
      <c r="N80">
        <v>54000</v>
      </c>
      <c r="O80">
        <f t="shared" si="25"/>
        <v>57240</v>
      </c>
    </row>
    <row r="81" spans="1:15" x14ac:dyDescent="0.25">
      <c r="A81" t="s">
        <v>54</v>
      </c>
      <c r="B81" t="s">
        <v>150</v>
      </c>
      <c r="C81">
        <v>3.2</v>
      </c>
      <c r="D81">
        <v>260</v>
      </c>
      <c r="E81">
        <v>390</v>
      </c>
      <c r="F81">
        <v>215</v>
      </c>
      <c r="G81">
        <v>810</v>
      </c>
      <c r="H81" t="s">
        <v>16</v>
      </c>
      <c r="I81" t="s">
        <v>17</v>
      </c>
      <c r="J81" t="s">
        <v>18</v>
      </c>
      <c r="K81" t="s">
        <v>19</v>
      </c>
      <c r="L81" t="s">
        <v>36</v>
      </c>
      <c r="M81">
        <v>4</v>
      </c>
      <c r="N81">
        <v>148301</v>
      </c>
      <c r="O81">
        <f t="shared" si="25"/>
        <v>157199.06</v>
      </c>
    </row>
    <row r="82" spans="1:15" x14ac:dyDescent="0.25">
      <c r="A82" t="s">
        <v>21</v>
      </c>
      <c r="B82" t="s">
        <v>151</v>
      </c>
      <c r="C82">
        <v>7.3</v>
      </c>
      <c r="D82">
        <v>160</v>
      </c>
      <c r="E82">
        <v>340</v>
      </c>
      <c r="F82">
        <v>171</v>
      </c>
      <c r="G82">
        <v>470</v>
      </c>
      <c r="H82" t="s">
        <v>16</v>
      </c>
      <c r="I82" t="s">
        <v>23</v>
      </c>
      <c r="J82" t="s">
        <v>18</v>
      </c>
      <c r="K82" t="s">
        <v>24</v>
      </c>
      <c r="L82" t="s">
        <v>25</v>
      </c>
      <c r="M82">
        <v>5</v>
      </c>
      <c r="N82">
        <v>38987</v>
      </c>
      <c r="O82">
        <f t="shared" si="25"/>
        <v>41326.22</v>
      </c>
    </row>
    <row r="83" spans="1:15" x14ac:dyDescent="0.25">
      <c r="A83" t="s">
        <v>14</v>
      </c>
      <c r="B83" t="s">
        <v>152</v>
      </c>
      <c r="C83">
        <v>2.8</v>
      </c>
      <c r="D83">
        <v>250</v>
      </c>
      <c r="E83">
        <v>440</v>
      </c>
      <c r="F83">
        <v>216</v>
      </c>
      <c r="G83">
        <v>480</v>
      </c>
      <c r="H83" t="s">
        <v>16</v>
      </c>
      <c r="I83" t="s">
        <v>17</v>
      </c>
      <c r="J83" t="s">
        <v>94</v>
      </c>
      <c r="K83" t="s">
        <v>30</v>
      </c>
      <c r="L83" t="s">
        <v>36</v>
      </c>
      <c r="M83">
        <v>7</v>
      </c>
      <c r="N83">
        <v>102990</v>
      </c>
      <c r="O83">
        <f t="shared" si="25"/>
        <v>109169.40000000001</v>
      </c>
    </row>
    <row r="84" spans="1:15" x14ac:dyDescent="0.25">
      <c r="A84" t="s">
        <v>147</v>
      </c>
      <c r="B84" t="s">
        <v>153</v>
      </c>
      <c r="C84">
        <v>11.6</v>
      </c>
      <c r="D84">
        <v>130</v>
      </c>
      <c r="E84">
        <v>100</v>
      </c>
      <c r="F84">
        <v>167</v>
      </c>
      <c r="G84">
        <v>230</v>
      </c>
      <c r="H84" t="s">
        <v>119</v>
      </c>
      <c r="I84" t="s">
        <v>23</v>
      </c>
      <c r="J84" t="s">
        <v>94</v>
      </c>
      <c r="K84" t="s">
        <v>24</v>
      </c>
      <c r="L84" t="s">
        <v>57</v>
      </c>
      <c r="M84">
        <v>2</v>
      </c>
      <c r="N84">
        <v>21387</v>
      </c>
      <c r="O84">
        <f t="shared" si="25"/>
        <v>22670.22</v>
      </c>
    </row>
    <row r="85" spans="1:15" x14ac:dyDescent="0.25">
      <c r="A85" t="s">
        <v>128</v>
      </c>
      <c r="B85" t="s">
        <v>154</v>
      </c>
      <c r="C85">
        <v>6.6</v>
      </c>
      <c r="D85">
        <v>180</v>
      </c>
      <c r="E85">
        <v>360</v>
      </c>
      <c r="F85">
        <v>194</v>
      </c>
      <c r="G85">
        <v>380</v>
      </c>
      <c r="H85" t="s">
        <v>16</v>
      </c>
      <c r="I85" t="s">
        <v>23</v>
      </c>
      <c r="J85" t="s">
        <v>18</v>
      </c>
      <c r="K85" t="s">
        <v>30</v>
      </c>
      <c r="L85" t="s">
        <v>20</v>
      </c>
      <c r="M85">
        <v>5</v>
      </c>
      <c r="N85">
        <v>46900</v>
      </c>
      <c r="O85">
        <f t="shared" si="25"/>
        <v>49714</v>
      </c>
    </row>
    <row r="86" spans="1:15" x14ac:dyDescent="0.25">
      <c r="A86" t="s">
        <v>44</v>
      </c>
      <c r="B86" t="s">
        <v>155</v>
      </c>
      <c r="C86">
        <v>10</v>
      </c>
      <c r="D86">
        <v>140</v>
      </c>
      <c r="E86">
        <v>330</v>
      </c>
      <c r="F86">
        <v>273</v>
      </c>
      <c r="G86">
        <v>290</v>
      </c>
      <c r="H86" t="s">
        <v>16</v>
      </c>
      <c r="I86" t="s">
        <v>38</v>
      </c>
      <c r="J86" t="s">
        <v>18</v>
      </c>
      <c r="K86" t="s">
        <v>133</v>
      </c>
      <c r="L86" t="s">
        <v>83</v>
      </c>
      <c r="M86">
        <v>7</v>
      </c>
      <c r="N86">
        <v>70631</v>
      </c>
      <c r="O86">
        <f t="shared" si="25"/>
        <v>74868.86</v>
      </c>
    </row>
    <row r="87" spans="1:15" x14ac:dyDescent="0.25">
      <c r="A87" t="s">
        <v>156</v>
      </c>
      <c r="B87" t="s">
        <v>157</v>
      </c>
      <c r="C87">
        <v>9</v>
      </c>
      <c r="D87">
        <v>150</v>
      </c>
      <c r="E87">
        <v>250</v>
      </c>
      <c r="F87">
        <v>168</v>
      </c>
      <c r="G87">
        <v>330</v>
      </c>
      <c r="H87" t="s">
        <v>16</v>
      </c>
      <c r="I87" t="s">
        <v>38</v>
      </c>
      <c r="J87" t="s">
        <v>18</v>
      </c>
      <c r="K87" t="s">
        <v>24</v>
      </c>
      <c r="L87" t="s">
        <v>33</v>
      </c>
      <c r="M87">
        <v>4</v>
      </c>
      <c r="N87">
        <v>34900</v>
      </c>
      <c r="O87">
        <f t="shared" si="25"/>
        <v>36994</v>
      </c>
    </row>
    <row r="88" spans="1:15" x14ac:dyDescent="0.25">
      <c r="A88" t="s">
        <v>14</v>
      </c>
      <c r="B88" t="s">
        <v>158</v>
      </c>
      <c r="C88">
        <v>7</v>
      </c>
      <c r="D88">
        <v>180</v>
      </c>
      <c r="E88">
        <v>390</v>
      </c>
      <c r="F88">
        <v>256</v>
      </c>
      <c r="G88">
        <v>740</v>
      </c>
      <c r="H88" t="s">
        <v>16</v>
      </c>
      <c r="I88" t="s">
        <v>23</v>
      </c>
      <c r="J88" t="s">
        <v>18</v>
      </c>
      <c r="K88" t="s">
        <v>82</v>
      </c>
      <c r="L88" t="s">
        <v>83</v>
      </c>
      <c r="M88">
        <v>6</v>
      </c>
      <c r="N88">
        <v>45000</v>
      </c>
      <c r="O88">
        <f t="shared" si="25"/>
        <v>47700</v>
      </c>
    </row>
    <row r="89" spans="1:15" x14ac:dyDescent="0.25">
      <c r="A89" t="s">
        <v>42</v>
      </c>
      <c r="B89" t="s">
        <v>159</v>
      </c>
      <c r="C89">
        <v>6.8</v>
      </c>
      <c r="D89">
        <v>190</v>
      </c>
      <c r="E89">
        <v>295</v>
      </c>
      <c r="F89">
        <v>219</v>
      </c>
      <c r="G89">
        <v>470</v>
      </c>
      <c r="H89" t="s">
        <v>16</v>
      </c>
      <c r="I89" t="s">
        <v>17</v>
      </c>
      <c r="J89" t="s">
        <v>18</v>
      </c>
      <c r="K89" t="s">
        <v>30</v>
      </c>
      <c r="L89" t="s">
        <v>76</v>
      </c>
      <c r="M89">
        <v>5</v>
      </c>
      <c r="N89">
        <v>69551</v>
      </c>
      <c r="O89">
        <f t="shared" si="25"/>
        <v>73724.06</v>
      </c>
    </row>
    <row r="90" spans="1:15" x14ac:dyDescent="0.25">
      <c r="A90" t="s">
        <v>65</v>
      </c>
      <c r="B90" t="s">
        <v>160</v>
      </c>
      <c r="C90">
        <v>6.2</v>
      </c>
      <c r="D90">
        <v>180</v>
      </c>
      <c r="E90">
        <v>400</v>
      </c>
      <c r="F90">
        <v>193</v>
      </c>
      <c r="G90">
        <v>540</v>
      </c>
      <c r="H90" t="s">
        <v>16</v>
      </c>
      <c r="I90" t="s">
        <v>17</v>
      </c>
      <c r="J90" t="s">
        <v>18</v>
      </c>
      <c r="K90" t="s">
        <v>30</v>
      </c>
      <c r="L90" t="s">
        <v>25</v>
      </c>
      <c r="M90">
        <v>5</v>
      </c>
      <c r="N90">
        <v>47500</v>
      </c>
      <c r="O90">
        <f t="shared" si="25"/>
        <v>50350</v>
      </c>
    </row>
    <row r="91" spans="1:15" x14ac:dyDescent="0.25">
      <c r="A91" t="s">
        <v>65</v>
      </c>
      <c r="B91" t="s">
        <v>161</v>
      </c>
      <c r="C91">
        <v>9</v>
      </c>
      <c r="D91">
        <v>160</v>
      </c>
      <c r="E91">
        <v>320</v>
      </c>
      <c r="F91">
        <v>181</v>
      </c>
      <c r="G91">
        <v>440</v>
      </c>
      <c r="H91" t="s">
        <v>16</v>
      </c>
      <c r="I91" t="s">
        <v>23</v>
      </c>
      <c r="J91" t="s">
        <v>18</v>
      </c>
      <c r="K91" t="s">
        <v>30</v>
      </c>
      <c r="L91" t="s">
        <v>25</v>
      </c>
      <c r="M91">
        <v>5</v>
      </c>
      <c r="N91">
        <v>37500</v>
      </c>
      <c r="O91">
        <f t="shared" si="25"/>
        <v>39750</v>
      </c>
    </row>
    <row r="92" spans="1:15" x14ac:dyDescent="0.25">
      <c r="A92" t="s">
        <v>42</v>
      </c>
      <c r="B92" t="s">
        <v>162</v>
      </c>
      <c r="C92">
        <v>4.5</v>
      </c>
      <c r="D92">
        <v>210</v>
      </c>
      <c r="E92">
        <v>320</v>
      </c>
      <c r="F92">
        <v>270</v>
      </c>
      <c r="G92">
        <v>510</v>
      </c>
      <c r="H92" t="s">
        <v>16</v>
      </c>
      <c r="I92" t="s">
        <v>17</v>
      </c>
      <c r="J92" t="s">
        <v>18</v>
      </c>
      <c r="K92" t="s">
        <v>30</v>
      </c>
      <c r="L92" t="s">
        <v>76</v>
      </c>
      <c r="M92">
        <v>5</v>
      </c>
      <c r="N92">
        <v>93800</v>
      </c>
      <c r="O92">
        <f t="shared" si="25"/>
        <v>99428</v>
      </c>
    </row>
    <row r="93" spans="1:15" x14ac:dyDescent="0.25">
      <c r="A93" t="s">
        <v>147</v>
      </c>
      <c r="B93" t="s">
        <v>163</v>
      </c>
      <c r="C93">
        <v>11.9</v>
      </c>
      <c r="D93">
        <v>130</v>
      </c>
      <c r="E93">
        <v>95</v>
      </c>
      <c r="F93">
        <v>176</v>
      </c>
      <c r="G93">
        <v>230</v>
      </c>
      <c r="H93" t="s">
        <v>119</v>
      </c>
      <c r="I93" t="s">
        <v>23</v>
      </c>
      <c r="J93" t="s">
        <v>94</v>
      </c>
      <c r="K93" t="s">
        <v>110</v>
      </c>
      <c r="L93" t="s">
        <v>57</v>
      </c>
      <c r="M93">
        <v>2</v>
      </c>
      <c r="N93">
        <v>24565</v>
      </c>
      <c r="O93">
        <f t="shared" si="25"/>
        <v>26038.9</v>
      </c>
    </row>
    <row r="94" spans="1:15" x14ac:dyDescent="0.25">
      <c r="A94" t="s">
        <v>77</v>
      </c>
      <c r="B94" t="s">
        <v>100</v>
      </c>
      <c r="C94">
        <v>7.9</v>
      </c>
      <c r="D94">
        <v>167</v>
      </c>
      <c r="E94">
        <v>365</v>
      </c>
      <c r="F94">
        <v>175</v>
      </c>
      <c r="G94">
        <v>320</v>
      </c>
      <c r="H94" t="s">
        <v>16</v>
      </c>
      <c r="I94" t="s">
        <v>38</v>
      </c>
      <c r="J94" t="s">
        <v>18</v>
      </c>
      <c r="K94" t="s">
        <v>30</v>
      </c>
      <c r="L94" t="s">
        <v>33</v>
      </c>
      <c r="M94">
        <v>5</v>
      </c>
      <c r="N94">
        <v>36837</v>
      </c>
      <c r="O94">
        <f t="shared" si="25"/>
        <v>39047.22</v>
      </c>
    </row>
    <row r="95" spans="1:15" x14ac:dyDescent="0.25">
      <c r="A95" t="s">
        <v>46</v>
      </c>
      <c r="B95" t="s">
        <v>164</v>
      </c>
      <c r="C95">
        <v>5.7</v>
      </c>
      <c r="D95">
        <v>200</v>
      </c>
      <c r="E95">
        <v>420</v>
      </c>
      <c r="F95">
        <v>207</v>
      </c>
      <c r="G95">
        <v>500</v>
      </c>
      <c r="H95" t="s">
        <v>16</v>
      </c>
      <c r="I95" t="s">
        <v>17</v>
      </c>
      <c r="J95" t="s">
        <v>18</v>
      </c>
      <c r="K95" t="s">
        <v>24</v>
      </c>
      <c r="L95" t="s">
        <v>25</v>
      </c>
      <c r="M95">
        <v>5</v>
      </c>
      <c r="N95">
        <v>57500</v>
      </c>
      <c r="O95">
        <f t="shared" si="25"/>
        <v>60950</v>
      </c>
    </row>
    <row r="96" spans="1:15" x14ac:dyDescent="0.25">
      <c r="A96" t="s">
        <v>156</v>
      </c>
      <c r="B96" t="s">
        <v>165</v>
      </c>
      <c r="C96">
        <v>9</v>
      </c>
      <c r="D96">
        <v>150</v>
      </c>
      <c r="E96">
        <v>250</v>
      </c>
      <c r="F96">
        <v>168</v>
      </c>
      <c r="G96">
        <v>330</v>
      </c>
      <c r="H96" t="s">
        <v>16</v>
      </c>
      <c r="I96" t="s">
        <v>38</v>
      </c>
      <c r="J96" t="s">
        <v>18</v>
      </c>
      <c r="K96" t="s">
        <v>110</v>
      </c>
      <c r="L96" t="s">
        <v>33</v>
      </c>
      <c r="M96">
        <v>4</v>
      </c>
      <c r="N96">
        <v>37900</v>
      </c>
      <c r="O96">
        <f t="shared" si="25"/>
        <v>40174</v>
      </c>
    </row>
    <row r="97" spans="1:15" x14ac:dyDescent="0.25">
      <c r="A97" t="s">
        <v>21</v>
      </c>
      <c r="B97" t="s">
        <v>166</v>
      </c>
      <c r="C97">
        <v>7.3</v>
      </c>
      <c r="D97">
        <v>160</v>
      </c>
      <c r="E97">
        <v>340</v>
      </c>
      <c r="F97">
        <v>171</v>
      </c>
      <c r="G97">
        <v>470</v>
      </c>
      <c r="H97" t="s">
        <v>16</v>
      </c>
      <c r="I97" t="s">
        <v>23</v>
      </c>
      <c r="J97" t="s">
        <v>18</v>
      </c>
      <c r="K97" t="s">
        <v>24</v>
      </c>
      <c r="L97" t="s">
        <v>25</v>
      </c>
      <c r="M97">
        <v>5</v>
      </c>
      <c r="N97">
        <v>35575</v>
      </c>
      <c r="O97">
        <f t="shared" si="25"/>
        <v>37709.5</v>
      </c>
    </row>
    <row r="98" spans="1:15" x14ac:dyDescent="0.25">
      <c r="A98" t="s">
        <v>77</v>
      </c>
      <c r="B98" t="s">
        <v>167</v>
      </c>
      <c r="C98">
        <v>9.9</v>
      </c>
      <c r="D98">
        <v>157</v>
      </c>
      <c r="E98">
        <v>230</v>
      </c>
      <c r="F98">
        <v>170</v>
      </c>
      <c r="G98">
        <v>220</v>
      </c>
      <c r="H98" t="s">
        <v>16</v>
      </c>
      <c r="I98" t="s">
        <v>38</v>
      </c>
      <c r="J98" t="s">
        <v>18</v>
      </c>
      <c r="K98" t="s">
        <v>30</v>
      </c>
      <c r="L98" t="s">
        <v>33</v>
      </c>
      <c r="M98">
        <v>5</v>
      </c>
      <c r="N98">
        <v>33133</v>
      </c>
      <c r="O98">
        <f t="shared" si="25"/>
        <v>35120.980000000003</v>
      </c>
    </row>
    <row r="99" spans="1:15" x14ac:dyDescent="0.25">
      <c r="A99" t="s">
        <v>141</v>
      </c>
      <c r="B99" t="s">
        <v>168</v>
      </c>
      <c r="C99">
        <v>7.5</v>
      </c>
      <c r="D99">
        <v>190</v>
      </c>
      <c r="E99">
        <v>325</v>
      </c>
      <c r="F99">
        <v>222</v>
      </c>
      <c r="G99">
        <v>420</v>
      </c>
      <c r="H99" t="s">
        <v>16</v>
      </c>
      <c r="I99" t="s">
        <v>23</v>
      </c>
      <c r="J99" t="s">
        <v>18</v>
      </c>
      <c r="K99" t="s">
        <v>30</v>
      </c>
      <c r="L99" t="s">
        <v>76</v>
      </c>
      <c r="M99">
        <v>5</v>
      </c>
      <c r="N99">
        <v>53500</v>
      </c>
      <c r="O99">
        <f t="shared" si="25"/>
        <v>56710</v>
      </c>
    </row>
    <row r="100" spans="1:15" x14ac:dyDescent="0.25">
      <c r="A100" t="s">
        <v>46</v>
      </c>
      <c r="B100" t="s">
        <v>169</v>
      </c>
      <c r="C100">
        <v>7.5</v>
      </c>
      <c r="D100">
        <v>160</v>
      </c>
      <c r="E100">
        <v>330</v>
      </c>
      <c r="F100">
        <v>191</v>
      </c>
      <c r="G100">
        <v>440</v>
      </c>
      <c r="H100" t="s">
        <v>16</v>
      </c>
      <c r="I100" t="s">
        <v>38</v>
      </c>
      <c r="J100" t="s">
        <v>18</v>
      </c>
      <c r="K100" t="s">
        <v>24</v>
      </c>
      <c r="L100" t="s">
        <v>25</v>
      </c>
      <c r="M100">
        <v>5</v>
      </c>
      <c r="N100">
        <v>45000</v>
      </c>
      <c r="O100">
        <f t="shared" si="25"/>
        <v>47700</v>
      </c>
    </row>
    <row r="101" spans="1:15" x14ac:dyDescent="0.25">
      <c r="A101" t="s">
        <v>42</v>
      </c>
      <c r="B101" t="s">
        <v>170</v>
      </c>
      <c r="C101">
        <v>4.5</v>
      </c>
      <c r="D101">
        <v>210</v>
      </c>
      <c r="E101">
        <v>335</v>
      </c>
      <c r="F101">
        <v>258</v>
      </c>
      <c r="G101">
        <v>540</v>
      </c>
      <c r="H101" t="s">
        <v>16</v>
      </c>
      <c r="I101" t="s">
        <v>17</v>
      </c>
      <c r="J101" t="s">
        <v>18</v>
      </c>
      <c r="K101" t="s">
        <v>30</v>
      </c>
      <c r="L101" t="s">
        <v>76</v>
      </c>
      <c r="M101">
        <v>5</v>
      </c>
      <c r="N101">
        <v>96050</v>
      </c>
      <c r="O101">
        <f t="shared" si="25"/>
        <v>101813</v>
      </c>
    </row>
    <row r="102" spans="1:15" x14ac:dyDescent="0.25">
      <c r="A102" t="s">
        <v>46</v>
      </c>
      <c r="B102" t="s">
        <v>171</v>
      </c>
      <c r="C102">
        <v>5.9</v>
      </c>
      <c r="D102">
        <v>200</v>
      </c>
      <c r="E102">
        <v>325</v>
      </c>
      <c r="F102">
        <v>194</v>
      </c>
      <c r="G102">
        <v>440</v>
      </c>
      <c r="H102" t="s">
        <v>16</v>
      </c>
      <c r="I102" t="s">
        <v>17</v>
      </c>
      <c r="J102" t="s">
        <v>18</v>
      </c>
      <c r="K102" t="s">
        <v>24</v>
      </c>
      <c r="L102" t="s">
        <v>25</v>
      </c>
      <c r="M102">
        <v>5</v>
      </c>
      <c r="N102">
        <v>50000</v>
      </c>
      <c r="O102">
        <f t="shared" si="25"/>
        <v>53000</v>
      </c>
    </row>
    <row r="103" spans="1:15" x14ac:dyDescent="0.25">
      <c r="A103" t="s">
        <v>46</v>
      </c>
      <c r="B103" t="s">
        <v>172</v>
      </c>
      <c r="C103">
        <v>5.0999999999999996</v>
      </c>
      <c r="D103">
        <v>200</v>
      </c>
      <c r="E103">
        <v>375</v>
      </c>
      <c r="F103">
        <v>232</v>
      </c>
      <c r="G103">
        <v>450</v>
      </c>
      <c r="H103" t="s">
        <v>16</v>
      </c>
      <c r="I103" t="s">
        <v>17</v>
      </c>
      <c r="J103" t="s">
        <v>18</v>
      </c>
      <c r="K103" t="s">
        <v>24</v>
      </c>
      <c r="L103" t="s">
        <v>25</v>
      </c>
      <c r="M103">
        <v>5</v>
      </c>
      <c r="N103">
        <v>65000</v>
      </c>
      <c r="O103">
        <f t="shared" si="25"/>
        <v>68900</v>
      </c>
    </row>
    <row r="104" spans="1:15" x14ac:dyDescent="0.25">
      <c r="A104" t="s">
        <v>141</v>
      </c>
      <c r="B104" t="s">
        <v>173</v>
      </c>
      <c r="C104">
        <v>7.5</v>
      </c>
      <c r="D104">
        <v>190</v>
      </c>
      <c r="E104">
        <v>400</v>
      </c>
      <c r="F104">
        <v>238</v>
      </c>
      <c r="G104">
        <v>480</v>
      </c>
      <c r="H104" t="s">
        <v>16</v>
      </c>
      <c r="I104" t="s">
        <v>17</v>
      </c>
      <c r="J104" t="s">
        <v>18</v>
      </c>
      <c r="K104" t="s">
        <v>30</v>
      </c>
      <c r="L104" t="s">
        <v>76</v>
      </c>
      <c r="M104">
        <v>5</v>
      </c>
      <c r="N104">
        <v>62000</v>
      </c>
      <c r="O104">
        <f t="shared" si="25"/>
        <v>65720</v>
      </c>
    </row>
  </sheetData>
  <autoFilter ref="A1:DR104" xr:uid="{08CA88CB-80E8-4D3A-8620-208EC85AA4C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0E88-AFC6-42FB-9AD9-C6EFA2A69C94}">
  <dimension ref="B1:R9"/>
  <sheetViews>
    <sheetView workbookViewId="0">
      <selection activeCell="E3" sqref="E3"/>
    </sheetView>
  </sheetViews>
  <sheetFormatPr baseColWidth="10" defaultRowHeight="15" x14ac:dyDescent="0.25"/>
  <cols>
    <col min="1" max="1" width="2" bestFit="1" customWidth="1"/>
    <col min="4" max="4" width="17.140625" bestFit="1" customWidth="1"/>
  </cols>
  <sheetData>
    <row r="1" spans="2:18" ht="60" x14ac:dyDescent="0.25">
      <c r="B1" s="4" t="s">
        <v>178</v>
      </c>
      <c r="C1" s="4" t="s">
        <v>175</v>
      </c>
      <c r="D1" s="4" t="s">
        <v>181</v>
      </c>
      <c r="E1" s="4" t="s">
        <v>182</v>
      </c>
      <c r="F1" s="4" t="s">
        <v>183</v>
      </c>
      <c r="G1" s="4" t="s">
        <v>184</v>
      </c>
      <c r="M1" t="s">
        <v>179</v>
      </c>
      <c r="N1" t="s">
        <v>180</v>
      </c>
      <c r="O1" s="6">
        <v>-0.1</v>
      </c>
      <c r="P1" t="s">
        <v>175</v>
      </c>
      <c r="Q1" t="s">
        <v>180</v>
      </c>
      <c r="R1" s="6">
        <v>-0.1</v>
      </c>
    </row>
    <row r="2" spans="2:18" x14ac:dyDescent="0.25">
      <c r="B2">
        <v>0</v>
      </c>
      <c r="C2">
        <v>0</v>
      </c>
      <c r="D2">
        <v>0</v>
      </c>
      <c r="E2">
        <v>0</v>
      </c>
      <c r="F2">
        <v>-23765.22</v>
      </c>
      <c r="G2">
        <v>0</v>
      </c>
      <c r="K2">
        <v>0</v>
      </c>
    </row>
    <row r="3" spans="2:18" x14ac:dyDescent="0.25">
      <c r="B3">
        <v>1</v>
      </c>
      <c r="C3">
        <v>65357.06</v>
      </c>
      <c r="D3">
        <v>49635.999466000001</v>
      </c>
      <c r="E3">
        <v>15721.060534</v>
      </c>
      <c r="F3">
        <v>14291.873212</v>
      </c>
      <c r="G3">
        <v>59415.509091</v>
      </c>
      <c r="K3">
        <v>1</v>
      </c>
    </row>
    <row r="4" spans="2:18" x14ac:dyDescent="0.25">
      <c r="B4">
        <v>2</v>
      </c>
      <c r="C4">
        <v>64802.76</v>
      </c>
      <c r="D4">
        <v>49634.025959999999</v>
      </c>
      <c r="E4">
        <v>15168.734039999999</v>
      </c>
      <c r="F4">
        <v>12536.143835000001</v>
      </c>
      <c r="G4">
        <v>53556</v>
      </c>
      <c r="K4">
        <v>2</v>
      </c>
    </row>
    <row r="5" spans="2:18" x14ac:dyDescent="0.25">
      <c r="B5">
        <v>3</v>
      </c>
      <c r="C5">
        <v>64302.32</v>
      </c>
      <c r="D5">
        <v>49632.429514000003</v>
      </c>
      <c r="E5">
        <v>14669.890486</v>
      </c>
      <c r="F5">
        <v>11021.70585</v>
      </c>
      <c r="G5">
        <v>48311.284747999998</v>
      </c>
      <c r="K5">
        <v>3</v>
      </c>
    </row>
    <row r="6" spans="2:18" x14ac:dyDescent="0.25">
      <c r="B6">
        <v>4</v>
      </c>
      <c r="C6">
        <v>63485.52</v>
      </c>
      <c r="D6">
        <v>49629.076370000002</v>
      </c>
      <c r="E6">
        <v>13856.44363</v>
      </c>
      <c r="F6">
        <v>9464.1374419999993</v>
      </c>
      <c r="G6">
        <v>43361.464380999998</v>
      </c>
      <c r="K6">
        <v>4</v>
      </c>
    </row>
    <row r="7" spans="2:18" x14ac:dyDescent="0.25">
      <c r="B7">
        <v>5</v>
      </c>
      <c r="C7">
        <v>63408.43</v>
      </c>
      <c r="D7">
        <v>49630.091740000003</v>
      </c>
      <c r="E7">
        <v>13778.33826</v>
      </c>
      <c r="F7">
        <v>8555.2640219999994</v>
      </c>
      <c r="G7">
        <v>39371.646248999998</v>
      </c>
      <c r="K7">
        <v>5</v>
      </c>
    </row>
    <row r="8" spans="2:18" x14ac:dyDescent="0.25">
      <c r="B8">
        <v>6</v>
      </c>
      <c r="C8">
        <v>63019.9</v>
      </c>
      <c r="D8">
        <v>49629.291833000003</v>
      </c>
      <c r="E8">
        <v>13390.608167</v>
      </c>
      <c r="F8">
        <v>7558.6492179999996</v>
      </c>
      <c r="G8">
        <v>35573.090624999997</v>
      </c>
      <c r="K8">
        <v>6</v>
      </c>
    </row>
    <row r="9" spans="2:18" x14ac:dyDescent="0.25">
      <c r="B9">
        <v>7</v>
      </c>
      <c r="C9">
        <v>62664.800000000003</v>
      </c>
      <c r="D9">
        <v>49628.725232999997</v>
      </c>
      <c r="E9">
        <v>13036.074767</v>
      </c>
      <c r="F9">
        <v>6689.5675959999999</v>
      </c>
      <c r="G9">
        <v>32156.950847</v>
      </c>
      <c r="K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ElectricCarData_Clean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</dc:creator>
  <cp:lastModifiedBy>Hernán</cp:lastModifiedBy>
  <dcterms:created xsi:type="dcterms:W3CDTF">2024-11-20T00:05:14Z</dcterms:created>
  <dcterms:modified xsi:type="dcterms:W3CDTF">2024-11-20T00:51:57Z</dcterms:modified>
</cp:coreProperties>
</file>