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dson\adson2\documentos\"/>
    </mc:Choice>
  </mc:AlternateContent>
  <xr:revisionPtr revIDLastSave="0" documentId="13_ncr:1_{0E15A298-4BFA-4927-BE5A-985167D747A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- AYUDA -" sheetId="5" r:id="rId1"/>
    <sheet name="Precios" sheetId="7" r:id="rId2"/>
    <sheet name="Soporte" sheetId="8" state="hidden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" i="7" l="1"/>
  <c r="J15" i="7"/>
  <c r="G25" i="7" l="1"/>
  <c r="K17" i="7"/>
  <c r="L24" i="7"/>
  <c r="L20" i="7"/>
  <c r="K23" i="7"/>
  <c r="K22" i="7"/>
  <c r="L15" i="7"/>
  <c r="K20" i="7"/>
  <c r="J18" i="7"/>
  <c r="H25" i="7"/>
  <c r="K15" i="7"/>
  <c r="K19" i="7"/>
  <c r="I25" i="7"/>
  <c r="J23" i="7"/>
  <c r="F25" i="7"/>
  <c r="J22" i="7"/>
  <c r="E25" i="7"/>
  <c r="J17" i="7"/>
  <c r="K21" i="7"/>
  <c r="D25" i="7"/>
  <c r="L23" i="7"/>
  <c r="K18" i="7"/>
  <c r="L21" i="7"/>
  <c r="L17" i="7"/>
  <c r="L19" i="7"/>
  <c r="J20" i="7"/>
  <c r="J16" i="7"/>
  <c r="J19" i="7"/>
  <c r="L18" i="7"/>
  <c r="K24" i="7"/>
  <c r="J24" i="7"/>
  <c r="L16" i="7"/>
  <c r="K16" i="7"/>
  <c r="J21" i="7"/>
  <c r="L14" i="7"/>
  <c r="K14" i="7"/>
  <c r="J14" i="7"/>
  <c r="L13" i="7"/>
  <c r="K13" i="7"/>
  <c r="J13" i="7"/>
  <c r="L12" i="7"/>
  <c r="K12" i="7"/>
  <c r="J12" i="7"/>
  <c r="L11" i="7"/>
  <c r="K11" i="7"/>
  <c r="J11" i="7"/>
  <c r="L10" i="7"/>
  <c r="K10" i="7"/>
  <c r="J10" i="7"/>
  <c r="L9" i="7"/>
  <c r="K9" i="7"/>
  <c r="J9" i="7"/>
</calcChain>
</file>

<file path=xl/sharedStrings.xml><?xml version="1.0" encoding="utf-8"?>
<sst xmlns="http://schemas.openxmlformats.org/spreadsheetml/2006/main" count="44" uniqueCount="36">
  <si>
    <t>Efvo</t>
  </si>
  <si>
    <t xml:space="preserve">Tarjeta </t>
  </si>
  <si>
    <t>Comparación de Precios entre diferentes proveedores</t>
  </si>
  <si>
    <t>PRODUCTO</t>
  </si>
  <si>
    <t>Mercado Pago</t>
  </si>
  <si>
    <t>Tarjeta cuotas</t>
  </si>
  <si>
    <t>Gratis</t>
  </si>
  <si>
    <t>Efectivo</t>
  </si>
  <si>
    <t>PRECIO MÁS BAJO</t>
  </si>
  <si>
    <t>PRECIO PROMEDIO</t>
  </si>
  <si>
    <t>PRECIO MÁS ALTO</t>
  </si>
  <si>
    <t>DATOS ADICIONALES</t>
  </si>
  <si>
    <t>TIEMPO DE ENTREGA (DÍAS)</t>
  </si>
  <si>
    <t>COSTO DE ENVÍO</t>
  </si>
  <si>
    <t>FORMAS DE PAGO</t>
  </si>
  <si>
    <t>Ingresa en la tabla los productos, los proveedores y sus precios</t>
  </si>
  <si>
    <t>Ayuda</t>
  </si>
  <si>
    <t>CANTIDAD</t>
  </si>
  <si>
    <t>Almendras</t>
  </si>
  <si>
    <t>Nueces</t>
  </si>
  <si>
    <t>Pistachos</t>
  </si>
  <si>
    <t>Bananas</t>
  </si>
  <si>
    <t>Pasas</t>
  </si>
  <si>
    <t>ESTADÍSTICAS POR PRODUCTO</t>
  </si>
  <si>
    <t>Total</t>
  </si>
  <si>
    <t>Pecán</t>
  </si>
  <si>
    <t>Piñones</t>
  </si>
  <si>
    <t>Cranberries</t>
  </si>
  <si>
    <t>Castañas</t>
  </si>
  <si>
    <t>China Co</t>
  </si>
  <si>
    <t>PROVEEDOR 1</t>
  </si>
  <si>
    <t>PROVEEDOR 2</t>
  </si>
  <si>
    <t>PROVEEDOR 3</t>
  </si>
  <si>
    <t>PROVEEDOR 4</t>
  </si>
  <si>
    <t>PROVEEDOR 5</t>
  </si>
  <si>
    <t>PROVEEDOR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</si>
</sst>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\ #,##0.00;[Red]\-&quot;$&quot;\ #,##0.00"/>
    <numFmt numFmtId="164" formatCode="&quot;$&quot;\ #,##0.00"/>
  </numFmts>
  <fonts count="1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8745EC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8"/>
      <name val="Arial"/>
      <family val="2"/>
    </font>
    <font>
      <sz val="11"/>
      <color rgb="FF000000"/>
      <name val="Arial"/>
      <family val="2"/>
    </font>
    <font>
      <sz val="13.95"/>
      <color rgb="FF595959"/>
      <name val="Calibri"/>
      <family val="2"/>
    </font>
    <font>
      <b/>
      <sz val="14"/>
      <color theme="0" tint="-0.49998474074526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3FF"/>
        <bgColor indexed="64"/>
      </patternFill>
    </fill>
    <fill>
      <patternFill patternType="solid">
        <fgColor rgb="FF8745EC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/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8745EC"/>
      </right>
      <top style="thin">
        <color theme="0"/>
      </top>
      <bottom/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/>
      <right/>
      <top style="slantDashDot">
        <color theme="0" tint="-4.9989318521683403E-2"/>
      </top>
      <bottom style="medium">
        <color theme="0" tint="-4.9989318521683403E-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8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0" fillId="5" borderId="0" xfId="0" applyFill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164" fontId="8" fillId="3" borderId="1" xfId="0" applyNumberFormat="1" applyFont="1" applyFill="1" applyBorder="1" applyAlignment="1">
      <alignment horizontal="center"/>
    </xf>
    <xf numFmtId="164" fontId="9" fillId="0" borderId="2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164" fontId="8" fillId="3" borderId="4" xfId="0" applyNumberFormat="1" applyFont="1" applyFill="1" applyBorder="1" applyAlignment="1">
      <alignment horizontal="center"/>
    </xf>
    <xf numFmtId="164" fontId="8" fillId="3" borderId="5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5" fillId="0" borderId="0" xfId="2"/>
    <xf numFmtId="0" fontId="11" fillId="0" borderId="0" xfId="2" applyFont="1" applyAlignment="1">
      <alignment vertical="center"/>
    </xf>
    <xf numFmtId="0" fontId="11" fillId="0" borderId="0" xfId="2" applyFont="1" applyAlignment="1">
      <alignment vertical="top"/>
    </xf>
    <xf numFmtId="0" fontId="7" fillId="0" borderId="8" xfId="0" applyFont="1" applyBorder="1" applyAlignment="1">
      <alignment horizontal="left" vertical="center" wrapText="1" indent="1"/>
    </xf>
    <xf numFmtId="164" fontId="9" fillId="0" borderId="9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4" fontId="10" fillId="0" borderId="11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64" fontId="8" fillId="3" borderId="6" xfId="0" applyNumberFormat="1" applyFont="1" applyFill="1" applyBorder="1" applyAlignment="1">
      <alignment horizontal="center"/>
    </xf>
    <xf numFmtId="164" fontId="8" fillId="3" borderId="13" xfId="0" applyNumberFormat="1" applyFont="1" applyFill="1" applyBorder="1" applyAlignment="1">
      <alignment horizontal="center"/>
    </xf>
    <xf numFmtId="164" fontId="8" fillId="3" borderId="14" xfId="0" applyNumberFormat="1" applyFont="1" applyFill="1" applyBorder="1" applyAlignment="1">
      <alignment horizontal="center"/>
    </xf>
    <xf numFmtId="0" fontId="0" fillId="5" borderId="3" xfId="0" applyFill="1" applyBorder="1"/>
    <xf numFmtId="0" fontId="7" fillId="4" borderId="7" xfId="0" applyFont="1" applyFill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4" fontId="10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8" fontId="14" fillId="0" borderId="0" xfId="0" applyNumberFormat="1" applyFont="1" applyAlignment="1">
      <alignment vertical="center" wrapText="1"/>
    </xf>
    <xf numFmtId="8" fontId="14" fillId="0" borderId="15" xfId="0" applyNumberFormat="1" applyFont="1" applyBorder="1" applyAlignment="1">
      <alignment vertical="center" wrapText="1"/>
    </xf>
    <xf numFmtId="8" fontId="15" fillId="0" borderId="16" xfId="0" applyNumberFormat="1" applyFont="1" applyBorder="1" applyAlignment="1">
      <alignment vertical="center" wrapText="1"/>
    </xf>
    <xf numFmtId="8" fontId="14" fillId="0" borderId="17" xfId="0" applyNumberFormat="1" applyFont="1" applyBorder="1" applyAlignment="1">
      <alignment vertical="center" wrapText="1"/>
    </xf>
    <xf numFmtId="8" fontId="15" fillId="0" borderId="18" xfId="0" applyNumberFormat="1" applyFont="1" applyBorder="1" applyAlignment="1">
      <alignment vertical="center" wrapText="1"/>
    </xf>
    <xf numFmtId="164" fontId="9" fillId="2" borderId="2" xfId="0" applyNumberFormat="1" applyFont="1" applyFill="1" applyBorder="1" applyAlignment="1">
      <alignment horizontal="center" vertical="center"/>
    </xf>
    <xf numFmtId="2" fontId="9" fillId="2" borderId="2" xfId="0" applyNumberFormat="1" applyFont="1" applyFill="1" applyBorder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164" fontId="16" fillId="3" borderId="1" xfId="0" applyNumberFormat="1" applyFont="1" applyFill="1" applyBorder="1" applyAlignment="1">
      <alignment horizontal="center"/>
    </xf>
    <xf numFmtId="164" fontId="16" fillId="3" borderId="5" xfId="0" applyNumberFormat="1" applyFont="1" applyFill="1" applyBorder="1" applyAlignment="1">
      <alignment horizontal="center"/>
    </xf>
    <xf numFmtId="164" fontId="16" fillId="3" borderId="13" xfId="0" applyNumberFormat="1" applyFont="1" applyFill="1" applyBorder="1" applyAlignment="1">
      <alignment horizontal="center"/>
    </xf>
    <xf numFmtId="164" fontId="16" fillId="3" borderId="14" xfId="0" applyNumberFormat="1" applyFont="1" applyFill="1" applyBorder="1" applyAlignment="1">
      <alignment horizontal="center"/>
    </xf>
    <xf numFmtId="164" fontId="9" fillId="0" borderId="19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164" fontId="9" fillId="0" borderId="23" xfId="0" applyNumberFormat="1" applyFont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8" fontId="15" fillId="6" borderId="28" xfId="0" applyNumberFormat="1" applyFont="1" applyFill="1" applyBorder="1" applyAlignment="1">
      <alignment vertical="center" wrapText="1"/>
    </xf>
    <xf numFmtId="8" fontId="15" fillId="6" borderId="29" xfId="0" applyNumberFormat="1" applyFont="1" applyFill="1" applyBorder="1" applyAlignment="1">
      <alignment vertical="center" wrapText="1"/>
    </xf>
    <xf numFmtId="0" fontId="14" fillId="0" borderId="0" xfId="0" applyFont="1"/>
    <xf numFmtId="164" fontId="9" fillId="2" borderId="0" xfId="0" applyNumberFormat="1" applyFont="1" applyFill="1" applyAlignment="1">
      <alignment horizontal="center"/>
    </xf>
    <xf numFmtId="0" fontId="6" fillId="5" borderId="30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4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font>
        <b/>
        <i val="0"/>
      </font>
      <fill>
        <patternFill>
          <bgColor theme="0" tint="-4.9989318521683403E-2"/>
        </patternFill>
      </fill>
      <border>
        <left style="mediumDashDot">
          <color theme="0"/>
        </left>
        <right style="mediumDashDot">
          <color theme="0"/>
        </right>
        <top style="mediumDashDot">
          <color theme="0" tint="-4.9989318521683403E-2"/>
        </top>
        <bottom style="mediumDashDot">
          <color theme="0"/>
        </bottom>
        <vertical style="mediumDashDot">
          <color theme="0"/>
        </vertical>
        <horizontal style="mediumDashDot">
          <color theme="0"/>
        </horizontal>
      </border>
    </dxf>
    <dxf>
      <font>
        <color rgb="FF8745EC"/>
      </font>
      <fill>
        <patternFill>
          <bgColor rgb="FFF8F3FF"/>
        </patternFill>
      </fill>
    </dxf>
    <dxf>
      <border diagonalUp="1">
        <top style="slantDashDot">
          <color theme="0" tint="-4.9989318521683403E-2"/>
        </top>
        <bottom style="slantDashDot">
          <color theme="0" tint="-4.9989318521683403E-2"/>
        </bottom>
        <diagonal style="slantDashDot">
          <color theme="0" tint="-4.9989318521683403E-2"/>
        </diagonal>
        <vertical/>
        <horizontal style="slantDashDot">
          <color theme="0" tint="-4.9989318521683403E-2"/>
        </horizontal>
      </border>
    </dxf>
  </dxfs>
  <tableStyles count="1" defaultTableStyle="Estilo de tabla 1" defaultPivotStyle="PivotStyleLight16">
    <tableStyle name="Estilo de tabla 1" pivot="0" count="3" xr9:uid="{00000000-0011-0000-FFFF-FFFF00000000}">
      <tableStyleElement type="wholeTable" dxfId="30"/>
      <tableStyleElement type="headerRow" dxfId="29"/>
      <tableStyleElement type="totalRow" dxfId="28"/>
    </tableStyle>
  </tableStyles>
  <colors>
    <mruColors>
      <color rgb="FF8745EC"/>
      <color rgb="FFF8F3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lanillaexcel.com/plantillas?ref=spreadsheet" TargetMode="External"/><Relationship Id="rId1" Type="http://schemas.openxmlformats.org/officeDocument/2006/relationships/hyperlink" Target="https://www.planillaexcel.com/ayuda/plantillas?ref=spreadshe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35</xdr:row>
      <xdr:rowOff>76200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42C1A203-A0E1-6F48-B1C2-F7CD253B64D6}"/>
            </a:ext>
          </a:extLst>
        </xdr:cNvPr>
        <xdr:cNvSpPr txBox="1"/>
      </xdr:nvSpPr>
      <xdr:spPr>
        <a:xfrm>
          <a:off x="254000" y="1809750"/>
          <a:ext cx="7534275" cy="6115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de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comparación de precios entre proveedores le permitirá saber que proveedor le da el mejor precio para cada producto que quiera comprar.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el nombre de los proveedores en la fila 8.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productos a comparar en la columna B, la cantidad de cada uno de ellos en la columna C  y los precios a partir de la celda D9.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Opcional: Se pueden agregar datos adicionales que hacen a la decisión del proveedor: 	 	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Cantidad de días de entrega</a:t>
          </a:r>
          <a:b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</a:b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Costo de envío </a:t>
          </a:r>
        </a:p>
        <a:p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Formas de pago </a:t>
          </a: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Resultados</a:t>
          </a:r>
          <a:endParaRPr lang="es-A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obtiene el precio más bajo, el promedio y el más alto en las columnas J, K y L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marcará en amarillo el proveedor que ofrece el precio más bajo total.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Aclaración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el caso de que haya más de un proveedor con el precio más bajo se marcará en amarillo también.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88899</xdr:colOff>
      <xdr:row>0</xdr:row>
      <xdr:rowOff>117475</xdr:rowOff>
    </xdr:from>
    <xdr:to>
      <xdr:col>6</xdr:col>
      <xdr:colOff>404812</xdr:colOff>
      <xdr:row>2</xdr:row>
      <xdr:rowOff>41275</xdr:rowOff>
    </xdr:to>
    <xdr:sp macro="" textlink="">
      <xdr:nvSpPr>
        <xdr:cNvPr id="6" name="TextBox 12">
          <a:extLst>
            <a:ext uri="{FF2B5EF4-FFF2-40B4-BE49-F238E27FC236}">
              <a16:creationId xmlns:a16="http://schemas.microsoft.com/office/drawing/2014/main" id="{3D72DA6D-FE14-8D4E-BAD4-D34D0D4BF88F}"/>
            </a:ext>
          </a:extLst>
        </xdr:cNvPr>
        <xdr:cNvSpPr txBox="1"/>
      </xdr:nvSpPr>
      <xdr:spPr>
        <a:xfrm>
          <a:off x="362743" y="117475"/>
          <a:ext cx="6626225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 de precios entre proveedores</a:t>
          </a:r>
        </a:p>
      </xdr:txBody>
    </xdr:sp>
    <xdr:clientData/>
  </xdr:twoCellAnchor>
  <xdr:twoCellAnchor editAs="absolute">
    <xdr:from>
      <xdr:col>9</xdr:col>
      <xdr:colOff>431800</xdr:colOff>
      <xdr:row>0</xdr:row>
      <xdr:rowOff>117475</xdr:rowOff>
    </xdr:from>
    <xdr:to>
      <xdr:col>10</xdr:col>
      <xdr:colOff>1168400</xdr:colOff>
      <xdr:row>2</xdr:row>
      <xdr:rowOff>41275</xdr:rowOff>
    </xdr:to>
    <xdr:sp macro="" textlink="">
      <xdr:nvSpPr>
        <xdr:cNvPr id="7" name="TextBox 13">
          <a:extLst>
            <a:ext uri="{FF2B5EF4-FFF2-40B4-BE49-F238E27FC236}">
              <a16:creationId xmlns:a16="http://schemas.microsoft.com/office/drawing/2014/main" id="{F529B67E-E90A-F742-A38A-6625C9685237}"/>
            </a:ext>
          </a:extLst>
        </xdr:cNvPr>
        <xdr:cNvSpPr txBox="1"/>
      </xdr:nvSpPr>
      <xdr:spPr>
        <a:xfrm>
          <a:off x="10802144" y="117475"/>
          <a:ext cx="1998662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>
    <xdr:from>
      <xdr:col>7</xdr:col>
      <xdr:colOff>797720</xdr:colOff>
      <xdr:row>2</xdr:row>
      <xdr:rowOff>250031</xdr:rowOff>
    </xdr:from>
    <xdr:to>
      <xdr:col>10</xdr:col>
      <xdr:colOff>1218713</xdr:colOff>
      <xdr:row>24</xdr:row>
      <xdr:rowOff>134893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23DA203B-EDA7-9729-E541-0FB6D817A8F2}"/>
            </a:ext>
          </a:extLst>
        </xdr:cNvPr>
        <xdr:cNvGrpSpPr/>
      </xdr:nvGrpSpPr>
      <xdr:grpSpPr>
        <a:xfrm>
          <a:off x="8643939" y="1059656"/>
          <a:ext cx="4207180" cy="4766425"/>
          <a:chOff x="8717264" y="1217930"/>
          <a:chExt cx="4350690" cy="4704195"/>
        </a:xfrm>
      </xdr:grpSpPr>
      <xdr:sp macro="" textlink="">
        <xdr:nvSpPr>
          <xdr:cNvPr id="9" name="TextBox 5">
            <a:extLst>
              <a:ext uri="{FF2B5EF4-FFF2-40B4-BE49-F238E27FC236}">
                <a16:creationId xmlns:a16="http://schemas.microsoft.com/office/drawing/2014/main" id="{1E27C0FE-81DD-4C51-95AD-0D17F18F1DDE}"/>
              </a:ext>
            </a:extLst>
          </xdr:cNvPr>
          <xdr:cNvSpPr txBox="1"/>
        </xdr:nvSpPr>
        <xdr:spPr>
          <a:xfrm>
            <a:off x="8717280" y="1217930"/>
            <a:ext cx="4350674" cy="4704195"/>
          </a:xfrm>
          <a:prstGeom prst="rect">
            <a:avLst/>
          </a:prstGeom>
          <a:solidFill>
            <a:srgbClr val="FBFBFB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274320" rIns="274320" bIns="274320" rtlCol="0" anchor="t"/>
          <a:lstStyle/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Más ayuda</a:t>
            </a:r>
          </a:p>
          <a:p>
            <a:endParaRPr lang="en-US" sz="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quieres saber más sobre cómo usar esta plantilla,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 adaptarla, extenderla o corregir algún error, sigue este link:</a:t>
            </a: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Otras plantillas</a:t>
            </a:r>
          </a:p>
          <a:p>
            <a:endParaRPr lang="en-US" sz="800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esta plantilla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no es lo que necesitas, es posible que tengamos otra que se ajuste mejor. Aquí puedes acceder a muchas otras más:</a:t>
            </a:r>
          </a:p>
        </xdr:txBody>
      </xdr:sp>
      <xdr:sp macro="" textlink="">
        <xdr:nvSpPr>
          <xdr:cNvPr id="10" name="TextBox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E14A7D9E-7883-4FBC-B5A5-6EFEF7EC7B60}"/>
              </a:ext>
            </a:extLst>
          </xdr:cNvPr>
          <xdr:cNvSpPr txBox="1"/>
        </xdr:nvSpPr>
        <xdr:spPr>
          <a:xfrm>
            <a:off x="8717264" y="2670150"/>
            <a:ext cx="4345657" cy="4248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600" b="1">
                <a:solidFill>
                  <a:srgbClr val="12A779"/>
                </a:solidFill>
                <a:effectLst/>
                <a:latin typeface="+mn-lt"/>
                <a:ea typeface="+mn-ea"/>
                <a:cs typeface="+mn-cs"/>
              </a:rPr>
              <a:t>www.planillaexcel.com/ayuda/plantillas</a:t>
            </a:r>
            <a:endParaRPr lang="es-AR" sz="1600">
              <a:solidFill>
                <a:srgbClr val="12A779"/>
              </a:solidFill>
              <a:effectLst/>
            </a:endParaRPr>
          </a:p>
        </xdr:txBody>
      </xdr:sp>
      <xdr:sp macro="" textlink="">
        <xdr:nvSpPr>
          <xdr:cNvPr id="11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D647DDE-4CBB-445F-AB06-551B2470CFB8}"/>
              </a:ext>
            </a:extLst>
          </xdr:cNvPr>
          <xdr:cNvSpPr txBox="1"/>
        </xdr:nvSpPr>
        <xdr:spPr>
          <a:xfrm>
            <a:off x="8722318" y="4930302"/>
            <a:ext cx="4343117" cy="380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r>
              <a:rPr lang="en-US" sz="1600" b="1">
                <a:solidFill>
                  <a:srgbClr val="12A779"/>
                </a:solidFill>
              </a:rPr>
              <a:t>www.planillaexcel.com/plantillas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6</xdr:col>
      <xdr:colOff>536892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9BCFA0-E58A-4104-95E7-B7191E1F9D70}"/>
            </a:ext>
          </a:extLst>
        </xdr:cNvPr>
        <xdr:cNvSpPr txBox="1"/>
      </xdr:nvSpPr>
      <xdr:spPr>
        <a:xfrm>
          <a:off x="215900" y="190500"/>
          <a:ext cx="7196455" cy="741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765718</xdr:colOff>
      <xdr:row>1</xdr:row>
      <xdr:rowOff>155780</xdr:rowOff>
    </xdr:from>
    <xdr:to>
      <xdr:col>11</xdr:col>
      <xdr:colOff>872716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D6B580-5861-4706-B25D-5E91DE62D76E}"/>
            </a:ext>
          </a:extLst>
        </xdr:cNvPr>
        <xdr:cNvSpPr txBox="1"/>
      </xdr:nvSpPr>
      <xdr:spPr>
        <a:xfrm>
          <a:off x="11222172" y="358980"/>
          <a:ext cx="2789964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aración_precios" displayName="Comparación_precios" ref="B8:L25" totalsRowCount="1" headerRowDxfId="27" dataDxfId="26">
  <tableColumns count="11">
    <tableColumn id="1" xr3:uid="{00000000-0010-0000-0000-000001000000}" name="PRODUCTO" totalsRowLabel="Total" dataDxfId="25" totalsRowDxfId="10"/>
    <tableColumn id="8" xr3:uid="{00000000-0010-0000-0000-000008000000}" name="CANTIDAD" dataDxfId="24" totalsRowDxfId="9"/>
    <tableColumn id="2" xr3:uid="{00000000-0010-0000-0000-000002000000}" name="PROVEEDOR 1" totalsRowFunction="custom" dataDxfId="23" totalsRowDxfId="8">
      <totalsRowFormula>ROUND(SUMPRODUCT(Comparación_precios[[CANTIDAD]:[CANTIDAD]],Comparación_precios[PROVEEDOR 1]),2)</totalsRowFormula>
    </tableColumn>
    <tableColumn id="3" xr3:uid="{00000000-0010-0000-0000-000003000000}" name="PROVEEDOR 2" totalsRowFunction="custom" dataDxfId="22" totalsRowDxfId="7">
      <totalsRowFormula>ROUND(SUMPRODUCT(Comparación_precios[[CANTIDAD]:[CANTIDAD]],Comparación_precios[PROVEEDOR 2]),2)</totalsRowFormula>
    </tableColumn>
    <tableColumn id="4" xr3:uid="{00000000-0010-0000-0000-000004000000}" name="PROVEEDOR 3" totalsRowFunction="custom" dataDxfId="21" totalsRowDxfId="6">
      <totalsRowFormula>ROUND(SUMPRODUCT(Comparación_precios[[CANTIDAD]:[CANTIDAD]],Comparación_precios[PROVEEDOR 3]),2)</totalsRowFormula>
    </tableColumn>
    <tableColumn id="5" xr3:uid="{00000000-0010-0000-0000-000005000000}" name="PROVEEDOR 4" totalsRowFunction="custom" dataDxfId="20" totalsRowDxfId="5">
      <totalsRowFormula>ROUND(SUMPRODUCT(Comparación_precios[[CANTIDAD]:[CANTIDAD]],Comparación_precios[PROVEEDOR 4]),2)</totalsRowFormula>
    </tableColumn>
    <tableColumn id="6" xr3:uid="{00000000-0010-0000-0000-000006000000}" name="PROVEEDOR 5" totalsRowFunction="custom" dataDxfId="19" totalsRowDxfId="4">
      <totalsRowFormula>ROUND(SUMPRODUCT(Comparación_precios[[CANTIDAD]:[CANTIDAD]],Comparación_precios[PROVEEDOR 5]),2)</totalsRowFormula>
    </tableColumn>
    <tableColumn id="7" xr3:uid="{00000000-0010-0000-0000-000007000000}" name="PROVEEDOR 6" totalsRowFunction="custom" dataDxfId="18" totalsRowDxfId="3">
      <totalsRowFormula>ROUND(SUMPRODUCT(Comparación_precios[[CANTIDAD]:[CANTIDAD]],Comparación_precios[PROVEEDOR 6]),2)</totalsRowFormula>
    </tableColumn>
    <tableColumn id="11" xr3:uid="{00000000-0010-0000-0000-00000B000000}" name="PRECIO MÁS BAJO" dataDxfId="17" totalsRowDxfId="2">
      <calculatedColumnFormula>MIN(Comparación_precios[[#This Row],[PROVEEDOR 1]:[PROVEEDOR 6]])</calculatedColumnFormula>
    </tableColumn>
    <tableColumn id="12" xr3:uid="{00000000-0010-0000-0000-00000C000000}" name="PRECIO PROMEDIO" dataDxfId="16" totalsRowDxfId="1">
      <calculatedColumnFormula>IFERROR(AVERAGE(Comparación_precios[[#This Row],[PROVEEDOR 1]:[PROVEEDOR 6]]),0)</calculatedColumnFormula>
    </tableColumn>
    <tableColumn id="13" xr3:uid="{00000000-0010-0000-0000-00000D000000}" name="PRECIO MÁS ALTO" dataDxfId="15" totalsRowDxfId="0">
      <calculatedColumnFormula>MAX(Comparación_precios[[#This Row],[PROVEEDOR 1]:[PROVEEDOR 6]])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"/>
  <sheetViews>
    <sheetView showGridLines="0" zoomScale="80" zoomScaleNormal="80" workbookViewId="0">
      <selection activeCell="H6" sqref="H6"/>
    </sheetView>
  </sheetViews>
  <sheetFormatPr baseColWidth="10" defaultColWidth="12" defaultRowHeight="15.75" x14ac:dyDescent="0.25"/>
  <cols>
    <col min="1" max="1" width="4.83203125" style="18" customWidth="1"/>
    <col min="2" max="11" width="22.1640625" style="18" customWidth="1"/>
    <col min="12" max="16384" width="12" style="18"/>
  </cols>
  <sheetData>
    <row r="1" spans="2:11" ht="9.9499999999999993" customHeight="1" x14ac:dyDescent="0.25"/>
    <row r="2" spans="2:11" customFormat="1" ht="54.95" customHeight="1" x14ac:dyDescent="0.2">
      <c r="B2" s="5"/>
      <c r="C2" s="5"/>
      <c r="D2" s="5"/>
      <c r="E2" s="5"/>
      <c r="F2" s="5"/>
      <c r="G2" s="5"/>
      <c r="H2" s="5"/>
      <c r="I2" s="5"/>
      <c r="J2" s="5"/>
      <c r="K2" s="5"/>
    </row>
    <row r="3" spans="2:11" ht="24" customHeight="1" x14ac:dyDescent="0.25"/>
    <row r="4" spans="2:11" ht="42" customHeight="1" x14ac:dyDescent="0.25">
      <c r="B4" s="19" t="s">
        <v>16</v>
      </c>
      <c r="C4" s="20"/>
      <c r="D4" s="20"/>
      <c r="E4" s="20"/>
      <c r="F4" s="20"/>
      <c r="G4" s="20"/>
      <c r="H4" s="20"/>
      <c r="I4" s="20"/>
      <c r="J4" s="20"/>
      <c r="K4" s="20"/>
    </row>
    <row r="5" spans="2:11" ht="1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2"/>
  <sheetViews>
    <sheetView showGridLines="0" tabSelected="1" zoomScale="90" zoomScaleNormal="90" workbookViewId="0">
      <selection activeCell="I13" sqref="I13"/>
    </sheetView>
  </sheetViews>
  <sheetFormatPr baseColWidth="10" defaultColWidth="9.33203125" defaultRowHeight="12.75" x14ac:dyDescent="0.2"/>
  <cols>
    <col min="1" max="1" width="4" style="1" customWidth="1"/>
    <col min="2" max="2" width="23.5" style="1" customWidth="1"/>
    <col min="3" max="3" width="31.5" style="1" customWidth="1"/>
    <col min="4" max="5" width="22.33203125" style="1" bestFit="1" customWidth="1"/>
    <col min="6" max="6" width="25.1640625" style="1" bestFit="1" customWidth="1"/>
    <col min="7" max="8" width="22.33203125" style="1" bestFit="1" customWidth="1"/>
    <col min="9" max="9" width="22.33203125" style="1" customWidth="1"/>
    <col min="10" max="10" width="27.33203125" style="1" customWidth="1"/>
    <col min="11" max="11" width="23.5" style="3" customWidth="1"/>
    <col min="12" max="12" width="24.83203125" style="3" customWidth="1"/>
    <col min="13" max="13" width="20.5" style="1" customWidth="1"/>
    <col min="14" max="14" width="20.6640625" style="1" customWidth="1"/>
    <col min="15" max="16384" width="9.33203125" style="1"/>
  </cols>
  <sheetData>
    <row r="1" spans="2:14" ht="15" customHeight="1" x14ac:dyDescent="0.2"/>
    <row r="2" spans="2:14" customFormat="1" ht="54.95" customHeight="1" x14ac:dyDescent="0.2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 x14ac:dyDescent="0.2"/>
    <row r="4" spans="2:14" ht="15" customHeight="1" x14ac:dyDescent="0.2"/>
    <row r="5" spans="2:14" ht="28.5" x14ac:dyDescent="0.2">
      <c r="B5" s="16" t="s">
        <v>2</v>
      </c>
      <c r="C5" s="16"/>
    </row>
    <row r="6" spans="2:14" ht="29.25" thickBot="1" x14ac:dyDescent="0.25">
      <c r="B6" s="17" t="s">
        <v>15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 x14ac:dyDescent="0.25">
      <c r="J7" s="61" t="s">
        <v>23</v>
      </c>
      <c r="K7" s="62"/>
      <c r="L7" s="63"/>
    </row>
    <row r="8" spans="2:14" s="6" customFormat="1" ht="46.5" customHeight="1" thickBot="1" x14ac:dyDescent="0.3">
      <c r="B8" s="31" t="s">
        <v>3</v>
      </c>
      <c r="C8" s="31" t="s">
        <v>17</v>
      </c>
      <c r="D8" s="31" t="s">
        <v>30</v>
      </c>
      <c r="E8" s="31" t="s">
        <v>31</v>
      </c>
      <c r="F8" s="31" t="s">
        <v>32</v>
      </c>
      <c r="G8" s="31" t="s">
        <v>33</v>
      </c>
      <c r="H8" s="31" t="s">
        <v>34</v>
      </c>
      <c r="I8" s="31" t="s">
        <v>35</v>
      </c>
      <c r="J8" s="11" t="s">
        <v>8</v>
      </c>
      <c r="K8" s="10" t="s">
        <v>9</v>
      </c>
      <c r="L8" s="12" t="s">
        <v>10</v>
      </c>
    </row>
    <row r="9" spans="2:14" s="7" customFormat="1" ht="19.5" thickBot="1" x14ac:dyDescent="0.35">
      <c r="B9" s="9"/>
      <c r="C9" s="32"/>
      <c r="D9" s="9">
        <v>100</v>
      </c>
      <c r="E9" s="9">
        <v>100</v>
      </c>
      <c r="F9" s="9">
        <v>100</v>
      </c>
      <c r="G9" s="9">
        <v>200</v>
      </c>
      <c r="H9" s="9"/>
      <c r="I9" s="9"/>
      <c r="J9" s="13">
        <f>MIN(Comparación_precios[[#This Row],[PROVEEDOR 1]:[PROVEEDOR 6]])</f>
        <v>100</v>
      </c>
      <c r="K9" s="8">
        <f>IFERROR(AVERAGE(Comparación_precios[[#This Row],[PROVEEDOR 1]:[PROVEEDOR 6]]),0)</f>
        <v>125</v>
      </c>
      <c r="L9" s="14">
        <f>MAX(Comparación_precios[[#This Row],[PROVEEDOR 1]:[PROVEEDOR 6]])</f>
        <v>200</v>
      </c>
    </row>
    <row r="10" spans="2:14" s="7" customFormat="1" ht="19.5" thickBot="1" x14ac:dyDescent="0.35">
      <c r="B10" s="9"/>
      <c r="C10" s="32"/>
      <c r="D10" s="9"/>
      <c r="E10" s="9"/>
      <c r="F10" s="9"/>
      <c r="G10" s="9"/>
      <c r="H10" s="9"/>
      <c r="I10" s="9"/>
      <c r="J10" s="13">
        <f>MIN(Comparación_precios[[#This Row],[PROVEEDOR 1]:[PROVEEDOR 6]])</f>
        <v>0</v>
      </c>
      <c r="K10" s="8">
        <f>IFERROR(AVERAGE(Comparación_precios[[#This Row],[PROVEEDOR 1]:[PROVEEDOR 6]]),0)</f>
        <v>0</v>
      </c>
      <c r="L10" s="14">
        <f>MAX(Comparación_precios[[#This Row],[PROVEEDOR 1]:[PROVEEDOR 6]])</f>
        <v>0</v>
      </c>
    </row>
    <row r="11" spans="2:14" s="7" customFormat="1" ht="19.5" thickBot="1" x14ac:dyDescent="0.35">
      <c r="B11" s="9"/>
      <c r="C11" s="32"/>
      <c r="D11" s="9"/>
      <c r="E11" s="9"/>
      <c r="F11" s="9"/>
      <c r="G11" s="9"/>
      <c r="H11" s="9"/>
      <c r="I11" s="9"/>
      <c r="J11" s="13">
        <f>MIN(Comparación_precios[[#This Row],[PROVEEDOR 1]:[PROVEEDOR 6]])</f>
        <v>0</v>
      </c>
      <c r="K11" s="8">
        <f>IFERROR(AVERAGE(Comparación_precios[[#This Row],[PROVEEDOR 1]:[PROVEEDOR 6]]),0)</f>
        <v>0</v>
      </c>
      <c r="L11" s="14">
        <f>MAX(Comparación_precios[[#This Row],[PROVEEDOR 1]:[PROVEEDOR 6]])</f>
        <v>0</v>
      </c>
    </row>
    <row r="12" spans="2:14" s="7" customFormat="1" ht="19.5" thickBot="1" x14ac:dyDescent="0.35">
      <c r="B12" s="9"/>
      <c r="C12" s="32"/>
      <c r="D12" s="9"/>
      <c r="E12" s="9"/>
      <c r="F12" s="9"/>
      <c r="G12" s="9"/>
      <c r="H12" s="9"/>
      <c r="I12" s="9"/>
      <c r="J12" s="13">
        <f>MIN(Comparación_precios[[#This Row],[PROVEEDOR 1]:[PROVEEDOR 6]])</f>
        <v>0</v>
      </c>
      <c r="K12" s="8">
        <f>IFERROR(AVERAGE(Comparación_precios[[#This Row],[PROVEEDOR 1]:[PROVEEDOR 6]]),0)</f>
        <v>0</v>
      </c>
      <c r="L12" s="14">
        <f>MAX(Comparación_precios[[#This Row],[PROVEEDOR 1]:[PROVEEDOR 6]])</f>
        <v>0</v>
      </c>
    </row>
    <row r="13" spans="2:14" s="7" customFormat="1" ht="19.5" thickBot="1" x14ac:dyDescent="0.35">
      <c r="B13" s="9"/>
      <c r="C13" s="32"/>
      <c r="D13" s="9"/>
      <c r="E13" s="9"/>
      <c r="F13" s="9"/>
      <c r="G13" s="9"/>
      <c r="H13" s="9"/>
      <c r="I13" s="9"/>
      <c r="J13" s="13">
        <f>MIN(Comparación_precios[[#This Row],[PROVEEDOR 1]:[PROVEEDOR 6]])</f>
        <v>0</v>
      </c>
      <c r="K13" s="8">
        <f>IFERROR(AVERAGE(Comparación_precios[[#This Row],[PROVEEDOR 1]:[PROVEEDOR 6]]),0)</f>
        <v>0</v>
      </c>
      <c r="L13" s="14">
        <f>MAX(Comparación_precios[[#This Row],[PROVEEDOR 1]:[PROVEEDOR 6]])</f>
        <v>0</v>
      </c>
    </row>
    <row r="14" spans="2:14" s="7" customFormat="1" ht="19.5" thickBot="1" x14ac:dyDescent="0.35">
      <c r="B14" s="9"/>
      <c r="C14" s="32"/>
      <c r="D14" s="9"/>
      <c r="E14" s="9"/>
      <c r="F14" s="9"/>
      <c r="G14" s="9"/>
      <c r="H14" s="9"/>
      <c r="I14" s="9"/>
      <c r="J14" s="27">
        <f>MIN(Comparación_precios[[#This Row],[PROVEEDOR 1]:[PROVEEDOR 6]])</f>
        <v>0</v>
      </c>
      <c r="K14" s="28">
        <f>IFERROR(AVERAGE(Comparación_precios[[#This Row],[PROVEEDOR 1]:[PROVEEDOR 6]]),0)</f>
        <v>0</v>
      </c>
      <c r="L14" s="29">
        <f>MAX(Comparación_precios[[#This Row],[PROVEEDOR 1]:[PROVEEDOR 6]])</f>
        <v>0</v>
      </c>
    </row>
    <row r="15" spans="2:14" s="2" customFormat="1" ht="19.5" thickBot="1" x14ac:dyDescent="0.35">
      <c r="B15" s="49"/>
      <c r="C15" s="50"/>
      <c r="D15" s="49"/>
      <c r="E15" s="49"/>
      <c r="F15" s="49"/>
      <c r="G15" s="49"/>
      <c r="H15" s="49"/>
      <c r="I15" s="49"/>
      <c r="J15" s="27">
        <f>MIN(Comparación_precios[[#This Row],[PROVEEDOR 1]:[PROVEEDOR 6]])</f>
        <v>0</v>
      </c>
      <c r="K15" s="45">
        <f>IFERROR(AVERAGE(Comparación_precios[[#This Row],[PROVEEDOR 1]:[PROVEEDOR 6]]),0)</f>
        <v>0</v>
      </c>
      <c r="L15" s="46">
        <f>MAX(Comparación_precios[[#This Row],[PROVEEDOR 1]:[PROVEEDOR 6]])</f>
        <v>0</v>
      </c>
    </row>
    <row r="16" spans="2:14" s="2" customFormat="1" ht="19.5" thickBot="1" x14ac:dyDescent="0.35">
      <c r="B16" s="49"/>
      <c r="C16" s="50"/>
      <c r="D16" s="49"/>
      <c r="E16" s="49"/>
      <c r="F16" s="49"/>
      <c r="G16" s="49"/>
      <c r="H16" s="49"/>
      <c r="I16" s="49"/>
      <c r="J16" s="27">
        <f>MIN(Comparación_precios[[#This Row],[PROVEEDOR 1]:[PROVEEDOR 6]])</f>
        <v>0</v>
      </c>
      <c r="K16" s="45">
        <f>IFERROR(AVERAGE(Comparación_precios[[#This Row],[PROVEEDOR 1]:[PROVEEDOR 6]]),0)</f>
        <v>0</v>
      </c>
      <c r="L16" s="46">
        <f>MAX(Comparación_precios[[#This Row],[PROVEEDOR 1]:[PROVEEDOR 6]])</f>
        <v>0</v>
      </c>
    </row>
    <row r="17" spans="2:12" s="2" customFormat="1" ht="19.5" thickBot="1" x14ac:dyDescent="0.35">
      <c r="B17" s="49"/>
      <c r="C17" s="50"/>
      <c r="D17" s="49"/>
      <c r="E17" s="49"/>
      <c r="F17" s="49"/>
      <c r="G17" s="49"/>
      <c r="H17" s="49"/>
      <c r="I17" s="49"/>
      <c r="J17" s="27">
        <f>MIN(Comparación_precios[[#This Row],[PROVEEDOR 1]:[PROVEEDOR 6]])</f>
        <v>0</v>
      </c>
      <c r="K17" s="47">
        <f>IFERROR(AVERAGE(Comparación_precios[[#This Row],[PROVEEDOR 1]:[PROVEEDOR 6]]),0)</f>
        <v>0</v>
      </c>
      <c r="L17" s="48">
        <f>MAX(Comparación_precios[[#This Row],[PROVEEDOR 1]:[PROVEEDOR 6]])</f>
        <v>0</v>
      </c>
    </row>
    <row r="18" spans="2:12" s="2" customFormat="1" ht="19.5" thickBot="1" x14ac:dyDescent="0.35">
      <c r="B18" s="42"/>
      <c r="C18" s="43"/>
      <c r="D18" s="44"/>
      <c r="E18" s="44"/>
      <c r="F18" s="44"/>
      <c r="G18" s="44"/>
      <c r="H18" s="42"/>
      <c r="I18" s="60"/>
      <c r="J18" s="27">
        <f>MIN(Comparación_precios[[#This Row],[PROVEEDOR 1]:[PROVEEDOR 6]])</f>
        <v>0</v>
      </c>
      <c r="K18" s="45">
        <f>IFERROR(AVERAGE(Comparación_precios[[#This Row],[PROVEEDOR 1]:[PROVEEDOR 6]]),0)</f>
        <v>0</v>
      </c>
      <c r="L18" s="46">
        <f>MAX(Comparación_precios[[#This Row],[PROVEEDOR 1]:[PROVEEDOR 6]])</f>
        <v>0</v>
      </c>
    </row>
    <row r="19" spans="2:12" s="2" customFormat="1" ht="19.5" thickBot="1" x14ac:dyDescent="0.35">
      <c r="B19" s="42"/>
      <c r="C19" s="43"/>
      <c r="D19" s="44"/>
      <c r="E19" s="44"/>
      <c r="F19" s="44"/>
      <c r="G19" s="44"/>
      <c r="H19" s="42"/>
      <c r="I19" s="60"/>
      <c r="J19" s="27">
        <f>MIN(Comparación_precios[[#This Row],[PROVEEDOR 1]:[PROVEEDOR 6]])</f>
        <v>0</v>
      </c>
      <c r="K19" s="45">
        <f>IFERROR(AVERAGE(Comparación_precios[[#This Row],[PROVEEDOR 1]:[PROVEEDOR 6]]),0)</f>
        <v>0</v>
      </c>
      <c r="L19" s="46">
        <f>MAX(Comparación_precios[[#This Row],[PROVEEDOR 1]:[PROVEEDOR 6]])</f>
        <v>0</v>
      </c>
    </row>
    <row r="20" spans="2:12" s="2" customFormat="1" ht="19.5" thickBot="1" x14ac:dyDescent="0.35">
      <c r="B20" s="42"/>
      <c r="C20" s="43"/>
      <c r="D20" s="44"/>
      <c r="E20" s="44"/>
      <c r="F20" s="44"/>
      <c r="G20" s="44"/>
      <c r="H20" s="42"/>
      <c r="I20" s="60"/>
      <c r="J20" s="27">
        <f>MIN(Comparación_precios[[#This Row],[PROVEEDOR 1]:[PROVEEDOR 6]])</f>
        <v>0</v>
      </c>
      <c r="K20" s="45">
        <f>IFERROR(AVERAGE(Comparación_precios[[#This Row],[PROVEEDOR 1]:[PROVEEDOR 6]]),0)</f>
        <v>0</v>
      </c>
      <c r="L20" s="46">
        <f>MAX(Comparación_precios[[#This Row],[PROVEEDOR 1]:[PROVEEDOR 6]])</f>
        <v>0</v>
      </c>
    </row>
    <row r="21" spans="2:12" s="2" customFormat="1" ht="19.5" thickBot="1" x14ac:dyDescent="0.35">
      <c r="B21" s="42"/>
      <c r="C21" s="43"/>
      <c r="D21" s="44"/>
      <c r="E21" s="44"/>
      <c r="F21" s="44"/>
      <c r="G21" s="44"/>
      <c r="H21" s="42"/>
      <c r="I21" s="60"/>
      <c r="J21" s="27">
        <f>MIN(Comparación_precios[[#This Row],[PROVEEDOR 1]:[PROVEEDOR 6]])</f>
        <v>0</v>
      </c>
      <c r="K21" s="45">
        <f>IFERROR(AVERAGE(Comparación_precios[[#This Row],[PROVEEDOR 1]:[PROVEEDOR 6]]),0)</f>
        <v>0</v>
      </c>
      <c r="L21" s="46">
        <f>MAX(Comparación_precios[[#This Row],[PROVEEDOR 1]:[PROVEEDOR 6]])</f>
        <v>0</v>
      </c>
    </row>
    <row r="22" spans="2:12" s="2" customFormat="1" ht="19.5" thickBot="1" x14ac:dyDescent="0.35">
      <c r="B22" s="42"/>
      <c r="C22" s="43"/>
      <c r="D22" s="44"/>
      <c r="E22" s="44"/>
      <c r="F22" s="44"/>
      <c r="G22" s="44"/>
      <c r="H22" s="42"/>
      <c r="I22" s="60"/>
      <c r="J22" s="27">
        <f>MIN(Comparación_precios[[#This Row],[PROVEEDOR 1]:[PROVEEDOR 6]])</f>
        <v>0</v>
      </c>
      <c r="K22" s="45">
        <f>IFERROR(AVERAGE(Comparación_precios[[#This Row],[PROVEEDOR 1]:[PROVEEDOR 6]]),0)</f>
        <v>0</v>
      </c>
      <c r="L22" s="46">
        <f>MAX(Comparación_precios[[#This Row],[PROVEEDOR 1]:[PROVEEDOR 6]])</f>
        <v>0</v>
      </c>
    </row>
    <row r="23" spans="2:12" s="2" customFormat="1" ht="19.5" thickBot="1" x14ac:dyDescent="0.35">
      <c r="B23" s="42"/>
      <c r="C23" s="43"/>
      <c r="D23" s="44"/>
      <c r="E23" s="44"/>
      <c r="F23" s="44"/>
      <c r="G23" s="44"/>
      <c r="H23" s="42"/>
      <c r="I23" s="60"/>
      <c r="J23" s="27">
        <f>MIN(Comparación_precios[[#This Row],[PROVEEDOR 1]:[PROVEEDOR 6]])</f>
        <v>0</v>
      </c>
      <c r="K23" s="45">
        <f>IFERROR(AVERAGE(Comparación_precios[[#This Row],[PROVEEDOR 1]:[PROVEEDOR 6]]),0)</f>
        <v>0</v>
      </c>
      <c r="L23" s="46">
        <f>MAX(Comparación_precios[[#This Row],[PROVEEDOR 1]:[PROVEEDOR 6]])</f>
        <v>0</v>
      </c>
    </row>
    <row r="24" spans="2:12" s="2" customFormat="1" ht="19.5" thickBot="1" x14ac:dyDescent="0.35">
      <c r="B24" s="42"/>
      <c r="C24" s="43"/>
      <c r="D24" s="44"/>
      <c r="E24" s="44"/>
      <c r="F24" s="44"/>
      <c r="G24" s="44"/>
      <c r="H24" s="42"/>
      <c r="I24" s="60"/>
      <c r="J24" s="27">
        <f>MIN(Comparación_precios[[#This Row],[PROVEEDOR 1]:[PROVEEDOR 6]])</f>
        <v>0</v>
      </c>
      <c r="K24" s="45">
        <f>IFERROR(AVERAGE(Comparación_precios[[#This Row],[PROVEEDOR 1]:[PROVEEDOR 6]]),0)</f>
        <v>0</v>
      </c>
      <c r="L24" s="46">
        <f>MAX(Comparación_precios[[#This Row],[PROVEEDOR 1]:[PROVEEDOR 6]])</f>
        <v>0</v>
      </c>
    </row>
    <row r="25" spans="2:12" s="2" customFormat="1" ht="19.5" thickBot="1" x14ac:dyDescent="0.35">
      <c r="B25" s="33" t="s">
        <v>24</v>
      </c>
      <c r="C25" s="33"/>
      <c r="D25" s="34">
        <f>ROUND(SUMPRODUCT(Comparación_precios[[CANTIDAD]:[CANTIDAD]],Comparación_precios[PROVEEDOR 1]),2)</f>
        <v>0</v>
      </c>
      <c r="E25" s="34">
        <f>ROUND(SUMPRODUCT(Comparación_precios[[CANTIDAD]:[CANTIDAD]],Comparación_precios[PROVEEDOR 2]),2)</f>
        <v>0</v>
      </c>
      <c r="F25" s="34">
        <f>ROUND(SUMPRODUCT(Comparación_precios[[CANTIDAD]:[CANTIDAD]],Comparación_precios[PROVEEDOR 3]),2)</f>
        <v>0</v>
      </c>
      <c r="G25" s="34">
        <f>ROUND(SUMPRODUCT(Comparación_precios[[CANTIDAD]:[CANTIDAD]],Comparación_precios[PROVEEDOR 4]),2)</f>
        <v>0</v>
      </c>
      <c r="H25" s="34">
        <f>ROUND(SUMPRODUCT(Comparación_precios[[CANTIDAD]:[CANTIDAD]],Comparación_precios[PROVEEDOR 5]),2)</f>
        <v>0</v>
      </c>
      <c r="I25" s="34">
        <f>ROUND(SUMPRODUCT(Comparación_precios[[CANTIDAD]:[CANTIDAD]],Comparación_precios[PROVEEDOR 6]),2)</f>
        <v>0</v>
      </c>
      <c r="J25" s="35"/>
      <c r="K25" s="35"/>
      <c r="L25" s="36"/>
    </row>
    <row r="26" spans="2:12" s="2" customFormat="1" x14ac:dyDescent="0.2"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</row>
    <row r="27" spans="2:12" s="2" customFormat="1" ht="13.5" thickBot="1" x14ac:dyDescent="0.25"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</row>
    <row r="28" spans="2:12" s="2" customFormat="1" ht="48.6" customHeight="1" x14ac:dyDescent="0.2">
      <c r="B28" s="66" t="s">
        <v>11</v>
      </c>
      <c r="C28" s="67"/>
      <c r="D28" s="21"/>
      <c r="E28" s="21"/>
      <c r="F28" s="21"/>
      <c r="G28" s="21"/>
      <c r="H28" s="21"/>
    </row>
    <row r="29" spans="2:12" s="2" customFormat="1" ht="33.6" customHeight="1" x14ac:dyDescent="0.2">
      <c r="B29" s="64" t="s">
        <v>12</v>
      </c>
      <c r="C29" s="65"/>
      <c r="D29" s="51"/>
      <c r="E29" s="15"/>
      <c r="F29" s="15"/>
      <c r="G29" s="15"/>
      <c r="H29" s="15"/>
      <c r="I29" s="15"/>
    </row>
    <row r="30" spans="2:12" s="2" customFormat="1" ht="25.9" customHeight="1" x14ac:dyDescent="0.2">
      <c r="B30" s="64" t="s">
        <v>13</v>
      </c>
      <c r="C30" s="65"/>
      <c r="D30" s="52"/>
      <c r="E30" s="22"/>
      <c r="F30" s="22"/>
      <c r="G30" s="15"/>
      <c r="H30" s="22"/>
      <c r="I30" s="22"/>
    </row>
    <row r="31" spans="2:12" s="2" customFormat="1" ht="18" customHeight="1" x14ac:dyDescent="0.2">
      <c r="B31" s="64" t="s">
        <v>14</v>
      </c>
      <c r="C31" s="65"/>
      <c r="D31" s="53"/>
      <c r="E31" s="23"/>
      <c r="F31" s="23"/>
      <c r="G31" s="23"/>
      <c r="H31" s="23"/>
      <c r="I31" s="23"/>
    </row>
    <row r="32" spans="2:12" s="2" customFormat="1" ht="18.75" x14ac:dyDescent="0.2">
      <c r="B32" s="64"/>
      <c r="C32" s="65"/>
      <c r="D32" s="54"/>
      <c r="E32" s="24"/>
      <c r="F32" s="24"/>
      <c r="G32" s="24"/>
      <c r="H32" s="24"/>
      <c r="I32" s="24"/>
    </row>
    <row r="33" spans="2:12" s="2" customFormat="1" ht="18.75" x14ac:dyDescent="0.2">
      <c r="B33" s="64"/>
      <c r="C33" s="65"/>
      <c r="D33" s="55"/>
      <c r="E33" s="25"/>
      <c r="F33" s="25"/>
      <c r="G33" s="25"/>
      <c r="H33" s="25"/>
      <c r="I33" s="25"/>
    </row>
    <row r="34" spans="2:12" ht="18.75" x14ac:dyDescent="0.2">
      <c r="B34" s="64"/>
      <c r="C34" s="65"/>
      <c r="D34" s="56"/>
      <c r="E34" s="26"/>
      <c r="F34" s="26"/>
      <c r="G34" s="26"/>
      <c r="H34" s="26"/>
      <c r="I34" s="26"/>
      <c r="J34" s="2"/>
      <c r="K34" s="1"/>
      <c r="L34" s="1"/>
    </row>
    <row r="35" spans="2:12" x14ac:dyDescent="0.2">
      <c r="J35" s="3"/>
      <c r="K35" s="1"/>
      <c r="L35" s="1"/>
    </row>
    <row r="36" spans="2:12" x14ac:dyDescent="0.2">
      <c r="J36" s="3"/>
      <c r="K36" s="1"/>
      <c r="L36" s="1"/>
    </row>
    <row r="37" spans="2:12" ht="18.75" x14ac:dyDescent="0.2">
      <c r="D37" s="37"/>
      <c r="E37" s="37"/>
      <c r="F37" s="38"/>
      <c r="G37" s="39"/>
      <c r="H37" s="40"/>
      <c r="I37" s="37"/>
      <c r="J37" s="3"/>
      <c r="K37" s="1"/>
      <c r="L37" s="1"/>
    </row>
    <row r="38" spans="2:12" ht="18.75" x14ac:dyDescent="0.2">
      <c r="D38" s="37"/>
      <c r="E38" s="37"/>
      <c r="F38" s="38"/>
      <c r="G38" s="41"/>
      <c r="H38" s="40"/>
      <c r="I38" s="37"/>
    </row>
    <row r="39" spans="2:12" ht="18.75" x14ac:dyDescent="0.2">
      <c r="D39" s="37"/>
      <c r="E39" s="37"/>
      <c r="F39" s="38"/>
      <c r="G39" s="41"/>
      <c r="H39" s="40"/>
      <c r="I39" s="37"/>
    </row>
    <row r="40" spans="2:12" ht="18.75" x14ac:dyDescent="0.2">
      <c r="D40" s="37"/>
      <c r="E40" s="37"/>
      <c r="F40" s="38"/>
      <c r="G40" s="41"/>
      <c r="H40" s="40"/>
      <c r="I40" s="37"/>
    </row>
    <row r="41" spans="2:12" ht="18.75" x14ac:dyDescent="0.2">
      <c r="D41" s="37"/>
      <c r="E41" s="37"/>
      <c r="F41" s="38"/>
      <c r="G41" s="41"/>
      <c r="H41" s="40"/>
      <c r="I41" s="37"/>
    </row>
    <row r="42" spans="2:12" ht="18.75" x14ac:dyDescent="0.2">
      <c r="D42" s="37"/>
      <c r="E42" s="37"/>
      <c r="F42" s="38"/>
      <c r="G42" s="41"/>
      <c r="H42" s="40"/>
      <c r="I42" s="37"/>
    </row>
  </sheetData>
  <mergeCells count="5">
    <mergeCell ref="J7:L7"/>
    <mergeCell ref="B29:C29"/>
    <mergeCell ref="B30:C30"/>
    <mergeCell ref="B31:C34"/>
    <mergeCell ref="B28:C28"/>
  </mergeCells>
  <phoneticPr fontId="13" type="noConversion"/>
  <conditionalFormatting sqref="B8:C8">
    <cfRule type="expression" dxfId="14" priority="1">
      <formula>AND(B$25=MIN($D$25:$I$25),B$25&lt;&gt;0)</formula>
    </cfRule>
  </conditionalFormatting>
  <conditionalFormatting sqref="D8:I8 D25:I25">
    <cfRule type="expression" dxfId="13" priority="42">
      <formula>AND(D$25=MIN($D$25:$I$25),D$25&lt;&gt;0)</formula>
    </cfRule>
  </conditionalFormatting>
  <conditionalFormatting sqref="D9:I24">
    <cfRule type="expression" dxfId="12" priority="46">
      <formula>AND(D$25=MIN($D$25:$I$25),D$25&lt;&gt;0)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I41"/>
  <sheetViews>
    <sheetView topLeftCell="A6" workbookViewId="0">
      <selection activeCell="B28" sqref="B28:I30"/>
    </sheetView>
  </sheetViews>
  <sheetFormatPr baseColWidth="10" defaultRowHeight="11.25" x14ac:dyDescent="0.2"/>
  <cols>
    <col min="2" max="2" width="19.83203125" customWidth="1"/>
    <col min="4" max="9" width="18.5" customWidth="1"/>
  </cols>
  <sheetData>
    <row r="6" spans="2:9" ht="12" thickBot="1" x14ac:dyDescent="0.25"/>
    <row r="7" spans="2:9" ht="19.5" thickBot="1" x14ac:dyDescent="0.25">
      <c r="B7" s="49" t="s">
        <v>18</v>
      </c>
      <c r="C7" s="50">
        <v>1</v>
      </c>
      <c r="D7" s="49">
        <v>498</v>
      </c>
      <c r="E7" s="49">
        <v>420</v>
      </c>
      <c r="F7" s="49">
        <v>450</v>
      </c>
      <c r="G7" s="49">
        <v>230</v>
      </c>
      <c r="H7" s="49">
        <v>600</v>
      </c>
      <c r="I7" s="49">
        <v>520</v>
      </c>
    </row>
    <row r="8" spans="2:9" ht="19.5" thickBot="1" x14ac:dyDescent="0.25">
      <c r="B8" s="49" t="s">
        <v>19</v>
      </c>
      <c r="C8" s="50">
        <v>2</v>
      </c>
      <c r="D8" s="49">
        <v>450</v>
      </c>
      <c r="E8" s="49">
        <v>220</v>
      </c>
      <c r="F8" s="49">
        <v>405</v>
      </c>
      <c r="G8" s="49">
        <v>495</v>
      </c>
      <c r="H8" s="49">
        <v>540</v>
      </c>
      <c r="I8" s="49">
        <v>200</v>
      </c>
    </row>
    <row r="9" spans="2:9" ht="19.5" thickBot="1" x14ac:dyDescent="0.25">
      <c r="B9" s="49" t="s">
        <v>20</v>
      </c>
      <c r="C9" s="50">
        <v>2</v>
      </c>
      <c r="D9" s="49">
        <v>650</v>
      </c>
      <c r="E9" s="49">
        <v>620</v>
      </c>
      <c r="F9" s="49">
        <v>666</v>
      </c>
      <c r="G9" s="49">
        <v>400</v>
      </c>
      <c r="H9" s="49">
        <v>648</v>
      </c>
      <c r="I9" s="49">
        <v>452.4</v>
      </c>
    </row>
    <row r="10" spans="2:9" ht="19.5" thickBot="1" x14ac:dyDescent="0.25">
      <c r="B10" s="49" t="s">
        <v>25</v>
      </c>
      <c r="C10" s="50">
        <v>1</v>
      </c>
      <c r="D10" s="49">
        <v>585</v>
      </c>
      <c r="E10" s="49">
        <v>558</v>
      </c>
      <c r="F10" s="49">
        <v>320</v>
      </c>
      <c r="G10" s="49">
        <v>360</v>
      </c>
      <c r="H10" s="49">
        <v>583.20000000000005</v>
      </c>
      <c r="I10" s="49">
        <v>407.16</v>
      </c>
    </row>
    <row r="11" spans="2:9" ht="19.5" thickBot="1" x14ac:dyDescent="0.25">
      <c r="B11" s="49" t="s">
        <v>21</v>
      </c>
      <c r="C11" s="50">
        <v>3</v>
      </c>
      <c r="D11" s="49">
        <v>526.5</v>
      </c>
      <c r="E11" s="49">
        <v>502.2</v>
      </c>
      <c r="F11" s="49">
        <v>539.46</v>
      </c>
      <c r="G11" s="49">
        <v>300</v>
      </c>
      <c r="H11" s="49">
        <v>500</v>
      </c>
      <c r="I11" s="49">
        <v>366.44</v>
      </c>
    </row>
    <row r="12" spans="2:9" ht="19.5" thickBot="1" x14ac:dyDescent="0.25">
      <c r="B12" s="49" t="s">
        <v>22</v>
      </c>
      <c r="C12" s="50">
        <v>1</v>
      </c>
      <c r="D12" s="49">
        <v>473.8</v>
      </c>
      <c r="E12" s="49">
        <v>200</v>
      </c>
      <c r="F12" s="49">
        <v>485.51</v>
      </c>
      <c r="G12" s="49">
        <v>291.60000000000002</v>
      </c>
      <c r="H12" s="49">
        <v>270</v>
      </c>
      <c r="I12" s="49">
        <v>220</v>
      </c>
    </row>
    <row r="19" spans="2:9" ht="18.75" x14ac:dyDescent="0.2">
      <c r="D19" s="51">
        <v>30</v>
      </c>
      <c r="E19" s="15">
        <v>10</v>
      </c>
      <c r="F19" s="15">
        <v>15</v>
      </c>
      <c r="G19" s="15">
        <v>15</v>
      </c>
      <c r="H19" s="15">
        <v>15</v>
      </c>
      <c r="I19" s="15">
        <v>10</v>
      </c>
    </row>
    <row r="20" spans="2:9" ht="18.75" x14ac:dyDescent="0.2">
      <c r="D20" s="52">
        <v>10</v>
      </c>
      <c r="E20" s="22">
        <v>10</v>
      </c>
      <c r="F20" s="22">
        <v>10</v>
      </c>
      <c r="G20" s="15" t="s">
        <v>6</v>
      </c>
      <c r="H20" s="22">
        <v>5</v>
      </c>
      <c r="I20" s="22" t="s">
        <v>6</v>
      </c>
    </row>
    <row r="21" spans="2:9" ht="18.75" x14ac:dyDescent="0.2">
      <c r="D21" s="53" t="s">
        <v>0</v>
      </c>
      <c r="E21" s="23" t="s">
        <v>0</v>
      </c>
      <c r="F21" s="23" t="s">
        <v>4</v>
      </c>
      <c r="G21" s="23" t="s">
        <v>7</v>
      </c>
      <c r="H21" s="23" t="s">
        <v>4</v>
      </c>
      <c r="I21" s="23" t="s">
        <v>4</v>
      </c>
    </row>
    <row r="22" spans="2:9" ht="18.75" x14ac:dyDescent="0.2">
      <c r="D22" s="54" t="s">
        <v>1</v>
      </c>
      <c r="E22" s="24" t="s">
        <v>1</v>
      </c>
      <c r="F22" s="24" t="s">
        <v>5</v>
      </c>
      <c r="G22" s="24" t="s">
        <v>4</v>
      </c>
      <c r="H22" s="24" t="s">
        <v>5</v>
      </c>
      <c r="I22" s="24" t="s">
        <v>5</v>
      </c>
    </row>
    <row r="23" spans="2:9" ht="18.75" x14ac:dyDescent="0.2">
      <c r="D23" s="55"/>
      <c r="E23" s="25"/>
      <c r="F23" s="25"/>
      <c r="G23" s="25"/>
      <c r="H23" s="25"/>
      <c r="I23" s="25"/>
    </row>
    <row r="24" spans="2:9" ht="18.75" x14ac:dyDescent="0.2">
      <c r="D24" s="56"/>
      <c r="E24" s="26"/>
      <c r="F24" s="26"/>
      <c r="G24" s="26"/>
      <c r="H24" s="26"/>
      <c r="I24" s="26"/>
    </row>
    <row r="27" spans="2:9" ht="12" thickBot="1" x14ac:dyDescent="0.25"/>
    <row r="28" spans="2:9" ht="19.5" thickBot="1" x14ac:dyDescent="0.25">
      <c r="B28" s="49" t="s">
        <v>26</v>
      </c>
      <c r="C28" s="50">
        <v>1</v>
      </c>
      <c r="D28" s="49">
        <v>340</v>
      </c>
      <c r="E28" s="49">
        <v>330</v>
      </c>
      <c r="F28" s="49">
        <v>440</v>
      </c>
      <c r="G28" s="49">
        <v>400</v>
      </c>
      <c r="H28" s="49">
        <v>320</v>
      </c>
      <c r="I28" s="49">
        <v>330</v>
      </c>
    </row>
    <row r="29" spans="2:9" ht="19.5" thickBot="1" x14ac:dyDescent="0.25">
      <c r="B29" s="49" t="s">
        <v>27</v>
      </c>
      <c r="C29" s="50">
        <v>1</v>
      </c>
      <c r="D29" s="49">
        <v>220</v>
      </c>
      <c r="E29" s="49">
        <v>230</v>
      </c>
      <c r="F29" s="49">
        <v>240</v>
      </c>
      <c r="G29" s="49">
        <v>220</v>
      </c>
      <c r="H29" s="49">
        <v>219</v>
      </c>
      <c r="I29" s="49">
        <v>218</v>
      </c>
    </row>
    <row r="30" spans="2:9" ht="19.5" thickBot="1" x14ac:dyDescent="0.25">
      <c r="B30" s="49" t="s">
        <v>28</v>
      </c>
      <c r="C30" s="50">
        <v>2</v>
      </c>
      <c r="D30" s="49">
        <v>560</v>
      </c>
      <c r="E30" s="49">
        <v>580</v>
      </c>
      <c r="F30" s="49">
        <v>550</v>
      </c>
      <c r="G30" s="49">
        <v>520</v>
      </c>
      <c r="H30" s="49">
        <v>551</v>
      </c>
      <c r="I30" s="49">
        <v>550</v>
      </c>
    </row>
    <row r="35" spans="2:2" ht="14.25" x14ac:dyDescent="0.2">
      <c r="B35" s="59" t="s">
        <v>29</v>
      </c>
    </row>
    <row r="36" spans="2:2" ht="18.75" x14ac:dyDescent="0.2">
      <c r="B36" s="57">
        <v>250</v>
      </c>
    </row>
    <row r="37" spans="2:2" ht="18.75" x14ac:dyDescent="0.2">
      <c r="B37" s="58">
        <v>440</v>
      </c>
    </row>
    <row r="38" spans="2:2" ht="18.75" x14ac:dyDescent="0.2">
      <c r="B38" s="58">
        <v>440</v>
      </c>
    </row>
    <row r="39" spans="2:2" ht="18.75" x14ac:dyDescent="0.2">
      <c r="B39" s="58">
        <v>350</v>
      </c>
    </row>
    <row r="40" spans="2:2" ht="18.75" x14ac:dyDescent="0.2">
      <c r="B40" s="58">
        <v>420</v>
      </c>
    </row>
    <row r="41" spans="2:2" ht="18.75" x14ac:dyDescent="0.2">
      <c r="B41" s="58">
        <v>199</v>
      </c>
    </row>
  </sheetData>
  <conditionalFormatting sqref="D7:I12 D28:I30">
    <cfRule type="expression" dxfId="11" priority="2">
      <formula>AND(D$15=MIN($D$15:$I$15),D$15&lt;&gt;0)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- AYUDA -</vt:lpstr>
      <vt:lpstr>Precios</vt:lpstr>
      <vt:lpstr>Soporte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Mauricio Lara Parra</cp:lastModifiedBy>
  <dcterms:created xsi:type="dcterms:W3CDTF">2013-10-17T12:18:53Z</dcterms:created>
  <dcterms:modified xsi:type="dcterms:W3CDTF">2024-04-30T02:25:38Z</dcterms:modified>
</cp:coreProperties>
</file>