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XWork\1688856355805219\Cache\File\2026-10\"/>
    </mc:Choice>
  </mc:AlternateContent>
  <bookViews>
    <workbookView windowWidth="22188" windowHeight="10500"/>
  </bookViews>
  <sheets>
    <sheet name="模板" sheetId="1" r:id="rId1"/>
  </sheets>
  <definedNames>
    <definedName name="_xlnm.Print_Area" localSheetId="0">模板!$A$1:$S$54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6" name="ID_5D93AA767D4A45FABBEF18C8872A5A8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915205" y="122938540"/>
          <a:ext cx="14806295" cy="2663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<sst xmlns="http://schemas.openxmlformats.org/spreadsheetml/2006/main" count="220" uniqueCount="86">
  <si>
    <t>Customer</t>
  </si>
  <si>
    <t>Customer Country</t>
  </si>
  <si>
    <t>Email</t>
  </si>
  <si>
    <t>Moblie Number</t>
  </si>
  <si>
    <t>Quote Date</t>
  </si>
  <si>
    <t>Valid until</t>
  </si>
  <si>
    <t>Order NO</t>
  </si>
  <si>
    <t>Sales</t>
  </si>
  <si>
    <t>Cathy</t>
  </si>
  <si>
    <t>Date of order</t>
  </si>
  <si>
    <t>Date of deliver</t>
  </si>
  <si>
    <t>Proforma invoice</t>
  </si>
  <si>
    <t>No</t>
  </si>
  <si>
    <t>Area</t>
  </si>
  <si>
    <t>Product Type</t>
  </si>
  <si>
    <t>Item Number</t>
  </si>
  <si>
    <t>Design</t>
  </si>
  <si>
    <t>Size(mm)</t>
  </si>
  <si>
    <t>Total QTY</t>
  </si>
  <si>
    <t>Unit</t>
  </si>
  <si>
    <t>Unit Price(USD)</t>
  </si>
  <si>
    <t>Amount(USD)</t>
  </si>
  <si>
    <t>Description</t>
  </si>
  <si>
    <t>PCS/CTN</t>
  </si>
  <si>
    <t>SQM/CTN</t>
  </si>
  <si>
    <t>Total CTN</t>
  </si>
  <si>
    <t>Total PCS</t>
  </si>
  <si>
    <t>Total Weight(KG)</t>
  </si>
  <si>
    <t>CBM(m³)</t>
  </si>
  <si>
    <t>Remarks</t>
  </si>
  <si>
    <t>Basement floor (Including 10% of wastage)</t>
  </si>
  <si>
    <t>main floor</t>
  </si>
  <si>
    <t>Porcelain tile</t>
  </si>
  <si>
    <t>GC-CX612Y91-SW</t>
  </si>
  <si>
    <t>600*1200</t>
  </si>
  <si>
    <t>SQM</t>
  </si>
  <si>
    <r>
      <rPr>
        <b/>
        <sz val="28"/>
        <rFont val="Arial"/>
        <charset val="134"/>
      </rPr>
      <t>Surface:Matte
Thickness:9±1mm
Grad</t>
    </r>
    <r>
      <rPr>
        <b/>
        <sz val="28"/>
        <rFont val="宋体"/>
        <charset val="134"/>
      </rPr>
      <t>：</t>
    </r>
    <r>
      <rPr>
        <b/>
        <sz val="28"/>
        <rFont val="Arial"/>
        <charset val="134"/>
      </rPr>
      <t>AAA</t>
    </r>
  </si>
  <si>
    <t>main floor Skirting</t>
  </si>
  <si>
    <r>
      <rPr>
        <b/>
        <sz val="28"/>
        <rFont val="Arial"/>
        <charset val="134"/>
      </rPr>
      <t xml:space="preserve">600*1200
</t>
    </r>
    <r>
      <rPr>
        <b/>
        <sz val="28"/>
        <color rgb="FFFF0000"/>
        <rFont val="Arial"/>
        <charset val="134"/>
      </rPr>
      <t>(cut into 100*1200)</t>
    </r>
  </si>
  <si>
    <t>M</t>
  </si>
  <si>
    <t>all bath floor</t>
  </si>
  <si>
    <t>GC-SM12675-ZNLM</t>
  </si>
  <si>
    <t>all bath wall</t>
  </si>
  <si>
    <t>GC-SM12671-ZNLM</t>
  </si>
  <si>
    <t>kitchen floor</t>
  </si>
  <si>
    <t>GC-SD126501-HCS</t>
  </si>
  <si>
    <t>kitchen Skirting</t>
  </si>
  <si>
    <t>kitchen wall</t>
  </si>
  <si>
    <t>GC-TSC-15-ZNLM</t>
  </si>
  <si>
    <t>900*1800</t>
  </si>
  <si>
    <t>outdoor floor</t>
  </si>
  <si>
    <t>GH-6062-JWX</t>
  </si>
  <si>
    <t>600*600</t>
  </si>
  <si>
    <r>
      <rPr>
        <b/>
        <sz val="28"/>
        <rFont val="Arial"/>
        <charset val="134"/>
      </rPr>
      <t>Surface:Matte
Thickness:12±1mm
Grad</t>
    </r>
    <r>
      <rPr>
        <b/>
        <sz val="28"/>
        <rFont val="宋体"/>
        <charset val="134"/>
      </rPr>
      <t>：</t>
    </r>
    <r>
      <rPr>
        <b/>
        <sz val="28"/>
        <rFont val="Arial"/>
        <charset val="134"/>
      </rPr>
      <t>AAA</t>
    </r>
  </si>
  <si>
    <t>First floor (Including 10% of wastage)</t>
  </si>
  <si>
    <t>Master bath floor</t>
  </si>
  <si>
    <t>GC-BN12086-JH</t>
  </si>
  <si>
    <t>Master bath wall</t>
  </si>
  <si>
    <t>GC-BN12086LC-JH</t>
  </si>
  <si>
    <t>other bath floor</t>
  </si>
  <si>
    <t>other bath wall</t>
  </si>
  <si>
    <t>Washroom wall</t>
  </si>
  <si>
    <t>GD-P624RH3-SC</t>
  </si>
  <si>
    <t>60*240</t>
  </si>
  <si>
    <t>Roof floor (Including 10% of wastage)</t>
  </si>
  <si>
    <t xml:space="preserve"> bath floor</t>
  </si>
  <si>
    <t>bath wall</t>
  </si>
  <si>
    <t>GH-612-JWX</t>
  </si>
  <si>
    <t>Staff quarters floor (Including 10% of wastage)</t>
  </si>
  <si>
    <t>Stairs  (Including 10% of wastage)</t>
  </si>
  <si>
    <t>Steps</t>
  </si>
  <si>
    <r>
      <t xml:space="preserve">600*1200
</t>
    </r>
    <r>
      <rPr>
        <b/>
        <sz val="36"/>
        <color theme="5"/>
        <rFont val="Arial"/>
        <charset val="134"/>
      </rPr>
      <t>(grooving)</t>
    </r>
  </si>
  <si>
    <t>PCS</t>
  </si>
  <si>
    <t>landing</t>
  </si>
  <si>
    <t>stairs  Skirting</t>
  </si>
  <si>
    <t>wooden pallet</t>
  </si>
  <si>
    <t>Total amount:</t>
  </si>
  <si>
    <t>Deposit:</t>
  </si>
  <si>
    <t>Balance:</t>
  </si>
  <si>
    <t>Notes.</t>
  </si>
  <si>
    <t>1.Delivery Term: EXW</t>
  </si>
  <si>
    <t>2.Payment terms: 50% deposit by T/T after confirming the P/I.The balance by T/T before loading.100% payment if enough stock.</t>
  </si>
  <si>
    <t>3.Order lead time: Within 25-30 days after receipt of deposit or payment</t>
  </si>
  <si>
    <t>4.Packing: wooden box/carton</t>
  </si>
  <si>
    <t>5.The goods are delivered indoors in Foshan</t>
  </si>
  <si>
    <t>6.Goods are natural products so pattern ,colors and thinknss may be a little difference from the sample.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</si>
</sst>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1"/>
      <color theme="1"/>
      <name val="宋体"/>
      <charset val="134"/>
      <scheme val="minor"/>
    </font>
    <font>
      <b/>
      <sz val="17"/>
      <color theme="1"/>
      <name val="宋体"/>
      <charset val="134"/>
      <scheme val="minor"/>
    </font>
    <font>
      <b/>
      <sz val="17"/>
      <name val="Arial"/>
      <charset val="134"/>
    </font>
    <font>
      <b/>
      <sz val="28"/>
      <name val="Arial"/>
      <charset val="134"/>
    </font>
    <font>
      <b/>
      <sz val="30"/>
      <color rgb="FFFF0000"/>
      <name val="Arial"/>
      <charset val="134"/>
    </font>
    <font>
      <b/>
      <sz val="36"/>
      <name val="Arial"/>
      <charset val="134"/>
    </font>
    <font>
      <b/>
      <sz val="2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36"/>
      <color theme="5"/>
      <name val="Arial"/>
      <charset val="134"/>
    </font>
    <font>
      <b/>
      <sz val="28"/>
      <name val="宋体"/>
      <charset val="134"/>
    </font>
    <font>
      <b/>
      <sz val="28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26" fontId="5" fillId="0" borderId="1" xfId="0" applyNumberFormat="1" applyFont="1" applyBorder="1" applyAlignment="1">
      <alignment horizontal="center" vertical="center" wrapText="1"/>
    </xf>
    <xf numFmtId="26" fontId="3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150000</xdr:colOff>
      <xdr:row>0</xdr:row>
      <xdr:rowOff>0</xdr:rowOff>
    </xdr:from>
    <xdr:ext cx="17145000" cy="1238250"/>
    <xdr:pic>
      <xdr:nvPicPr>
        <xdr:cNvPr id="5" name="Picture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49860" y="0"/>
          <a:ext cx="17145000" cy="1238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762500" cy="4762500"/>
    <xdr:pic>
      <xdr:nvPicPr>
        <xdr:cNvPr id="6" name="Picture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172454570"/>
          <a:ext cx="4762500" cy="4762500"/>
        </a:xfrm>
        <a:prstGeom prst="rect">
          <a:avLst/>
        </a:prstGeom>
      </xdr:spPr>
    </xdr:pic>
    <xdr:clientData/>
  </xdr:oneCellAnchor>
  <xdr:oneCellAnchor>
    <xdr:from>
      <xdr:col>5</xdr:col>
      <xdr:colOff>1409700</xdr:colOff>
      <xdr:row>53</xdr:row>
      <xdr:rowOff>26670</xdr:rowOff>
    </xdr:from>
    <xdr:ext cx="4762500" cy="4762500"/>
    <xdr:pic>
      <xdr:nvPicPr>
        <xdr:cNvPr id="7" name="Picture 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1094720" y="172481240"/>
          <a:ext cx="4762500" cy="47625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0</xdr:rowOff>
    </xdr:from>
    <xdr:ext cx="4762500" cy="4762500"/>
    <xdr:pic>
      <xdr:nvPicPr>
        <xdr:cNvPr id="8" name="Picture 7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941540" y="172454570"/>
          <a:ext cx="4762500" cy="47625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53</xdr:row>
      <xdr:rowOff>0</xdr:rowOff>
    </xdr:from>
    <xdr:ext cx="4762500" cy="4762500"/>
    <xdr:pic>
      <xdr:nvPicPr>
        <xdr:cNvPr id="9" name="Picture 8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7439620" y="172454570"/>
          <a:ext cx="4762500" cy="47625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38100</xdr:rowOff>
    </xdr:from>
    <xdr:ext cx="4762500" cy="4762500"/>
    <xdr:pic>
      <xdr:nvPicPr>
        <xdr:cNvPr id="10" name="Picture 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4194810" y="172492670"/>
          <a:ext cx="4762500" cy="4762500"/>
        </a:xfrm>
        <a:prstGeom prst="rect">
          <a:avLst/>
        </a:prstGeom>
      </xdr:spPr>
    </xdr:pic>
    <xdr:clientData/>
  </xdr:oneCellAnchor>
  <xdr:twoCellAnchor editAs="oneCell">
    <xdr:from>
      <xdr:col>5</xdr:col>
      <xdr:colOff>1159510</xdr:colOff>
      <xdr:row>9</xdr:row>
      <xdr:rowOff>26670</xdr:rowOff>
    </xdr:from>
    <xdr:to>
      <xdr:col>5</xdr:col>
      <xdr:colOff>4018280</xdr:colOff>
      <xdr:row>9</xdr:row>
      <xdr:rowOff>5151120</xdr:rowOff>
    </xdr:to>
    <xdr:pic>
      <xdr:nvPicPr>
        <xdr:cNvPr id="12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72580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675005</xdr:colOff>
      <xdr:row>14</xdr:row>
      <xdr:rowOff>38100</xdr:rowOff>
    </xdr:from>
    <xdr:to>
      <xdr:col>5</xdr:col>
      <xdr:colOff>4490720</xdr:colOff>
      <xdr:row>14</xdr:row>
      <xdr:rowOff>5128260</xdr:rowOff>
    </xdr:to>
    <xdr:pic>
      <xdr:nvPicPr>
        <xdr:cNvPr id="13" name="ID_C6EF82E8E72746E98BA919921B1A41E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60025" y="33240980"/>
          <a:ext cx="381571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10</xdr:row>
      <xdr:rowOff>26670</xdr:rowOff>
    </xdr:from>
    <xdr:to>
      <xdr:col>5</xdr:col>
      <xdr:colOff>4018280</xdr:colOff>
      <xdr:row>10</xdr:row>
      <xdr:rowOff>5151120</xdr:rowOff>
    </xdr:to>
    <xdr:pic>
      <xdr:nvPicPr>
        <xdr:cNvPr id="14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24523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644525</xdr:colOff>
      <xdr:row>13</xdr:row>
      <xdr:rowOff>68580</xdr:rowOff>
    </xdr:from>
    <xdr:to>
      <xdr:col>5</xdr:col>
      <xdr:colOff>4460240</xdr:colOff>
      <xdr:row>13</xdr:row>
      <xdr:rowOff>5158740</xdr:rowOff>
    </xdr:to>
    <xdr:pic>
      <xdr:nvPicPr>
        <xdr:cNvPr id="15" name="ID_C6EF82E8E72746E98BA919921B1A41E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29545" y="28077160"/>
          <a:ext cx="381571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18</xdr:row>
      <xdr:rowOff>26670</xdr:rowOff>
    </xdr:from>
    <xdr:to>
      <xdr:col>5</xdr:col>
      <xdr:colOff>4018280</xdr:colOff>
      <xdr:row>18</xdr:row>
      <xdr:rowOff>5151120</xdr:rowOff>
    </xdr:to>
    <xdr:pic>
      <xdr:nvPicPr>
        <xdr:cNvPr id="16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503364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19</xdr:row>
      <xdr:rowOff>26670</xdr:rowOff>
    </xdr:from>
    <xdr:to>
      <xdr:col>5</xdr:col>
      <xdr:colOff>4018280</xdr:colOff>
      <xdr:row>19</xdr:row>
      <xdr:rowOff>5151120</xdr:rowOff>
    </xdr:to>
    <xdr:pic>
      <xdr:nvPicPr>
        <xdr:cNvPr id="17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555307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207645</xdr:colOff>
      <xdr:row>15</xdr:row>
      <xdr:rowOff>38100</xdr:rowOff>
    </xdr:from>
    <xdr:to>
      <xdr:col>5</xdr:col>
      <xdr:colOff>4958715</xdr:colOff>
      <xdr:row>15</xdr:row>
      <xdr:rowOff>5128260</xdr:rowOff>
    </xdr:to>
    <xdr:pic>
      <xdr:nvPicPr>
        <xdr:cNvPr id="25" name="ID_048B04B9BD6947BAAE22EA1E611F3E6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892665" y="38435280"/>
          <a:ext cx="4751070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1165225</xdr:colOff>
      <xdr:row>20</xdr:row>
      <xdr:rowOff>38100</xdr:rowOff>
    </xdr:from>
    <xdr:to>
      <xdr:col>5</xdr:col>
      <xdr:colOff>4001135</xdr:colOff>
      <xdr:row>20</xdr:row>
      <xdr:rowOff>5128260</xdr:rowOff>
    </xdr:to>
    <xdr:pic>
      <xdr:nvPicPr>
        <xdr:cNvPr id="29" name="ID_4218A780BB93408F99D443B78DCD799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850245" y="60736480"/>
          <a:ext cx="2835910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1229995</xdr:colOff>
      <xdr:row>21</xdr:row>
      <xdr:rowOff>38100</xdr:rowOff>
    </xdr:from>
    <xdr:to>
      <xdr:col>5</xdr:col>
      <xdr:colOff>3935730</xdr:colOff>
      <xdr:row>21</xdr:row>
      <xdr:rowOff>5128260</xdr:rowOff>
    </xdr:to>
    <xdr:pic>
      <xdr:nvPicPr>
        <xdr:cNvPr id="31" name="ID_DA7064E6D409415AA99219124CB2F65D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915015" y="65930780"/>
          <a:ext cx="270573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15</xdr:row>
      <xdr:rowOff>1951990</xdr:rowOff>
    </xdr:from>
    <xdr:to>
      <xdr:col>18</xdr:col>
      <xdr:colOff>2750820</xdr:colOff>
      <xdr:row>15</xdr:row>
      <xdr:rowOff>3214370</xdr:rowOff>
    </xdr:to>
    <xdr:pic>
      <xdr:nvPicPr>
        <xdr:cNvPr id="39" name="ID_619649712CA7427FAD34744AD3CBB75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441620" y="40349170"/>
          <a:ext cx="2712720" cy="1262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11</xdr:row>
      <xdr:rowOff>2101850</xdr:rowOff>
    </xdr:from>
    <xdr:to>
      <xdr:col>18</xdr:col>
      <xdr:colOff>2750820</xdr:colOff>
      <xdr:row>11</xdr:row>
      <xdr:rowOff>3064510</xdr:rowOff>
    </xdr:to>
    <xdr:pic>
      <xdr:nvPicPr>
        <xdr:cNvPr id="41" name="ID_C36616D4F43D479BBE6410532057E25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441620" y="19721830"/>
          <a:ext cx="2712720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12</xdr:row>
      <xdr:rowOff>2172970</xdr:rowOff>
    </xdr:from>
    <xdr:to>
      <xdr:col>18</xdr:col>
      <xdr:colOff>2750820</xdr:colOff>
      <xdr:row>12</xdr:row>
      <xdr:rowOff>2992755</xdr:rowOff>
    </xdr:to>
    <xdr:pic>
      <xdr:nvPicPr>
        <xdr:cNvPr id="43" name="ID_118574490A3248DC9C6812E7DBA8FB8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441620" y="24987250"/>
          <a:ext cx="2712720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13</xdr:row>
      <xdr:rowOff>2058670</xdr:rowOff>
    </xdr:from>
    <xdr:to>
      <xdr:col>18</xdr:col>
      <xdr:colOff>2750820</xdr:colOff>
      <xdr:row>13</xdr:row>
      <xdr:rowOff>3107055</xdr:rowOff>
    </xdr:to>
    <xdr:pic>
      <xdr:nvPicPr>
        <xdr:cNvPr id="45" name="ID_91A370E02E30439685E8B352750DA81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441620" y="30067250"/>
          <a:ext cx="2712720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14</xdr:row>
      <xdr:rowOff>2184400</xdr:rowOff>
    </xdr:from>
    <xdr:to>
      <xdr:col>18</xdr:col>
      <xdr:colOff>2750820</xdr:colOff>
      <xdr:row>14</xdr:row>
      <xdr:rowOff>2981960</xdr:rowOff>
    </xdr:to>
    <xdr:pic>
      <xdr:nvPicPr>
        <xdr:cNvPr id="47" name="ID_0465E70DF5DD4084B82C761D3D4AD3A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441620" y="35387280"/>
          <a:ext cx="2712720" cy="797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9</xdr:row>
      <xdr:rowOff>1435100</xdr:rowOff>
    </xdr:from>
    <xdr:to>
      <xdr:col>18</xdr:col>
      <xdr:colOff>2750820</xdr:colOff>
      <xdr:row>9</xdr:row>
      <xdr:rowOff>3299460</xdr:rowOff>
    </xdr:to>
    <xdr:pic>
      <xdr:nvPicPr>
        <xdr:cNvPr id="49" name="ID_6C4FD4753F1849DDBB265BF5E62033C4"/>
        <xdr:cNvPicPr>
          <a:picLocks noChangeAspect="1"/>
        </xdr:cNvPicPr>
      </xdr:nvPicPr>
      <xdr:blipFill>
        <a:blip r:embed="rId17"/>
        <a:srcRect b="11779"/>
        <a:stretch>
          <a:fillRect/>
        </a:stretch>
      </xdr:blipFill>
      <xdr:spPr>
        <a:xfrm>
          <a:off x="43441620" y="8666480"/>
          <a:ext cx="2712720" cy="186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10</xdr:row>
      <xdr:rowOff>1470660</xdr:rowOff>
    </xdr:from>
    <xdr:to>
      <xdr:col>18</xdr:col>
      <xdr:colOff>2750820</xdr:colOff>
      <xdr:row>10</xdr:row>
      <xdr:rowOff>3756660</xdr:rowOff>
    </xdr:to>
    <xdr:pic>
      <xdr:nvPicPr>
        <xdr:cNvPr id="51" name="ID_F671BBB6D9E243A8818FA307834E079B"/>
        <xdr:cNvPicPr>
          <a:picLocks noChangeAspect="1"/>
        </xdr:cNvPicPr>
      </xdr:nvPicPr>
      <xdr:blipFill>
        <a:blip r:embed="rId18"/>
        <a:srcRect b="-2769"/>
        <a:stretch>
          <a:fillRect/>
        </a:stretch>
      </xdr:blipFill>
      <xdr:spPr>
        <a:xfrm>
          <a:off x="43441620" y="13896340"/>
          <a:ext cx="2712720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18</xdr:row>
      <xdr:rowOff>1649095</xdr:rowOff>
    </xdr:from>
    <xdr:to>
      <xdr:col>18</xdr:col>
      <xdr:colOff>2750820</xdr:colOff>
      <xdr:row>18</xdr:row>
      <xdr:rowOff>3329940</xdr:rowOff>
    </xdr:to>
    <xdr:pic>
      <xdr:nvPicPr>
        <xdr:cNvPr id="55" name="ID_3994F5425F1C40E7979EACA69402BD63"/>
        <xdr:cNvPicPr>
          <a:picLocks noChangeAspect="1"/>
        </xdr:cNvPicPr>
      </xdr:nvPicPr>
      <xdr:blipFill>
        <a:blip r:embed="rId19"/>
        <a:srcRect b="9997"/>
        <a:stretch>
          <a:fillRect/>
        </a:stretch>
      </xdr:blipFill>
      <xdr:spPr>
        <a:xfrm>
          <a:off x="43441620" y="51958875"/>
          <a:ext cx="2712720" cy="168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19</xdr:row>
      <xdr:rowOff>1268730</xdr:rowOff>
    </xdr:from>
    <xdr:to>
      <xdr:col>18</xdr:col>
      <xdr:colOff>2750820</xdr:colOff>
      <xdr:row>19</xdr:row>
      <xdr:rowOff>3939540</xdr:rowOff>
    </xdr:to>
    <xdr:pic>
      <xdr:nvPicPr>
        <xdr:cNvPr id="57" name="ID_2B5910A36D954C8E8EFC16AE59D35E32"/>
        <xdr:cNvPicPr>
          <a:picLocks noChangeAspect="1"/>
        </xdr:cNvPicPr>
      </xdr:nvPicPr>
      <xdr:blipFill>
        <a:blip r:embed="rId20"/>
        <a:srcRect b="-1619"/>
        <a:stretch>
          <a:fillRect/>
        </a:stretch>
      </xdr:blipFill>
      <xdr:spPr>
        <a:xfrm>
          <a:off x="43441620" y="56772810"/>
          <a:ext cx="2712720" cy="2670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20</xdr:row>
      <xdr:rowOff>2431415</xdr:rowOff>
    </xdr:from>
    <xdr:to>
      <xdr:col>18</xdr:col>
      <xdr:colOff>2750820</xdr:colOff>
      <xdr:row>20</xdr:row>
      <xdr:rowOff>2734945</xdr:rowOff>
    </xdr:to>
    <xdr:pic>
      <xdr:nvPicPr>
        <xdr:cNvPr id="59" name="ID_966D1404C90942A891C271D0CDFBA3B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3441620" y="63129795"/>
          <a:ext cx="271272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21</xdr:row>
      <xdr:rowOff>2421890</xdr:rowOff>
    </xdr:from>
    <xdr:to>
      <xdr:col>18</xdr:col>
      <xdr:colOff>2750820</xdr:colOff>
      <xdr:row>21</xdr:row>
      <xdr:rowOff>2744470</xdr:rowOff>
    </xdr:to>
    <xdr:pic>
      <xdr:nvPicPr>
        <xdr:cNvPr id="61" name="ID_508E4DD257264F7DBF3F56005D83072A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441620" y="68314570"/>
          <a:ext cx="2712720" cy="32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22</xdr:row>
      <xdr:rowOff>2003425</xdr:rowOff>
    </xdr:from>
    <xdr:to>
      <xdr:col>18</xdr:col>
      <xdr:colOff>2750820</xdr:colOff>
      <xdr:row>22</xdr:row>
      <xdr:rowOff>3162935</xdr:rowOff>
    </xdr:to>
    <xdr:pic>
      <xdr:nvPicPr>
        <xdr:cNvPr id="63" name="ID_16F8D14942544402BA2A0B508C73916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441620" y="73090405"/>
          <a:ext cx="2712720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23</xdr:row>
      <xdr:rowOff>1948815</xdr:rowOff>
    </xdr:from>
    <xdr:to>
      <xdr:col>18</xdr:col>
      <xdr:colOff>2750820</xdr:colOff>
      <xdr:row>23</xdr:row>
      <xdr:rowOff>3217545</xdr:rowOff>
    </xdr:to>
    <xdr:pic>
      <xdr:nvPicPr>
        <xdr:cNvPr id="65" name="ID_DE6BAD3DABCF42DABCDC6DE4E92CAA5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441620" y="78230095"/>
          <a:ext cx="2712720" cy="126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29</xdr:row>
      <xdr:rowOff>1943735</xdr:rowOff>
    </xdr:from>
    <xdr:to>
      <xdr:col>18</xdr:col>
      <xdr:colOff>2750820</xdr:colOff>
      <xdr:row>29</xdr:row>
      <xdr:rowOff>2781300</xdr:rowOff>
    </xdr:to>
    <xdr:pic>
      <xdr:nvPicPr>
        <xdr:cNvPr id="67" name="ID_FA93A9FB3BE149A2BD959260957388F6"/>
        <xdr:cNvPicPr>
          <a:picLocks noChangeAspect="1"/>
        </xdr:cNvPicPr>
      </xdr:nvPicPr>
      <xdr:blipFill>
        <a:blip r:embed="rId25"/>
        <a:srcRect b="39579"/>
        <a:stretch>
          <a:fillRect/>
        </a:stretch>
      </xdr:blipFill>
      <xdr:spPr>
        <a:xfrm>
          <a:off x="43441620" y="105720515"/>
          <a:ext cx="2712720" cy="837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30</xdr:row>
      <xdr:rowOff>1880870</xdr:rowOff>
    </xdr:from>
    <xdr:to>
      <xdr:col>18</xdr:col>
      <xdr:colOff>2750820</xdr:colOff>
      <xdr:row>30</xdr:row>
      <xdr:rowOff>2811780</xdr:rowOff>
    </xdr:to>
    <xdr:pic>
      <xdr:nvPicPr>
        <xdr:cNvPr id="71" name="ID_2420297AE4B74693B30212A02B00F6E4"/>
        <xdr:cNvPicPr>
          <a:picLocks noChangeAspect="1"/>
        </xdr:cNvPicPr>
      </xdr:nvPicPr>
      <xdr:blipFill>
        <a:blip r:embed="rId26"/>
        <a:srcRect b="33725"/>
        <a:stretch>
          <a:fillRect/>
        </a:stretch>
      </xdr:blipFill>
      <xdr:spPr>
        <a:xfrm>
          <a:off x="43441620" y="110851950"/>
          <a:ext cx="2712720" cy="93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33</xdr:row>
      <xdr:rowOff>26670</xdr:rowOff>
    </xdr:from>
    <xdr:to>
      <xdr:col>5</xdr:col>
      <xdr:colOff>4018280</xdr:colOff>
      <xdr:row>33</xdr:row>
      <xdr:rowOff>5151120</xdr:rowOff>
    </xdr:to>
    <xdr:pic>
      <xdr:nvPicPr>
        <xdr:cNvPr id="74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209103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16</xdr:row>
      <xdr:rowOff>2410460</xdr:rowOff>
    </xdr:from>
    <xdr:to>
      <xdr:col>18</xdr:col>
      <xdr:colOff>2750820</xdr:colOff>
      <xdr:row>16</xdr:row>
      <xdr:rowOff>2755900</xdr:rowOff>
    </xdr:to>
    <xdr:pic>
      <xdr:nvPicPr>
        <xdr:cNvPr id="80" name="ID_6C29F675828241F880CA60DB5C359E7C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3441620" y="46001940"/>
          <a:ext cx="2712720" cy="34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24</xdr:row>
      <xdr:rowOff>2380615</xdr:rowOff>
    </xdr:from>
    <xdr:to>
      <xdr:col>18</xdr:col>
      <xdr:colOff>2750820</xdr:colOff>
      <xdr:row>24</xdr:row>
      <xdr:rowOff>2785110</xdr:rowOff>
    </xdr:to>
    <xdr:pic>
      <xdr:nvPicPr>
        <xdr:cNvPr id="86" name="ID_611D04A2A1D94A549836E44DD63E030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3441620" y="83856195"/>
          <a:ext cx="2712720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31</xdr:row>
      <xdr:rowOff>2376805</xdr:rowOff>
    </xdr:from>
    <xdr:to>
      <xdr:col>18</xdr:col>
      <xdr:colOff>2750820</xdr:colOff>
      <xdr:row>31</xdr:row>
      <xdr:rowOff>2788920</xdr:rowOff>
    </xdr:to>
    <xdr:pic>
      <xdr:nvPicPr>
        <xdr:cNvPr id="91" name="ID_2B2F7A328F5C4AA2A6406BEF9199E27C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3441620" y="116542185"/>
          <a:ext cx="2712720" cy="412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33</xdr:row>
      <xdr:rowOff>2318385</xdr:rowOff>
    </xdr:from>
    <xdr:to>
      <xdr:col>18</xdr:col>
      <xdr:colOff>2750820</xdr:colOff>
      <xdr:row>33</xdr:row>
      <xdr:rowOff>2847340</xdr:rowOff>
    </xdr:to>
    <xdr:pic>
      <xdr:nvPicPr>
        <xdr:cNvPr id="93" name="ID_AC82770A37454AF691CD25206136F5ED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441620" y="123202065"/>
          <a:ext cx="2712720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36</xdr:row>
      <xdr:rowOff>2256790</xdr:rowOff>
    </xdr:from>
    <xdr:to>
      <xdr:col>18</xdr:col>
      <xdr:colOff>2750820</xdr:colOff>
      <xdr:row>36</xdr:row>
      <xdr:rowOff>2909570</xdr:rowOff>
    </xdr:to>
    <xdr:pic>
      <xdr:nvPicPr>
        <xdr:cNvPr id="108" name="ID_5E0FD7B2EEA843B2997CE352AEB4006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3441620" y="138723370"/>
          <a:ext cx="271272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35</xdr:row>
      <xdr:rowOff>2275840</xdr:rowOff>
    </xdr:from>
    <xdr:to>
      <xdr:col>18</xdr:col>
      <xdr:colOff>2750820</xdr:colOff>
      <xdr:row>35</xdr:row>
      <xdr:rowOff>2889885</xdr:rowOff>
    </xdr:to>
    <xdr:pic>
      <xdr:nvPicPr>
        <xdr:cNvPr id="110" name="ID_D16EAD4EAF104ECE9394ACFD7AE79A1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3441620" y="133548120"/>
          <a:ext cx="2712720" cy="614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34</xdr:row>
      <xdr:rowOff>26670</xdr:rowOff>
    </xdr:from>
    <xdr:to>
      <xdr:col>5</xdr:col>
      <xdr:colOff>4018280</xdr:colOff>
      <xdr:row>34</xdr:row>
      <xdr:rowOff>5151120</xdr:rowOff>
    </xdr:to>
    <xdr:pic>
      <xdr:nvPicPr>
        <xdr:cNvPr id="111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261046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34</xdr:row>
      <xdr:rowOff>2306320</xdr:rowOff>
    </xdr:from>
    <xdr:to>
      <xdr:col>18</xdr:col>
      <xdr:colOff>2750820</xdr:colOff>
      <xdr:row>34</xdr:row>
      <xdr:rowOff>2860040</xdr:rowOff>
    </xdr:to>
    <xdr:pic>
      <xdr:nvPicPr>
        <xdr:cNvPr id="114" name="ID_70B6DE85A00940EA8365548938D5A0B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3441620" y="128384300"/>
          <a:ext cx="271272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27</xdr:row>
      <xdr:rowOff>26670</xdr:rowOff>
    </xdr:from>
    <xdr:to>
      <xdr:col>5</xdr:col>
      <xdr:colOff>4018280</xdr:colOff>
      <xdr:row>27</xdr:row>
      <xdr:rowOff>5151120</xdr:rowOff>
    </xdr:to>
    <xdr:pic>
      <xdr:nvPicPr>
        <xdr:cNvPr id="116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934148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28</xdr:row>
      <xdr:rowOff>26670</xdr:rowOff>
    </xdr:from>
    <xdr:to>
      <xdr:col>5</xdr:col>
      <xdr:colOff>4018280</xdr:colOff>
      <xdr:row>28</xdr:row>
      <xdr:rowOff>5151120</xdr:rowOff>
    </xdr:to>
    <xdr:pic>
      <xdr:nvPicPr>
        <xdr:cNvPr id="121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986091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28</xdr:row>
      <xdr:rowOff>2289810</xdr:rowOff>
    </xdr:from>
    <xdr:to>
      <xdr:col>18</xdr:col>
      <xdr:colOff>2750820</xdr:colOff>
      <xdr:row>28</xdr:row>
      <xdr:rowOff>2876550</xdr:rowOff>
    </xdr:to>
    <xdr:pic>
      <xdr:nvPicPr>
        <xdr:cNvPr id="123" name="ID_EA5D8B657D8C42FAA6155E72058055B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3441620" y="100872290"/>
          <a:ext cx="271272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160020</xdr:colOff>
      <xdr:row>27</xdr:row>
      <xdr:rowOff>2281555</xdr:rowOff>
    </xdr:from>
    <xdr:to>
      <xdr:col>19</xdr:col>
      <xdr:colOff>78740</xdr:colOff>
      <xdr:row>27</xdr:row>
      <xdr:rowOff>2884170</xdr:rowOff>
    </xdr:to>
    <xdr:pic>
      <xdr:nvPicPr>
        <xdr:cNvPr id="125" name="ID_7AAC8CA67E1745328BA6BDEB5463AE8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3563540" y="95669735"/>
          <a:ext cx="2712720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39</xdr:row>
      <xdr:rowOff>26670</xdr:rowOff>
    </xdr:from>
    <xdr:to>
      <xdr:col>5</xdr:col>
      <xdr:colOff>4018280</xdr:colOff>
      <xdr:row>39</xdr:row>
      <xdr:rowOff>5151120</xdr:rowOff>
    </xdr:to>
    <xdr:pic>
      <xdr:nvPicPr>
        <xdr:cNvPr id="2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484058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39</xdr:row>
      <xdr:rowOff>2318385</xdr:rowOff>
    </xdr:from>
    <xdr:to>
      <xdr:col>18</xdr:col>
      <xdr:colOff>2750820</xdr:colOff>
      <xdr:row>39</xdr:row>
      <xdr:rowOff>2847340</xdr:rowOff>
    </xdr:to>
    <xdr:pic>
      <xdr:nvPicPr>
        <xdr:cNvPr id="3" name="ID_AC82770A37454AF691CD25206136F5ED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441620" y="150697565"/>
          <a:ext cx="2712720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40</xdr:row>
      <xdr:rowOff>240030</xdr:rowOff>
    </xdr:from>
    <xdr:to>
      <xdr:col>5</xdr:col>
      <xdr:colOff>4018280</xdr:colOff>
      <xdr:row>41</xdr:row>
      <xdr:rowOff>170180</xdr:rowOff>
    </xdr:to>
    <xdr:pic>
      <xdr:nvPicPr>
        <xdr:cNvPr id="4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5381351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40</xdr:row>
      <xdr:rowOff>2306320</xdr:rowOff>
    </xdr:from>
    <xdr:to>
      <xdr:col>18</xdr:col>
      <xdr:colOff>2750820</xdr:colOff>
      <xdr:row>40</xdr:row>
      <xdr:rowOff>2860040</xdr:rowOff>
    </xdr:to>
    <xdr:pic>
      <xdr:nvPicPr>
        <xdr:cNvPr id="11" name="ID_70B6DE85A00940EA8365548938D5A0B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3441620" y="155879800"/>
          <a:ext cx="271272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1159510</xdr:colOff>
      <xdr:row>41</xdr:row>
      <xdr:rowOff>26670</xdr:rowOff>
    </xdr:from>
    <xdr:to>
      <xdr:col>5</xdr:col>
      <xdr:colOff>4018280</xdr:colOff>
      <xdr:row>41</xdr:row>
      <xdr:rowOff>5151120</xdr:rowOff>
    </xdr:to>
    <xdr:pic>
      <xdr:nvPicPr>
        <xdr:cNvPr id="18" name="ID_2B53BC89F8ED4C5FB429B2A2420BEB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844530" y="158794450"/>
          <a:ext cx="2858770" cy="512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41</xdr:row>
      <xdr:rowOff>2306320</xdr:rowOff>
    </xdr:from>
    <xdr:to>
      <xdr:col>18</xdr:col>
      <xdr:colOff>2750820</xdr:colOff>
      <xdr:row>41</xdr:row>
      <xdr:rowOff>2860040</xdr:rowOff>
    </xdr:to>
    <xdr:pic>
      <xdr:nvPicPr>
        <xdr:cNvPr id="19" name="ID_70B6DE85A00940EA8365548938D5A0B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3441620" y="161074100"/>
          <a:ext cx="271272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1398270</xdr:colOff>
      <xdr:row>12</xdr:row>
      <xdr:rowOff>38100</xdr:rowOff>
    </xdr:from>
    <xdr:to>
      <xdr:col>5</xdr:col>
      <xdr:colOff>3767455</xdr:colOff>
      <xdr:row>12</xdr:row>
      <xdr:rowOff>5128260</xdr:rowOff>
    </xdr:to>
    <xdr:pic>
      <xdr:nvPicPr>
        <xdr:cNvPr id="22" name="ID_FE153DB03F0A40DD802E30841719EAB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083290" y="22852380"/>
          <a:ext cx="236918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1483360</xdr:colOff>
      <xdr:row>11</xdr:row>
      <xdr:rowOff>256540</xdr:rowOff>
    </xdr:from>
    <xdr:to>
      <xdr:col>5</xdr:col>
      <xdr:colOff>3959860</xdr:colOff>
      <xdr:row>11</xdr:row>
      <xdr:rowOff>4857115</xdr:rowOff>
    </xdr:to>
    <xdr:pic>
      <xdr:nvPicPr>
        <xdr:cNvPr id="24" name="图片 2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168380" y="17876520"/>
          <a:ext cx="2476500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1398270</xdr:colOff>
      <xdr:row>23</xdr:row>
      <xdr:rowOff>38100</xdr:rowOff>
    </xdr:from>
    <xdr:to>
      <xdr:col>5</xdr:col>
      <xdr:colOff>3767455</xdr:colOff>
      <xdr:row>23</xdr:row>
      <xdr:rowOff>5128260</xdr:rowOff>
    </xdr:to>
    <xdr:pic>
      <xdr:nvPicPr>
        <xdr:cNvPr id="26" name="ID_FE153DB03F0A40DD802E30841719EAB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083290" y="76319380"/>
          <a:ext cx="236918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1483360</xdr:colOff>
      <xdr:row>22</xdr:row>
      <xdr:rowOff>256540</xdr:rowOff>
    </xdr:from>
    <xdr:to>
      <xdr:col>5</xdr:col>
      <xdr:colOff>3959860</xdr:colOff>
      <xdr:row>22</xdr:row>
      <xdr:rowOff>4857115</xdr:rowOff>
    </xdr:to>
    <xdr:pic>
      <xdr:nvPicPr>
        <xdr:cNvPr id="28" name="图片 2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168380" y="71343520"/>
          <a:ext cx="2476500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1398270</xdr:colOff>
      <xdr:row>30</xdr:row>
      <xdr:rowOff>38100</xdr:rowOff>
    </xdr:from>
    <xdr:to>
      <xdr:col>5</xdr:col>
      <xdr:colOff>3767455</xdr:colOff>
      <xdr:row>30</xdr:row>
      <xdr:rowOff>5128260</xdr:rowOff>
    </xdr:to>
    <xdr:pic>
      <xdr:nvPicPr>
        <xdr:cNvPr id="30" name="ID_FE153DB03F0A40DD802E30841719EAB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083290" y="109009180"/>
          <a:ext cx="236918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1483360</xdr:colOff>
      <xdr:row>29</xdr:row>
      <xdr:rowOff>256540</xdr:rowOff>
    </xdr:from>
    <xdr:to>
      <xdr:col>5</xdr:col>
      <xdr:colOff>3959860</xdr:colOff>
      <xdr:row>29</xdr:row>
      <xdr:rowOff>4857115</xdr:rowOff>
    </xdr:to>
    <xdr:pic>
      <xdr:nvPicPr>
        <xdr:cNvPr id="34" name="图片 3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168380" y="104033320"/>
          <a:ext cx="2476500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1398270</xdr:colOff>
      <xdr:row>36</xdr:row>
      <xdr:rowOff>38100</xdr:rowOff>
    </xdr:from>
    <xdr:to>
      <xdr:col>5</xdr:col>
      <xdr:colOff>3767455</xdr:colOff>
      <xdr:row>36</xdr:row>
      <xdr:rowOff>5128260</xdr:rowOff>
    </xdr:to>
    <xdr:pic>
      <xdr:nvPicPr>
        <xdr:cNvPr id="35" name="ID_FE153DB03F0A40DD802E30841719EABF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083290" y="136504680"/>
          <a:ext cx="236918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1483360</xdr:colOff>
      <xdr:row>35</xdr:row>
      <xdr:rowOff>256540</xdr:rowOff>
    </xdr:from>
    <xdr:to>
      <xdr:col>5</xdr:col>
      <xdr:colOff>3959860</xdr:colOff>
      <xdr:row>35</xdr:row>
      <xdr:rowOff>4857115</xdr:rowOff>
    </xdr:to>
    <xdr:pic>
      <xdr:nvPicPr>
        <xdr:cNvPr id="36" name="图片 3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168380" y="131528820"/>
          <a:ext cx="2476500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473710</xdr:colOff>
      <xdr:row>16</xdr:row>
      <xdr:rowOff>744220</xdr:rowOff>
    </xdr:from>
    <xdr:to>
      <xdr:col>5</xdr:col>
      <xdr:colOff>4361180</xdr:colOff>
      <xdr:row>16</xdr:row>
      <xdr:rowOff>4628515</xdr:rowOff>
    </xdr:to>
    <xdr:pic>
      <xdr:nvPicPr>
        <xdr:cNvPr id="37" name="图片 36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158730" y="44335700"/>
          <a:ext cx="3887470" cy="388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473710</xdr:colOff>
      <xdr:row>24</xdr:row>
      <xdr:rowOff>744220</xdr:rowOff>
    </xdr:from>
    <xdr:to>
      <xdr:col>5</xdr:col>
      <xdr:colOff>4361180</xdr:colOff>
      <xdr:row>24</xdr:row>
      <xdr:rowOff>4628515</xdr:rowOff>
    </xdr:to>
    <xdr:pic>
      <xdr:nvPicPr>
        <xdr:cNvPr id="38" name="图片 37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158730" y="82219800"/>
          <a:ext cx="3887470" cy="388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473710</xdr:colOff>
      <xdr:row>37</xdr:row>
      <xdr:rowOff>744220</xdr:rowOff>
    </xdr:from>
    <xdr:to>
      <xdr:col>5</xdr:col>
      <xdr:colOff>4361180</xdr:colOff>
      <xdr:row>37</xdr:row>
      <xdr:rowOff>4628515</xdr:rowOff>
    </xdr:to>
    <xdr:pic>
      <xdr:nvPicPr>
        <xdr:cNvPr id="40" name="图片 3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0158730" y="142405100"/>
          <a:ext cx="3887470" cy="388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1151255</xdr:colOff>
      <xdr:row>25</xdr:row>
      <xdr:rowOff>38100</xdr:rowOff>
    </xdr:from>
    <xdr:to>
      <xdr:col>5</xdr:col>
      <xdr:colOff>4014470</xdr:colOff>
      <xdr:row>25</xdr:row>
      <xdr:rowOff>5128260</xdr:rowOff>
    </xdr:to>
    <xdr:pic>
      <xdr:nvPicPr>
        <xdr:cNvPr id="48" name="ID_7C3B3F1CDB1E4BE29ED8C8D56A08FDC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0836275" y="86707980"/>
          <a:ext cx="2863215" cy="509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38100</xdr:colOff>
      <xdr:row>25</xdr:row>
      <xdr:rowOff>1555750</xdr:rowOff>
    </xdr:from>
    <xdr:to>
      <xdr:col>18</xdr:col>
      <xdr:colOff>2750820</xdr:colOff>
      <xdr:row>25</xdr:row>
      <xdr:rowOff>3610610</xdr:rowOff>
    </xdr:to>
    <xdr:pic>
      <xdr:nvPicPr>
        <xdr:cNvPr id="52" name="ID_177746F2709043AFA7035E2C6F72757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3441620" y="88225630"/>
          <a:ext cx="2712720" cy="205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1483360</xdr:colOff>
      <xdr:row>31</xdr:row>
      <xdr:rowOff>378460</xdr:rowOff>
    </xdr:from>
    <xdr:to>
      <xdr:col>5</xdr:col>
      <xdr:colOff>4159885</xdr:colOff>
      <xdr:row>31</xdr:row>
      <xdr:rowOff>4655185</xdr:rowOff>
    </xdr:to>
    <xdr:pic>
      <xdr:nvPicPr>
        <xdr:cNvPr id="53" name="图片 5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168380" y="114543840"/>
          <a:ext cx="2676525" cy="427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4"/>
  <sheetViews>
    <sheetView tabSelected="1" zoomScale="25" zoomScaleNormal="25" zoomScaleSheetLayoutView="42" topLeftCell="A40" workbookViewId="0">
      <selection activeCell="R44" sqref="R44:S44"/>
    </sheetView>
  </sheetViews>
  <sheetFormatPr defaultColWidth="9" defaultRowHeight="21"/>
  <cols>
    <col min="1" max="1" width="21.8518518518519" style="1" customWidth="1"/>
    <col min="2" max="2" width="70" style="1" hidden="1" customWidth="1"/>
    <col min="3" max="4" width="39.3148148148148" style="1" customWidth="1"/>
    <col min="5" max="5" width="40.7407407407407" style="1" customWidth="1"/>
    <col min="6" max="6" width="75.5555555555556" style="1" customWidth="1"/>
    <col min="7" max="7" width="41.7777777777778" style="1" customWidth="1"/>
    <col min="8" max="8" width="32.2222222222222" style="2" customWidth="1"/>
    <col min="9" max="9" width="28.8888888888889" style="1" customWidth="1"/>
    <col min="10" max="10" width="37" style="1" customWidth="1"/>
    <col min="11" max="11" width="43.4444444444444" style="1" customWidth="1"/>
    <col min="12" max="12" width="52.7777777777778" style="1" customWidth="1"/>
    <col min="13" max="16" width="28.8888888888889" style="1" customWidth="1"/>
    <col min="17" max="17" width="35.5555555555556" style="1" customWidth="1"/>
    <col min="18" max="18" width="28.8888888888889" style="1" customWidth="1"/>
    <col min="19" max="19" width="40.7407407407407" style="1" customWidth="1"/>
    <col min="20" max="16384" width="9" style="1"/>
  </cols>
  <sheetData>
    <row r="1" ht="99.9" customHeight="1" spans="1:19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5.1" customHeight="1" spans="1:19">
      <c r="A2" s="5" t="s">
        <v>0</v>
      </c>
      <c r="B2" s="5"/>
      <c r="C2" s="5"/>
      <c r="D2" s="5"/>
      <c r="E2" s="5"/>
      <c r="F2" s="5"/>
      <c r="G2" s="5"/>
      <c r="H2" s="6"/>
      <c r="I2" s="5"/>
      <c r="J2" s="5"/>
      <c r="K2" s="5" t="s">
        <v>1</v>
      </c>
      <c r="L2" s="5"/>
      <c r="M2" s="5"/>
      <c r="N2" s="5"/>
      <c r="O2" s="5"/>
      <c r="P2" s="5"/>
      <c r="Q2" s="5"/>
      <c r="R2" s="5"/>
      <c r="S2" s="5"/>
    </row>
    <row r="3" ht="35.1" customHeight="1" spans="1:19">
      <c r="A3" s="5" t="s">
        <v>2</v>
      </c>
      <c r="B3" s="5"/>
      <c r="C3" s="5"/>
      <c r="D3" s="5"/>
      <c r="E3" s="5"/>
      <c r="F3" s="5"/>
      <c r="G3" s="5"/>
      <c r="H3" s="6"/>
      <c r="I3" s="5"/>
      <c r="J3" s="5"/>
      <c r="K3" s="5" t="s">
        <v>3</v>
      </c>
      <c r="L3" s="5"/>
      <c r="M3" s="5"/>
      <c r="N3" s="5"/>
      <c r="O3" s="5"/>
      <c r="P3" s="5"/>
      <c r="Q3" s="5"/>
      <c r="R3" s="5"/>
      <c r="S3" s="5"/>
    </row>
    <row r="4" ht="35.1" customHeight="1" spans="1:19">
      <c r="A4" s="5" t="s">
        <v>4</v>
      </c>
      <c r="B4" s="5"/>
      <c r="C4" s="5"/>
      <c r="D4" s="5"/>
      <c r="E4" s="5"/>
      <c r="F4" s="7">
        <v>46321</v>
      </c>
      <c r="G4" s="7"/>
      <c r="H4" s="8"/>
      <c r="I4" s="7"/>
      <c r="J4" s="7"/>
      <c r="K4" s="5" t="s">
        <v>5</v>
      </c>
      <c r="L4" s="5"/>
      <c r="M4" s="5"/>
      <c r="N4" s="5"/>
      <c r="O4" s="5"/>
      <c r="P4" s="5"/>
      <c r="Q4" s="5"/>
      <c r="R4" s="5"/>
      <c r="S4" s="5"/>
    </row>
    <row r="5" ht="35.1" customHeight="1" spans="1:19">
      <c r="A5" s="5" t="s">
        <v>6</v>
      </c>
      <c r="B5" s="5"/>
      <c r="C5" s="5"/>
      <c r="D5" s="5"/>
      <c r="E5" s="5"/>
      <c r="F5" s="5"/>
      <c r="G5" s="5"/>
      <c r="H5" s="6"/>
      <c r="I5" s="5"/>
      <c r="J5" s="5"/>
      <c r="K5" s="5" t="s">
        <v>7</v>
      </c>
      <c r="L5" s="5"/>
      <c r="M5" s="5"/>
      <c r="N5" s="5" t="s">
        <v>8</v>
      </c>
      <c r="O5" s="5"/>
      <c r="P5" s="5"/>
      <c r="Q5" s="5"/>
      <c r="R5" s="5"/>
      <c r="S5" s="5"/>
    </row>
    <row r="6" ht="35.1" customHeight="1" spans="1:19">
      <c r="A6" s="5" t="s">
        <v>9</v>
      </c>
      <c r="B6" s="5"/>
      <c r="C6" s="5"/>
      <c r="D6" s="5"/>
      <c r="E6" s="5"/>
      <c r="F6" s="5"/>
      <c r="G6" s="5"/>
      <c r="H6" s="6"/>
      <c r="I6" s="5"/>
      <c r="J6" s="5"/>
      <c r="K6" s="5" t="s">
        <v>10</v>
      </c>
      <c r="L6" s="5"/>
      <c r="M6" s="5"/>
      <c r="N6" s="5"/>
      <c r="O6" s="5"/>
      <c r="P6" s="5"/>
      <c r="Q6" s="5"/>
      <c r="R6" s="5"/>
      <c r="S6" s="5"/>
    </row>
    <row r="7" ht="54" customHeight="1" spans="1:19">
      <c r="A7" s="9" t="s">
        <v>11</v>
      </c>
      <c r="B7" s="9"/>
      <c r="C7" s="9"/>
      <c r="D7" s="9"/>
      <c r="E7" s="9"/>
      <c r="F7" s="9"/>
      <c r="G7" s="9"/>
      <c r="H7" s="6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ht="120" customHeight="1" spans="1:19">
      <c r="A8" s="5" t="s">
        <v>12</v>
      </c>
      <c r="B8" s="5" t="s">
        <v>13</v>
      </c>
      <c r="C8" s="5"/>
      <c r="D8" s="5" t="s">
        <v>14</v>
      </c>
      <c r="E8" s="5" t="s">
        <v>15</v>
      </c>
      <c r="F8" s="5" t="s">
        <v>16</v>
      </c>
      <c r="G8" s="5" t="s">
        <v>17</v>
      </c>
      <c r="H8" s="6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</row>
    <row r="9" customFormat="1" ht="120" customHeight="1" spans="1:19">
      <c r="A9" s="10"/>
      <c r="B9" s="11" t="s">
        <v>30</v>
      </c>
      <c r="C9" s="11"/>
      <c r="D9" s="11"/>
      <c r="E9" s="11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customFormat="1" ht="409" customHeight="1" spans="1:19">
      <c r="A10" s="5">
        <v>1</v>
      </c>
      <c r="B10" s="5"/>
      <c r="C10" s="5" t="s">
        <v>31</v>
      </c>
      <c r="D10" s="5" t="s">
        <v>32</v>
      </c>
      <c r="E10" s="5" t="s">
        <v>33</v>
      </c>
      <c r="F10" s="5"/>
      <c r="G10" s="5" t="s">
        <v>34</v>
      </c>
      <c r="H10" s="13">
        <v>132.48</v>
      </c>
      <c r="I10" s="5" t="s">
        <v>35</v>
      </c>
      <c r="J10" s="14">
        <v>16</v>
      </c>
      <c r="K10" s="15">
        <f t="shared" ref="K10:K17" si="0">H10*J10</f>
        <v>2119.68</v>
      </c>
      <c r="L10" s="5" t="s">
        <v>36</v>
      </c>
      <c r="M10" s="5">
        <v>2</v>
      </c>
      <c r="N10" s="5">
        <v>1.44</v>
      </c>
      <c r="O10" s="16">
        <f t="shared" ref="O10:O14" si="1">H10/N10</f>
        <v>92</v>
      </c>
      <c r="P10" s="17">
        <f t="shared" ref="P10:P17" si="2">O10*M10</f>
        <v>184</v>
      </c>
      <c r="Q10" s="18">
        <f t="shared" ref="Q10:Q17" si="3">O10*35</f>
        <v>3220</v>
      </c>
      <c r="R10" s="18">
        <f t="shared" ref="R10:R17" si="4">Q10*0.0007</f>
        <v>2.254</v>
      </c>
      <c r="S10" s="5"/>
    </row>
    <row r="11" customFormat="1" ht="409" customHeight="1" spans="1:19">
      <c r="A11" s="5">
        <v>2</v>
      </c>
      <c r="B11" s="5"/>
      <c r="C11" s="5" t="s">
        <v>37</v>
      </c>
      <c r="D11" s="5" t="s">
        <v>32</v>
      </c>
      <c r="E11" s="5" t="s">
        <v>33</v>
      </c>
      <c r="F11" s="5"/>
      <c r="G11" s="5" t="s">
        <v>38</v>
      </c>
      <c r="H11" s="13">
        <v>132</v>
      </c>
      <c r="I11" s="5" t="s">
        <v>39</v>
      </c>
      <c r="J11" s="15">
        <v>3</v>
      </c>
      <c r="K11" s="15">
        <f t="shared" si="0"/>
        <v>396</v>
      </c>
      <c r="L11" s="5" t="s">
        <v>36</v>
      </c>
      <c r="M11" s="5">
        <v>2</v>
      </c>
      <c r="N11" s="5">
        <v>1.44</v>
      </c>
      <c r="O11" s="16">
        <v>11</v>
      </c>
      <c r="P11" s="17">
        <f t="shared" si="2"/>
        <v>22</v>
      </c>
      <c r="Q11" s="18">
        <f t="shared" si="3"/>
        <v>385</v>
      </c>
      <c r="R11" s="18">
        <f t="shared" si="4"/>
        <v>0.2695</v>
      </c>
      <c r="S11" s="5"/>
    </row>
    <row r="12" customFormat="1" ht="409" customHeight="1" spans="1:19">
      <c r="A12" s="5">
        <v>3</v>
      </c>
      <c r="B12" s="5"/>
      <c r="C12" s="5" t="s">
        <v>40</v>
      </c>
      <c r="D12" s="5" t="s">
        <v>32</v>
      </c>
      <c r="E12" s="5" t="s">
        <v>41</v>
      </c>
      <c r="F12" s="19"/>
      <c r="G12" s="5" t="s">
        <v>34</v>
      </c>
      <c r="H12" s="13">
        <v>14.4</v>
      </c>
      <c r="I12" s="5" t="s">
        <v>35</v>
      </c>
      <c r="J12" s="15">
        <v>12.8</v>
      </c>
      <c r="K12" s="15">
        <f t="shared" si="0"/>
        <v>184.32</v>
      </c>
      <c r="L12" s="5" t="s">
        <v>36</v>
      </c>
      <c r="M12" s="5">
        <v>2</v>
      </c>
      <c r="N12" s="5">
        <v>1.44</v>
      </c>
      <c r="O12" s="16">
        <f t="shared" si="1"/>
        <v>10</v>
      </c>
      <c r="P12" s="17">
        <f t="shared" si="2"/>
        <v>20</v>
      </c>
      <c r="Q12" s="18">
        <f t="shared" si="3"/>
        <v>350</v>
      </c>
      <c r="R12" s="18">
        <f t="shared" si="4"/>
        <v>0.245</v>
      </c>
      <c r="S12" s="5"/>
    </row>
    <row r="13" customFormat="1" ht="409" customHeight="1" spans="1:19">
      <c r="A13" s="5">
        <v>4</v>
      </c>
      <c r="B13" s="5"/>
      <c r="C13" s="5" t="s">
        <v>42</v>
      </c>
      <c r="D13" s="5" t="s">
        <v>32</v>
      </c>
      <c r="E13" s="5" t="s">
        <v>43</v>
      </c>
      <c r="F13" s="19"/>
      <c r="G13" s="5" t="s">
        <v>34</v>
      </c>
      <c r="H13" s="13">
        <v>87.84</v>
      </c>
      <c r="I13" s="5" t="s">
        <v>35</v>
      </c>
      <c r="J13" s="15">
        <v>13.5</v>
      </c>
      <c r="K13" s="15">
        <f t="shared" si="0"/>
        <v>1185.84</v>
      </c>
      <c r="L13" s="5" t="s">
        <v>36</v>
      </c>
      <c r="M13" s="5">
        <v>2</v>
      </c>
      <c r="N13" s="5">
        <v>1.44</v>
      </c>
      <c r="O13" s="16">
        <f t="shared" si="1"/>
        <v>61</v>
      </c>
      <c r="P13" s="17">
        <f t="shared" si="2"/>
        <v>122</v>
      </c>
      <c r="Q13" s="18">
        <f t="shared" si="3"/>
        <v>2135</v>
      </c>
      <c r="R13" s="18">
        <f t="shared" si="4"/>
        <v>1.4945</v>
      </c>
      <c r="S13" s="5"/>
    </row>
    <row r="14" customFormat="1" ht="409" customHeight="1" spans="1:19">
      <c r="A14" s="5">
        <v>5</v>
      </c>
      <c r="B14" s="5"/>
      <c r="C14" s="5" t="s">
        <v>44</v>
      </c>
      <c r="D14" s="5" t="s">
        <v>32</v>
      </c>
      <c r="E14" s="5" t="s">
        <v>45</v>
      </c>
      <c r="F14" s="5"/>
      <c r="G14" s="5" t="s">
        <v>34</v>
      </c>
      <c r="H14" s="13">
        <v>33.12</v>
      </c>
      <c r="I14" s="5" t="s">
        <v>35</v>
      </c>
      <c r="J14" s="15">
        <v>10.8</v>
      </c>
      <c r="K14" s="15">
        <f t="shared" si="0"/>
        <v>357.696</v>
      </c>
      <c r="L14" s="5" t="s">
        <v>36</v>
      </c>
      <c r="M14" s="5">
        <v>2</v>
      </c>
      <c r="N14" s="5">
        <v>1.44</v>
      </c>
      <c r="O14" s="16">
        <f t="shared" si="1"/>
        <v>23</v>
      </c>
      <c r="P14" s="17">
        <f t="shared" si="2"/>
        <v>46</v>
      </c>
      <c r="Q14" s="18">
        <f t="shared" si="3"/>
        <v>805</v>
      </c>
      <c r="R14" s="18">
        <f t="shared" si="4"/>
        <v>0.5635</v>
      </c>
      <c r="S14" s="5"/>
    </row>
    <row r="15" customFormat="1" ht="409" customHeight="1" spans="1:19">
      <c r="A15" s="5">
        <v>6</v>
      </c>
      <c r="B15" s="5"/>
      <c r="C15" s="5" t="s">
        <v>46</v>
      </c>
      <c r="D15" s="5" t="s">
        <v>32</v>
      </c>
      <c r="E15" s="5" t="s">
        <v>45</v>
      </c>
      <c r="F15" s="5"/>
      <c r="G15" s="5" t="s">
        <v>38</v>
      </c>
      <c r="H15" s="13">
        <v>12</v>
      </c>
      <c r="I15" s="5" t="s">
        <v>39</v>
      </c>
      <c r="J15" s="15">
        <v>1.7</v>
      </c>
      <c r="K15" s="15">
        <f t="shared" si="0"/>
        <v>20.4</v>
      </c>
      <c r="L15" s="5" t="s">
        <v>36</v>
      </c>
      <c r="M15" s="5">
        <v>2</v>
      </c>
      <c r="N15" s="5">
        <v>1.44</v>
      </c>
      <c r="O15" s="16">
        <v>1</v>
      </c>
      <c r="P15" s="17">
        <f t="shared" si="2"/>
        <v>2</v>
      </c>
      <c r="Q15" s="18">
        <f t="shared" si="3"/>
        <v>35</v>
      </c>
      <c r="R15" s="18">
        <f t="shared" si="4"/>
        <v>0.0245</v>
      </c>
      <c r="S15" s="5"/>
    </row>
    <row r="16" customFormat="1" ht="409" customHeight="1" spans="1:19">
      <c r="A16" s="5">
        <v>7</v>
      </c>
      <c r="B16" s="5"/>
      <c r="C16" s="5" t="s">
        <v>47</v>
      </c>
      <c r="D16" s="5" t="s">
        <v>32</v>
      </c>
      <c r="E16" s="5" t="s">
        <v>48</v>
      </c>
      <c r="F16" s="5"/>
      <c r="G16" s="5" t="s">
        <v>49</v>
      </c>
      <c r="H16" s="13">
        <v>51.84</v>
      </c>
      <c r="I16" s="5" t="s">
        <v>35</v>
      </c>
      <c r="J16" s="15">
        <v>31.5</v>
      </c>
      <c r="K16" s="15">
        <f t="shared" si="0"/>
        <v>1632.96</v>
      </c>
      <c r="L16" s="5" t="s">
        <v>36</v>
      </c>
      <c r="M16" s="5">
        <v>1</v>
      </c>
      <c r="N16" s="5">
        <v>1.62</v>
      </c>
      <c r="O16" s="16">
        <f t="shared" ref="O16:O19" si="5">H16/N16</f>
        <v>32</v>
      </c>
      <c r="P16" s="17">
        <f t="shared" si="2"/>
        <v>32</v>
      </c>
      <c r="Q16" s="18">
        <f t="shared" si="3"/>
        <v>1120</v>
      </c>
      <c r="R16" s="18">
        <f t="shared" si="4"/>
        <v>0.784</v>
      </c>
      <c r="S16" s="5"/>
    </row>
    <row r="17" customFormat="1" ht="409" customHeight="1" spans="1:19">
      <c r="A17" s="5">
        <v>8</v>
      </c>
      <c r="B17" s="5"/>
      <c r="C17" s="5" t="s">
        <v>50</v>
      </c>
      <c r="D17" s="5" t="s">
        <v>32</v>
      </c>
      <c r="E17" s="5" t="s">
        <v>51</v>
      </c>
      <c r="F17" s="19"/>
      <c r="G17" s="5" t="s">
        <v>52</v>
      </c>
      <c r="H17" s="13">
        <v>11.52</v>
      </c>
      <c r="I17" s="5" t="s">
        <v>35</v>
      </c>
      <c r="J17" s="15">
        <v>15</v>
      </c>
      <c r="K17" s="15">
        <f t="shared" si="0"/>
        <v>172.8</v>
      </c>
      <c r="L17" s="5" t="s">
        <v>53</v>
      </c>
      <c r="M17" s="5">
        <v>4</v>
      </c>
      <c r="N17" s="5">
        <v>1.44</v>
      </c>
      <c r="O17" s="16">
        <f t="shared" si="5"/>
        <v>8</v>
      </c>
      <c r="P17" s="17">
        <f t="shared" si="2"/>
        <v>32</v>
      </c>
      <c r="Q17" s="18">
        <f t="shared" si="3"/>
        <v>280</v>
      </c>
      <c r="R17" s="18">
        <f t="shared" si="4"/>
        <v>0.196</v>
      </c>
      <c r="S17" s="5"/>
    </row>
    <row r="18" customFormat="1" ht="120" customHeight="1" spans="1:19">
      <c r="A18" s="10"/>
      <c r="B18" s="11" t="s">
        <v>54</v>
      </c>
      <c r="C18" s="11"/>
      <c r="D18" s="11"/>
      <c r="E18" s="11"/>
      <c r="F18" s="11"/>
      <c r="G18" s="11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customFormat="1" ht="409" customHeight="1" spans="1:19">
      <c r="A19" s="5">
        <v>9</v>
      </c>
      <c r="B19" s="5"/>
      <c r="C19" s="5" t="s">
        <v>31</v>
      </c>
      <c r="D19" s="5" t="s">
        <v>32</v>
      </c>
      <c r="E19" s="5" t="s">
        <v>33</v>
      </c>
      <c r="F19" s="5"/>
      <c r="G19" s="5" t="s">
        <v>34</v>
      </c>
      <c r="H19" s="13">
        <v>280.8</v>
      </c>
      <c r="I19" s="5" t="s">
        <v>35</v>
      </c>
      <c r="J19" s="14">
        <v>16</v>
      </c>
      <c r="K19" s="15">
        <f>H19*J19</f>
        <v>4492.8</v>
      </c>
      <c r="L19" s="5" t="s">
        <v>36</v>
      </c>
      <c r="M19" s="5">
        <v>2</v>
      </c>
      <c r="N19" s="5">
        <v>1.44</v>
      </c>
      <c r="O19" s="16">
        <f t="shared" si="5"/>
        <v>195</v>
      </c>
      <c r="P19" s="17">
        <f t="shared" ref="P19:P22" si="6">O19*M19</f>
        <v>390</v>
      </c>
      <c r="Q19" s="18">
        <f t="shared" ref="Q19:Q22" si="7">O19*35</f>
        <v>6825</v>
      </c>
      <c r="R19" s="18">
        <f t="shared" ref="R19:R22" si="8">Q19*0.0007</f>
        <v>4.7775</v>
      </c>
      <c r="S19" s="5"/>
    </row>
    <row r="20" customFormat="1" ht="409" customHeight="1" spans="1:19">
      <c r="A20" s="5">
        <v>10</v>
      </c>
      <c r="B20" s="5"/>
      <c r="C20" s="5" t="s">
        <v>37</v>
      </c>
      <c r="D20" s="5" t="s">
        <v>32</v>
      </c>
      <c r="E20" s="5" t="s">
        <v>33</v>
      </c>
      <c r="F20" s="5"/>
      <c r="G20" s="5" t="s">
        <v>38</v>
      </c>
      <c r="H20" s="13">
        <v>216</v>
      </c>
      <c r="I20" s="5" t="s">
        <v>39</v>
      </c>
      <c r="J20" s="15">
        <v>3</v>
      </c>
      <c r="K20" s="15">
        <f>H20*J20</f>
        <v>648</v>
      </c>
      <c r="L20" s="5" t="s">
        <v>36</v>
      </c>
      <c r="M20" s="5">
        <v>2</v>
      </c>
      <c r="N20" s="5">
        <v>1.44</v>
      </c>
      <c r="O20" s="16">
        <v>18</v>
      </c>
      <c r="P20" s="17">
        <f t="shared" si="6"/>
        <v>36</v>
      </c>
      <c r="Q20" s="18">
        <f t="shared" si="7"/>
        <v>630</v>
      </c>
      <c r="R20" s="18">
        <f t="shared" si="8"/>
        <v>0.441</v>
      </c>
      <c r="S20" s="5"/>
    </row>
    <row r="21" customFormat="1" ht="409" customHeight="1" spans="1:19">
      <c r="A21" s="5">
        <v>11</v>
      </c>
      <c r="B21" s="5"/>
      <c r="C21" s="5" t="s">
        <v>55</v>
      </c>
      <c r="D21" s="5" t="s">
        <v>32</v>
      </c>
      <c r="E21" s="5" t="s">
        <v>56</v>
      </c>
      <c r="F21" s="5"/>
      <c r="G21" s="5" t="s">
        <v>34</v>
      </c>
      <c r="H21" s="13">
        <v>8.64</v>
      </c>
      <c r="I21" s="5" t="s">
        <v>35</v>
      </c>
      <c r="J21" s="15">
        <v>12.8</v>
      </c>
      <c r="K21" s="15">
        <f t="shared" ref="K21:K26" si="9">H21*J21</f>
        <v>110.592</v>
      </c>
      <c r="L21" s="5" t="s">
        <v>36</v>
      </c>
      <c r="M21" s="5">
        <v>2</v>
      </c>
      <c r="N21" s="5">
        <v>1.44</v>
      </c>
      <c r="O21" s="16">
        <f t="shared" ref="O21:O26" si="10">H21/N21</f>
        <v>6</v>
      </c>
      <c r="P21" s="17">
        <f t="shared" si="6"/>
        <v>12</v>
      </c>
      <c r="Q21" s="18">
        <f t="shared" si="7"/>
        <v>210</v>
      </c>
      <c r="R21" s="18">
        <f t="shared" si="8"/>
        <v>0.147</v>
      </c>
      <c r="S21" s="5"/>
    </row>
    <row r="22" customFormat="1" ht="409" customHeight="1" spans="1:19">
      <c r="A22" s="5">
        <v>12</v>
      </c>
      <c r="B22" s="5"/>
      <c r="C22" s="5" t="s">
        <v>57</v>
      </c>
      <c r="D22" s="5" t="s">
        <v>32</v>
      </c>
      <c r="E22" s="5" t="s">
        <v>58</v>
      </c>
      <c r="F22" s="5"/>
      <c r="G22" s="5" t="s">
        <v>34</v>
      </c>
      <c r="H22" s="13">
        <v>40.32</v>
      </c>
      <c r="I22" s="5" t="s">
        <v>35</v>
      </c>
      <c r="J22" s="15">
        <v>13.5</v>
      </c>
      <c r="K22" s="15">
        <f t="shared" si="9"/>
        <v>544.32</v>
      </c>
      <c r="L22" s="5" t="s">
        <v>36</v>
      </c>
      <c r="M22" s="5">
        <v>2</v>
      </c>
      <c r="N22" s="5">
        <v>1.44</v>
      </c>
      <c r="O22" s="16">
        <f t="shared" si="10"/>
        <v>28</v>
      </c>
      <c r="P22" s="17">
        <f t="shared" si="6"/>
        <v>56</v>
      </c>
      <c r="Q22" s="18">
        <f t="shared" si="7"/>
        <v>980</v>
      </c>
      <c r="R22" s="18">
        <f t="shared" si="8"/>
        <v>0.686</v>
      </c>
      <c r="S22" s="5"/>
    </row>
    <row r="23" customFormat="1" ht="409" customHeight="1" spans="1:19">
      <c r="A23" s="5">
        <v>13</v>
      </c>
      <c r="B23" s="5"/>
      <c r="C23" s="5" t="s">
        <v>59</v>
      </c>
      <c r="D23" s="5" t="s">
        <v>32</v>
      </c>
      <c r="E23" s="5" t="s">
        <v>41</v>
      </c>
      <c r="F23" s="19"/>
      <c r="G23" s="5" t="s">
        <v>34</v>
      </c>
      <c r="H23" s="13">
        <v>21.6</v>
      </c>
      <c r="I23" s="5" t="s">
        <v>35</v>
      </c>
      <c r="J23" s="15">
        <v>12.8</v>
      </c>
      <c r="K23" s="15">
        <f t="shared" si="9"/>
        <v>276.48</v>
      </c>
      <c r="L23" s="5" t="s">
        <v>36</v>
      </c>
      <c r="M23" s="5">
        <v>2</v>
      </c>
      <c r="N23" s="5">
        <v>1.44</v>
      </c>
      <c r="O23" s="16">
        <f t="shared" si="10"/>
        <v>15</v>
      </c>
      <c r="P23" s="17">
        <f t="shared" ref="P21:P26" si="11">O23*M23</f>
        <v>30</v>
      </c>
      <c r="Q23" s="18">
        <f t="shared" ref="Q21:Q26" si="12">O23*35</f>
        <v>525</v>
      </c>
      <c r="R23" s="18">
        <f t="shared" ref="R21:R26" si="13">Q23*0.0007</f>
        <v>0.3675</v>
      </c>
      <c r="S23" s="5"/>
    </row>
    <row r="24" customFormat="1" ht="409" customHeight="1" spans="1:19">
      <c r="A24" s="5">
        <v>14</v>
      </c>
      <c r="B24" s="5"/>
      <c r="C24" s="5" t="s">
        <v>60</v>
      </c>
      <c r="D24" s="5" t="s">
        <v>32</v>
      </c>
      <c r="E24" s="5" t="s">
        <v>43</v>
      </c>
      <c r="F24" s="19"/>
      <c r="G24" s="5" t="s">
        <v>34</v>
      </c>
      <c r="H24" s="13">
        <v>102.24</v>
      </c>
      <c r="I24" s="5" t="s">
        <v>35</v>
      </c>
      <c r="J24" s="15">
        <v>13.5</v>
      </c>
      <c r="K24" s="15">
        <f t="shared" si="9"/>
        <v>1380.24</v>
      </c>
      <c r="L24" s="5" t="s">
        <v>36</v>
      </c>
      <c r="M24" s="5">
        <v>2</v>
      </c>
      <c r="N24" s="5">
        <v>1.44</v>
      </c>
      <c r="O24" s="16">
        <f t="shared" si="10"/>
        <v>71</v>
      </c>
      <c r="P24" s="17">
        <f t="shared" si="11"/>
        <v>142</v>
      </c>
      <c r="Q24" s="18">
        <f t="shared" si="12"/>
        <v>2485</v>
      </c>
      <c r="R24" s="18">
        <f t="shared" si="13"/>
        <v>1.7395</v>
      </c>
      <c r="S24" s="5"/>
    </row>
    <row r="25" customFormat="1" ht="409" customHeight="1" spans="1:19">
      <c r="A25" s="5">
        <v>15</v>
      </c>
      <c r="B25" s="5"/>
      <c r="C25" s="5" t="s">
        <v>50</v>
      </c>
      <c r="D25" s="5" t="s">
        <v>32</v>
      </c>
      <c r="E25" s="5" t="s">
        <v>51</v>
      </c>
      <c r="F25" s="19"/>
      <c r="G25" s="5" t="s">
        <v>52</v>
      </c>
      <c r="H25" s="13">
        <v>48.96</v>
      </c>
      <c r="I25" s="5" t="s">
        <v>35</v>
      </c>
      <c r="J25" s="15">
        <v>15</v>
      </c>
      <c r="K25" s="15">
        <f t="shared" si="9"/>
        <v>734.4</v>
      </c>
      <c r="L25" s="5" t="s">
        <v>53</v>
      </c>
      <c r="M25" s="5">
        <v>4</v>
      </c>
      <c r="N25" s="5">
        <v>1.44</v>
      </c>
      <c r="O25" s="16">
        <f t="shared" si="10"/>
        <v>34</v>
      </c>
      <c r="P25" s="17">
        <f t="shared" si="11"/>
        <v>136</v>
      </c>
      <c r="Q25" s="18">
        <f t="shared" si="12"/>
        <v>1190</v>
      </c>
      <c r="R25" s="18">
        <f t="shared" si="13"/>
        <v>0.833</v>
      </c>
      <c r="S25" s="5"/>
    </row>
    <row r="26" customFormat="1" ht="409" customHeight="1" spans="1:19">
      <c r="A26" s="5">
        <v>16</v>
      </c>
      <c r="B26" s="5"/>
      <c r="C26" s="5" t="s">
        <v>61</v>
      </c>
      <c r="D26" s="5" t="s">
        <v>32</v>
      </c>
      <c r="E26" s="5" t="s">
        <v>62</v>
      </c>
      <c r="F26" s="19"/>
      <c r="G26" s="5" t="s">
        <v>63</v>
      </c>
      <c r="H26" s="13">
        <v>10.8</v>
      </c>
      <c r="I26" s="5" t="s">
        <v>35</v>
      </c>
      <c r="J26" s="15">
        <v>38.5</v>
      </c>
      <c r="K26" s="15">
        <f>H26*J26</f>
        <v>415.8</v>
      </c>
      <c r="L26" s="5" t="s">
        <v>53</v>
      </c>
      <c r="M26" s="5">
        <v>50</v>
      </c>
      <c r="N26" s="5">
        <v>0.72</v>
      </c>
      <c r="O26" s="16">
        <f t="shared" si="10"/>
        <v>15</v>
      </c>
      <c r="P26" s="17">
        <f t="shared" si="11"/>
        <v>750</v>
      </c>
      <c r="Q26" s="18">
        <f t="shared" si="12"/>
        <v>525</v>
      </c>
      <c r="R26" s="18">
        <f t="shared" si="13"/>
        <v>0.3675</v>
      </c>
      <c r="S26" s="5"/>
    </row>
    <row r="27" customFormat="1" ht="120" customHeight="1" spans="1:19">
      <c r="A27" s="10"/>
      <c r="B27" s="11" t="s">
        <v>64</v>
      </c>
      <c r="C27" s="11"/>
      <c r="D27" s="11"/>
      <c r="E27" s="11"/>
      <c r="F27" s="11"/>
      <c r="G27" s="11"/>
      <c r="H27" s="1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customFormat="1" ht="409" customHeight="1" spans="1:19">
      <c r="A28" s="5">
        <v>17</v>
      </c>
      <c r="B28" s="5"/>
      <c r="C28" s="5" t="s">
        <v>31</v>
      </c>
      <c r="D28" s="5" t="s">
        <v>32</v>
      </c>
      <c r="E28" s="5" t="s">
        <v>33</v>
      </c>
      <c r="F28" s="5"/>
      <c r="G28" s="5" t="s">
        <v>34</v>
      </c>
      <c r="H28" s="13">
        <v>56.16</v>
      </c>
      <c r="I28" s="5" t="s">
        <v>35</v>
      </c>
      <c r="J28" s="14">
        <v>16</v>
      </c>
      <c r="K28" s="15">
        <f>H28*J28</f>
        <v>898.56</v>
      </c>
      <c r="L28" s="5" t="s">
        <v>36</v>
      </c>
      <c r="M28" s="5">
        <v>2</v>
      </c>
      <c r="N28" s="5">
        <v>1.44</v>
      </c>
      <c r="O28" s="16">
        <f t="shared" ref="O28:O32" si="14">H28/N28</f>
        <v>39</v>
      </c>
      <c r="P28" s="17">
        <f>O28*M28</f>
        <v>78</v>
      </c>
      <c r="Q28" s="18">
        <f>O28*35</f>
        <v>1365</v>
      </c>
      <c r="R28" s="18">
        <f>Q28*0.0007</f>
        <v>0.9555</v>
      </c>
      <c r="S28" s="5"/>
    </row>
    <row r="29" customFormat="1" ht="409" customHeight="1" spans="1:19">
      <c r="A29" s="5">
        <v>18</v>
      </c>
      <c r="B29" s="5"/>
      <c r="C29" s="5" t="s">
        <v>37</v>
      </c>
      <c r="D29" s="5" t="s">
        <v>32</v>
      </c>
      <c r="E29" s="5" t="s">
        <v>33</v>
      </c>
      <c r="F29" s="5"/>
      <c r="G29" s="5" t="s">
        <v>38</v>
      </c>
      <c r="H29" s="13">
        <v>72</v>
      </c>
      <c r="I29" s="5" t="s">
        <v>39</v>
      </c>
      <c r="J29" s="15">
        <v>3</v>
      </c>
      <c r="K29" s="15">
        <f>H29*J29</f>
        <v>216</v>
      </c>
      <c r="L29" s="5" t="s">
        <v>36</v>
      </c>
      <c r="M29" s="5">
        <v>2</v>
      </c>
      <c r="N29" s="5">
        <v>1.44</v>
      </c>
      <c r="O29" s="16">
        <v>6</v>
      </c>
      <c r="P29" s="17">
        <f>O29*M29</f>
        <v>12</v>
      </c>
      <c r="Q29" s="18">
        <f>O29*35</f>
        <v>210</v>
      </c>
      <c r="R29" s="18">
        <f>Q29*0.0007</f>
        <v>0.147</v>
      </c>
      <c r="S29" s="5"/>
    </row>
    <row r="30" customFormat="1" ht="409" customHeight="1" spans="1:19">
      <c r="A30" s="5">
        <v>19</v>
      </c>
      <c r="B30" s="5"/>
      <c r="C30" s="5" t="s">
        <v>65</v>
      </c>
      <c r="D30" s="5" t="s">
        <v>32</v>
      </c>
      <c r="E30" s="5" t="s">
        <v>41</v>
      </c>
      <c r="F30" s="19"/>
      <c r="G30" s="5" t="s">
        <v>34</v>
      </c>
      <c r="H30" s="13">
        <v>8.64</v>
      </c>
      <c r="I30" s="5" t="s">
        <v>35</v>
      </c>
      <c r="J30" s="15">
        <v>12.8</v>
      </c>
      <c r="K30" s="15">
        <f t="shared" ref="K30:K38" si="15">H30*J30</f>
        <v>110.592</v>
      </c>
      <c r="L30" s="5" t="s">
        <v>36</v>
      </c>
      <c r="M30" s="5">
        <v>2</v>
      </c>
      <c r="N30" s="5">
        <v>1.44</v>
      </c>
      <c r="O30" s="16">
        <f t="shared" si="14"/>
        <v>6</v>
      </c>
      <c r="P30" s="17">
        <f t="shared" ref="P30:P38" si="16">O30*M30</f>
        <v>12</v>
      </c>
      <c r="Q30" s="18">
        <f t="shared" ref="Q30:Q38" si="17">O30*35</f>
        <v>210</v>
      </c>
      <c r="R30" s="18">
        <f t="shared" ref="R30:R38" si="18">Q30*0.0007</f>
        <v>0.147</v>
      </c>
      <c r="S30" s="5"/>
    </row>
    <row r="31" customFormat="1" ht="409" customHeight="1" spans="1:19">
      <c r="A31" s="5">
        <v>20</v>
      </c>
      <c r="B31" s="5"/>
      <c r="C31" s="5" t="s">
        <v>66</v>
      </c>
      <c r="D31" s="5" t="s">
        <v>32</v>
      </c>
      <c r="E31" s="5" t="s">
        <v>43</v>
      </c>
      <c r="F31" s="19"/>
      <c r="G31" s="5" t="s">
        <v>34</v>
      </c>
      <c r="H31" s="13">
        <v>40.32</v>
      </c>
      <c r="I31" s="5" t="s">
        <v>35</v>
      </c>
      <c r="J31" s="15">
        <v>13.5</v>
      </c>
      <c r="K31" s="15">
        <f t="shared" si="15"/>
        <v>544.32</v>
      </c>
      <c r="L31" s="5" t="s">
        <v>36</v>
      </c>
      <c r="M31" s="5">
        <v>2</v>
      </c>
      <c r="N31" s="5">
        <v>1.44</v>
      </c>
      <c r="O31" s="16">
        <f t="shared" si="14"/>
        <v>28</v>
      </c>
      <c r="P31" s="17">
        <f t="shared" si="16"/>
        <v>56</v>
      </c>
      <c r="Q31" s="18">
        <f t="shared" si="17"/>
        <v>980</v>
      </c>
      <c r="R31" s="18">
        <f t="shared" si="18"/>
        <v>0.686</v>
      </c>
      <c r="S31" s="5"/>
    </row>
    <row r="32" customFormat="1" ht="409" customHeight="1" spans="1:19">
      <c r="A32" s="5">
        <v>21</v>
      </c>
      <c r="B32" s="5"/>
      <c r="C32" s="5" t="s">
        <v>50</v>
      </c>
      <c r="D32" s="5" t="s">
        <v>32</v>
      </c>
      <c r="E32" s="5" t="s">
        <v>67</v>
      </c>
      <c r="F32" s="5"/>
      <c r="G32" s="5" t="s">
        <v>34</v>
      </c>
      <c r="H32" s="13">
        <v>148.32</v>
      </c>
      <c r="I32" s="5" t="s">
        <v>35</v>
      </c>
      <c r="J32" s="15">
        <v>18</v>
      </c>
      <c r="K32" s="15">
        <f>H32*J32</f>
        <v>2669.76</v>
      </c>
      <c r="L32" s="5" t="s">
        <v>53</v>
      </c>
      <c r="M32" s="5">
        <v>2</v>
      </c>
      <c r="N32" s="5">
        <v>1.44</v>
      </c>
      <c r="O32" s="16">
        <f t="shared" si="14"/>
        <v>103</v>
      </c>
      <c r="P32" s="17">
        <f t="shared" si="16"/>
        <v>206</v>
      </c>
      <c r="Q32" s="18">
        <f t="shared" si="17"/>
        <v>3605</v>
      </c>
      <c r="R32" s="18">
        <f t="shared" si="18"/>
        <v>2.5235</v>
      </c>
      <c r="S32" s="5"/>
    </row>
    <row r="33" customFormat="1" ht="120" customHeight="1" spans="1:19">
      <c r="A33" s="10"/>
      <c r="B33" s="11" t="s">
        <v>68</v>
      </c>
      <c r="C33" s="11"/>
      <c r="D33" s="11"/>
      <c r="E33" s="11"/>
      <c r="F33" s="11"/>
      <c r="G33" s="11"/>
      <c r="H33" s="1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customFormat="1" ht="409" customHeight="1" spans="1:19">
      <c r="A34" s="5">
        <v>22</v>
      </c>
      <c r="B34" s="5"/>
      <c r="C34" s="5" t="s">
        <v>31</v>
      </c>
      <c r="D34" s="5" t="s">
        <v>32</v>
      </c>
      <c r="E34" s="5" t="s">
        <v>33</v>
      </c>
      <c r="F34" s="5"/>
      <c r="G34" s="5" t="s">
        <v>34</v>
      </c>
      <c r="H34" s="13">
        <v>34.56</v>
      </c>
      <c r="I34" s="5" t="s">
        <v>35</v>
      </c>
      <c r="J34" s="14">
        <v>16</v>
      </c>
      <c r="K34" s="15">
        <f t="shared" si="15"/>
        <v>552.96</v>
      </c>
      <c r="L34" s="5" t="s">
        <v>36</v>
      </c>
      <c r="M34" s="5">
        <v>2</v>
      </c>
      <c r="N34" s="5">
        <v>1.44</v>
      </c>
      <c r="O34" s="16">
        <f t="shared" ref="O34:O38" si="19">H34/N34</f>
        <v>24</v>
      </c>
      <c r="P34" s="17">
        <f t="shared" si="16"/>
        <v>48</v>
      </c>
      <c r="Q34" s="18">
        <f t="shared" si="17"/>
        <v>840</v>
      </c>
      <c r="R34" s="18">
        <f t="shared" si="18"/>
        <v>0.588</v>
      </c>
      <c r="S34" s="5"/>
    </row>
    <row r="35" customFormat="1" ht="409" customHeight="1" spans="1:19">
      <c r="A35" s="5">
        <v>23</v>
      </c>
      <c r="B35" s="5"/>
      <c r="C35" s="5" t="s">
        <v>37</v>
      </c>
      <c r="D35" s="5" t="s">
        <v>32</v>
      </c>
      <c r="E35" s="5" t="s">
        <v>33</v>
      </c>
      <c r="F35" s="5"/>
      <c r="G35" s="5" t="s">
        <v>38</v>
      </c>
      <c r="H35" s="13">
        <v>48</v>
      </c>
      <c r="I35" s="5" t="s">
        <v>39</v>
      </c>
      <c r="J35" s="15">
        <v>3</v>
      </c>
      <c r="K35" s="15">
        <f t="shared" si="15"/>
        <v>144</v>
      </c>
      <c r="L35" s="5" t="s">
        <v>36</v>
      </c>
      <c r="M35" s="5">
        <v>2</v>
      </c>
      <c r="N35" s="5">
        <v>1.44</v>
      </c>
      <c r="O35" s="16">
        <v>4</v>
      </c>
      <c r="P35" s="17">
        <f t="shared" si="16"/>
        <v>8</v>
      </c>
      <c r="Q35" s="18">
        <f t="shared" si="17"/>
        <v>140</v>
      </c>
      <c r="R35" s="18">
        <f t="shared" si="18"/>
        <v>0.098</v>
      </c>
      <c r="S35" s="5"/>
    </row>
    <row r="36" customFormat="1" ht="409" customHeight="1" spans="1:19">
      <c r="A36" s="5">
        <v>24</v>
      </c>
      <c r="B36" s="5"/>
      <c r="C36" s="5" t="s">
        <v>65</v>
      </c>
      <c r="D36" s="5" t="s">
        <v>32</v>
      </c>
      <c r="E36" s="5" t="s">
        <v>41</v>
      </c>
      <c r="F36" s="19"/>
      <c r="G36" s="5" t="s">
        <v>34</v>
      </c>
      <c r="H36" s="13">
        <v>10.08</v>
      </c>
      <c r="I36" s="5" t="s">
        <v>35</v>
      </c>
      <c r="J36" s="15">
        <v>12.8</v>
      </c>
      <c r="K36" s="15">
        <f t="shared" si="15"/>
        <v>129.024</v>
      </c>
      <c r="L36" s="5" t="s">
        <v>36</v>
      </c>
      <c r="M36" s="5">
        <v>2</v>
      </c>
      <c r="N36" s="5">
        <v>1.44</v>
      </c>
      <c r="O36" s="16">
        <f t="shared" si="19"/>
        <v>7</v>
      </c>
      <c r="P36" s="17">
        <f t="shared" si="16"/>
        <v>14</v>
      </c>
      <c r="Q36" s="18">
        <f t="shared" si="17"/>
        <v>245</v>
      </c>
      <c r="R36" s="18">
        <f t="shared" si="18"/>
        <v>0.1715</v>
      </c>
      <c r="S36" s="5"/>
    </row>
    <row r="37" customFormat="1" ht="409" customHeight="1" spans="1:19">
      <c r="A37" s="5">
        <v>25</v>
      </c>
      <c r="B37" s="5"/>
      <c r="C37" s="5" t="s">
        <v>66</v>
      </c>
      <c r="D37" s="5" t="s">
        <v>32</v>
      </c>
      <c r="E37" s="5" t="s">
        <v>43</v>
      </c>
      <c r="F37" s="19"/>
      <c r="G37" s="5" t="s">
        <v>34</v>
      </c>
      <c r="H37" s="13">
        <v>51.84</v>
      </c>
      <c r="I37" s="5" t="s">
        <v>35</v>
      </c>
      <c r="J37" s="15">
        <v>13.5</v>
      </c>
      <c r="K37" s="15">
        <f t="shared" si="15"/>
        <v>699.84</v>
      </c>
      <c r="L37" s="5" t="s">
        <v>36</v>
      </c>
      <c r="M37" s="5">
        <v>2</v>
      </c>
      <c r="N37" s="5">
        <v>1.44</v>
      </c>
      <c r="O37" s="16">
        <f t="shared" si="19"/>
        <v>36</v>
      </c>
      <c r="P37" s="17">
        <f t="shared" si="16"/>
        <v>72</v>
      </c>
      <c r="Q37" s="18">
        <f t="shared" si="17"/>
        <v>1260</v>
      </c>
      <c r="R37" s="18">
        <f t="shared" si="18"/>
        <v>0.882</v>
      </c>
      <c r="S37" s="5"/>
    </row>
    <row r="38" customFormat="1" ht="409" customHeight="1" spans="1:19">
      <c r="A38" s="5">
        <v>26</v>
      </c>
      <c r="B38" s="5"/>
      <c r="C38" s="5" t="s">
        <v>50</v>
      </c>
      <c r="D38" s="5" t="s">
        <v>32</v>
      </c>
      <c r="E38" s="5" t="s">
        <v>51</v>
      </c>
      <c r="F38" s="19"/>
      <c r="G38" s="5" t="s">
        <v>52</v>
      </c>
      <c r="H38" s="13">
        <v>11.52</v>
      </c>
      <c r="I38" s="5" t="s">
        <v>35</v>
      </c>
      <c r="J38" s="15">
        <v>15</v>
      </c>
      <c r="K38" s="15">
        <f t="shared" si="15"/>
        <v>172.8</v>
      </c>
      <c r="L38" s="5" t="s">
        <v>53</v>
      </c>
      <c r="M38" s="5">
        <v>4</v>
      </c>
      <c r="N38" s="5">
        <v>1.44</v>
      </c>
      <c r="O38" s="16">
        <f t="shared" si="19"/>
        <v>8</v>
      </c>
      <c r="P38" s="17">
        <f t="shared" si="16"/>
        <v>32</v>
      </c>
      <c r="Q38" s="18">
        <f t="shared" si="17"/>
        <v>280</v>
      </c>
      <c r="R38" s="18">
        <f t="shared" si="18"/>
        <v>0.196</v>
      </c>
      <c r="S38" s="5" t="str">
        <f>_xlfn.DISPIMG("ID_5D93AA767D4A45FABBEF18C8872A5A85",1)</f>
        <v>=DISPIMG("ID_5D93AA767D4A45FABBEF18C8872A5A85",1)</v>
      </c>
    </row>
    <row r="39" customFormat="1" ht="120" customHeight="1" spans="1:19">
      <c r="A39" s="10"/>
      <c r="B39" s="11" t="s">
        <v>69</v>
      </c>
      <c r="C39" s="11"/>
      <c r="D39" s="11"/>
      <c r="E39" s="11"/>
      <c r="F39" s="11"/>
      <c r="G39" s="11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customFormat="1" ht="409" customHeight="1" spans="1:19">
      <c r="A40" s="5">
        <v>27</v>
      </c>
      <c r="B40" s="5"/>
      <c r="C40" s="5" t="s">
        <v>70</v>
      </c>
      <c r="D40" s="5" t="s">
        <v>32</v>
      </c>
      <c r="E40" s="5" t="s">
        <v>33</v>
      </c>
      <c r="F40" s="5"/>
      <c r="G40" s="5" t="s">
        <v>71</v>
      </c>
      <c r="H40" s="13">
        <v>44</v>
      </c>
      <c r="I40" s="5" t="s">
        <v>72</v>
      </c>
      <c r="J40" s="15">
        <v>15</v>
      </c>
      <c r="K40" s="15">
        <f t="shared" ref="K40:K42" si="20">H40*J40</f>
        <v>660</v>
      </c>
      <c r="L40" s="5" t="s">
        <v>36</v>
      </c>
      <c r="M40" s="5">
        <v>2</v>
      </c>
      <c r="N40" s="5">
        <v>1.44</v>
      </c>
      <c r="O40" s="16">
        <f>H40/N40</f>
        <v>30.5555555555556</v>
      </c>
      <c r="P40" s="17">
        <f t="shared" ref="P40:P42" si="21">O40*M40</f>
        <v>61.1111111111111</v>
      </c>
      <c r="Q40" s="18">
        <f t="shared" ref="Q40:Q42" si="22">O40*35</f>
        <v>1069.44444444444</v>
      </c>
      <c r="R40" s="18">
        <f t="shared" ref="R40:R42" si="23">Q40*0.0007</f>
        <v>0.748611111111111</v>
      </c>
      <c r="S40" s="5"/>
    </row>
    <row r="41" customFormat="1" ht="409" customHeight="1" spans="1:19">
      <c r="A41" s="5">
        <v>28</v>
      </c>
      <c r="B41" s="5"/>
      <c r="C41" s="5" t="s">
        <v>73</v>
      </c>
      <c r="D41" s="5" t="s">
        <v>32</v>
      </c>
      <c r="E41" s="5" t="s">
        <v>33</v>
      </c>
      <c r="F41" s="5"/>
      <c r="G41" s="5" t="s">
        <v>34</v>
      </c>
      <c r="H41" s="13">
        <v>7.2</v>
      </c>
      <c r="I41" s="5" t="s">
        <v>35</v>
      </c>
      <c r="J41" s="14">
        <v>16</v>
      </c>
      <c r="K41" s="15">
        <f t="shared" si="20"/>
        <v>115.2</v>
      </c>
      <c r="L41" s="5" t="s">
        <v>36</v>
      </c>
      <c r="M41" s="5">
        <v>2</v>
      </c>
      <c r="N41" s="5">
        <v>1.44</v>
      </c>
      <c r="O41" s="16">
        <v>4</v>
      </c>
      <c r="P41" s="17">
        <f t="shared" si="21"/>
        <v>8</v>
      </c>
      <c r="Q41" s="18">
        <f t="shared" si="22"/>
        <v>140</v>
      </c>
      <c r="R41" s="18">
        <f t="shared" si="23"/>
        <v>0.098</v>
      </c>
      <c r="S41" s="5"/>
    </row>
    <row r="42" customFormat="1" ht="409" customHeight="1" spans="1:19">
      <c r="A42" s="5">
        <v>29</v>
      </c>
      <c r="B42" s="5"/>
      <c r="C42" s="5" t="s">
        <v>74</v>
      </c>
      <c r="D42" s="5" t="s">
        <v>32</v>
      </c>
      <c r="E42" s="5" t="s">
        <v>33</v>
      </c>
      <c r="F42" s="5"/>
      <c r="G42" s="5" t="s">
        <v>38</v>
      </c>
      <c r="H42" s="13">
        <v>17</v>
      </c>
      <c r="I42" s="5" t="s">
        <v>39</v>
      </c>
      <c r="J42" s="15">
        <v>3</v>
      </c>
      <c r="K42" s="15">
        <f t="shared" si="20"/>
        <v>51</v>
      </c>
      <c r="L42" s="5" t="s">
        <v>36</v>
      </c>
      <c r="M42" s="5">
        <v>2</v>
      </c>
      <c r="N42" s="5">
        <v>1.44</v>
      </c>
      <c r="O42" s="16">
        <v>4</v>
      </c>
      <c r="P42" s="17">
        <f t="shared" si="21"/>
        <v>8</v>
      </c>
      <c r="Q42" s="18">
        <f t="shared" si="22"/>
        <v>140</v>
      </c>
      <c r="R42" s="18">
        <f t="shared" si="23"/>
        <v>0.098</v>
      </c>
      <c r="S42" s="5"/>
    </row>
    <row r="43" customFormat="1" ht="150" customHeight="1" spans="1:19">
      <c r="A43" s="5" t="s">
        <v>75</v>
      </c>
      <c r="B43" s="5"/>
      <c r="C43" s="5"/>
      <c r="D43" s="5"/>
      <c r="E43" s="5"/>
      <c r="F43" s="5"/>
      <c r="G43" s="5"/>
      <c r="H43" s="6"/>
      <c r="I43" s="5"/>
      <c r="J43" s="5"/>
      <c r="K43" s="15">
        <v>950</v>
      </c>
      <c r="L43" s="20"/>
      <c r="M43" s="20"/>
      <c r="N43" s="20"/>
      <c r="O43" s="21"/>
      <c r="P43" s="20"/>
      <c r="Q43" s="20"/>
      <c r="R43" s="20"/>
      <c r="S43" s="15"/>
    </row>
    <row r="44" ht="150" customHeight="1" spans="1:19">
      <c r="A44" s="20" t="s">
        <v>76</v>
      </c>
      <c r="B44" s="20"/>
      <c r="C44" s="20"/>
      <c r="D44" s="20"/>
      <c r="E44" s="20"/>
      <c r="F44" s="20"/>
      <c r="G44" s="20"/>
      <c r="H44" s="22"/>
      <c r="I44" s="20"/>
      <c r="J44" s="20"/>
      <c r="K44" s="20"/>
      <c r="L44" s="20"/>
      <c r="M44" s="20"/>
      <c r="N44" s="20"/>
      <c r="O44" s="20"/>
      <c r="P44" s="20"/>
      <c r="Q44" s="20"/>
      <c r="R44" s="15">
        <f>SUM(K9:K43)</f>
        <v>22586.384</v>
      </c>
      <c r="S44" s="15"/>
    </row>
    <row r="45" ht="72" customHeight="1" spans="1:19">
      <c r="A45" s="20" t="s">
        <v>77</v>
      </c>
      <c r="B45" s="20"/>
      <c r="C45" s="20"/>
      <c r="D45" s="20"/>
      <c r="E45" s="20"/>
      <c r="F45" s="20"/>
      <c r="G45" s="20"/>
      <c r="H45" s="22"/>
      <c r="I45" s="20"/>
      <c r="J45" s="20"/>
      <c r="K45" s="20"/>
      <c r="L45" s="20"/>
      <c r="M45" s="20"/>
      <c r="N45" s="20"/>
      <c r="O45" s="20"/>
      <c r="P45" s="20"/>
      <c r="Q45" s="20"/>
      <c r="R45" s="15">
        <f>R44*0.5</f>
        <v>11293.192</v>
      </c>
      <c r="S45" s="15"/>
    </row>
    <row r="46" ht="51" customHeight="1" spans="1:19">
      <c r="A46" s="20" t="s">
        <v>78</v>
      </c>
      <c r="B46" s="20"/>
      <c r="C46" s="20"/>
      <c r="D46" s="20"/>
      <c r="E46" s="20"/>
      <c r="F46" s="20"/>
      <c r="G46" s="20"/>
      <c r="H46" s="22"/>
      <c r="I46" s="20"/>
      <c r="J46" s="20"/>
      <c r="K46" s="20"/>
      <c r="L46" s="20"/>
      <c r="M46" s="20"/>
      <c r="N46" s="20"/>
      <c r="O46" s="20"/>
      <c r="P46" s="20"/>
      <c r="Q46" s="20"/>
      <c r="R46" s="15">
        <f>R44-R45</f>
        <v>11293.192</v>
      </c>
      <c r="S46" s="15"/>
    </row>
    <row r="47" ht="35.1" customHeight="1" spans="1:19">
      <c r="A47" s="5" t="s">
        <v>79</v>
      </c>
      <c r="B47" s="23"/>
      <c r="C47" s="23"/>
      <c r="D47" s="23"/>
      <c r="E47" s="23"/>
      <c r="F47" s="23"/>
      <c r="G47" s="23"/>
      <c r="H47" s="24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s="1" customFormat="1" ht="35.1" customHeight="1" spans="1:19">
      <c r="A48" s="23" t="s">
        <v>80</v>
      </c>
      <c r="B48" s="23"/>
      <c r="C48" s="23"/>
      <c r="D48" s="23"/>
      <c r="E48" s="23"/>
      <c r="F48" s="23"/>
      <c r="G48" s="23"/>
      <c r="H48" s="24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="1" customFormat="1" ht="35.1" customHeight="1" spans="1:19">
      <c r="A49" s="23" t="s">
        <v>81</v>
      </c>
      <c r="B49" s="23"/>
      <c r="C49" s="23"/>
      <c r="D49" s="23"/>
      <c r="E49" s="23"/>
      <c r="F49" s="23"/>
      <c r="G49" s="23"/>
      <c r="H49" s="24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35.1" customHeight="1" spans="1:19">
      <c r="A50" s="23" t="s">
        <v>82</v>
      </c>
      <c r="B50" s="23"/>
      <c r="C50" s="23"/>
      <c r="D50" s="23"/>
      <c r="E50" s="23"/>
      <c r="F50" s="23"/>
      <c r="G50" s="23"/>
      <c r="H50" s="24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35.1" customHeight="1" spans="1:19">
      <c r="A51" s="23" t="s">
        <v>83</v>
      </c>
      <c r="B51" s="23"/>
      <c r="C51" s="23"/>
      <c r="D51" s="23"/>
      <c r="E51" s="23"/>
      <c r="F51" s="23"/>
      <c r="G51" s="23"/>
      <c r="H51" s="24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35.1" customHeight="1" spans="1:19">
      <c r="A52" s="23" t="s">
        <v>84</v>
      </c>
      <c r="B52" s="23"/>
      <c r="C52" s="23"/>
      <c r="D52" s="23"/>
      <c r="E52" s="23"/>
      <c r="F52" s="23"/>
      <c r="G52" s="23"/>
      <c r="H52" s="24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35.1" customHeight="1" spans="1:19">
      <c r="A53" s="23" t="s">
        <v>85</v>
      </c>
      <c r="B53" s="23"/>
      <c r="C53" s="23"/>
      <c r="D53" s="23"/>
      <c r="E53" s="23"/>
      <c r="F53" s="23"/>
      <c r="G53" s="23"/>
      <c r="H53" s="24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409.5" customHeight="1" spans="1:19">
      <c r="A54" s="25"/>
      <c r="B54" s="25"/>
      <c r="C54" s="25"/>
      <c r="D54" s="25"/>
      <c r="E54" s="25"/>
      <c r="F54" s="25"/>
      <c r="G54" s="25"/>
      <c r="H54" s="26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</sheetData>
  <mergeCells count="43">
    <mergeCell ref="A1:S1"/>
    <mergeCell ref="A2:E2"/>
    <mergeCell ref="F2:J2"/>
    <mergeCell ref="K2:M2"/>
    <mergeCell ref="N2:S2"/>
    <mergeCell ref="A3:E3"/>
    <mergeCell ref="F3:J3"/>
    <mergeCell ref="K3:M3"/>
    <mergeCell ref="N3:S3"/>
    <mergeCell ref="A4:E4"/>
    <mergeCell ref="F4:J4"/>
    <mergeCell ref="K4:M4"/>
    <mergeCell ref="N4:S4"/>
    <mergeCell ref="A5:E5"/>
    <mergeCell ref="F5:J5"/>
    <mergeCell ref="K5:M5"/>
    <mergeCell ref="N5:S5"/>
    <mergeCell ref="A6:E6"/>
    <mergeCell ref="F6:J6"/>
    <mergeCell ref="K6:M6"/>
    <mergeCell ref="N6:S6"/>
    <mergeCell ref="A7:S7"/>
    <mergeCell ref="B8:C8"/>
    <mergeCell ref="B9:S9"/>
    <mergeCell ref="B18:S18"/>
    <mergeCell ref="B27:S27"/>
    <mergeCell ref="B33:S33"/>
    <mergeCell ref="B39:S39"/>
    <mergeCell ref="A43:J43"/>
    <mergeCell ref="A44:Q44"/>
    <mergeCell ref="R44:S44"/>
    <mergeCell ref="A45:Q45"/>
    <mergeCell ref="R45:S45"/>
    <mergeCell ref="A46:Q46"/>
    <mergeCell ref="R46:S46"/>
    <mergeCell ref="D47:S47"/>
    <mergeCell ref="A48:S48"/>
    <mergeCell ref="A49:S49"/>
    <mergeCell ref="A50:S50"/>
    <mergeCell ref="A51:S51"/>
    <mergeCell ref="A52:S52"/>
    <mergeCell ref="A53:S53"/>
    <mergeCell ref="A54:S54"/>
  </mergeCells>
  <pageMargins left="0.7" right="0.629861111111111" top="0.75" bottom="0.75" header="0.3" footer="0.3"/>
  <pageSetup paperSize="1" scale="18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Cari</cp:lastModifiedBy>
  <dcterms:created xsi:type="dcterms:W3CDTF">2024-08-29T08:55:00Z</dcterms:created>
  <cp:lastPrinted>2025-02-16T03:15:00Z</cp:lastPrinted>
  <dcterms:modified xsi:type="dcterms:W3CDTF">2026-10-26T10:20:14Z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1F4FCC9DE3534666BA3953EE93EB4B9A_13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