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12135" windowHeight="7620" activeTab="3"/>
  </bookViews>
  <sheets>
    <sheet name="Invoice ClientIds" sheetId="1" r:id="rId1"/>
    <sheet name="Feb" sheetId="2" r:id="rId2"/>
    <sheet name="Feb Attendance" sheetId="3" r:id="rId3"/>
    <sheet name="March" sheetId="4" r:id="rId4"/>
  </sheets>
  <calcPr calcId="125725"/>
  <pivotCaches>
    <pivotCache cacheId="3" r:id="rId5"/>
  </pivotCaches>
</workbook>
</file>

<file path=xl/calcChain.xml><?xml version="1.0" encoding="utf-8"?>
<calcChain xmlns="http://schemas.openxmlformats.org/spreadsheetml/2006/main">
  <c r="L133" i="4"/>
  <c r="C133"/>
  <c r="L132"/>
  <c r="C132"/>
  <c r="L131"/>
  <c r="C131"/>
  <c r="L130"/>
  <c r="C130"/>
  <c r="L129"/>
  <c r="C129"/>
  <c r="L128"/>
  <c r="C128"/>
  <c r="L127"/>
  <c r="C127"/>
  <c r="I126"/>
  <c r="L126" s="1"/>
  <c r="G126"/>
  <c r="C126"/>
  <c r="G125"/>
  <c r="C125"/>
  <c r="J124"/>
  <c r="I124" s="1"/>
  <c r="C124"/>
  <c r="G123"/>
  <c r="C123"/>
  <c r="C122"/>
  <c r="J122" s="1"/>
  <c r="G121"/>
  <c r="C121"/>
  <c r="J120"/>
  <c r="I120" s="1"/>
  <c r="C120"/>
  <c r="G119"/>
  <c r="C119"/>
  <c r="C118"/>
  <c r="J118" s="1"/>
  <c r="G117"/>
  <c r="C117"/>
  <c r="J116"/>
  <c r="I116" s="1"/>
  <c r="C116"/>
  <c r="G115"/>
  <c r="C115"/>
  <c r="C114"/>
  <c r="J114" s="1"/>
  <c r="G113"/>
  <c r="C113"/>
  <c r="J112"/>
  <c r="I112" s="1"/>
  <c r="C112"/>
  <c r="G111"/>
  <c r="C111"/>
  <c r="C110"/>
  <c r="J110" s="1"/>
  <c r="G109"/>
  <c r="C109"/>
  <c r="J108"/>
  <c r="G108" s="1"/>
  <c r="I108"/>
  <c r="L108" s="1"/>
  <c r="C108"/>
  <c r="G107"/>
  <c r="C107"/>
  <c r="C106"/>
  <c r="J106" s="1"/>
  <c r="G105"/>
  <c r="C105"/>
  <c r="J104"/>
  <c r="I104" s="1"/>
  <c r="C104"/>
  <c r="G103"/>
  <c r="C103"/>
  <c r="C102"/>
  <c r="J102" s="1"/>
  <c r="G101"/>
  <c r="C101"/>
  <c r="J100"/>
  <c r="I100" s="1"/>
  <c r="G100"/>
  <c r="C100"/>
  <c r="G99"/>
  <c r="C99"/>
  <c r="C98"/>
  <c r="J98" s="1"/>
  <c r="G97"/>
  <c r="C97"/>
  <c r="J96"/>
  <c r="I96" s="1"/>
  <c r="C96"/>
  <c r="G95"/>
  <c r="C95"/>
  <c r="I94"/>
  <c r="I95" s="1"/>
  <c r="L95" s="1"/>
  <c r="C94"/>
  <c r="J94" s="1"/>
  <c r="G94" s="1"/>
  <c r="G93"/>
  <c r="C93"/>
  <c r="J92"/>
  <c r="I92" s="1"/>
  <c r="C92"/>
  <c r="L91"/>
  <c r="C91"/>
  <c r="L90"/>
  <c r="C90"/>
  <c r="C89"/>
  <c r="J89" s="1"/>
  <c r="J88"/>
  <c r="I88" s="1"/>
  <c r="L88" s="1"/>
  <c r="C88"/>
  <c r="G87"/>
  <c r="C87"/>
  <c r="C86"/>
  <c r="J86" s="1"/>
  <c r="L85"/>
  <c r="C85"/>
  <c r="G84"/>
  <c r="C84"/>
  <c r="J83"/>
  <c r="I83" s="1"/>
  <c r="C83"/>
  <c r="G82"/>
  <c r="C82"/>
  <c r="C81"/>
  <c r="J81" s="1"/>
  <c r="G80"/>
  <c r="C80"/>
  <c r="J79"/>
  <c r="I79" s="1"/>
  <c r="C79"/>
  <c r="G78"/>
  <c r="C78"/>
  <c r="C77"/>
  <c r="J77" s="1"/>
  <c r="G76"/>
  <c r="C76"/>
  <c r="J75"/>
  <c r="I75" s="1"/>
  <c r="C75"/>
  <c r="G74"/>
  <c r="C74"/>
  <c r="C73"/>
  <c r="J73" s="1"/>
  <c r="G72"/>
  <c r="C72"/>
  <c r="J71"/>
  <c r="I71" s="1"/>
  <c r="G71"/>
  <c r="C71"/>
  <c r="G70"/>
  <c r="C70"/>
  <c r="C69"/>
  <c r="J69" s="1"/>
  <c r="G68"/>
  <c r="C68"/>
  <c r="J67"/>
  <c r="I67" s="1"/>
  <c r="C67"/>
  <c r="L66"/>
  <c r="C66"/>
  <c r="L65"/>
  <c r="G65"/>
  <c r="C65"/>
  <c r="L64"/>
  <c r="C64"/>
  <c r="J64" s="1"/>
  <c r="G64" s="1"/>
  <c r="G63"/>
  <c r="C63"/>
  <c r="J62"/>
  <c r="I62" s="1"/>
  <c r="G62"/>
  <c r="C62"/>
  <c r="G61"/>
  <c r="C61"/>
  <c r="C60"/>
  <c r="J60" s="1"/>
  <c r="G59"/>
  <c r="C59"/>
  <c r="J58"/>
  <c r="I58" s="1"/>
  <c r="C58"/>
  <c r="G57"/>
  <c r="C57"/>
  <c r="C56"/>
  <c r="J56" s="1"/>
  <c r="G55"/>
  <c r="C55"/>
  <c r="J54"/>
  <c r="I54" s="1"/>
  <c r="C54"/>
  <c r="G53"/>
  <c r="C53"/>
  <c r="C52"/>
  <c r="J52" s="1"/>
  <c r="G51"/>
  <c r="C51"/>
  <c r="J50"/>
  <c r="I50" s="1"/>
  <c r="C50"/>
  <c r="G49"/>
  <c r="C49"/>
  <c r="C48"/>
  <c r="J48" s="1"/>
  <c r="G47"/>
  <c r="C47"/>
  <c r="J46"/>
  <c r="I46" s="1"/>
  <c r="C46"/>
  <c r="G45"/>
  <c r="C45"/>
  <c r="I44"/>
  <c r="I45" s="1"/>
  <c r="L45" s="1"/>
  <c r="C44"/>
  <c r="J44" s="1"/>
  <c r="G44" s="1"/>
  <c r="J43"/>
  <c r="G43" s="1"/>
  <c r="I43"/>
  <c r="L43" s="1"/>
  <c r="C43"/>
  <c r="G42"/>
  <c r="C42"/>
  <c r="C41"/>
  <c r="J41" s="1"/>
  <c r="G40"/>
  <c r="C40"/>
  <c r="J39"/>
  <c r="I39" s="1"/>
  <c r="C39"/>
  <c r="G38"/>
  <c r="C38"/>
  <c r="C37"/>
  <c r="J37" s="1"/>
  <c r="L36"/>
  <c r="C36"/>
  <c r="L35"/>
  <c r="C35"/>
  <c r="G34"/>
  <c r="C34"/>
  <c r="J33"/>
  <c r="I33" s="1"/>
  <c r="C33"/>
  <c r="G32"/>
  <c r="C32"/>
  <c r="C31"/>
  <c r="J31" s="1"/>
  <c r="G30"/>
  <c r="C30"/>
  <c r="J29"/>
  <c r="I29" s="1"/>
  <c r="C29"/>
  <c r="G28"/>
  <c r="C28"/>
  <c r="I27"/>
  <c r="I28" s="1"/>
  <c r="L28" s="1"/>
  <c r="C27"/>
  <c r="J27" s="1"/>
  <c r="G27" s="1"/>
  <c r="G26"/>
  <c r="C26"/>
  <c r="J25"/>
  <c r="I25" s="1"/>
  <c r="C25"/>
  <c r="G24"/>
  <c r="C24"/>
  <c r="C23"/>
  <c r="J23" s="1"/>
  <c r="G22"/>
  <c r="C22"/>
  <c r="J21"/>
  <c r="I21" s="1"/>
  <c r="C21"/>
  <c r="G20"/>
  <c r="C20"/>
  <c r="C19"/>
  <c r="J19" s="1"/>
  <c r="G18"/>
  <c r="C18"/>
  <c r="J17"/>
  <c r="I17" s="1"/>
  <c r="C17"/>
  <c r="G16"/>
  <c r="C16"/>
  <c r="C15"/>
  <c r="J15" s="1"/>
  <c r="G14"/>
  <c r="C14"/>
  <c r="J13"/>
  <c r="I13" s="1"/>
  <c r="C13"/>
  <c r="G12"/>
  <c r="C12"/>
  <c r="C11"/>
  <c r="J11" s="1"/>
  <c r="G10"/>
  <c r="C10"/>
  <c r="J9"/>
  <c r="I9" s="1"/>
  <c r="C9"/>
  <c r="G8"/>
  <c r="C8"/>
  <c r="C7"/>
  <c r="J7" s="1"/>
  <c r="L6"/>
  <c r="C6"/>
  <c r="G5"/>
  <c r="C5"/>
  <c r="J4"/>
  <c r="I4" s="1"/>
  <c r="C4"/>
  <c r="G3"/>
  <c r="C3"/>
  <c r="E2"/>
  <c r="C2"/>
  <c r="J2" s="1"/>
  <c r="J183" i="2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186" s="1"/>
  <c r="D41" i="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G13" i="4" l="1"/>
  <c r="G29"/>
  <c r="G116"/>
  <c r="G21"/>
  <c r="G79"/>
  <c r="G92"/>
  <c r="G124"/>
  <c r="G39"/>
  <c r="G46"/>
  <c r="G54"/>
  <c r="L94"/>
  <c r="I109"/>
  <c r="L109" s="1"/>
  <c r="G2"/>
  <c r="I2"/>
  <c r="G23"/>
  <c r="I23"/>
  <c r="L46"/>
  <c r="I47"/>
  <c r="L47" s="1"/>
  <c r="G73"/>
  <c r="I73"/>
  <c r="G86"/>
  <c r="I86"/>
  <c r="G102"/>
  <c r="I102"/>
  <c r="G37"/>
  <c r="I37"/>
  <c r="G41"/>
  <c r="I41"/>
  <c r="G48"/>
  <c r="I48"/>
  <c r="I51"/>
  <c r="L51" s="1"/>
  <c r="L50"/>
  <c r="L54"/>
  <c r="I55"/>
  <c r="L55" s="1"/>
  <c r="G77"/>
  <c r="I77"/>
  <c r="G81"/>
  <c r="I81"/>
  <c r="L83"/>
  <c r="I84"/>
  <c r="L84" s="1"/>
  <c r="G106"/>
  <c r="I106"/>
  <c r="G122"/>
  <c r="I122"/>
  <c r="G7"/>
  <c r="I7"/>
  <c r="I10"/>
  <c r="L10" s="1"/>
  <c r="L9"/>
  <c r="L13"/>
  <c r="I14"/>
  <c r="L14" s="1"/>
  <c r="G52"/>
  <c r="I52"/>
  <c r="G56"/>
  <c r="I56"/>
  <c r="L58"/>
  <c r="I59"/>
  <c r="L59" s="1"/>
  <c r="L62"/>
  <c r="I63"/>
  <c r="L63" s="1"/>
  <c r="L4"/>
  <c r="I5"/>
  <c r="L5" s="1"/>
  <c r="G11"/>
  <c r="I11"/>
  <c r="G15"/>
  <c r="I15"/>
  <c r="I18"/>
  <c r="L18" s="1"/>
  <c r="L17"/>
  <c r="L21"/>
  <c r="I22"/>
  <c r="L22" s="1"/>
  <c r="L29"/>
  <c r="I30"/>
  <c r="L30" s="1"/>
  <c r="G60"/>
  <c r="I60"/>
  <c r="I68"/>
  <c r="L68" s="1"/>
  <c r="L67"/>
  <c r="L71"/>
  <c r="I72"/>
  <c r="L72" s="1"/>
  <c r="G89"/>
  <c r="I89"/>
  <c r="L89" s="1"/>
  <c r="I97"/>
  <c r="L97" s="1"/>
  <c r="L96"/>
  <c r="L100"/>
  <c r="I101"/>
  <c r="L101" s="1"/>
  <c r="G110"/>
  <c r="I110"/>
  <c r="I113"/>
  <c r="L113" s="1"/>
  <c r="L112"/>
  <c r="L116"/>
  <c r="I117"/>
  <c r="L117" s="1"/>
  <c r="G19"/>
  <c r="I19"/>
  <c r="L25"/>
  <c r="I26"/>
  <c r="L26" s="1"/>
  <c r="G31"/>
  <c r="I31"/>
  <c r="I34"/>
  <c r="L34" s="1"/>
  <c r="L33"/>
  <c r="L39"/>
  <c r="I40"/>
  <c r="L40" s="1"/>
  <c r="G69"/>
  <c r="I69"/>
  <c r="I76"/>
  <c r="L76" s="1"/>
  <c r="L75"/>
  <c r="L79"/>
  <c r="I80"/>
  <c r="L80" s="1"/>
  <c r="L92"/>
  <c r="I93"/>
  <c r="L93" s="1"/>
  <c r="G98"/>
  <c r="I98"/>
  <c r="I105"/>
  <c r="L105" s="1"/>
  <c r="L104"/>
  <c r="G114"/>
  <c r="I114"/>
  <c r="G118"/>
  <c r="I118"/>
  <c r="I121"/>
  <c r="L121" s="1"/>
  <c r="L120"/>
  <c r="L124"/>
  <c r="I125"/>
  <c r="L125" s="1"/>
  <c r="G4"/>
  <c r="G9"/>
  <c r="G17"/>
  <c r="G33"/>
  <c r="G50"/>
  <c r="G58"/>
  <c r="G67"/>
  <c r="G75"/>
  <c r="G83"/>
  <c r="G88"/>
  <c r="G96"/>
  <c r="G104"/>
  <c r="G112"/>
  <c r="G120"/>
  <c r="G25"/>
  <c r="L27"/>
  <c r="L44"/>
  <c r="I99" l="1"/>
  <c r="L99" s="1"/>
  <c r="L98"/>
  <c r="I61"/>
  <c r="L61" s="1"/>
  <c r="L60"/>
  <c r="I119"/>
  <c r="L119" s="1"/>
  <c r="L118"/>
  <c r="I32"/>
  <c r="L32" s="1"/>
  <c r="L31"/>
  <c r="I20"/>
  <c r="L20" s="1"/>
  <c r="L19"/>
  <c r="I12"/>
  <c r="L12" s="1"/>
  <c r="L11"/>
  <c r="I57"/>
  <c r="L57" s="1"/>
  <c r="L56"/>
  <c r="I8"/>
  <c r="L8" s="1"/>
  <c r="L7"/>
  <c r="I107"/>
  <c r="L107" s="1"/>
  <c r="L106"/>
  <c r="I82"/>
  <c r="L82" s="1"/>
  <c r="L81"/>
  <c r="I49"/>
  <c r="L49" s="1"/>
  <c r="L48"/>
  <c r="I38"/>
  <c r="L38" s="1"/>
  <c r="L37"/>
  <c r="I87"/>
  <c r="L87" s="1"/>
  <c r="L86"/>
  <c r="I3"/>
  <c r="L3" s="1"/>
  <c r="L2"/>
  <c r="I115"/>
  <c r="L115" s="1"/>
  <c r="L114"/>
  <c r="I70"/>
  <c r="L70" s="1"/>
  <c r="L69"/>
  <c r="I111"/>
  <c r="L111" s="1"/>
  <c r="L110"/>
  <c r="I16"/>
  <c r="L16" s="1"/>
  <c r="L15"/>
  <c r="I53"/>
  <c r="L53" s="1"/>
  <c r="L52"/>
  <c r="I123"/>
  <c r="L123" s="1"/>
  <c r="L122"/>
  <c r="I78"/>
  <c r="L78" s="1"/>
  <c r="L77"/>
  <c r="I42"/>
  <c r="L42" s="1"/>
  <c r="L41"/>
  <c r="I103"/>
  <c r="L103" s="1"/>
  <c r="L102"/>
  <c r="I74"/>
  <c r="L74" s="1"/>
  <c r="L73"/>
  <c r="I24"/>
  <c r="L24" s="1"/>
  <c r="L23"/>
  <c r="L135" l="1"/>
</calcChain>
</file>

<file path=xl/sharedStrings.xml><?xml version="1.0" encoding="utf-8"?>
<sst xmlns="http://schemas.openxmlformats.org/spreadsheetml/2006/main" count="1890" uniqueCount="557">
  <si>
    <t>ClientId</t>
  </si>
  <si>
    <t>Email</t>
  </si>
  <si>
    <t>Name</t>
  </si>
  <si>
    <t>Address</t>
  </si>
  <si>
    <t>City</t>
  </si>
  <si>
    <t>Postcode</t>
  </si>
  <si>
    <t>Mobile Number</t>
  </si>
  <si>
    <t>ab_guanco@hotmail.com</t>
  </si>
  <si>
    <t>Abbie Castillo</t>
  </si>
  <si>
    <t>Unit 4 131 Douglas Rd.</t>
  </si>
  <si>
    <t>Doonside</t>
  </si>
  <si>
    <t>0410 636409</t>
  </si>
  <si>
    <t>alfred.saulon@rabobank.com</t>
  </si>
  <si>
    <t>Al Saulon</t>
  </si>
  <si>
    <t>11 Conrad Road</t>
  </si>
  <si>
    <t>The Ponds</t>
  </si>
  <si>
    <t>0404 213 088</t>
  </si>
  <si>
    <t>alpereg@yahoo.com</t>
  </si>
  <si>
    <t>Alden Peregrino</t>
  </si>
  <si>
    <t>181/105 Bridge Rd</t>
  </si>
  <si>
    <t>Westmead</t>
  </si>
  <si>
    <t>0404 590100</t>
  </si>
  <si>
    <t>lanpee2011@gmail.com</t>
  </si>
  <si>
    <t>Allan Puente</t>
  </si>
  <si>
    <t>11 Robinia Ave.</t>
  </si>
  <si>
    <t>Fairfield East</t>
  </si>
  <si>
    <t>0439 499270</t>
  </si>
  <si>
    <t>bong_pilapil@yahoo.com</t>
  </si>
  <si>
    <t>Bong Pilapil</t>
  </si>
  <si>
    <t>8/102 Alfred St Rosehill</t>
  </si>
  <si>
    <t>Rosehill</t>
  </si>
  <si>
    <t>0424 335518</t>
  </si>
  <si>
    <t>bonnie.javier@iag.com.au</t>
  </si>
  <si>
    <t>Bonnie Javier</t>
  </si>
  <si>
    <t>13 Booth Close</t>
  </si>
  <si>
    <t>Fairfield West</t>
  </si>
  <si>
    <t>0410 405547</t>
  </si>
  <si>
    <t>chrisjjyatco@yahoo.com</t>
  </si>
  <si>
    <t>Chris Yatco</t>
  </si>
  <si>
    <t>A80 Station St.</t>
  </si>
  <si>
    <t>Wentworthville</t>
  </si>
  <si>
    <t>0403 749529</t>
  </si>
  <si>
    <t>dar_pediaheart@yahoo.com</t>
  </si>
  <si>
    <t>Dar Adriano</t>
  </si>
  <si>
    <t>38 Edengrove Court</t>
  </si>
  <si>
    <t>Rooty Hill</t>
  </si>
  <si>
    <t>0425 203 185</t>
  </si>
  <si>
    <t>fernando.vega@nsn.com</t>
  </si>
  <si>
    <t>Ding Vega</t>
  </si>
  <si>
    <t>11 Ambrose St.</t>
  </si>
  <si>
    <t>Glendenning</t>
  </si>
  <si>
    <t>0402 453794</t>
  </si>
  <si>
    <t>ebguiwo@hotmail.com</t>
  </si>
  <si>
    <t>Efren Guiwo</t>
  </si>
  <si>
    <t>11 Casuarina Place</t>
  </si>
  <si>
    <t>Acacia Gardens</t>
  </si>
  <si>
    <t>0437 913708</t>
  </si>
  <si>
    <t>ferdie.say@gmail.com</t>
  </si>
  <si>
    <t>Ferdie Say</t>
  </si>
  <si>
    <t>1 Gum Leaf Cl</t>
  </si>
  <si>
    <t>Hornsby Heights</t>
  </si>
  <si>
    <t>0411 132 499</t>
  </si>
  <si>
    <t>gloriaaraullo@eaton.com</t>
  </si>
  <si>
    <t>Gloria Araullo</t>
  </si>
  <si>
    <t>5 Cini Pl</t>
  </si>
  <si>
    <t>Quakers Hill</t>
  </si>
  <si>
    <t>0416 273 045</t>
  </si>
  <si>
    <t>ian_fernandez1973@yahoo.com</t>
  </si>
  <si>
    <t>Ian Fernandez</t>
  </si>
  <si>
    <t>166 Jillak Cl.</t>
  </si>
  <si>
    <t>Glenmore Park</t>
  </si>
  <si>
    <t>0417 536 839</t>
  </si>
  <si>
    <t>jprzjr.pub@gmail.com</t>
  </si>
  <si>
    <t>Jon Perez</t>
  </si>
  <si>
    <t>2 Wallaby Cl.</t>
  </si>
  <si>
    <t>Blacktown</t>
  </si>
  <si>
    <t>0431 010656</t>
  </si>
  <si>
    <t>jhoime@yahoo.com</t>
  </si>
  <si>
    <t>Jonathan De Guzman</t>
  </si>
  <si>
    <t>37 Azalea St.</t>
  </si>
  <si>
    <t>Greystanes</t>
  </si>
  <si>
    <t>0422 255492</t>
  </si>
  <si>
    <t>junrey@gmail.com</t>
  </si>
  <si>
    <t>Jun Rey</t>
  </si>
  <si>
    <t>40 Shoreline Drive</t>
  </si>
  <si>
    <t>Rhodes</t>
  </si>
  <si>
    <t>0418 886 069</t>
  </si>
  <si>
    <t>mykhymme@yahoo.com</t>
  </si>
  <si>
    <t>Kim Eata - Castaneda</t>
  </si>
  <si>
    <t>8 / 63 Underwood Rd</t>
  </si>
  <si>
    <t>Homebush</t>
  </si>
  <si>
    <t>0430 281640</t>
  </si>
  <si>
    <t>lorraine.n@cabac.com.au</t>
  </si>
  <si>
    <t>Lorraine Nacua</t>
  </si>
  <si>
    <t>41 Saphire Cct</t>
  </si>
  <si>
    <t>0425 189 944</t>
  </si>
  <si>
    <t>manny_salac@yahoo.com</t>
  </si>
  <si>
    <t>Manny Salac</t>
  </si>
  <si>
    <t>4 Cleveland Cl</t>
  </si>
  <si>
    <t>Rouse Hill</t>
  </si>
  <si>
    <t>0425 208 880</t>
  </si>
  <si>
    <t>egram.rillera@gmail.com</t>
  </si>
  <si>
    <t>Marianne Rillera</t>
  </si>
  <si>
    <t>75 Manorhouse Blvd.</t>
  </si>
  <si>
    <t>0415 591651</t>
  </si>
  <si>
    <t>m.dasco@gmail.com</t>
  </si>
  <si>
    <t>Mark Dasco</t>
  </si>
  <si>
    <t>20 Primrose St.</t>
  </si>
  <si>
    <t>0414 930826</t>
  </si>
  <si>
    <t>rel04d@tpg.com.au</t>
  </si>
  <si>
    <t>Marvin Araullo</t>
  </si>
  <si>
    <t>33 Penn Cres</t>
  </si>
  <si>
    <t>0410 284 843</t>
  </si>
  <si>
    <t>docmayk@yahoo.com</t>
  </si>
  <si>
    <t>Mike Avellana</t>
  </si>
  <si>
    <t>31 Pottery Circ</t>
  </si>
  <si>
    <t>Woodcroft</t>
  </si>
  <si>
    <t>0406 962 442</t>
  </si>
  <si>
    <t>mj_t_galang@yahoo.com</t>
  </si>
  <si>
    <t>Mj Galang</t>
  </si>
  <si>
    <t>94 Greenview Parade</t>
  </si>
  <si>
    <t>0410 936554</t>
  </si>
  <si>
    <t>ocinlaer@yahoo.com</t>
  </si>
  <si>
    <t>Nick Real</t>
  </si>
  <si>
    <t>24/139-143 Waterloo Rd</t>
  </si>
  <si>
    <t>Greenacre</t>
  </si>
  <si>
    <t>0442 539647</t>
  </si>
  <si>
    <t>normanvr@yahoo.com</t>
  </si>
  <si>
    <t>Norman Rimando</t>
  </si>
  <si>
    <t>17A Pembroke St</t>
  </si>
  <si>
    <t>0401 084844</t>
  </si>
  <si>
    <t>paolo_triunfante@yahoo.com</t>
  </si>
  <si>
    <t>Paolo Triunfante</t>
  </si>
  <si>
    <t>64 Maud St.</t>
  </si>
  <si>
    <t>Fairfield</t>
  </si>
  <si>
    <t>0416 371515</t>
  </si>
  <si>
    <t>chel_arroyo@hotmail.com</t>
  </si>
  <si>
    <t>Rachelle Arroyo</t>
  </si>
  <si>
    <t>22 Warrell Ct</t>
  </si>
  <si>
    <t>0449 069 755</t>
  </si>
  <si>
    <t>reggie5natividad@yahoo.com.au</t>
  </si>
  <si>
    <t>Reggie Natividad</t>
  </si>
  <si>
    <t>53 Amsterdam street</t>
  </si>
  <si>
    <t>Oakhurst</t>
  </si>
  <si>
    <t>0406 101 025</t>
  </si>
  <si>
    <t>reiner.nalzaro@nsn.com</t>
  </si>
  <si>
    <t>Reiner Nalzaro</t>
  </si>
  <si>
    <t>6/25-27 Fourth Ave.</t>
  </si>
  <si>
    <t>0407 507063</t>
  </si>
  <si>
    <t>amadorberalde@yahoo.com</t>
  </si>
  <si>
    <t>Ruel Beralde</t>
  </si>
  <si>
    <t>303/140 Church St</t>
  </si>
  <si>
    <t>Parramatta</t>
  </si>
  <si>
    <t>0416 857201</t>
  </si>
  <si>
    <t>nievesalmazan@ymail.com</t>
  </si>
  <si>
    <t>Ruth Almazan</t>
  </si>
  <si>
    <t>8 Alverna Pl</t>
  </si>
  <si>
    <t>0416 160 905</t>
  </si>
  <si>
    <t>narvaiza1@hotmail.com</t>
  </si>
  <si>
    <t>Sal Narvaiza</t>
  </si>
  <si>
    <t>6 Bianca Pl</t>
  </si>
  <si>
    <t>0409 043 763</t>
  </si>
  <si>
    <t>terry_pangilinan@yahoo.com</t>
  </si>
  <si>
    <t>Terry Pangilinan</t>
  </si>
  <si>
    <t>44 Eddy St.</t>
  </si>
  <si>
    <t>Thornleigh</t>
  </si>
  <si>
    <t>0423 359700</t>
  </si>
  <si>
    <t>tisya63@yahoo.com.au</t>
  </si>
  <si>
    <t>Tess Macaraeg</t>
  </si>
  <si>
    <t>69 Stonecutters Dr</t>
  </si>
  <si>
    <t>Colebee</t>
  </si>
  <si>
    <t>0404 488 274</t>
  </si>
  <si>
    <t>kcastil1@its.jnj.com</t>
  </si>
  <si>
    <t>Tina Castillo</t>
  </si>
  <si>
    <t>1/275 Blaxland Rd.</t>
  </si>
  <si>
    <t>Ryde</t>
  </si>
  <si>
    <t>0415 369232</t>
  </si>
  <si>
    <t>westcruz@yahoo.com</t>
  </si>
  <si>
    <t>West Cruz </t>
  </si>
  <si>
    <t>32A Perrin Ave</t>
  </si>
  <si>
    <t>Plumpton</t>
  </si>
  <si>
    <t>0466 300 824</t>
  </si>
  <si>
    <t>joy_valena@yahoo.com</t>
  </si>
  <si>
    <t>Joy Valena</t>
  </si>
  <si>
    <t>112 Hartington St</t>
  </si>
  <si>
    <t>0404 725256</t>
  </si>
  <si>
    <t>life92@gmail.com</t>
  </si>
  <si>
    <t>Jonathan Tolentino</t>
  </si>
  <si>
    <t>10 Lusitano St.</t>
  </si>
  <si>
    <t>Beaumont Hills</t>
  </si>
  <si>
    <t>0407 105884</t>
  </si>
  <si>
    <t>antonioma@live.com.au</t>
  </si>
  <si>
    <t>Antonio Ma</t>
  </si>
  <si>
    <t>6 Churchill Rd</t>
  </si>
  <si>
    <t>East Killara</t>
  </si>
  <si>
    <t>0404 821011</t>
  </si>
  <si>
    <t>audreylhkoh@gmail.com</t>
  </si>
  <si>
    <t>Audrey Priest</t>
  </si>
  <si>
    <t>4/14-16 Kandy Avenue</t>
  </si>
  <si>
    <t>Epping</t>
  </si>
  <si>
    <t>0446 6552399</t>
  </si>
  <si>
    <t>First Name</t>
  </si>
  <si>
    <t>Surname</t>
  </si>
  <si>
    <t>Invoice Email</t>
  </si>
  <si>
    <t>Due</t>
  </si>
  <si>
    <t>ItemDescription</t>
  </si>
  <si>
    <t>ItemQuantity</t>
  </si>
  <si>
    <t>ItemPrice</t>
  </si>
  <si>
    <t>Line Total</t>
  </si>
  <si>
    <t>Abbie</t>
  </si>
  <si>
    <t>Guanco</t>
  </si>
  <si>
    <t>SBA PLI Annual Fee due for: Abbie Guanco</t>
  </si>
  <si>
    <t>March prepayment due for: Abbie Guanco</t>
  </si>
  <si>
    <t>Membership Bond for: Abbie Guanco</t>
  </si>
  <si>
    <t>Al</t>
  </si>
  <si>
    <t>Saulon</t>
  </si>
  <si>
    <t>SBA PLI Annual Fee due for: Al Saulon</t>
  </si>
  <si>
    <t>March prepayment due for: Al Saulon</t>
  </si>
  <si>
    <t>Membership Bond for: Al Saulon</t>
  </si>
  <si>
    <t>Charrylou</t>
  </si>
  <si>
    <t>SBA PLI Annual Fee due for: Charrylou Saulon</t>
  </si>
  <si>
    <t>March prepayment due for: Charrylou Saulon</t>
  </si>
  <si>
    <t>Membership Bond for: Charrylou Saulon</t>
  </si>
  <si>
    <t>Alden</t>
  </si>
  <si>
    <t>Peregrino</t>
  </si>
  <si>
    <t>SBA PLI Annual Fee due for: Alden Peregrino</t>
  </si>
  <si>
    <t>March prepayment due for: Alden Peregrino</t>
  </si>
  <si>
    <t>Membership Bond for: Alden Peregrino</t>
  </si>
  <si>
    <t>Ruel</t>
  </si>
  <si>
    <t>Beralde</t>
  </si>
  <si>
    <t>SBA PLI Annual Fee due for: Ruel Beralde</t>
  </si>
  <si>
    <t>March prepayment due for: Ruel Beralde</t>
  </si>
  <si>
    <t>Membership Bond for: Ruel Beralde</t>
  </si>
  <si>
    <t>Bong</t>
  </si>
  <si>
    <t>Pilapil</t>
  </si>
  <si>
    <t>SBA PLI Annual Fee due for: Bong Pilapil</t>
  </si>
  <si>
    <t>March prepayment due for: Bong Pilapil</t>
  </si>
  <si>
    <t>Membership Bond for: Bong Pilapil</t>
  </si>
  <si>
    <t>Bonnie</t>
  </si>
  <si>
    <t>Javier</t>
  </si>
  <si>
    <t>SBA PLI Annual Fee due for: Bonnie Javier</t>
  </si>
  <si>
    <t>March prepayment due for: Bonnie Javier</t>
  </si>
  <si>
    <t>Membership Bond for: Bonnie Javier</t>
  </si>
  <si>
    <t>Judith</t>
  </si>
  <si>
    <t>SBA PLI Annual Fee due for: Judith Javier</t>
  </si>
  <si>
    <t>March prepayment due for: Judith Javier</t>
  </si>
  <si>
    <t>Membership Bond for: Judith Javier</t>
  </si>
  <si>
    <t>John</t>
  </si>
  <si>
    <t>Arroyo</t>
  </si>
  <si>
    <t>SBA PLI Annual Fee due for: John Arroyo</t>
  </si>
  <si>
    <t>March prepayment due for: John Arroyo</t>
  </si>
  <si>
    <t>Membership Bond for: John Arroyo</t>
  </si>
  <si>
    <t>Rachelle</t>
  </si>
  <si>
    <t>SBA PLI Annual Fee due for: Rachelle Arroyo</t>
  </si>
  <si>
    <t>March prepayment due for: Rachelle Arroyo</t>
  </si>
  <si>
    <t>Membership Bond for: Rachelle Arroyo</t>
  </si>
  <si>
    <t>Chris</t>
  </si>
  <si>
    <t>Yatco</t>
  </si>
  <si>
    <t>SBA PLI Annual Fee due for: Chris Yatco</t>
  </si>
  <si>
    <t>March prepayment due for: Chris Yatco</t>
  </si>
  <si>
    <t>Membership Bond for: Chris Yatco</t>
  </si>
  <si>
    <t>Kim</t>
  </si>
  <si>
    <t>Adriano</t>
  </si>
  <si>
    <t>SBA PLI Annual Fee due for: Kim Adriano</t>
  </si>
  <si>
    <t>March prepayment due for: Kim Adriano</t>
  </si>
  <si>
    <t>Membership Bond for: Kim Adriano</t>
  </si>
  <si>
    <t>Kyle</t>
  </si>
  <si>
    <t>SBA PLI Annual Fee due for: Kyle Adriano</t>
  </si>
  <si>
    <t>March prepayment due for: Kyle Adriano</t>
  </si>
  <si>
    <t>Membership Bond for: Kyle Adriano</t>
  </si>
  <si>
    <t>Dar</t>
  </si>
  <si>
    <t>SBA PLI Annual Fee due for: Dar Adriano</t>
  </si>
  <si>
    <t>March prepayment due for: Dar Adriano</t>
  </si>
  <si>
    <t>Membership Bond for: Dar Adriano</t>
  </si>
  <si>
    <t>Christine</t>
  </si>
  <si>
    <t>SBA PLI Annual Fee due for: Christine Adriano</t>
  </si>
  <si>
    <t>March prepayment due for: Christine Adriano</t>
  </si>
  <si>
    <t>Membership Bond for: Christine Adriano</t>
  </si>
  <si>
    <t>Mike</t>
  </si>
  <si>
    <t>Avellana</t>
  </si>
  <si>
    <t>SBA PLI Annual Fee due for: Mike Avellana</t>
  </si>
  <si>
    <t>March prepayment due for: Mike Avellana</t>
  </si>
  <si>
    <t>Membership Bond for: Mike Avellana</t>
  </si>
  <si>
    <t>Efren</t>
  </si>
  <si>
    <t>Guiwo</t>
  </si>
  <si>
    <t>SBA PLI Annual Fee due for: Efren Guiwo</t>
  </si>
  <si>
    <t>March prepayment due for: Efren Guiwo</t>
  </si>
  <si>
    <t>Membership Bond for: Efren Guiwo</t>
  </si>
  <si>
    <t>Rodel</t>
  </si>
  <si>
    <t>Rillera</t>
  </si>
  <si>
    <t>SBA PLI Annual Fee due for: Rodel Rillera</t>
  </si>
  <si>
    <t>March prepayment due for: Rodel Rillera</t>
  </si>
  <si>
    <t>Membership Bond for: Rodel Rillera</t>
  </si>
  <si>
    <t>Marianne</t>
  </si>
  <si>
    <t>SBA PLI Annual Fee due for: Marianne Rillera</t>
  </si>
  <si>
    <t>March prepayment due for: Marianne Rillera</t>
  </si>
  <si>
    <t>Membership Bond for: Marianne Rillera</t>
  </si>
  <si>
    <t>Ferdie</t>
  </si>
  <si>
    <t>Say</t>
  </si>
  <si>
    <t>SBA PLI Annual Fee due for: Ferdie Say</t>
  </si>
  <si>
    <t>March prepayment due for: Ferdie Say</t>
  </si>
  <si>
    <t>Membership Bond for: Ferdie Say</t>
  </si>
  <si>
    <t>Jodee</t>
  </si>
  <si>
    <t>Vega</t>
  </si>
  <si>
    <t>SBA PLI Annual Fee due for: Jodee Vega</t>
  </si>
  <si>
    <t>March prepayment due for: Jodee Vega</t>
  </si>
  <si>
    <t>Membership Bond for: Jodee Vega</t>
  </si>
  <si>
    <t>Ding</t>
  </si>
  <si>
    <t>SBA PLI Annual Fee due for: Ding Vega</t>
  </si>
  <si>
    <t>March prepayment due for: Ding Vega</t>
  </si>
  <si>
    <t>Membership Bond for: Ding Vega</t>
  </si>
  <si>
    <t>Tes</t>
  </si>
  <si>
    <t>SBA PLI Annual Fee due for: Tes Vega</t>
  </si>
  <si>
    <t>March prepayment due for: Tes Vega</t>
  </si>
  <si>
    <t>Membership Bond for: Tes Vega</t>
  </si>
  <si>
    <t>Gloria</t>
  </si>
  <si>
    <t>Araullo</t>
  </si>
  <si>
    <t>SBA PLI Annual Fee due for: Gloria Araullo</t>
  </si>
  <si>
    <t>March prepayment due for: Gloria Araullo</t>
  </si>
  <si>
    <t>Membership Bond for: Gloria Araullo</t>
  </si>
  <si>
    <t>Ian</t>
  </si>
  <si>
    <t>Fernandez</t>
  </si>
  <si>
    <t>SBA PLI Annual Fee due for: Ian Fernandez</t>
  </si>
  <si>
    <t>March prepayment due for: Ian Fernandez</t>
  </si>
  <si>
    <t>Membership Bond for: Ian Fernandez</t>
  </si>
  <si>
    <t>Tess</t>
  </si>
  <si>
    <t>SBA PLI Annual Fee due for: Tess Fernandez</t>
  </si>
  <si>
    <t>March prepayment due for: Tess Fernandez</t>
  </si>
  <si>
    <t>Membership Bond for: Tess Fernandez</t>
  </si>
  <si>
    <t>Jonathan</t>
  </si>
  <si>
    <t>De Guzman</t>
  </si>
  <si>
    <t>SBA PLI Annual Fee due for: Jonathan De Guzman</t>
  </si>
  <si>
    <t>March prepayment due for: Jonathan De Guzman</t>
  </si>
  <si>
    <t>Membership Bond for: Jonathan De Guzman</t>
  </si>
  <si>
    <t>Ime</t>
  </si>
  <si>
    <t>SBA PLI Annual Fee due for: Ime De Guzman</t>
  </si>
  <si>
    <t>March prepayment due for: Ime De Guzman</t>
  </si>
  <si>
    <t>Membership Bond for: Ime De Guzman</t>
  </si>
  <si>
    <t>Jon</t>
  </si>
  <si>
    <t>Perez</t>
  </si>
  <si>
    <t>SBA PLI Annual Fee due for: Jon Perez</t>
  </si>
  <si>
    <t>March prepayment due for: Jon Perez</t>
  </si>
  <si>
    <t>Membership Bond for: Jon Perez</t>
  </si>
  <si>
    <t>Lani</t>
  </si>
  <si>
    <t>SBA PLI Annual Fee due for: Lani Perez</t>
  </si>
  <si>
    <t>March prepayment due for: Lani Perez</t>
  </si>
  <si>
    <t>Membership Bond for: Lani Perez</t>
  </si>
  <si>
    <t>Jun</t>
  </si>
  <si>
    <t>Rey</t>
  </si>
  <si>
    <t>SBA PLI Annual Fee due for: Jun Rey</t>
  </si>
  <si>
    <t>March prepayment due for: Jun Rey</t>
  </si>
  <si>
    <t>Membership Bond for: Jun Rey</t>
  </si>
  <si>
    <t>Tina</t>
  </si>
  <si>
    <t>Castillo</t>
  </si>
  <si>
    <t>SBA PLI Annual Fee due for: Tina Castillo</t>
  </si>
  <si>
    <t>March prepayment due for: Tina Castillo</t>
  </si>
  <si>
    <t>Membership Bond for: Tina Castillo</t>
  </si>
  <si>
    <t>Allan</t>
  </si>
  <si>
    <t>Puente</t>
  </si>
  <si>
    <t>SBA PLI Annual Fee due for: Allan Puente</t>
  </si>
  <si>
    <t>March prepayment due for: Allan Puente</t>
  </si>
  <si>
    <t>Membership Bond for: Allan Puente</t>
  </si>
  <si>
    <t>Marlon</t>
  </si>
  <si>
    <t>Nacua</t>
  </si>
  <si>
    <t>SBA PLI Annual Fee due for: Marlon Nacua</t>
  </si>
  <si>
    <t>March prepayment due for: Marlon Nacua</t>
  </si>
  <si>
    <t>Membership Bond for: Marlon Nacua</t>
  </si>
  <si>
    <t>Lorraine</t>
  </si>
  <si>
    <t>SBA PLI Annual Fee due for: Lorraine Nacua</t>
  </si>
  <si>
    <t>March prepayment due for: Lorraine Nacua</t>
  </si>
  <si>
    <t>Membership Bond for: Lorraine Nacua</t>
  </si>
  <si>
    <t>Mark</t>
  </si>
  <si>
    <t>Dasco</t>
  </si>
  <si>
    <t>SBA PLI Annual Fee due for: Mark Dasco</t>
  </si>
  <si>
    <t>March prepayment due for: Mark Dasco</t>
  </si>
  <si>
    <t>Membership Bond for: Mark Dasco</t>
  </si>
  <si>
    <t>Roxanne</t>
  </si>
  <si>
    <t>SBA PLI Annual Fee due for: Roxanne Dasco</t>
  </si>
  <si>
    <t>March prepayment due for: Roxanne Dasco</t>
  </si>
  <si>
    <t>Membership Bond for: Roxanne Dasco</t>
  </si>
  <si>
    <t>Gay</t>
  </si>
  <si>
    <t>Salac</t>
  </si>
  <si>
    <t>SBA PLI Annual Fee due for: Gay Salac</t>
  </si>
  <si>
    <t>March prepayment due for: Gay Salac</t>
  </si>
  <si>
    <t>Membership Bond for: Gay Salac</t>
  </si>
  <si>
    <t>Manny</t>
  </si>
  <si>
    <t>SBA PLI Annual Fee due for: Manny Salac</t>
  </si>
  <si>
    <t>March prepayment due for: Manny Salac</t>
  </si>
  <si>
    <t>Membership Bond for: Manny Salac</t>
  </si>
  <si>
    <t>Mj</t>
  </si>
  <si>
    <t>Galang</t>
  </si>
  <si>
    <t>SBA PLI Annual Fee due for: Mj Galang</t>
  </si>
  <si>
    <t>March prepayment due for: Mj Galang</t>
  </si>
  <si>
    <t>Membership Bond for: Mj Galang</t>
  </si>
  <si>
    <t>Mona</t>
  </si>
  <si>
    <t>SBA PLI Annual Fee due for: Mona Galang</t>
  </si>
  <si>
    <t>March prepayment due for: Mona Galang</t>
  </si>
  <si>
    <t>Membership Bond for: Mona Galang</t>
  </si>
  <si>
    <t>Wilson</t>
  </si>
  <si>
    <t>Castaneda</t>
  </si>
  <si>
    <t>SBA PLI Annual Fee due for: Wilson Castaneda</t>
  </si>
  <si>
    <t>March prepayment due for: Wilson Castaneda</t>
  </si>
  <si>
    <t>Membership Bond for: Wilson Castaneda</t>
  </si>
  <si>
    <t>Eata - Castaneda</t>
  </si>
  <si>
    <t>SBA PLI Annual Fee due for: Kim Eata - Castaneda</t>
  </si>
  <si>
    <t>March prepayment due for: Kim Eata - Castaneda</t>
  </si>
  <si>
    <t>Membership Bond for: Kim Eata - Castaneda</t>
  </si>
  <si>
    <t>Guest Fee for: Leo Barbonio 01-02-2014</t>
  </si>
  <si>
    <t>Sal</t>
  </si>
  <si>
    <t>Narvaiza</t>
  </si>
  <si>
    <t>SBA PLI Annual Fee due for: Sal Narvaiza</t>
  </si>
  <si>
    <t>March prepayment due for: Sal Narvaiza</t>
  </si>
  <si>
    <t>Membership Bond for: Sal Narvaiza</t>
  </si>
  <si>
    <t>Judai</t>
  </si>
  <si>
    <t>Almazan</t>
  </si>
  <si>
    <t>SBA PLI Annual Fee due for: Judai Almazan</t>
  </si>
  <si>
    <t>March prepayment due for: Judai Almazan</t>
  </si>
  <si>
    <t>Membership Bond for: Judai Almazan</t>
  </si>
  <si>
    <t>Ruth</t>
  </si>
  <si>
    <t>SBA PLI Annual Fee due for: Ruth Almazan</t>
  </si>
  <si>
    <t>March prepayment due for: Ruth Almazan</t>
  </si>
  <si>
    <t>Membership Bond for: Ruth Almazan</t>
  </si>
  <si>
    <t>Norman</t>
  </si>
  <si>
    <t>Rimando</t>
  </si>
  <si>
    <t>SBA PLI Annual Fee due for: Norman Rimando</t>
  </si>
  <si>
    <t>March prepayment due for: Norman Rimando</t>
  </si>
  <si>
    <t>Membership Bond for: Norman Rimando</t>
  </si>
  <si>
    <t>Estela</t>
  </si>
  <si>
    <t>SBA PLI Annual Fee due for: Estela Rimando</t>
  </si>
  <si>
    <t>March prepayment due for: Estela Rimando</t>
  </si>
  <si>
    <t>Membership Bond for: Estela Rimando</t>
  </si>
  <si>
    <t>Nick</t>
  </si>
  <si>
    <t>Real</t>
  </si>
  <si>
    <t>SBA PLI Annual Fee due for: Nick Real</t>
  </si>
  <si>
    <t>March prepayment due for: Nick Real</t>
  </si>
  <si>
    <t>Membership Bond for: Nick Real</t>
  </si>
  <si>
    <t>Paolo</t>
  </si>
  <si>
    <t>Triunfante</t>
  </si>
  <si>
    <t>SBA PLI Annual Fee due for: Paolo Triunfante</t>
  </si>
  <si>
    <t>March prepayment due for: Paolo Triunfante</t>
  </si>
  <si>
    <t>Membership Bond for: Paolo Triunfante</t>
  </si>
  <si>
    <t>January Membership Fee CHHS for: Paolo Triufante</t>
  </si>
  <si>
    <t>Reggie</t>
  </si>
  <si>
    <t>Natividad</t>
  </si>
  <si>
    <t>SBA PLI Annual Fee due for: Reggie Natividad</t>
  </si>
  <si>
    <t>March prepayment due for: Reggie Natividad</t>
  </si>
  <si>
    <t>Membership Bond for: Reggie Natividad</t>
  </si>
  <si>
    <t>Reinhardt</t>
  </si>
  <si>
    <t>Nalzaro</t>
  </si>
  <si>
    <t>SBA PLI Annual Fee due for: Reinhardt Nalzaro</t>
  </si>
  <si>
    <t>March prepayment due for: Reinhardt Nalzaro</t>
  </si>
  <si>
    <t>Membership Bond for: Reinhardt Nalzaro</t>
  </si>
  <si>
    <t>Reiner</t>
  </si>
  <si>
    <t>SBA PLI Annual Fee due for: Reiner Nalzaro</t>
  </si>
  <si>
    <t>March prepayment due for: Reiner Nalzaro</t>
  </si>
  <si>
    <t>Membership Bond for: Reiner Nalzaro</t>
  </si>
  <si>
    <t>Marvin</t>
  </si>
  <si>
    <t>SBA PLI Annual Fee due for: Marvin Araullo</t>
  </si>
  <si>
    <t>March prepayment due for: Marvin Araullo</t>
  </si>
  <si>
    <t>Membership Bond for: Marvin Araullo</t>
  </si>
  <si>
    <t>April</t>
  </si>
  <si>
    <t>SBA PLI Annual Fee due for: April Araullo</t>
  </si>
  <si>
    <t>March prepayment due for: April Araullo</t>
  </si>
  <si>
    <t>Membership Bond for: April Araullo</t>
  </si>
  <si>
    <t>Jess</t>
  </si>
  <si>
    <t>Pangilinan</t>
  </si>
  <si>
    <t>SBA PLI Annual Fee due for: Jess Pangilinan</t>
  </si>
  <si>
    <t>March prepayment due for: Jess Pangilinan</t>
  </si>
  <si>
    <t>Membership Bond for: Jess Pangilinan</t>
  </si>
  <si>
    <t>Terry</t>
  </si>
  <si>
    <t>SBA PLI Annual Fee due for: Terry Pangilinan</t>
  </si>
  <si>
    <t>March prepayment due for: Terry Pangilinan</t>
  </si>
  <si>
    <t>Membership Bond for: Terry Pangilinan</t>
  </si>
  <si>
    <t>Glen</t>
  </si>
  <si>
    <t>Macaraeg</t>
  </si>
  <si>
    <t>SBA PLI Annual Fee due for: Glen Macaraeg</t>
  </si>
  <si>
    <t>March prepayment due for: Glen Macaraeg</t>
  </si>
  <si>
    <t>Membership Bond for: Glen Macaraeg</t>
  </si>
  <si>
    <t>SBA PLI Annual Fee due for: Tess Macaraeg</t>
  </si>
  <si>
    <t>March prepayment due for: Tess Macaraeg</t>
  </si>
  <si>
    <t>Membership Bond for: Tess Macaraeg</t>
  </si>
  <si>
    <t>West</t>
  </si>
  <si>
    <t>Cruz </t>
  </si>
  <si>
    <t>SBA PLI Annual Fee due for: West Cruz </t>
  </si>
  <si>
    <t>March prepayment due for: West Cruz </t>
  </si>
  <si>
    <t>Membership Bond for: West Cruz </t>
  </si>
  <si>
    <t>Week 1</t>
  </si>
  <si>
    <t>Week 2</t>
  </si>
  <si>
    <t>Week 3</t>
  </si>
  <si>
    <t>Week 4</t>
  </si>
  <si>
    <t>Week 5</t>
  </si>
  <si>
    <t>Full Month</t>
  </si>
  <si>
    <t>Players</t>
  </si>
  <si>
    <t>Marlon Nacua</t>
  </si>
  <si>
    <t>Rodel Rillera</t>
  </si>
  <si>
    <t>Kim Adriano</t>
  </si>
  <si>
    <t>Reinhardt Nalzaro</t>
  </si>
  <si>
    <t>Jess Pangilinan</t>
  </si>
  <si>
    <t>Ysabel Say</t>
  </si>
  <si>
    <t>Kyle Adriano</t>
  </si>
  <si>
    <t>Jonathan Tolentino - GUEST</t>
  </si>
  <si>
    <t>Ronaldo Mendoza - GUEST</t>
  </si>
  <si>
    <t>Charrylou Saulon</t>
  </si>
  <si>
    <t>Kyle  Adriano</t>
  </si>
  <si>
    <t>Jodee Vega</t>
  </si>
  <si>
    <t>Christine Adriano</t>
  </si>
  <si>
    <t>Tess Fernandez</t>
  </si>
  <si>
    <t>Lea Bottomley - GUEST</t>
  </si>
  <si>
    <t>Estela Rimando</t>
  </si>
  <si>
    <t>Gay Salac</t>
  </si>
  <si>
    <t>Wilson Castaneda</t>
  </si>
  <si>
    <t>Glen Macaraeg</t>
  </si>
  <si>
    <t>Ime De Guzman</t>
  </si>
  <si>
    <t>Robert Valena - GUEST</t>
  </si>
  <si>
    <t>Lani Perez</t>
  </si>
  <si>
    <t>Rica Mangabat - GUEST</t>
  </si>
  <si>
    <t>Roxanne Dasco</t>
  </si>
  <si>
    <t>Audrey Koh - GUEST</t>
  </si>
  <si>
    <t>John Arroyo</t>
  </si>
  <si>
    <t>Judith Javier</t>
  </si>
  <si>
    <t>Ivan Reyes - GUEST</t>
  </si>
  <si>
    <t>Tess Vega</t>
  </si>
  <si>
    <t>Crystal David - GUEST</t>
  </si>
  <si>
    <t>Leo Barbonio - GUEST</t>
  </si>
  <si>
    <t>Marco Ma - GUEST</t>
  </si>
  <si>
    <t>April Araullo</t>
  </si>
  <si>
    <t>Mona Galang</t>
  </si>
  <si>
    <t>Judai Almazan</t>
  </si>
  <si>
    <t>Oyie Ferrer  - GUEST</t>
  </si>
  <si>
    <t>Joy Valena - GUEST</t>
  </si>
  <si>
    <t>Dave Supangco - GUEST</t>
  </si>
  <si>
    <t>Full Name</t>
  </si>
  <si>
    <t>Attendance</t>
  </si>
  <si>
    <t>Student</t>
  </si>
  <si>
    <t>Tournament fee - Ivan Reyes</t>
  </si>
  <si>
    <t>Y</t>
  </si>
  <si>
    <t>Guest Fees - Feb 15 Session</t>
  </si>
  <si>
    <t>Guest Tournament Fees</t>
  </si>
  <si>
    <t>Ysabel</t>
  </si>
  <si>
    <t>Tournament Fees - Dave Supangco</t>
  </si>
  <si>
    <t>Guest Fees - Ronaldo Mendoza Feb 15 Session</t>
  </si>
  <si>
    <t>Tournament Fee - Ronaldo Mendoza</t>
  </si>
  <si>
    <t>Marco</t>
  </si>
  <si>
    <t>Ma</t>
  </si>
  <si>
    <t>Audrey</t>
  </si>
  <si>
    <t>Priest</t>
  </si>
  <si>
    <t>SBA PLI Annual Fee due for: Audrey Priest</t>
  </si>
  <si>
    <t>Feb Fees Maximum for: Audrey Priest</t>
  </si>
  <si>
    <t>Membership Bond for: Audrey Priest</t>
  </si>
  <si>
    <t>SBA PLI Annual Fee due for: Crystal David</t>
  </si>
  <si>
    <t>Feb Fees Maximum for: Crystal David</t>
  </si>
  <si>
    <t>Membership Bond for: Crystal David</t>
  </si>
  <si>
    <t>Joy</t>
  </si>
  <si>
    <t>Valena</t>
  </si>
  <si>
    <t>Tournament Fees - Guests</t>
  </si>
  <si>
    <t>Row Labels</t>
  </si>
  <si>
    <t>COUNTA of Players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</si>
</sst>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d\-mmm;@"/>
  </numFmts>
  <fonts count="6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0" fontId="0" fillId="3" borderId="0" xfId="0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3" fillId="0" borderId="0" xfId="0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0" fontId="5" fillId="5" borderId="0" xfId="0" applyFont="1" applyFill="1" applyAlignment="1">
      <alignment horizontal="center" wrapText="1"/>
    </xf>
    <xf numFmtId="0" fontId="0" fillId="6" borderId="0" xfId="0" applyFill="1" applyAlignment="1">
      <alignment horizontal="center" wrapText="1"/>
    </xf>
    <xf numFmtId="165" fontId="0" fillId="0" borderId="0" xfId="0" applyNumberFormat="1" applyAlignment="1">
      <alignment wrapText="1"/>
    </xf>
    <xf numFmtId="0" fontId="0" fillId="7" borderId="0" xfId="0" applyFill="1" applyAlignment="1">
      <alignment wrapText="1"/>
    </xf>
    <xf numFmtId="0" fontId="0" fillId="0" borderId="1" xfId="0" pivotButton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dasco" refreshedDate="41698.945339467595" refreshedVersion="3" recordCount="214">
  <cacheSource type="worksheet">
    <worksheetSource ref="F2:F216" sheet="Feb Attendance"/>
  </cacheSource>
  <cacheFields count="1">
    <cacheField name="Players" numFmtId="0">
      <sharedItems count="75">
        <s v="Abbie Castillo"/>
        <s v="Al Saulon"/>
        <s v="Alden Peregrino"/>
        <s v="Allan Puente"/>
        <s v="Bonnie Javier"/>
        <s v="Charrylou Saulon"/>
        <s v="Christine Adriano"/>
        <s v="Dar Adriano"/>
        <s v="Ding Vega"/>
        <s v="Estela Rimando"/>
        <s v="Ferdie Say"/>
        <s v="Gay Salac"/>
        <s v="Glen Macaraeg"/>
        <s v="Gloria Araullo"/>
        <s v="Ian Fernandez"/>
        <s v="Ime De Guzman"/>
        <s v="Jess Pangilinan"/>
        <s v="Jodee Vega"/>
        <s v="John Arroyo"/>
        <s v="Jon Perez"/>
        <s v="Jonathan De Guzman"/>
        <s v="Judith Javier"/>
        <s v="Jun Rey"/>
        <s v="Kim Eata - Castaneda"/>
        <s v="Lani Perez"/>
        <s v="Leo Barbonio - GUEST"/>
        <s v="Lorraine Nacua"/>
        <s v="Manny Salac"/>
        <s v="Marco Ma - GUEST"/>
        <s v="Mark Dasco"/>
        <s v="Marlon Nacua"/>
        <s v="Mj Galang"/>
        <s v="Mona Galang"/>
        <s v="Nick Real"/>
        <s v="Norman Rimando"/>
        <s v="Rachelle Arroyo"/>
        <s v="Reggie Natividad"/>
        <s v="Reiner Nalzaro"/>
        <s v="Reinhardt Nalzaro"/>
        <s v="Rodel Rillera"/>
        <s v="Roxanne Dasco"/>
        <s v="Ruel Beralde"/>
        <s v="Ruth Almazan"/>
        <s v="Sal Narvaiza"/>
        <s v="Terry Pangilinan"/>
        <s v="Tess Fernandez"/>
        <s v="Tess Macaraeg"/>
        <s v="Tina Castillo"/>
        <s v="West Cruz "/>
        <s v="Wilson Castaneda"/>
        <s v="Ysabel Say"/>
        <s v="Marianne Rillera"/>
        <s v="Kyle Adriano"/>
        <s v="Lea Bottomley - GUEST"/>
        <s v="Rica Mangabat - GUEST"/>
        <s v="Kim Adriano"/>
        <s v="Mike Avellana"/>
        <s v="Chris Yatco"/>
        <s v="Ronaldo Mendoza - GUEST"/>
        <s v="Paolo Triunfante"/>
        <s v="Audrey Koh - GUEST"/>
        <s v="Crystal David - GUEST"/>
        <s v="Bong Pilapil"/>
        <s v="Robert Valena - GUEST"/>
        <s v="Joy Valena - GUEST"/>
        <s v="Oyie Ferrer  - GUEST"/>
        <s v="Jonathan Tolentino - GUEST"/>
        <s v="Kyle  Adriano"/>
        <s v="Tess Vega"/>
        <s v="Judai Almazan"/>
        <s v="Joy Valena"/>
        <s v="Marvin Araullo"/>
        <s v="Ivan Reyes - GUEST"/>
        <s v="April Araullo"/>
        <s v="Dave Supangco - GUES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30"/>
  </r>
  <r>
    <x v="13"/>
  </r>
  <r>
    <x v="51"/>
  </r>
  <r>
    <x v="52"/>
  </r>
  <r>
    <x v="19"/>
  </r>
  <r>
    <x v="7"/>
  </r>
  <r>
    <x v="43"/>
  </r>
  <r>
    <x v="5"/>
  </r>
  <r>
    <x v="53"/>
  </r>
  <r>
    <x v="0"/>
  </r>
  <r>
    <x v="26"/>
  </r>
  <r>
    <x v="44"/>
  </r>
  <r>
    <x v="15"/>
  </r>
  <r>
    <x v="24"/>
  </r>
  <r>
    <x v="54"/>
  </r>
  <r>
    <x v="47"/>
  </r>
  <r>
    <x v="49"/>
  </r>
  <r>
    <x v="55"/>
  </r>
  <r>
    <x v="56"/>
  </r>
  <r>
    <x v="39"/>
  </r>
  <r>
    <x v="20"/>
  </r>
  <r>
    <x v="57"/>
  </r>
  <r>
    <x v="37"/>
  </r>
  <r>
    <x v="35"/>
  </r>
  <r>
    <x v="41"/>
  </r>
  <r>
    <x v="58"/>
  </r>
  <r>
    <x v="59"/>
  </r>
  <r>
    <x v="40"/>
  </r>
  <r>
    <x v="6"/>
  </r>
  <r>
    <x v="42"/>
  </r>
  <r>
    <x v="60"/>
  </r>
  <r>
    <x v="16"/>
  </r>
  <r>
    <x v="18"/>
  </r>
  <r>
    <x v="61"/>
  </r>
  <r>
    <x v="62"/>
  </r>
  <r>
    <x v="1"/>
  </r>
  <r>
    <x v="48"/>
  </r>
  <r>
    <x v="9"/>
  </r>
  <r>
    <x v="3"/>
  </r>
  <r>
    <x v="33"/>
  </r>
  <r>
    <x v="34"/>
  </r>
  <r>
    <x v="63"/>
  </r>
  <r>
    <x v="64"/>
  </r>
  <r>
    <x v="46"/>
  </r>
  <r>
    <x v="22"/>
  </r>
  <r>
    <x v="12"/>
  </r>
  <r>
    <x v="65"/>
  </r>
  <r>
    <x v="36"/>
  </r>
  <r>
    <x v="14"/>
  </r>
  <r>
    <x v="38"/>
  </r>
  <r>
    <x v="29"/>
  </r>
  <r>
    <x v="39"/>
  </r>
  <r>
    <x v="55"/>
  </r>
  <r>
    <x v="16"/>
  </r>
  <r>
    <x v="66"/>
  </r>
  <r>
    <x v="58"/>
  </r>
  <r>
    <x v="67"/>
  </r>
  <r>
    <x v="20"/>
  </r>
  <r>
    <x v="1"/>
  </r>
  <r>
    <x v="3"/>
  </r>
  <r>
    <x v="4"/>
  </r>
  <r>
    <x v="14"/>
  </r>
  <r>
    <x v="7"/>
  </r>
  <r>
    <x v="15"/>
  </r>
  <r>
    <x v="47"/>
  </r>
  <r>
    <x v="40"/>
  </r>
  <r>
    <x v="6"/>
  </r>
  <r>
    <x v="51"/>
  </r>
  <r>
    <x v="44"/>
  </r>
  <r>
    <x v="0"/>
  </r>
  <r>
    <x v="45"/>
  </r>
  <r>
    <x v="21"/>
  </r>
  <r>
    <x v="24"/>
  </r>
  <r>
    <x v="54"/>
  </r>
  <r>
    <x v="68"/>
  </r>
  <r>
    <x v="37"/>
  </r>
  <r>
    <x v="60"/>
  </r>
  <r>
    <x v="62"/>
  </r>
  <r>
    <x v="46"/>
  </r>
  <r>
    <x v="63"/>
  </r>
  <r>
    <x v="8"/>
  </r>
  <r>
    <x v="56"/>
  </r>
  <r>
    <x v="57"/>
  </r>
  <r>
    <x v="49"/>
  </r>
  <r>
    <x v="69"/>
  </r>
  <r>
    <x v="61"/>
  </r>
  <r>
    <x v="22"/>
  </r>
  <r>
    <x v="19"/>
  </r>
  <r>
    <x v="41"/>
  </r>
  <r>
    <x v="12"/>
  </r>
  <r>
    <x v="43"/>
  </r>
  <r>
    <x v="31"/>
  </r>
  <r>
    <x v="65"/>
  </r>
  <r>
    <x v="33"/>
  </r>
  <r>
    <x v="64"/>
  </r>
  <r>
    <x v="26"/>
  </r>
  <r>
    <x v="42"/>
  </r>
  <r>
    <x v="13"/>
  </r>
  <r>
    <x v="28"/>
  </r>
  <r>
    <x v="10"/>
  </r>
  <r>
    <x v="59"/>
  </r>
  <r>
    <x v="30"/>
  </r>
  <r>
    <x v="38"/>
  </r>
  <r>
    <x v="50"/>
  </r>
  <r>
    <x v="36"/>
  </r>
  <r>
    <x v="17"/>
  </r>
  <r>
    <x v="29"/>
  </r>
  <r>
    <x v="55"/>
  </r>
  <r>
    <x v="38"/>
  </r>
  <r>
    <x v="50"/>
  </r>
  <r>
    <x v="51"/>
  </r>
  <r>
    <x v="29"/>
  </r>
  <r>
    <x v="17"/>
  </r>
  <r>
    <x v="45"/>
  </r>
  <r>
    <x v="16"/>
  </r>
  <r>
    <x v="31"/>
  </r>
  <r>
    <x v="70"/>
  </r>
  <r>
    <x v="26"/>
  </r>
  <r>
    <x v="49"/>
  </r>
  <r>
    <x v="63"/>
  </r>
  <r>
    <x v="44"/>
  </r>
  <r>
    <x v="60"/>
  </r>
  <r>
    <x v="39"/>
  </r>
  <r>
    <x v="71"/>
  </r>
  <r>
    <x v="56"/>
  </r>
  <r>
    <x v="54"/>
  </r>
  <r>
    <x v="53"/>
  </r>
  <r>
    <x v="22"/>
  </r>
  <r>
    <x v="72"/>
  </r>
  <r>
    <x v="20"/>
  </r>
  <r>
    <x v="6"/>
  </r>
  <r>
    <x v="61"/>
  </r>
  <r>
    <x v="57"/>
  </r>
  <r>
    <x v="7"/>
  </r>
  <r>
    <x v="30"/>
  </r>
  <r>
    <x v="73"/>
  </r>
  <r>
    <x v="11"/>
  </r>
  <r>
    <x v="1"/>
  </r>
  <r>
    <x v="8"/>
  </r>
  <r>
    <x v="62"/>
  </r>
  <r>
    <x v="13"/>
  </r>
  <r>
    <x v="5"/>
  </r>
  <r>
    <x v="58"/>
  </r>
  <r>
    <x v="33"/>
  </r>
  <r>
    <x v="27"/>
  </r>
  <r>
    <x v="24"/>
  </r>
  <r>
    <x v="46"/>
  </r>
  <r>
    <x v="65"/>
  </r>
  <r>
    <x v="14"/>
  </r>
  <r>
    <x v="12"/>
  </r>
  <r>
    <x v="68"/>
  </r>
  <r>
    <x v="21"/>
  </r>
  <r>
    <x v="37"/>
  </r>
  <r>
    <x v="3"/>
  </r>
  <r>
    <x v="4"/>
  </r>
  <r>
    <x v="40"/>
  </r>
  <r>
    <x v="32"/>
  </r>
  <r>
    <x v="10"/>
  </r>
  <r>
    <x v="59"/>
  </r>
  <r>
    <x v="19"/>
  </r>
  <r>
    <x v="47"/>
  </r>
  <r>
    <x v="15"/>
  </r>
  <r>
    <x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Feb Attendance" cacheId="3" applyNumberFormats="0" applyBorderFormats="0" applyFontFormats="0" applyPatternFormats="0" applyAlignmentFormats="0" applyWidthHeightFormats="0" dataCaption="" updatedVersion="3" rowGrandTotals="0">
  <location ref="H1:I76" firstHeaderRow="1" firstDataRow="1" firstDataCol="1"/>
  <pivotFields count="1">
    <pivotField name="Players" axis="axisRow" dataField="1" outline="0" multipleItemSelectionAllowed="1" showAll="0" sortType="ascending">
      <items count="76">
        <item sd="0" x="0"/>
        <item x="1"/>
        <item x="2"/>
        <item x="3"/>
        <item x="73"/>
        <item x="60"/>
        <item x="62"/>
        <item x="4"/>
        <item x="5"/>
        <item x="57"/>
        <item x="6"/>
        <item x="61"/>
        <item x="7"/>
        <item x="74"/>
        <item x="8"/>
        <item x="9"/>
        <item x="10"/>
        <item x="11"/>
        <item x="12"/>
        <item x="13"/>
        <item x="14"/>
        <item x="15"/>
        <item x="72"/>
        <item x="16"/>
        <item x="17"/>
        <item x="18"/>
        <item x="19"/>
        <item x="20"/>
        <item x="66"/>
        <item x="70"/>
        <item x="64"/>
        <item x="69"/>
        <item x="21"/>
        <item x="22"/>
        <item x="55"/>
        <item x="23"/>
        <item x="67"/>
        <item x="52"/>
        <item x="24"/>
        <item x="53"/>
        <item x="25"/>
        <item x="26"/>
        <item x="27"/>
        <item x="28"/>
        <item x="51"/>
        <item x="29"/>
        <item x="30"/>
        <item x="71"/>
        <item x="56"/>
        <item x="31"/>
        <item x="32"/>
        <item x="33"/>
        <item x="34"/>
        <item x="65"/>
        <item x="59"/>
        <item x="35"/>
        <item x="36"/>
        <item x="37"/>
        <item x="38"/>
        <item x="54"/>
        <item x="63"/>
        <item x="39"/>
        <item x="58"/>
        <item x="40"/>
        <item x="41"/>
        <item x="42"/>
        <item x="43"/>
        <item x="44"/>
        <item x="45"/>
        <item x="46"/>
        <item x="68"/>
        <item x="47"/>
        <item x="48"/>
        <item x="49"/>
        <item x="50"/>
        <item t="default"/>
      </items>
    </pivotField>
  </pivotFields>
  <rowFields count="1">
    <field x="0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</rowItems>
  <colItems count="1">
    <i/>
  </colItems>
  <dataFields count="1">
    <dataField name="COUNTA of Players" fld="0" subtotal="count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workbookViewId="0"/>
  </sheetViews>
  <sheetFormatPr defaultColWidth="17.140625" defaultRowHeight="12.75" customHeight="1"/>
  <cols>
    <col min="1" max="1" width="7.85546875" customWidth="1"/>
    <col min="2" max="2" width="35.7109375" customWidth="1"/>
    <col min="3" max="3" width="29.7109375" customWidth="1"/>
    <col min="5" max="5" width="21.7109375" customWidth="1"/>
    <col min="7" max="7" width="9.7109375" customWidth="1"/>
  </cols>
  <sheetData>
    <row r="1" spans="1:8" ht="12.75" customHeight="1">
      <c r="A1" s="6" t="s">
        <v>0</v>
      </c>
      <c r="B1" s="6" t="s">
        <v>1</v>
      </c>
      <c r="C1" s="6" t="s">
        <v>2</v>
      </c>
      <c r="D1" s="9" t="s">
        <v>0</v>
      </c>
      <c r="E1" s="6" t="s">
        <v>3</v>
      </c>
      <c r="F1" s="6" t="s">
        <v>4</v>
      </c>
      <c r="G1" s="6" t="s">
        <v>5</v>
      </c>
      <c r="H1" s="6" t="s">
        <v>6</v>
      </c>
    </row>
    <row r="2" spans="1:8" ht="12.75" customHeight="1">
      <c r="A2" s="2">
        <v>1</v>
      </c>
      <c r="B2" s="2" t="s">
        <v>7</v>
      </c>
      <c r="C2" s="2" t="s">
        <v>8</v>
      </c>
      <c r="D2" s="5">
        <f t="shared" ref="D2:D41" si="0">A2</f>
        <v>1</v>
      </c>
      <c r="E2" s="2" t="s">
        <v>9</v>
      </c>
      <c r="F2" s="2" t="s">
        <v>10</v>
      </c>
      <c r="G2" s="2">
        <v>2767</v>
      </c>
      <c r="H2" s="2" t="s">
        <v>11</v>
      </c>
    </row>
    <row r="3" spans="1:8" ht="12.75" customHeight="1">
      <c r="A3" s="12">
        <v>2</v>
      </c>
      <c r="B3" s="12" t="s">
        <v>12</v>
      </c>
      <c r="C3" s="12" t="s">
        <v>13</v>
      </c>
      <c r="D3" s="10">
        <f t="shared" si="0"/>
        <v>2</v>
      </c>
      <c r="E3" s="12" t="s">
        <v>14</v>
      </c>
      <c r="F3" s="12" t="s">
        <v>15</v>
      </c>
      <c r="G3" s="12">
        <v>2769</v>
      </c>
      <c r="H3" s="12" t="s">
        <v>16</v>
      </c>
    </row>
    <row r="4" spans="1:8" ht="12.75" customHeight="1">
      <c r="A4" s="2">
        <v>3</v>
      </c>
      <c r="B4" s="2" t="s">
        <v>17</v>
      </c>
      <c r="C4" s="2" t="s">
        <v>18</v>
      </c>
      <c r="D4" s="5">
        <f t="shared" si="0"/>
        <v>3</v>
      </c>
      <c r="E4" s="2" t="s">
        <v>19</v>
      </c>
      <c r="F4" s="2" t="s">
        <v>20</v>
      </c>
      <c r="G4" s="2">
        <v>2145</v>
      </c>
      <c r="H4" s="2" t="s">
        <v>21</v>
      </c>
    </row>
    <row r="5" spans="1:8" ht="12.75" customHeight="1">
      <c r="A5" s="12">
        <v>4</v>
      </c>
      <c r="B5" s="12" t="s">
        <v>22</v>
      </c>
      <c r="C5" s="12" t="s">
        <v>23</v>
      </c>
      <c r="D5" s="10">
        <f t="shared" si="0"/>
        <v>4</v>
      </c>
      <c r="E5" s="12" t="s">
        <v>24</v>
      </c>
      <c r="F5" s="12" t="s">
        <v>25</v>
      </c>
      <c r="G5" s="12">
        <v>2165</v>
      </c>
      <c r="H5" s="12" t="s">
        <v>26</v>
      </c>
    </row>
    <row r="6" spans="1:8" ht="12.75" customHeight="1">
      <c r="A6" s="2">
        <v>5</v>
      </c>
      <c r="B6" s="2" t="s">
        <v>27</v>
      </c>
      <c r="C6" s="2" t="s">
        <v>28</v>
      </c>
      <c r="D6" s="5">
        <f t="shared" si="0"/>
        <v>5</v>
      </c>
      <c r="E6" s="2" t="s">
        <v>29</v>
      </c>
      <c r="F6" s="2" t="s">
        <v>30</v>
      </c>
      <c r="G6" s="2">
        <v>2142</v>
      </c>
      <c r="H6" s="2" t="s">
        <v>31</v>
      </c>
    </row>
    <row r="7" spans="1:8" ht="12.75" customHeight="1">
      <c r="A7" s="12">
        <v>6</v>
      </c>
      <c r="B7" s="12" t="s">
        <v>32</v>
      </c>
      <c r="C7" s="12" t="s">
        <v>33</v>
      </c>
      <c r="D7" s="10">
        <f t="shared" si="0"/>
        <v>6</v>
      </c>
      <c r="E7" s="12" t="s">
        <v>34</v>
      </c>
      <c r="F7" s="12" t="s">
        <v>35</v>
      </c>
      <c r="G7" s="12">
        <v>2165</v>
      </c>
      <c r="H7" s="12" t="s">
        <v>36</v>
      </c>
    </row>
    <row r="8" spans="1:8" ht="12.75" customHeight="1">
      <c r="A8" s="2">
        <v>7</v>
      </c>
      <c r="B8" s="2" t="s">
        <v>37</v>
      </c>
      <c r="C8" s="2" t="s">
        <v>38</v>
      </c>
      <c r="D8" s="5">
        <f t="shared" si="0"/>
        <v>7</v>
      </c>
      <c r="E8" s="2" t="s">
        <v>39</v>
      </c>
      <c r="F8" s="2" t="s">
        <v>40</v>
      </c>
      <c r="G8" s="2">
        <v>2745</v>
      </c>
      <c r="H8" s="2" t="s">
        <v>41</v>
      </c>
    </row>
    <row r="9" spans="1:8" ht="12.75" customHeight="1">
      <c r="A9" s="12">
        <v>8</v>
      </c>
      <c r="B9" s="12" t="s">
        <v>42</v>
      </c>
      <c r="C9" s="12" t="s">
        <v>43</v>
      </c>
      <c r="D9" s="10">
        <f t="shared" si="0"/>
        <v>8</v>
      </c>
      <c r="E9" s="12" t="s">
        <v>44</v>
      </c>
      <c r="F9" s="12" t="s">
        <v>45</v>
      </c>
      <c r="G9" s="12">
        <v>2766</v>
      </c>
      <c r="H9" s="12" t="s">
        <v>46</v>
      </c>
    </row>
    <row r="10" spans="1:8" ht="12.75" customHeight="1">
      <c r="A10" s="2">
        <v>9</v>
      </c>
      <c r="B10" s="2" t="s">
        <v>47</v>
      </c>
      <c r="C10" s="2" t="s">
        <v>48</v>
      </c>
      <c r="D10" s="5">
        <f t="shared" si="0"/>
        <v>9</v>
      </c>
      <c r="E10" s="2" t="s">
        <v>49</v>
      </c>
      <c r="F10" s="2" t="s">
        <v>50</v>
      </c>
      <c r="G10" s="2">
        <v>2761</v>
      </c>
      <c r="H10" s="2" t="s">
        <v>51</v>
      </c>
    </row>
    <row r="11" spans="1:8" ht="12.75" customHeight="1">
      <c r="A11" s="12">
        <v>10</v>
      </c>
      <c r="B11" s="12" t="s">
        <v>52</v>
      </c>
      <c r="C11" s="12" t="s">
        <v>53</v>
      </c>
      <c r="D11" s="10">
        <f t="shared" si="0"/>
        <v>10</v>
      </c>
      <c r="E11" s="12" t="s">
        <v>54</v>
      </c>
      <c r="F11" s="12" t="s">
        <v>55</v>
      </c>
      <c r="G11" s="12">
        <v>2763</v>
      </c>
      <c r="H11" s="12" t="s">
        <v>56</v>
      </c>
    </row>
    <row r="12" spans="1:8" ht="12.75" customHeight="1">
      <c r="A12" s="2">
        <v>11</v>
      </c>
      <c r="B12" s="2" t="s">
        <v>57</v>
      </c>
      <c r="C12" s="2" t="s">
        <v>58</v>
      </c>
      <c r="D12" s="5">
        <f t="shared" si="0"/>
        <v>11</v>
      </c>
      <c r="E12" s="2" t="s">
        <v>59</v>
      </c>
      <c r="F12" s="2" t="s">
        <v>60</v>
      </c>
      <c r="G12" s="2">
        <v>2077</v>
      </c>
      <c r="H12" s="2" t="s">
        <v>61</v>
      </c>
    </row>
    <row r="13" spans="1:8" ht="12.75" customHeight="1">
      <c r="A13" s="12">
        <v>12</v>
      </c>
      <c r="B13" s="12" t="s">
        <v>62</v>
      </c>
      <c r="C13" s="12" t="s">
        <v>63</v>
      </c>
      <c r="D13" s="10">
        <f t="shared" si="0"/>
        <v>12</v>
      </c>
      <c r="E13" s="12" t="s">
        <v>64</v>
      </c>
      <c r="F13" s="12" t="s">
        <v>65</v>
      </c>
      <c r="G13" s="12">
        <v>2763</v>
      </c>
      <c r="H13" s="12" t="s">
        <v>66</v>
      </c>
    </row>
    <row r="14" spans="1:8" ht="12.75" customHeight="1">
      <c r="A14" s="2">
        <v>13</v>
      </c>
      <c r="B14" s="2" t="s">
        <v>67</v>
      </c>
      <c r="C14" s="2" t="s">
        <v>68</v>
      </c>
      <c r="D14" s="5">
        <f t="shared" si="0"/>
        <v>13</v>
      </c>
      <c r="E14" s="2" t="s">
        <v>69</v>
      </c>
      <c r="F14" s="2" t="s">
        <v>70</v>
      </c>
      <c r="G14" s="2">
        <v>2745</v>
      </c>
      <c r="H14" s="2" t="s">
        <v>71</v>
      </c>
    </row>
    <row r="15" spans="1:8" ht="12.75" customHeight="1">
      <c r="A15" s="12">
        <v>14</v>
      </c>
      <c r="B15" s="12" t="s">
        <v>72</v>
      </c>
      <c r="C15" s="12" t="s">
        <v>73</v>
      </c>
      <c r="D15" s="10">
        <f t="shared" si="0"/>
        <v>14</v>
      </c>
      <c r="E15" s="12" t="s">
        <v>74</v>
      </c>
      <c r="F15" s="12" t="s">
        <v>75</v>
      </c>
      <c r="G15" s="12">
        <v>2148</v>
      </c>
      <c r="H15" s="12" t="s">
        <v>76</v>
      </c>
    </row>
    <row r="16" spans="1:8" ht="12.75" customHeight="1">
      <c r="A16" s="2">
        <v>15</v>
      </c>
      <c r="B16" s="2" t="s">
        <v>77</v>
      </c>
      <c r="C16" s="2" t="s">
        <v>78</v>
      </c>
      <c r="D16" s="5">
        <f t="shared" si="0"/>
        <v>15</v>
      </c>
      <c r="E16" s="2" t="s">
        <v>79</v>
      </c>
      <c r="F16" s="2" t="s">
        <v>80</v>
      </c>
      <c r="G16" s="2">
        <v>2145</v>
      </c>
      <c r="H16" s="2" t="s">
        <v>81</v>
      </c>
    </row>
    <row r="17" spans="1:8" ht="12.75" customHeight="1">
      <c r="A17" s="12">
        <v>16</v>
      </c>
      <c r="B17" s="12" t="s">
        <v>82</v>
      </c>
      <c r="C17" s="12" t="s">
        <v>83</v>
      </c>
      <c r="D17" s="10">
        <f t="shared" si="0"/>
        <v>16</v>
      </c>
      <c r="E17" s="12" t="s">
        <v>84</v>
      </c>
      <c r="F17" s="12" t="s">
        <v>85</v>
      </c>
      <c r="G17" s="12">
        <v>2138</v>
      </c>
      <c r="H17" s="12" t="s">
        <v>86</v>
      </c>
    </row>
    <row r="18" spans="1:8" ht="12.75" customHeight="1">
      <c r="A18" s="2">
        <v>17</v>
      </c>
      <c r="B18" s="2" t="s">
        <v>87</v>
      </c>
      <c r="C18" s="2" t="s">
        <v>88</v>
      </c>
      <c r="D18" s="5">
        <f t="shared" si="0"/>
        <v>17</v>
      </c>
      <c r="E18" s="2" t="s">
        <v>89</v>
      </c>
      <c r="F18" s="2" t="s">
        <v>90</v>
      </c>
      <c r="G18" s="2">
        <v>2140</v>
      </c>
      <c r="H18" s="2" t="s">
        <v>91</v>
      </c>
    </row>
    <row r="19" spans="1:8" ht="12.75" customHeight="1">
      <c r="A19" s="12">
        <v>18</v>
      </c>
      <c r="B19" s="12" t="s">
        <v>92</v>
      </c>
      <c r="C19" s="12" t="s">
        <v>93</v>
      </c>
      <c r="D19" s="10">
        <f t="shared" si="0"/>
        <v>18</v>
      </c>
      <c r="E19" s="12" t="s">
        <v>94</v>
      </c>
      <c r="F19" s="12" t="s">
        <v>65</v>
      </c>
      <c r="G19" s="12">
        <v>2763</v>
      </c>
      <c r="H19" s="12" t="s">
        <v>95</v>
      </c>
    </row>
    <row r="20" spans="1:8" ht="12.75" customHeight="1">
      <c r="A20" s="2">
        <v>19</v>
      </c>
      <c r="B20" s="2" t="s">
        <v>96</v>
      </c>
      <c r="C20" s="2" t="s">
        <v>97</v>
      </c>
      <c r="D20" s="5">
        <f t="shared" si="0"/>
        <v>19</v>
      </c>
      <c r="E20" s="2" t="s">
        <v>98</v>
      </c>
      <c r="F20" s="2" t="s">
        <v>99</v>
      </c>
      <c r="G20" s="2">
        <v>2155</v>
      </c>
      <c r="H20" s="2" t="s">
        <v>100</v>
      </c>
    </row>
    <row r="21" spans="1:8" ht="12.75" customHeight="1">
      <c r="A21" s="12">
        <v>20</v>
      </c>
      <c r="B21" s="12" t="s">
        <v>101</v>
      </c>
      <c r="C21" s="12" t="s">
        <v>102</v>
      </c>
      <c r="D21" s="10">
        <f t="shared" si="0"/>
        <v>20</v>
      </c>
      <c r="E21" s="12" t="s">
        <v>103</v>
      </c>
      <c r="F21" s="12" t="s">
        <v>65</v>
      </c>
      <c r="G21" s="12">
        <v>2763</v>
      </c>
      <c r="H21" s="12" t="s">
        <v>104</v>
      </c>
    </row>
    <row r="22" spans="1:8" ht="12.75" customHeight="1">
      <c r="A22" s="2">
        <v>21</v>
      </c>
      <c r="B22" s="2" t="s">
        <v>105</v>
      </c>
      <c r="C22" s="2" t="s">
        <v>106</v>
      </c>
      <c r="D22" s="5">
        <f t="shared" si="0"/>
        <v>21</v>
      </c>
      <c r="E22" s="2" t="s">
        <v>107</v>
      </c>
      <c r="F22" s="2" t="s">
        <v>65</v>
      </c>
      <c r="G22" s="2">
        <v>2763</v>
      </c>
      <c r="H22" s="2" t="s">
        <v>108</v>
      </c>
    </row>
    <row r="23" spans="1:8" ht="12.75" customHeight="1">
      <c r="A23" s="12">
        <v>22</v>
      </c>
      <c r="B23" s="12" t="s">
        <v>109</v>
      </c>
      <c r="C23" s="12" t="s">
        <v>110</v>
      </c>
      <c r="D23" s="10">
        <f t="shared" si="0"/>
        <v>22</v>
      </c>
      <c r="E23" s="12" t="s">
        <v>111</v>
      </c>
      <c r="F23" s="12" t="s">
        <v>65</v>
      </c>
      <c r="G23" s="12">
        <v>2763</v>
      </c>
      <c r="H23" s="12" t="s">
        <v>112</v>
      </c>
    </row>
    <row r="24" spans="1:8" ht="12.75" customHeight="1">
      <c r="A24" s="12">
        <v>24</v>
      </c>
      <c r="B24" s="12" t="s">
        <v>113</v>
      </c>
      <c r="C24" s="12" t="s">
        <v>114</v>
      </c>
      <c r="D24" s="10">
        <f t="shared" si="0"/>
        <v>24</v>
      </c>
      <c r="E24" s="12" t="s">
        <v>115</v>
      </c>
      <c r="F24" s="12" t="s">
        <v>116</v>
      </c>
      <c r="G24" s="12">
        <v>2767</v>
      </c>
      <c r="H24" s="12" t="s">
        <v>117</v>
      </c>
    </row>
    <row r="25" spans="1:8" ht="12.75" customHeight="1">
      <c r="A25" s="2">
        <v>25</v>
      </c>
      <c r="B25" s="2" t="s">
        <v>118</v>
      </c>
      <c r="C25" s="2" t="s">
        <v>119</v>
      </c>
      <c r="D25" s="5">
        <f t="shared" si="0"/>
        <v>25</v>
      </c>
      <c r="E25" s="2" t="s">
        <v>120</v>
      </c>
      <c r="F25" s="2" t="s">
        <v>15</v>
      </c>
      <c r="G25" s="2">
        <v>2769</v>
      </c>
      <c r="H25" s="2" t="s">
        <v>121</v>
      </c>
    </row>
    <row r="26" spans="1:8" ht="12.75" customHeight="1">
      <c r="A26" s="12">
        <v>26</v>
      </c>
      <c r="B26" s="12" t="s">
        <v>122</v>
      </c>
      <c r="C26" s="12" t="s">
        <v>123</v>
      </c>
      <c r="D26" s="10">
        <f t="shared" si="0"/>
        <v>26</v>
      </c>
      <c r="E26" s="12" t="s">
        <v>124</v>
      </c>
      <c r="F26" s="12" t="s">
        <v>125</v>
      </c>
      <c r="G26" s="12">
        <v>2190</v>
      </c>
      <c r="H26" s="12" t="s">
        <v>126</v>
      </c>
    </row>
    <row r="27" spans="1:8" ht="12.75" customHeight="1">
      <c r="A27" s="2">
        <v>27</v>
      </c>
      <c r="B27" s="2" t="s">
        <v>127</v>
      </c>
      <c r="C27" s="2" t="s">
        <v>128</v>
      </c>
      <c r="D27" s="5">
        <f t="shared" si="0"/>
        <v>27</v>
      </c>
      <c r="E27" s="2" t="s">
        <v>129</v>
      </c>
      <c r="F27" s="2" t="s">
        <v>75</v>
      </c>
      <c r="G27" s="2">
        <v>2148</v>
      </c>
      <c r="H27" s="2" t="s">
        <v>130</v>
      </c>
    </row>
    <row r="28" spans="1:8" ht="12.75" customHeight="1">
      <c r="A28" s="12">
        <v>28</v>
      </c>
      <c r="B28" s="12" t="s">
        <v>131</v>
      </c>
      <c r="C28" s="12" t="s">
        <v>132</v>
      </c>
      <c r="D28" s="10">
        <f t="shared" si="0"/>
        <v>28</v>
      </c>
      <c r="E28" s="12" t="s">
        <v>133</v>
      </c>
      <c r="F28" s="12" t="s">
        <v>134</v>
      </c>
      <c r="G28" s="12">
        <v>2165</v>
      </c>
      <c r="H28" s="12" t="s">
        <v>135</v>
      </c>
    </row>
    <row r="29" spans="1:8" ht="12.75" customHeight="1">
      <c r="A29" s="2">
        <v>29</v>
      </c>
      <c r="B29" s="2" t="s">
        <v>136</v>
      </c>
      <c r="C29" s="2" t="s">
        <v>137</v>
      </c>
      <c r="D29" s="5">
        <f t="shared" si="0"/>
        <v>29</v>
      </c>
      <c r="E29" s="2" t="s">
        <v>138</v>
      </c>
      <c r="F29" s="2" t="s">
        <v>45</v>
      </c>
      <c r="G29" s="2">
        <v>2766</v>
      </c>
      <c r="H29" s="2" t="s">
        <v>139</v>
      </c>
    </row>
    <row r="30" spans="1:8" ht="12.75" customHeight="1">
      <c r="A30" s="12">
        <v>30</v>
      </c>
      <c r="B30" s="12" t="s">
        <v>140</v>
      </c>
      <c r="C30" s="12" t="s">
        <v>141</v>
      </c>
      <c r="D30" s="10">
        <f t="shared" si="0"/>
        <v>30</v>
      </c>
      <c r="E30" s="12" t="s">
        <v>142</v>
      </c>
      <c r="F30" s="12" t="s">
        <v>143</v>
      </c>
      <c r="G30" s="12">
        <v>2761</v>
      </c>
      <c r="H30" s="12" t="s">
        <v>144</v>
      </c>
    </row>
    <row r="31" spans="1:8" ht="12.75" customHeight="1">
      <c r="A31" s="2">
        <v>31</v>
      </c>
      <c r="B31" s="2" t="s">
        <v>145</v>
      </c>
      <c r="C31" s="2" t="s">
        <v>146</v>
      </c>
      <c r="D31" s="5">
        <f t="shared" si="0"/>
        <v>31</v>
      </c>
      <c r="E31" s="2" t="s">
        <v>147</v>
      </c>
      <c r="F31" s="2" t="s">
        <v>75</v>
      </c>
      <c r="G31" s="2">
        <v>2148</v>
      </c>
      <c r="H31" s="2" t="s">
        <v>148</v>
      </c>
    </row>
    <row r="32" spans="1:8" ht="12.75" customHeight="1">
      <c r="A32" s="12">
        <v>32</v>
      </c>
      <c r="B32" s="12" t="s">
        <v>149</v>
      </c>
      <c r="C32" s="12" t="s">
        <v>150</v>
      </c>
      <c r="D32" s="10">
        <f t="shared" si="0"/>
        <v>32</v>
      </c>
      <c r="E32" s="12" t="s">
        <v>151</v>
      </c>
      <c r="F32" s="12" t="s">
        <v>152</v>
      </c>
      <c r="G32" s="12">
        <v>2150</v>
      </c>
      <c r="H32" s="12" t="s">
        <v>153</v>
      </c>
    </row>
    <row r="33" spans="1:8" ht="12.75" customHeight="1">
      <c r="A33" s="2">
        <v>33</v>
      </c>
      <c r="B33" s="2" t="s">
        <v>154</v>
      </c>
      <c r="C33" s="2" t="s">
        <v>155</v>
      </c>
      <c r="D33" s="5">
        <f t="shared" si="0"/>
        <v>33</v>
      </c>
      <c r="E33" s="2" t="s">
        <v>156</v>
      </c>
      <c r="F33" s="2" t="s">
        <v>45</v>
      </c>
      <c r="G33" s="2">
        <v>2766</v>
      </c>
      <c r="H33" s="2" t="s">
        <v>157</v>
      </c>
    </row>
    <row r="34" spans="1:8" ht="12.75" customHeight="1">
      <c r="A34" s="12">
        <v>34</v>
      </c>
      <c r="B34" s="12" t="s">
        <v>158</v>
      </c>
      <c r="C34" s="12" t="s">
        <v>159</v>
      </c>
      <c r="D34" s="10">
        <f t="shared" si="0"/>
        <v>34</v>
      </c>
      <c r="E34" s="12" t="s">
        <v>160</v>
      </c>
      <c r="F34" s="12" t="s">
        <v>55</v>
      </c>
      <c r="G34" s="12">
        <v>2763</v>
      </c>
      <c r="H34" s="12" t="s">
        <v>161</v>
      </c>
    </row>
    <row r="35" spans="1:8" ht="12.75" customHeight="1">
      <c r="A35" s="2">
        <v>35</v>
      </c>
      <c r="B35" s="2" t="s">
        <v>162</v>
      </c>
      <c r="C35" s="2" t="s">
        <v>163</v>
      </c>
      <c r="D35" s="5">
        <f t="shared" si="0"/>
        <v>35</v>
      </c>
      <c r="E35" s="2" t="s">
        <v>164</v>
      </c>
      <c r="F35" s="2" t="s">
        <v>165</v>
      </c>
      <c r="G35" s="2">
        <v>2120</v>
      </c>
      <c r="H35" s="2" t="s">
        <v>166</v>
      </c>
    </row>
    <row r="36" spans="1:8" ht="12.75" customHeight="1">
      <c r="A36" s="12">
        <v>36</v>
      </c>
      <c r="B36" s="12" t="s">
        <v>167</v>
      </c>
      <c r="C36" s="12" t="s">
        <v>168</v>
      </c>
      <c r="D36" s="10">
        <f t="shared" si="0"/>
        <v>36</v>
      </c>
      <c r="E36" s="12" t="s">
        <v>169</v>
      </c>
      <c r="F36" s="12" t="s">
        <v>170</v>
      </c>
      <c r="G36" s="12">
        <v>2751</v>
      </c>
      <c r="H36" s="12" t="s">
        <v>171</v>
      </c>
    </row>
    <row r="37" spans="1:8" ht="12.75" customHeight="1">
      <c r="A37" s="2">
        <v>37</v>
      </c>
      <c r="B37" s="2" t="s">
        <v>172</v>
      </c>
      <c r="C37" s="2" t="s">
        <v>173</v>
      </c>
      <c r="D37" s="5">
        <f t="shared" si="0"/>
        <v>37</v>
      </c>
      <c r="E37" s="2" t="s">
        <v>174</v>
      </c>
      <c r="F37" s="2" t="s">
        <v>175</v>
      </c>
      <c r="G37" s="2">
        <v>2112</v>
      </c>
      <c r="H37" s="2" t="s">
        <v>176</v>
      </c>
    </row>
    <row r="38" spans="1:8" ht="12.75" customHeight="1">
      <c r="A38" s="12">
        <v>38</v>
      </c>
      <c r="B38" s="12" t="s">
        <v>177</v>
      </c>
      <c r="C38" s="12" t="s">
        <v>178</v>
      </c>
      <c r="D38" s="10">
        <f t="shared" si="0"/>
        <v>38</v>
      </c>
      <c r="E38" s="12" t="s">
        <v>179</v>
      </c>
      <c r="F38" s="12" t="s">
        <v>180</v>
      </c>
      <c r="G38" s="12">
        <v>2761</v>
      </c>
      <c r="H38" s="12" t="s">
        <v>181</v>
      </c>
    </row>
    <row r="39" spans="1:8" ht="12.75" customHeight="1">
      <c r="A39" s="2">
        <v>39</v>
      </c>
      <c r="B39" s="2" t="s">
        <v>182</v>
      </c>
      <c r="C39" s="2" t="s">
        <v>183</v>
      </c>
      <c r="D39" s="5">
        <f t="shared" si="0"/>
        <v>39</v>
      </c>
      <c r="E39" s="2" t="s">
        <v>184</v>
      </c>
      <c r="F39" s="2" t="s">
        <v>45</v>
      </c>
      <c r="G39" s="2">
        <v>2766</v>
      </c>
      <c r="H39" s="2" t="s">
        <v>185</v>
      </c>
    </row>
    <row r="40" spans="1:8" ht="12.75" customHeight="1">
      <c r="A40" s="12">
        <v>40</v>
      </c>
      <c r="B40" s="12" t="s">
        <v>186</v>
      </c>
      <c r="C40" s="12" t="s">
        <v>187</v>
      </c>
      <c r="D40" s="10">
        <f t="shared" si="0"/>
        <v>40</v>
      </c>
      <c r="E40" s="12" t="s">
        <v>188</v>
      </c>
      <c r="F40" s="12" t="s">
        <v>189</v>
      </c>
      <c r="G40" s="12">
        <v>2155</v>
      </c>
      <c r="H40" s="12" t="s">
        <v>190</v>
      </c>
    </row>
    <row r="41" spans="1:8" ht="12.75" customHeight="1">
      <c r="A41" s="2">
        <v>41</v>
      </c>
      <c r="B41" s="2" t="s">
        <v>191</v>
      </c>
      <c r="C41" s="2" t="s">
        <v>192</v>
      </c>
      <c r="D41" s="5">
        <f t="shared" si="0"/>
        <v>41</v>
      </c>
      <c r="E41" s="2" t="s">
        <v>193</v>
      </c>
      <c r="F41" s="2" t="s">
        <v>194</v>
      </c>
      <c r="G41" s="2">
        <v>2071</v>
      </c>
      <c r="H41" s="2" t="s">
        <v>195</v>
      </c>
    </row>
    <row r="42" spans="1:8" ht="12.75" customHeight="1">
      <c r="A42" s="12">
        <v>42</v>
      </c>
      <c r="B42" s="12" t="s">
        <v>196</v>
      </c>
      <c r="C42" s="12" t="s">
        <v>197</v>
      </c>
      <c r="D42" s="10">
        <v>42</v>
      </c>
      <c r="E42" s="12" t="s">
        <v>198</v>
      </c>
      <c r="F42" s="12" t="s">
        <v>199</v>
      </c>
      <c r="G42" s="12">
        <v>2121</v>
      </c>
      <c r="H42" s="12" t="s">
        <v>200</v>
      </c>
    </row>
    <row r="43" spans="1:8" ht="12.75" customHeight="1">
      <c r="A43" s="2"/>
      <c r="B43" s="2"/>
      <c r="C43" s="2"/>
      <c r="D43" s="5"/>
      <c r="E43" s="2"/>
      <c r="F43" s="2"/>
      <c r="G43" s="2"/>
      <c r="H4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86"/>
  <sheetViews>
    <sheetView workbookViewId="0"/>
  </sheetViews>
  <sheetFormatPr defaultColWidth="17.140625" defaultRowHeight="12.75" customHeight="1"/>
  <cols>
    <col min="1" max="1" width="10" customWidth="1"/>
    <col min="2" max="2" width="16" customWidth="1"/>
    <col min="3" max="3" width="37.7109375" customWidth="1"/>
    <col min="4" max="4" width="6.85546875" customWidth="1"/>
    <col min="6" max="6" width="46.5703125" customWidth="1"/>
    <col min="7" max="7" width="14" customWidth="1"/>
    <col min="8" max="8" width="8.7109375" customWidth="1"/>
  </cols>
  <sheetData>
    <row r="1" spans="1:10" ht="12.75" customHeight="1">
      <c r="A1" s="3" t="s">
        <v>201</v>
      </c>
      <c r="B1" s="3" t="s">
        <v>202</v>
      </c>
      <c r="C1" s="3" t="s">
        <v>203</v>
      </c>
      <c r="D1" s="3" t="s">
        <v>0</v>
      </c>
      <c r="E1" s="3" t="s">
        <v>204</v>
      </c>
      <c r="F1" s="3" t="s">
        <v>205</v>
      </c>
      <c r="G1" s="3" t="s">
        <v>206</v>
      </c>
      <c r="H1" s="3" t="s">
        <v>207</v>
      </c>
      <c r="J1" s="7" t="s">
        <v>208</v>
      </c>
    </row>
    <row r="2" spans="1:10" ht="12.75" customHeight="1">
      <c r="A2" t="s">
        <v>209</v>
      </c>
      <c r="B2" t="s">
        <v>210</v>
      </c>
      <c r="C2" t="s">
        <v>7</v>
      </c>
      <c r="D2">
        <v>1</v>
      </c>
      <c r="E2">
        <v>10</v>
      </c>
      <c r="F2" t="s">
        <v>211</v>
      </c>
      <c r="G2">
        <v>1</v>
      </c>
      <c r="H2">
        <v>27</v>
      </c>
      <c r="J2" s="4">
        <f t="shared" ref="J2:J33" si="0">G2*H2</f>
        <v>27</v>
      </c>
    </row>
    <row r="3" spans="1:10" ht="12.75" customHeight="1">
      <c r="A3" t="s">
        <v>209</v>
      </c>
      <c r="B3" t="s">
        <v>210</v>
      </c>
      <c r="C3" t="s">
        <v>7</v>
      </c>
      <c r="D3">
        <v>1</v>
      </c>
      <c r="E3">
        <v>10</v>
      </c>
      <c r="F3" t="s">
        <v>212</v>
      </c>
      <c r="G3">
        <v>1</v>
      </c>
      <c r="H3">
        <v>40</v>
      </c>
      <c r="J3" s="4">
        <f t="shared" si="0"/>
        <v>40</v>
      </c>
    </row>
    <row r="4" spans="1:10" ht="12.75" customHeight="1">
      <c r="A4" t="s">
        <v>209</v>
      </c>
      <c r="B4" t="s">
        <v>210</v>
      </c>
      <c r="C4" t="s">
        <v>7</v>
      </c>
      <c r="D4">
        <v>1</v>
      </c>
      <c r="E4">
        <v>10</v>
      </c>
      <c r="F4" t="s">
        <v>213</v>
      </c>
      <c r="G4">
        <v>1</v>
      </c>
      <c r="H4">
        <v>30</v>
      </c>
      <c r="J4" s="4">
        <f t="shared" si="0"/>
        <v>30</v>
      </c>
    </row>
    <row r="5" spans="1:10" ht="12.75" customHeight="1">
      <c r="A5" t="s">
        <v>214</v>
      </c>
      <c r="B5" t="s">
        <v>215</v>
      </c>
      <c r="C5" t="s">
        <v>12</v>
      </c>
      <c r="D5">
        <v>2</v>
      </c>
      <c r="E5">
        <v>10</v>
      </c>
      <c r="F5" t="s">
        <v>216</v>
      </c>
      <c r="G5">
        <v>0</v>
      </c>
      <c r="H5">
        <v>27</v>
      </c>
      <c r="J5" s="4">
        <f t="shared" si="0"/>
        <v>0</v>
      </c>
    </row>
    <row r="6" spans="1:10" ht="12.75" customHeight="1">
      <c r="A6" t="s">
        <v>214</v>
      </c>
      <c r="B6" t="s">
        <v>215</v>
      </c>
      <c r="C6" t="s">
        <v>12</v>
      </c>
      <c r="D6">
        <v>2</v>
      </c>
      <c r="E6">
        <v>10</v>
      </c>
      <c r="F6" t="s">
        <v>217</v>
      </c>
      <c r="G6">
        <v>1</v>
      </c>
      <c r="H6">
        <v>40</v>
      </c>
      <c r="J6" s="4">
        <f t="shared" si="0"/>
        <v>40</v>
      </c>
    </row>
    <row r="7" spans="1:10" ht="12.75" customHeight="1">
      <c r="A7" t="s">
        <v>214</v>
      </c>
      <c r="B7" t="s">
        <v>215</v>
      </c>
      <c r="C7" t="s">
        <v>12</v>
      </c>
      <c r="D7">
        <v>2</v>
      </c>
      <c r="E7">
        <v>10</v>
      </c>
      <c r="F7" t="s">
        <v>218</v>
      </c>
      <c r="G7">
        <v>1</v>
      </c>
      <c r="H7">
        <v>30</v>
      </c>
      <c r="J7" s="4">
        <f t="shared" si="0"/>
        <v>30</v>
      </c>
    </row>
    <row r="8" spans="1:10" ht="12.75" customHeight="1">
      <c r="A8" t="s">
        <v>219</v>
      </c>
      <c r="B8" t="s">
        <v>215</v>
      </c>
      <c r="C8" t="s">
        <v>12</v>
      </c>
      <c r="D8">
        <v>2</v>
      </c>
      <c r="E8">
        <v>10</v>
      </c>
      <c r="F8" t="s">
        <v>220</v>
      </c>
      <c r="G8">
        <v>0</v>
      </c>
      <c r="H8">
        <v>27</v>
      </c>
      <c r="J8" s="4">
        <f t="shared" si="0"/>
        <v>0</v>
      </c>
    </row>
    <row r="9" spans="1:10" ht="12.75" customHeight="1">
      <c r="A9" t="s">
        <v>219</v>
      </c>
      <c r="B9" t="s">
        <v>215</v>
      </c>
      <c r="C9" t="s">
        <v>12</v>
      </c>
      <c r="D9">
        <v>2</v>
      </c>
      <c r="E9">
        <v>10</v>
      </c>
      <c r="F9" t="s">
        <v>221</v>
      </c>
      <c r="G9">
        <v>1</v>
      </c>
      <c r="H9">
        <v>40</v>
      </c>
      <c r="J9" s="4">
        <f t="shared" si="0"/>
        <v>40</v>
      </c>
    </row>
    <row r="10" spans="1:10" ht="12.75" customHeight="1">
      <c r="A10" t="s">
        <v>219</v>
      </c>
      <c r="B10" t="s">
        <v>215</v>
      </c>
      <c r="C10" t="s">
        <v>12</v>
      </c>
      <c r="D10">
        <v>2</v>
      </c>
      <c r="E10">
        <v>10</v>
      </c>
      <c r="F10" t="s">
        <v>222</v>
      </c>
      <c r="G10">
        <v>1</v>
      </c>
      <c r="H10">
        <v>30</v>
      </c>
      <c r="J10" s="4">
        <f t="shared" si="0"/>
        <v>30</v>
      </c>
    </row>
    <row r="11" spans="1:10" ht="12.75" customHeight="1">
      <c r="A11" t="s">
        <v>223</v>
      </c>
      <c r="B11" t="s">
        <v>224</v>
      </c>
      <c r="C11" t="s">
        <v>17</v>
      </c>
      <c r="D11">
        <v>3</v>
      </c>
      <c r="E11">
        <v>10</v>
      </c>
      <c r="F11" t="s">
        <v>225</v>
      </c>
      <c r="G11">
        <v>1</v>
      </c>
      <c r="H11">
        <v>27</v>
      </c>
      <c r="J11" s="4">
        <f t="shared" si="0"/>
        <v>27</v>
      </c>
    </row>
    <row r="12" spans="1:10" ht="12.75" customHeight="1">
      <c r="A12" t="s">
        <v>223</v>
      </c>
      <c r="B12" t="s">
        <v>224</v>
      </c>
      <c r="C12" t="s">
        <v>17</v>
      </c>
      <c r="D12">
        <v>3</v>
      </c>
      <c r="E12">
        <v>10</v>
      </c>
      <c r="F12" t="s">
        <v>226</v>
      </c>
      <c r="G12">
        <v>1</v>
      </c>
      <c r="H12">
        <v>40</v>
      </c>
      <c r="J12" s="4">
        <f t="shared" si="0"/>
        <v>40</v>
      </c>
    </row>
    <row r="13" spans="1:10" ht="12.75" customHeight="1">
      <c r="A13" t="s">
        <v>223</v>
      </c>
      <c r="B13" t="s">
        <v>224</v>
      </c>
      <c r="C13" t="s">
        <v>17</v>
      </c>
      <c r="D13">
        <v>3</v>
      </c>
      <c r="E13">
        <v>10</v>
      </c>
      <c r="F13" t="s">
        <v>227</v>
      </c>
      <c r="G13">
        <v>1</v>
      </c>
      <c r="H13">
        <v>30</v>
      </c>
      <c r="J13" s="4">
        <f t="shared" si="0"/>
        <v>30</v>
      </c>
    </row>
    <row r="14" spans="1:10" ht="12.75" customHeight="1">
      <c r="A14" t="s">
        <v>228</v>
      </c>
      <c r="B14" t="s">
        <v>229</v>
      </c>
      <c r="C14" t="s">
        <v>149</v>
      </c>
      <c r="D14">
        <v>32</v>
      </c>
      <c r="E14">
        <v>10</v>
      </c>
      <c r="F14" t="s">
        <v>230</v>
      </c>
      <c r="G14">
        <v>1</v>
      </c>
      <c r="H14">
        <v>27</v>
      </c>
      <c r="J14" s="4">
        <f t="shared" si="0"/>
        <v>27</v>
      </c>
    </row>
    <row r="15" spans="1:10" ht="12.75" customHeight="1">
      <c r="A15" t="s">
        <v>228</v>
      </c>
      <c r="B15" t="s">
        <v>229</v>
      </c>
      <c r="C15" t="s">
        <v>149</v>
      </c>
      <c r="D15">
        <v>32</v>
      </c>
      <c r="E15">
        <v>10</v>
      </c>
      <c r="F15" t="s">
        <v>231</v>
      </c>
      <c r="G15">
        <v>1</v>
      </c>
      <c r="H15">
        <v>40</v>
      </c>
      <c r="J15" s="4">
        <f t="shared" si="0"/>
        <v>40</v>
      </c>
    </row>
    <row r="16" spans="1:10" ht="12.75" customHeight="1">
      <c r="A16" t="s">
        <v>228</v>
      </c>
      <c r="B16" t="s">
        <v>229</v>
      </c>
      <c r="C16" t="s">
        <v>149</v>
      </c>
      <c r="D16">
        <v>32</v>
      </c>
      <c r="E16">
        <v>10</v>
      </c>
      <c r="F16" t="s">
        <v>232</v>
      </c>
      <c r="G16">
        <v>1</v>
      </c>
      <c r="H16">
        <v>30</v>
      </c>
      <c r="J16" s="4">
        <f t="shared" si="0"/>
        <v>30</v>
      </c>
    </row>
    <row r="17" spans="1:10" ht="12.75" customHeight="1">
      <c r="A17" t="s">
        <v>233</v>
      </c>
      <c r="B17" t="s">
        <v>234</v>
      </c>
      <c r="C17" t="s">
        <v>27</v>
      </c>
      <c r="D17">
        <v>5</v>
      </c>
      <c r="E17">
        <v>10</v>
      </c>
      <c r="F17" t="s">
        <v>235</v>
      </c>
      <c r="G17">
        <v>1</v>
      </c>
      <c r="H17">
        <v>27</v>
      </c>
      <c r="J17" s="4">
        <f t="shared" si="0"/>
        <v>27</v>
      </c>
    </row>
    <row r="18" spans="1:10" ht="12.75" customHeight="1">
      <c r="A18" t="s">
        <v>233</v>
      </c>
      <c r="B18" t="s">
        <v>234</v>
      </c>
      <c r="C18" t="s">
        <v>27</v>
      </c>
      <c r="D18">
        <v>5</v>
      </c>
      <c r="E18">
        <v>10</v>
      </c>
      <c r="F18" t="s">
        <v>236</v>
      </c>
      <c r="G18">
        <v>1</v>
      </c>
      <c r="H18">
        <v>40</v>
      </c>
      <c r="J18" s="4">
        <f t="shared" si="0"/>
        <v>40</v>
      </c>
    </row>
    <row r="19" spans="1:10" ht="12.75" customHeight="1">
      <c r="A19" t="s">
        <v>233</v>
      </c>
      <c r="B19" t="s">
        <v>234</v>
      </c>
      <c r="C19" t="s">
        <v>27</v>
      </c>
      <c r="D19">
        <v>5</v>
      </c>
      <c r="E19">
        <v>10</v>
      </c>
      <c r="F19" t="s">
        <v>237</v>
      </c>
      <c r="G19">
        <v>1</v>
      </c>
      <c r="H19">
        <v>30</v>
      </c>
      <c r="J19" s="4">
        <f t="shared" si="0"/>
        <v>30</v>
      </c>
    </row>
    <row r="20" spans="1:10" ht="12.75" customHeight="1">
      <c r="A20" t="s">
        <v>238</v>
      </c>
      <c r="B20" t="s">
        <v>239</v>
      </c>
      <c r="C20" t="s">
        <v>32</v>
      </c>
      <c r="D20">
        <v>6</v>
      </c>
      <c r="E20">
        <v>10</v>
      </c>
      <c r="F20" t="s">
        <v>240</v>
      </c>
      <c r="G20">
        <v>1</v>
      </c>
      <c r="H20">
        <v>27</v>
      </c>
      <c r="J20" s="4">
        <f t="shared" si="0"/>
        <v>27</v>
      </c>
    </row>
    <row r="21" spans="1:10" ht="12.75" customHeight="1">
      <c r="A21" t="s">
        <v>238</v>
      </c>
      <c r="B21" t="s">
        <v>239</v>
      </c>
      <c r="C21" t="s">
        <v>32</v>
      </c>
      <c r="D21">
        <v>6</v>
      </c>
      <c r="E21">
        <v>10</v>
      </c>
      <c r="F21" t="s">
        <v>241</v>
      </c>
      <c r="G21">
        <v>1</v>
      </c>
      <c r="H21">
        <v>40</v>
      </c>
      <c r="J21" s="4">
        <f t="shared" si="0"/>
        <v>40</v>
      </c>
    </row>
    <row r="22" spans="1:10" ht="12.75" customHeight="1">
      <c r="A22" t="s">
        <v>238</v>
      </c>
      <c r="B22" t="s">
        <v>239</v>
      </c>
      <c r="C22" t="s">
        <v>32</v>
      </c>
      <c r="D22">
        <v>6</v>
      </c>
      <c r="E22">
        <v>10</v>
      </c>
      <c r="F22" t="s">
        <v>242</v>
      </c>
      <c r="G22">
        <v>1</v>
      </c>
      <c r="H22">
        <v>30</v>
      </c>
      <c r="J22" s="4">
        <f t="shared" si="0"/>
        <v>30</v>
      </c>
    </row>
    <row r="23" spans="1:10" ht="12.75" customHeight="1">
      <c r="A23" t="s">
        <v>243</v>
      </c>
      <c r="B23" t="s">
        <v>239</v>
      </c>
      <c r="C23" t="s">
        <v>32</v>
      </c>
      <c r="D23">
        <v>6</v>
      </c>
      <c r="E23">
        <v>10</v>
      </c>
      <c r="F23" t="s">
        <v>244</v>
      </c>
      <c r="G23">
        <v>1</v>
      </c>
      <c r="H23">
        <v>27</v>
      </c>
      <c r="J23" s="4">
        <f t="shared" si="0"/>
        <v>27</v>
      </c>
    </row>
    <row r="24" spans="1:10" ht="12.75" customHeight="1">
      <c r="A24" t="s">
        <v>243</v>
      </c>
      <c r="B24" t="s">
        <v>239</v>
      </c>
      <c r="C24" t="s">
        <v>32</v>
      </c>
      <c r="D24">
        <v>6</v>
      </c>
      <c r="E24">
        <v>10</v>
      </c>
      <c r="F24" t="s">
        <v>245</v>
      </c>
      <c r="G24">
        <v>1</v>
      </c>
      <c r="H24">
        <v>40</v>
      </c>
      <c r="J24" s="4">
        <f t="shared" si="0"/>
        <v>40</v>
      </c>
    </row>
    <row r="25" spans="1:10" ht="12.75" customHeight="1">
      <c r="A25" t="s">
        <v>243</v>
      </c>
      <c r="B25" t="s">
        <v>239</v>
      </c>
      <c r="C25" t="s">
        <v>32</v>
      </c>
      <c r="D25">
        <v>6</v>
      </c>
      <c r="E25">
        <v>10</v>
      </c>
      <c r="F25" t="s">
        <v>246</v>
      </c>
      <c r="G25">
        <v>1</v>
      </c>
      <c r="H25">
        <v>30</v>
      </c>
      <c r="J25" s="4">
        <f t="shared" si="0"/>
        <v>30</v>
      </c>
    </row>
    <row r="26" spans="1:10" ht="12.75" customHeight="1">
      <c r="A26" t="s">
        <v>247</v>
      </c>
      <c r="B26" t="s">
        <v>248</v>
      </c>
      <c r="C26" t="s">
        <v>136</v>
      </c>
      <c r="D26">
        <v>29</v>
      </c>
      <c r="E26">
        <v>10</v>
      </c>
      <c r="F26" t="s">
        <v>249</v>
      </c>
      <c r="G26">
        <v>0</v>
      </c>
      <c r="H26">
        <v>27</v>
      </c>
      <c r="J26" s="4">
        <f t="shared" si="0"/>
        <v>0</v>
      </c>
    </row>
    <row r="27" spans="1:10" ht="12.75" customHeight="1">
      <c r="A27" t="s">
        <v>247</v>
      </c>
      <c r="B27" t="s">
        <v>248</v>
      </c>
      <c r="C27" t="s">
        <v>136</v>
      </c>
      <c r="D27">
        <v>29</v>
      </c>
      <c r="E27">
        <v>10</v>
      </c>
      <c r="F27" t="s">
        <v>250</v>
      </c>
      <c r="G27">
        <v>1</v>
      </c>
      <c r="H27">
        <v>40</v>
      </c>
      <c r="J27" s="4">
        <f t="shared" si="0"/>
        <v>40</v>
      </c>
    </row>
    <row r="28" spans="1:10" ht="12.75" customHeight="1">
      <c r="A28" t="s">
        <v>247</v>
      </c>
      <c r="B28" t="s">
        <v>248</v>
      </c>
      <c r="C28" t="s">
        <v>136</v>
      </c>
      <c r="D28">
        <v>29</v>
      </c>
      <c r="E28">
        <v>10</v>
      </c>
      <c r="F28" t="s">
        <v>251</v>
      </c>
      <c r="G28">
        <v>1</v>
      </c>
      <c r="H28">
        <v>30</v>
      </c>
      <c r="J28" s="4">
        <f t="shared" si="0"/>
        <v>30</v>
      </c>
    </row>
    <row r="29" spans="1:10" ht="12.75" customHeight="1">
      <c r="A29" t="s">
        <v>252</v>
      </c>
      <c r="B29" t="s">
        <v>248</v>
      </c>
      <c r="C29" t="s">
        <v>136</v>
      </c>
      <c r="D29">
        <v>29</v>
      </c>
      <c r="E29">
        <v>10</v>
      </c>
      <c r="F29" t="s">
        <v>253</v>
      </c>
      <c r="G29">
        <v>0</v>
      </c>
      <c r="H29">
        <v>27</v>
      </c>
      <c r="J29" s="4">
        <f t="shared" si="0"/>
        <v>0</v>
      </c>
    </row>
    <row r="30" spans="1:10" ht="12.75" customHeight="1">
      <c r="A30" t="s">
        <v>252</v>
      </c>
      <c r="B30" t="s">
        <v>248</v>
      </c>
      <c r="C30" t="s">
        <v>136</v>
      </c>
      <c r="D30">
        <v>29</v>
      </c>
      <c r="E30">
        <v>10</v>
      </c>
      <c r="F30" t="s">
        <v>254</v>
      </c>
      <c r="G30">
        <v>1</v>
      </c>
      <c r="H30">
        <v>40</v>
      </c>
      <c r="J30" s="4">
        <f t="shared" si="0"/>
        <v>40</v>
      </c>
    </row>
    <row r="31" spans="1:10" ht="12.75" customHeight="1">
      <c r="A31" t="s">
        <v>252</v>
      </c>
      <c r="B31" t="s">
        <v>248</v>
      </c>
      <c r="C31" t="s">
        <v>136</v>
      </c>
      <c r="D31">
        <v>29</v>
      </c>
      <c r="E31">
        <v>10</v>
      </c>
      <c r="F31" t="s">
        <v>255</v>
      </c>
      <c r="G31">
        <v>1</v>
      </c>
      <c r="H31">
        <v>30</v>
      </c>
      <c r="J31" s="4">
        <f t="shared" si="0"/>
        <v>30</v>
      </c>
    </row>
    <row r="32" spans="1:10" ht="12.75" customHeight="1">
      <c r="A32" t="s">
        <v>256</v>
      </c>
      <c r="B32" t="s">
        <v>257</v>
      </c>
      <c r="C32" t="s">
        <v>37</v>
      </c>
      <c r="D32">
        <v>7</v>
      </c>
      <c r="E32">
        <v>10</v>
      </c>
      <c r="F32" t="s">
        <v>258</v>
      </c>
      <c r="G32">
        <v>1</v>
      </c>
      <c r="H32">
        <v>27</v>
      </c>
      <c r="J32" s="4">
        <f t="shared" si="0"/>
        <v>27</v>
      </c>
    </row>
    <row r="33" spans="1:10" ht="12.75" customHeight="1">
      <c r="A33" t="s">
        <v>256</v>
      </c>
      <c r="B33" t="s">
        <v>257</v>
      </c>
      <c r="C33" t="s">
        <v>37</v>
      </c>
      <c r="D33">
        <v>7</v>
      </c>
      <c r="E33">
        <v>10</v>
      </c>
      <c r="F33" t="s">
        <v>259</v>
      </c>
      <c r="G33">
        <v>1</v>
      </c>
      <c r="H33">
        <v>40</v>
      </c>
      <c r="J33" s="4">
        <f t="shared" si="0"/>
        <v>40</v>
      </c>
    </row>
    <row r="34" spans="1:10" ht="12.75" customHeight="1">
      <c r="A34" t="s">
        <v>256</v>
      </c>
      <c r="B34" t="s">
        <v>257</v>
      </c>
      <c r="C34" t="s">
        <v>37</v>
      </c>
      <c r="D34">
        <v>7</v>
      </c>
      <c r="E34">
        <v>10</v>
      </c>
      <c r="F34" t="s">
        <v>260</v>
      </c>
      <c r="G34">
        <v>1</v>
      </c>
      <c r="H34">
        <v>30</v>
      </c>
      <c r="J34" s="4">
        <f t="shared" ref="J34:J65" si="1">G34*H34</f>
        <v>30</v>
      </c>
    </row>
    <row r="35" spans="1:10" ht="12.75" customHeight="1">
      <c r="A35" t="s">
        <v>261</v>
      </c>
      <c r="B35" t="s">
        <v>262</v>
      </c>
      <c r="C35" t="s">
        <v>42</v>
      </c>
      <c r="D35">
        <v>8</v>
      </c>
      <c r="E35">
        <v>10</v>
      </c>
      <c r="F35" t="s">
        <v>263</v>
      </c>
      <c r="G35">
        <v>0</v>
      </c>
      <c r="H35">
        <v>27</v>
      </c>
      <c r="J35" s="4">
        <f t="shared" si="1"/>
        <v>0</v>
      </c>
    </row>
    <row r="36" spans="1:10" ht="12.75" customHeight="1">
      <c r="A36" t="s">
        <v>261</v>
      </c>
      <c r="B36" t="s">
        <v>262</v>
      </c>
      <c r="C36" t="s">
        <v>42</v>
      </c>
      <c r="D36">
        <v>8</v>
      </c>
      <c r="E36">
        <v>10</v>
      </c>
      <c r="F36" t="s">
        <v>264</v>
      </c>
      <c r="G36">
        <v>1</v>
      </c>
      <c r="H36">
        <v>40</v>
      </c>
      <c r="J36" s="4">
        <f t="shared" si="1"/>
        <v>40</v>
      </c>
    </row>
    <row r="37" spans="1:10" ht="12.75" customHeight="1">
      <c r="A37" t="s">
        <v>261</v>
      </c>
      <c r="B37" t="s">
        <v>262</v>
      </c>
      <c r="C37" t="s">
        <v>42</v>
      </c>
      <c r="D37">
        <v>8</v>
      </c>
      <c r="E37">
        <v>10</v>
      </c>
      <c r="F37" t="s">
        <v>265</v>
      </c>
      <c r="G37">
        <v>1</v>
      </c>
      <c r="H37">
        <v>30</v>
      </c>
      <c r="J37" s="4">
        <f t="shared" si="1"/>
        <v>30</v>
      </c>
    </row>
    <row r="38" spans="1:10" ht="12.75" customHeight="1">
      <c r="A38" t="s">
        <v>266</v>
      </c>
      <c r="B38" t="s">
        <v>262</v>
      </c>
      <c r="C38" t="s">
        <v>42</v>
      </c>
      <c r="D38">
        <v>8</v>
      </c>
      <c r="E38">
        <v>10</v>
      </c>
      <c r="F38" t="s">
        <v>267</v>
      </c>
      <c r="G38">
        <v>0</v>
      </c>
      <c r="H38">
        <v>27</v>
      </c>
      <c r="J38" s="4">
        <f t="shared" si="1"/>
        <v>0</v>
      </c>
    </row>
    <row r="39" spans="1:10" ht="12.75" customHeight="1">
      <c r="A39" t="s">
        <v>266</v>
      </c>
      <c r="B39" t="s">
        <v>262</v>
      </c>
      <c r="C39" t="s">
        <v>42</v>
      </c>
      <c r="D39">
        <v>8</v>
      </c>
      <c r="E39">
        <v>10</v>
      </c>
      <c r="F39" t="s">
        <v>268</v>
      </c>
      <c r="G39">
        <v>1</v>
      </c>
      <c r="H39">
        <v>40</v>
      </c>
      <c r="J39" s="4">
        <f t="shared" si="1"/>
        <v>40</v>
      </c>
    </row>
    <row r="40" spans="1:10" ht="12.75" customHeight="1">
      <c r="A40" t="s">
        <v>266</v>
      </c>
      <c r="B40" t="s">
        <v>262</v>
      </c>
      <c r="C40" t="s">
        <v>42</v>
      </c>
      <c r="D40">
        <v>8</v>
      </c>
      <c r="E40">
        <v>10</v>
      </c>
      <c r="F40" t="s">
        <v>269</v>
      </c>
      <c r="G40">
        <v>1</v>
      </c>
      <c r="H40">
        <v>30</v>
      </c>
      <c r="J40" s="4">
        <f t="shared" si="1"/>
        <v>30</v>
      </c>
    </row>
    <row r="41" spans="1:10" ht="12.75" customHeight="1">
      <c r="A41" t="s">
        <v>270</v>
      </c>
      <c r="B41" t="s">
        <v>262</v>
      </c>
      <c r="C41" t="s">
        <v>42</v>
      </c>
      <c r="D41">
        <v>8</v>
      </c>
      <c r="E41">
        <v>10</v>
      </c>
      <c r="F41" t="s">
        <v>271</v>
      </c>
      <c r="G41">
        <v>0</v>
      </c>
      <c r="H41">
        <v>27</v>
      </c>
      <c r="J41" s="4">
        <f t="shared" si="1"/>
        <v>0</v>
      </c>
    </row>
    <row r="42" spans="1:10" ht="12.75" customHeight="1">
      <c r="A42" t="s">
        <v>270</v>
      </c>
      <c r="B42" t="s">
        <v>262</v>
      </c>
      <c r="C42" t="s">
        <v>42</v>
      </c>
      <c r="D42">
        <v>8</v>
      </c>
      <c r="E42">
        <v>10</v>
      </c>
      <c r="F42" t="s">
        <v>272</v>
      </c>
      <c r="G42">
        <v>1</v>
      </c>
      <c r="H42">
        <v>40</v>
      </c>
      <c r="J42" s="4">
        <f t="shared" si="1"/>
        <v>40</v>
      </c>
    </row>
    <row r="43" spans="1:10" ht="12.75" customHeight="1">
      <c r="A43" t="s">
        <v>270</v>
      </c>
      <c r="B43" t="s">
        <v>262</v>
      </c>
      <c r="C43" t="s">
        <v>42</v>
      </c>
      <c r="D43">
        <v>8</v>
      </c>
      <c r="E43">
        <v>10</v>
      </c>
      <c r="F43" t="s">
        <v>273</v>
      </c>
      <c r="G43">
        <v>1</v>
      </c>
      <c r="H43">
        <v>30</v>
      </c>
      <c r="J43" s="4">
        <f t="shared" si="1"/>
        <v>30</v>
      </c>
    </row>
    <row r="44" spans="1:10" ht="12.75" customHeight="1">
      <c r="A44" t="s">
        <v>274</v>
      </c>
      <c r="B44" t="s">
        <v>262</v>
      </c>
      <c r="C44" t="s">
        <v>42</v>
      </c>
      <c r="D44">
        <v>8</v>
      </c>
      <c r="E44">
        <v>10</v>
      </c>
      <c r="F44" t="s">
        <v>275</v>
      </c>
      <c r="G44">
        <v>0</v>
      </c>
      <c r="H44">
        <v>27</v>
      </c>
      <c r="J44" s="4">
        <f t="shared" si="1"/>
        <v>0</v>
      </c>
    </row>
    <row r="45" spans="1:10" ht="12.75" customHeight="1">
      <c r="A45" t="s">
        <v>274</v>
      </c>
      <c r="B45" t="s">
        <v>262</v>
      </c>
      <c r="C45" t="s">
        <v>42</v>
      </c>
      <c r="D45">
        <v>8</v>
      </c>
      <c r="E45">
        <v>10</v>
      </c>
      <c r="F45" t="s">
        <v>276</v>
      </c>
      <c r="G45">
        <v>1</v>
      </c>
      <c r="H45">
        <v>40</v>
      </c>
      <c r="J45" s="4">
        <f t="shared" si="1"/>
        <v>40</v>
      </c>
    </row>
    <row r="46" spans="1:10" ht="12.75" customHeight="1">
      <c r="A46" t="s">
        <v>274</v>
      </c>
      <c r="B46" t="s">
        <v>262</v>
      </c>
      <c r="C46" t="s">
        <v>42</v>
      </c>
      <c r="D46">
        <v>8</v>
      </c>
      <c r="E46">
        <v>10</v>
      </c>
      <c r="F46" t="s">
        <v>277</v>
      </c>
      <c r="G46">
        <v>1</v>
      </c>
      <c r="H46">
        <v>30</v>
      </c>
      <c r="J46" s="4">
        <f t="shared" si="1"/>
        <v>30</v>
      </c>
    </row>
    <row r="47" spans="1:10" ht="12.75" customHeight="1">
      <c r="A47" t="s">
        <v>278</v>
      </c>
      <c r="B47" t="s">
        <v>279</v>
      </c>
      <c r="C47" t="s">
        <v>113</v>
      </c>
      <c r="D47">
        <v>24</v>
      </c>
      <c r="E47">
        <v>10</v>
      </c>
      <c r="F47" t="s">
        <v>280</v>
      </c>
      <c r="G47">
        <v>0</v>
      </c>
      <c r="H47">
        <v>27</v>
      </c>
      <c r="J47" s="4">
        <f t="shared" si="1"/>
        <v>0</v>
      </c>
    </row>
    <row r="48" spans="1:10" ht="12.75" customHeight="1">
      <c r="A48" t="s">
        <v>278</v>
      </c>
      <c r="B48" t="s">
        <v>279</v>
      </c>
      <c r="C48" t="s">
        <v>113</v>
      </c>
      <c r="D48">
        <v>24</v>
      </c>
      <c r="E48">
        <v>10</v>
      </c>
      <c r="F48" t="s">
        <v>281</v>
      </c>
      <c r="G48">
        <v>1</v>
      </c>
      <c r="H48">
        <v>40</v>
      </c>
      <c r="J48" s="4">
        <f t="shared" si="1"/>
        <v>40</v>
      </c>
    </row>
    <row r="49" spans="1:10" ht="12.75" customHeight="1">
      <c r="A49" t="s">
        <v>278</v>
      </c>
      <c r="B49" t="s">
        <v>279</v>
      </c>
      <c r="C49" t="s">
        <v>113</v>
      </c>
      <c r="D49">
        <v>24</v>
      </c>
      <c r="E49">
        <v>10</v>
      </c>
      <c r="F49" t="s">
        <v>282</v>
      </c>
      <c r="G49">
        <v>1</v>
      </c>
      <c r="H49">
        <v>30</v>
      </c>
      <c r="J49" s="4">
        <f t="shared" si="1"/>
        <v>30</v>
      </c>
    </row>
    <row r="50" spans="1:10" ht="12.75" customHeight="1">
      <c r="A50" t="s">
        <v>283</v>
      </c>
      <c r="B50" t="s">
        <v>284</v>
      </c>
      <c r="C50" t="s">
        <v>52</v>
      </c>
      <c r="D50">
        <v>10</v>
      </c>
      <c r="E50">
        <v>10</v>
      </c>
      <c r="F50" t="s">
        <v>285</v>
      </c>
      <c r="G50">
        <v>1</v>
      </c>
      <c r="H50">
        <v>27</v>
      </c>
      <c r="J50" s="4">
        <f t="shared" si="1"/>
        <v>27</v>
      </c>
    </row>
    <row r="51" spans="1:10" ht="12.75" customHeight="1">
      <c r="A51" t="s">
        <v>283</v>
      </c>
      <c r="B51" t="s">
        <v>284</v>
      </c>
      <c r="C51" t="s">
        <v>52</v>
      </c>
      <c r="D51">
        <v>10</v>
      </c>
      <c r="E51">
        <v>10</v>
      </c>
      <c r="F51" t="s">
        <v>286</v>
      </c>
      <c r="G51">
        <v>1</v>
      </c>
      <c r="H51">
        <v>40</v>
      </c>
      <c r="J51" s="4">
        <f t="shared" si="1"/>
        <v>40</v>
      </c>
    </row>
    <row r="52" spans="1:10" ht="12.75" customHeight="1">
      <c r="A52" t="s">
        <v>283</v>
      </c>
      <c r="B52" t="s">
        <v>284</v>
      </c>
      <c r="C52" t="s">
        <v>52</v>
      </c>
      <c r="D52">
        <v>10</v>
      </c>
      <c r="E52">
        <v>10</v>
      </c>
      <c r="F52" t="s">
        <v>287</v>
      </c>
      <c r="G52">
        <v>1</v>
      </c>
      <c r="H52">
        <v>30</v>
      </c>
      <c r="J52" s="4">
        <f t="shared" si="1"/>
        <v>30</v>
      </c>
    </row>
    <row r="53" spans="1:10" ht="12.75" customHeight="1">
      <c r="A53" t="s">
        <v>288</v>
      </c>
      <c r="B53" t="s">
        <v>289</v>
      </c>
      <c r="C53" t="s">
        <v>101</v>
      </c>
      <c r="D53">
        <v>20</v>
      </c>
      <c r="E53">
        <v>10</v>
      </c>
      <c r="F53" t="s">
        <v>290</v>
      </c>
      <c r="G53">
        <v>0</v>
      </c>
      <c r="H53">
        <v>27</v>
      </c>
      <c r="J53" s="4">
        <f t="shared" si="1"/>
        <v>0</v>
      </c>
    </row>
    <row r="54" spans="1:10" ht="12.75" customHeight="1">
      <c r="A54" t="s">
        <v>288</v>
      </c>
      <c r="B54" t="s">
        <v>289</v>
      </c>
      <c r="C54" t="s">
        <v>101</v>
      </c>
      <c r="D54">
        <v>20</v>
      </c>
      <c r="E54">
        <v>10</v>
      </c>
      <c r="F54" t="s">
        <v>291</v>
      </c>
      <c r="G54">
        <v>1</v>
      </c>
      <c r="H54">
        <v>40</v>
      </c>
      <c r="J54" s="4">
        <f t="shared" si="1"/>
        <v>40</v>
      </c>
    </row>
    <row r="55" spans="1:10" ht="12.75" customHeight="1">
      <c r="A55" t="s">
        <v>288</v>
      </c>
      <c r="B55" t="s">
        <v>289</v>
      </c>
      <c r="C55" t="s">
        <v>101</v>
      </c>
      <c r="D55">
        <v>20</v>
      </c>
      <c r="E55">
        <v>10</v>
      </c>
      <c r="F55" t="s">
        <v>292</v>
      </c>
      <c r="G55">
        <v>1</v>
      </c>
      <c r="H55">
        <v>30</v>
      </c>
      <c r="J55" s="4">
        <f t="shared" si="1"/>
        <v>30</v>
      </c>
    </row>
    <row r="56" spans="1:10" ht="12.75" customHeight="1">
      <c r="A56" t="s">
        <v>293</v>
      </c>
      <c r="B56" t="s">
        <v>289</v>
      </c>
      <c r="C56" t="s">
        <v>101</v>
      </c>
      <c r="D56">
        <v>20</v>
      </c>
      <c r="E56">
        <v>10</v>
      </c>
      <c r="F56" t="s">
        <v>294</v>
      </c>
      <c r="G56">
        <v>0</v>
      </c>
      <c r="H56">
        <v>27</v>
      </c>
      <c r="J56" s="4">
        <f t="shared" si="1"/>
        <v>0</v>
      </c>
    </row>
    <row r="57" spans="1:10" ht="12.75" customHeight="1">
      <c r="A57" t="s">
        <v>293</v>
      </c>
      <c r="B57" t="s">
        <v>289</v>
      </c>
      <c r="C57" t="s">
        <v>101</v>
      </c>
      <c r="D57">
        <v>20</v>
      </c>
      <c r="E57">
        <v>10</v>
      </c>
      <c r="F57" t="s">
        <v>295</v>
      </c>
      <c r="G57">
        <v>1</v>
      </c>
      <c r="H57">
        <v>40</v>
      </c>
      <c r="J57" s="4">
        <f t="shared" si="1"/>
        <v>40</v>
      </c>
    </row>
    <row r="58" spans="1:10" ht="12.75" customHeight="1">
      <c r="A58" t="s">
        <v>293</v>
      </c>
      <c r="B58" t="s">
        <v>289</v>
      </c>
      <c r="C58" t="s">
        <v>101</v>
      </c>
      <c r="D58">
        <v>20</v>
      </c>
      <c r="E58">
        <v>10</v>
      </c>
      <c r="F58" t="s">
        <v>296</v>
      </c>
      <c r="G58">
        <v>1</v>
      </c>
      <c r="H58">
        <v>30</v>
      </c>
      <c r="J58" s="4">
        <f t="shared" si="1"/>
        <v>30</v>
      </c>
    </row>
    <row r="59" spans="1:10" ht="12.75" customHeight="1">
      <c r="A59" t="s">
        <v>297</v>
      </c>
      <c r="B59" t="s">
        <v>298</v>
      </c>
      <c r="C59" t="s">
        <v>57</v>
      </c>
      <c r="D59">
        <v>11</v>
      </c>
      <c r="E59">
        <v>10</v>
      </c>
      <c r="F59" t="s">
        <v>299</v>
      </c>
      <c r="G59">
        <v>1</v>
      </c>
      <c r="H59">
        <v>27</v>
      </c>
      <c r="J59" s="4">
        <f t="shared" si="1"/>
        <v>27</v>
      </c>
    </row>
    <row r="60" spans="1:10" ht="12.75" customHeight="1">
      <c r="A60" t="s">
        <v>297</v>
      </c>
      <c r="B60" t="s">
        <v>298</v>
      </c>
      <c r="C60" t="s">
        <v>57</v>
      </c>
      <c r="D60">
        <v>11</v>
      </c>
      <c r="E60">
        <v>10</v>
      </c>
      <c r="F60" t="s">
        <v>300</v>
      </c>
      <c r="G60">
        <v>1</v>
      </c>
      <c r="H60">
        <v>40</v>
      </c>
      <c r="J60" s="4">
        <f t="shared" si="1"/>
        <v>40</v>
      </c>
    </row>
    <row r="61" spans="1:10" ht="12.75" customHeight="1">
      <c r="A61" t="s">
        <v>297</v>
      </c>
      <c r="B61" t="s">
        <v>298</v>
      </c>
      <c r="C61" t="s">
        <v>57</v>
      </c>
      <c r="D61">
        <v>11</v>
      </c>
      <c r="E61">
        <v>10</v>
      </c>
      <c r="F61" t="s">
        <v>301</v>
      </c>
      <c r="G61">
        <v>1</v>
      </c>
      <c r="H61">
        <v>30</v>
      </c>
      <c r="J61" s="4">
        <f t="shared" si="1"/>
        <v>30</v>
      </c>
    </row>
    <row r="62" spans="1:10" ht="12.75" customHeight="1">
      <c r="A62" t="s">
        <v>302</v>
      </c>
      <c r="B62" t="s">
        <v>303</v>
      </c>
      <c r="C62" t="s">
        <v>47</v>
      </c>
      <c r="D62">
        <v>9</v>
      </c>
      <c r="E62">
        <v>10</v>
      </c>
      <c r="F62" t="s">
        <v>304</v>
      </c>
      <c r="G62">
        <v>1</v>
      </c>
      <c r="H62">
        <v>15</v>
      </c>
      <c r="J62" s="4">
        <f t="shared" si="1"/>
        <v>15</v>
      </c>
    </row>
    <row r="63" spans="1:10" ht="12.75" customHeight="1">
      <c r="A63" t="s">
        <v>302</v>
      </c>
      <c r="B63" t="s">
        <v>303</v>
      </c>
      <c r="C63" t="s">
        <v>47</v>
      </c>
      <c r="D63">
        <v>9</v>
      </c>
      <c r="E63">
        <v>10</v>
      </c>
      <c r="F63" t="s">
        <v>305</v>
      </c>
      <c r="G63">
        <v>1</v>
      </c>
      <c r="H63">
        <v>20</v>
      </c>
      <c r="J63" s="4">
        <f t="shared" si="1"/>
        <v>20</v>
      </c>
    </row>
    <row r="64" spans="1:10" ht="12.75" customHeight="1">
      <c r="A64" t="s">
        <v>302</v>
      </c>
      <c r="B64" t="s">
        <v>303</v>
      </c>
      <c r="C64" t="s">
        <v>47</v>
      </c>
      <c r="D64">
        <v>9</v>
      </c>
      <c r="E64">
        <v>10</v>
      </c>
      <c r="F64" t="s">
        <v>306</v>
      </c>
      <c r="G64">
        <v>1</v>
      </c>
      <c r="H64">
        <v>30</v>
      </c>
      <c r="J64" s="4">
        <f t="shared" si="1"/>
        <v>30</v>
      </c>
    </row>
    <row r="65" spans="1:10" ht="12.75" customHeight="1">
      <c r="A65" t="s">
        <v>307</v>
      </c>
      <c r="B65" t="s">
        <v>303</v>
      </c>
      <c r="C65" t="s">
        <v>47</v>
      </c>
      <c r="D65">
        <v>9</v>
      </c>
      <c r="E65">
        <v>10</v>
      </c>
      <c r="F65" t="s">
        <v>308</v>
      </c>
      <c r="G65">
        <v>1</v>
      </c>
      <c r="H65">
        <v>27</v>
      </c>
      <c r="J65" s="4">
        <f t="shared" si="1"/>
        <v>27</v>
      </c>
    </row>
    <row r="66" spans="1:10" ht="12.75" customHeight="1">
      <c r="A66" t="s">
        <v>307</v>
      </c>
      <c r="B66" t="s">
        <v>303</v>
      </c>
      <c r="C66" t="s">
        <v>47</v>
      </c>
      <c r="D66">
        <v>9</v>
      </c>
      <c r="E66">
        <v>10</v>
      </c>
      <c r="F66" t="s">
        <v>309</v>
      </c>
      <c r="G66">
        <v>1</v>
      </c>
      <c r="H66">
        <v>40</v>
      </c>
      <c r="J66" s="4">
        <f t="shared" ref="J66:J97" si="2">G66*H66</f>
        <v>40</v>
      </c>
    </row>
    <row r="67" spans="1:10" ht="12.75" customHeight="1">
      <c r="A67" t="s">
        <v>307</v>
      </c>
      <c r="B67" t="s">
        <v>303</v>
      </c>
      <c r="C67" t="s">
        <v>47</v>
      </c>
      <c r="D67">
        <v>9</v>
      </c>
      <c r="E67">
        <v>10</v>
      </c>
      <c r="F67" t="s">
        <v>310</v>
      </c>
      <c r="G67">
        <v>1</v>
      </c>
      <c r="H67">
        <v>30</v>
      </c>
      <c r="J67" s="4">
        <f t="shared" si="2"/>
        <v>30</v>
      </c>
    </row>
    <row r="68" spans="1:10" ht="12.75" customHeight="1">
      <c r="A68" t="s">
        <v>311</v>
      </c>
      <c r="B68" t="s">
        <v>303</v>
      </c>
      <c r="C68" t="s">
        <v>47</v>
      </c>
      <c r="D68">
        <v>9</v>
      </c>
      <c r="E68">
        <v>10</v>
      </c>
      <c r="F68" t="s">
        <v>312</v>
      </c>
      <c r="G68">
        <v>1</v>
      </c>
      <c r="H68">
        <v>27</v>
      </c>
      <c r="J68" s="4">
        <f t="shared" si="2"/>
        <v>27</v>
      </c>
    </row>
    <row r="69" spans="1:10" ht="12.75" customHeight="1">
      <c r="A69" t="s">
        <v>311</v>
      </c>
      <c r="B69" t="s">
        <v>303</v>
      </c>
      <c r="C69" t="s">
        <v>47</v>
      </c>
      <c r="D69">
        <v>9</v>
      </c>
      <c r="E69">
        <v>10</v>
      </c>
      <c r="F69" t="s">
        <v>313</v>
      </c>
      <c r="G69">
        <v>1</v>
      </c>
      <c r="H69">
        <v>40</v>
      </c>
      <c r="J69" s="4">
        <f t="shared" si="2"/>
        <v>40</v>
      </c>
    </row>
    <row r="70" spans="1:10" ht="12.75" customHeight="1">
      <c r="A70" t="s">
        <v>311</v>
      </c>
      <c r="B70" t="s">
        <v>303</v>
      </c>
      <c r="C70" t="s">
        <v>47</v>
      </c>
      <c r="D70">
        <v>9</v>
      </c>
      <c r="E70">
        <v>10</v>
      </c>
      <c r="F70" t="s">
        <v>314</v>
      </c>
      <c r="G70">
        <v>1</v>
      </c>
      <c r="H70">
        <v>30</v>
      </c>
      <c r="J70" s="4">
        <f t="shared" si="2"/>
        <v>30</v>
      </c>
    </row>
    <row r="71" spans="1:10" ht="12.75" customHeight="1">
      <c r="A71" t="s">
        <v>315</v>
      </c>
      <c r="B71" t="s">
        <v>316</v>
      </c>
      <c r="C71" t="s">
        <v>62</v>
      </c>
      <c r="D71">
        <v>12</v>
      </c>
      <c r="E71">
        <v>10</v>
      </c>
      <c r="F71" t="s">
        <v>317</v>
      </c>
      <c r="G71">
        <v>0</v>
      </c>
      <c r="H71">
        <v>27</v>
      </c>
      <c r="J71" s="4">
        <f t="shared" si="2"/>
        <v>0</v>
      </c>
    </row>
    <row r="72" spans="1:10" ht="12.75" customHeight="1">
      <c r="A72" t="s">
        <v>315</v>
      </c>
      <c r="B72" t="s">
        <v>316</v>
      </c>
      <c r="C72" t="s">
        <v>62</v>
      </c>
      <c r="D72">
        <v>12</v>
      </c>
      <c r="E72">
        <v>10</v>
      </c>
      <c r="F72" t="s">
        <v>318</v>
      </c>
      <c r="G72">
        <v>1</v>
      </c>
      <c r="H72">
        <v>40</v>
      </c>
      <c r="J72" s="4">
        <f t="shared" si="2"/>
        <v>40</v>
      </c>
    </row>
    <row r="73" spans="1:10" ht="12.75" customHeight="1">
      <c r="A73" t="s">
        <v>315</v>
      </c>
      <c r="B73" t="s">
        <v>316</v>
      </c>
      <c r="C73" t="s">
        <v>62</v>
      </c>
      <c r="D73">
        <v>12</v>
      </c>
      <c r="E73">
        <v>10</v>
      </c>
      <c r="F73" t="s">
        <v>319</v>
      </c>
      <c r="G73">
        <v>1</v>
      </c>
      <c r="H73">
        <v>30</v>
      </c>
      <c r="J73" s="4">
        <f t="shared" si="2"/>
        <v>30</v>
      </c>
    </row>
    <row r="74" spans="1:10" ht="12.75" customHeight="1">
      <c r="A74" t="s">
        <v>320</v>
      </c>
      <c r="B74" t="s">
        <v>321</v>
      </c>
      <c r="C74" t="s">
        <v>67</v>
      </c>
      <c r="D74">
        <v>13</v>
      </c>
      <c r="E74">
        <v>10</v>
      </c>
      <c r="F74" t="s">
        <v>322</v>
      </c>
      <c r="G74">
        <v>1</v>
      </c>
      <c r="H74">
        <v>27</v>
      </c>
      <c r="J74" s="4">
        <f t="shared" si="2"/>
        <v>27</v>
      </c>
    </row>
    <row r="75" spans="1:10" ht="12.75" customHeight="1">
      <c r="A75" t="s">
        <v>320</v>
      </c>
      <c r="B75" t="s">
        <v>321</v>
      </c>
      <c r="C75" t="s">
        <v>67</v>
      </c>
      <c r="D75">
        <v>13</v>
      </c>
      <c r="E75">
        <v>10</v>
      </c>
      <c r="F75" t="s">
        <v>323</v>
      </c>
      <c r="G75">
        <v>1</v>
      </c>
      <c r="H75">
        <v>40</v>
      </c>
      <c r="J75" s="4">
        <f t="shared" si="2"/>
        <v>40</v>
      </c>
    </row>
    <row r="76" spans="1:10" ht="12.75" customHeight="1">
      <c r="A76" t="s">
        <v>320</v>
      </c>
      <c r="B76" t="s">
        <v>321</v>
      </c>
      <c r="C76" t="s">
        <v>67</v>
      </c>
      <c r="D76">
        <v>13</v>
      </c>
      <c r="E76">
        <v>10</v>
      </c>
      <c r="F76" t="s">
        <v>324</v>
      </c>
      <c r="G76">
        <v>1</v>
      </c>
      <c r="H76">
        <v>30</v>
      </c>
      <c r="J76" s="4">
        <f t="shared" si="2"/>
        <v>30</v>
      </c>
    </row>
    <row r="77" spans="1:10" ht="12.75" customHeight="1">
      <c r="A77" t="s">
        <v>325</v>
      </c>
      <c r="B77" t="s">
        <v>321</v>
      </c>
      <c r="C77" t="s">
        <v>67</v>
      </c>
      <c r="D77">
        <v>13</v>
      </c>
      <c r="E77">
        <v>10</v>
      </c>
      <c r="F77" t="s">
        <v>326</v>
      </c>
      <c r="G77">
        <v>1</v>
      </c>
      <c r="H77">
        <v>27</v>
      </c>
      <c r="J77" s="4">
        <f t="shared" si="2"/>
        <v>27</v>
      </c>
    </row>
    <row r="78" spans="1:10" ht="12.75" customHeight="1">
      <c r="A78" t="s">
        <v>325</v>
      </c>
      <c r="B78" t="s">
        <v>321</v>
      </c>
      <c r="C78" t="s">
        <v>67</v>
      </c>
      <c r="D78">
        <v>13</v>
      </c>
      <c r="E78">
        <v>10</v>
      </c>
      <c r="F78" t="s">
        <v>327</v>
      </c>
      <c r="G78">
        <v>1</v>
      </c>
      <c r="H78">
        <v>40</v>
      </c>
      <c r="J78" s="4">
        <f t="shared" si="2"/>
        <v>40</v>
      </c>
    </row>
    <row r="79" spans="1:10" ht="12.75" customHeight="1">
      <c r="A79" t="s">
        <v>325</v>
      </c>
      <c r="B79" t="s">
        <v>321</v>
      </c>
      <c r="C79" t="s">
        <v>67</v>
      </c>
      <c r="D79">
        <v>13</v>
      </c>
      <c r="E79">
        <v>10</v>
      </c>
      <c r="F79" t="s">
        <v>328</v>
      </c>
      <c r="G79">
        <v>1</v>
      </c>
      <c r="H79">
        <v>30</v>
      </c>
      <c r="J79" s="4">
        <f t="shared" si="2"/>
        <v>30</v>
      </c>
    </row>
    <row r="80" spans="1:10" ht="12.75" customHeight="1">
      <c r="A80" t="s">
        <v>329</v>
      </c>
      <c r="B80" t="s">
        <v>330</v>
      </c>
      <c r="C80" t="s">
        <v>77</v>
      </c>
      <c r="D80">
        <v>15</v>
      </c>
      <c r="E80">
        <v>10</v>
      </c>
      <c r="F80" t="s">
        <v>331</v>
      </c>
      <c r="G80">
        <v>1</v>
      </c>
      <c r="H80">
        <v>27</v>
      </c>
      <c r="J80" s="4">
        <f t="shared" si="2"/>
        <v>27</v>
      </c>
    </row>
    <row r="81" spans="1:10" ht="12.75" customHeight="1">
      <c r="A81" t="s">
        <v>329</v>
      </c>
      <c r="B81" t="s">
        <v>330</v>
      </c>
      <c r="C81" t="s">
        <v>77</v>
      </c>
      <c r="D81">
        <v>15</v>
      </c>
      <c r="E81">
        <v>10</v>
      </c>
      <c r="F81" t="s">
        <v>332</v>
      </c>
      <c r="G81">
        <v>1</v>
      </c>
      <c r="H81">
        <v>40</v>
      </c>
      <c r="J81" s="4">
        <f t="shared" si="2"/>
        <v>40</v>
      </c>
    </row>
    <row r="82" spans="1:10" ht="12.75" customHeight="1">
      <c r="A82" t="s">
        <v>329</v>
      </c>
      <c r="B82" t="s">
        <v>330</v>
      </c>
      <c r="C82" t="s">
        <v>77</v>
      </c>
      <c r="D82">
        <v>15</v>
      </c>
      <c r="E82">
        <v>10</v>
      </c>
      <c r="F82" t="s">
        <v>333</v>
      </c>
      <c r="G82">
        <v>1</v>
      </c>
      <c r="H82">
        <v>30</v>
      </c>
      <c r="J82" s="4">
        <f t="shared" si="2"/>
        <v>30</v>
      </c>
    </row>
    <row r="83" spans="1:10" ht="12.75" customHeight="1">
      <c r="A83" t="s">
        <v>334</v>
      </c>
      <c r="B83" t="s">
        <v>330</v>
      </c>
      <c r="C83" t="s">
        <v>77</v>
      </c>
      <c r="D83">
        <v>15</v>
      </c>
      <c r="E83">
        <v>10</v>
      </c>
      <c r="F83" t="s">
        <v>335</v>
      </c>
      <c r="G83">
        <v>1</v>
      </c>
      <c r="H83">
        <v>27</v>
      </c>
      <c r="J83" s="4">
        <f t="shared" si="2"/>
        <v>27</v>
      </c>
    </row>
    <row r="84" spans="1:10" ht="12.75" customHeight="1">
      <c r="A84" t="s">
        <v>334</v>
      </c>
      <c r="B84" t="s">
        <v>330</v>
      </c>
      <c r="C84" t="s">
        <v>77</v>
      </c>
      <c r="D84">
        <v>15</v>
      </c>
      <c r="E84">
        <v>10</v>
      </c>
      <c r="F84" t="s">
        <v>336</v>
      </c>
      <c r="G84">
        <v>1</v>
      </c>
      <c r="H84">
        <v>40</v>
      </c>
      <c r="J84" s="4">
        <f t="shared" si="2"/>
        <v>40</v>
      </c>
    </row>
    <row r="85" spans="1:10" ht="12.75" customHeight="1">
      <c r="A85" t="s">
        <v>334</v>
      </c>
      <c r="B85" t="s">
        <v>330</v>
      </c>
      <c r="C85" t="s">
        <v>77</v>
      </c>
      <c r="D85">
        <v>15</v>
      </c>
      <c r="E85">
        <v>10</v>
      </c>
      <c r="F85" t="s">
        <v>337</v>
      </c>
      <c r="G85">
        <v>1</v>
      </c>
      <c r="H85">
        <v>30</v>
      </c>
      <c r="J85" s="4">
        <f t="shared" si="2"/>
        <v>30</v>
      </c>
    </row>
    <row r="86" spans="1:10" ht="12.75" customHeight="1">
      <c r="A86" t="s">
        <v>338</v>
      </c>
      <c r="B86" t="s">
        <v>339</v>
      </c>
      <c r="C86" t="s">
        <v>72</v>
      </c>
      <c r="D86">
        <v>14</v>
      </c>
      <c r="E86">
        <v>10</v>
      </c>
      <c r="F86" t="s">
        <v>340</v>
      </c>
      <c r="G86">
        <v>1</v>
      </c>
      <c r="H86">
        <v>27</v>
      </c>
      <c r="J86" s="4">
        <f t="shared" si="2"/>
        <v>27</v>
      </c>
    </row>
    <row r="87" spans="1:10" ht="12.75" customHeight="1">
      <c r="A87" t="s">
        <v>338</v>
      </c>
      <c r="B87" t="s">
        <v>339</v>
      </c>
      <c r="C87" t="s">
        <v>72</v>
      </c>
      <c r="D87">
        <v>14</v>
      </c>
      <c r="E87">
        <v>10</v>
      </c>
      <c r="F87" t="s">
        <v>341</v>
      </c>
      <c r="G87">
        <v>1</v>
      </c>
      <c r="H87">
        <v>40</v>
      </c>
      <c r="J87" s="4">
        <f t="shared" si="2"/>
        <v>40</v>
      </c>
    </row>
    <row r="88" spans="1:10" ht="12.75" customHeight="1">
      <c r="A88" t="s">
        <v>338</v>
      </c>
      <c r="B88" t="s">
        <v>339</v>
      </c>
      <c r="C88" t="s">
        <v>72</v>
      </c>
      <c r="D88">
        <v>14</v>
      </c>
      <c r="E88">
        <v>10</v>
      </c>
      <c r="F88" t="s">
        <v>342</v>
      </c>
      <c r="G88">
        <v>1</v>
      </c>
      <c r="H88">
        <v>30</v>
      </c>
      <c r="J88" s="4">
        <f t="shared" si="2"/>
        <v>30</v>
      </c>
    </row>
    <row r="89" spans="1:10" ht="12.75" customHeight="1">
      <c r="A89" t="s">
        <v>343</v>
      </c>
      <c r="B89" t="s">
        <v>339</v>
      </c>
      <c r="C89" t="s">
        <v>72</v>
      </c>
      <c r="D89">
        <v>14</v>
      </c>
      <c r="E89">
        <v>10</v>
      </c>
      <c r="F89" t="s">
        <v>344</v>
      </c>
      <c r="G89">
        <v>1</v>
      </c>
      <c r="H89">
        <v>27</v>
      </c>
      <c r="J89" s="4">
        <f t="shared" si="2"/>
        <v>27</v>
      </c>
    </row>
    <row r="90" spans="1:10" ht="12.75" customHeight="1">
      <c r="A90" t="s">
        <v>343</v>
      </c>
      <c r="B90" t="s">
        <v>339</v>
      </c>
      <c r="C90" t="s">
        <v>72</v>
      </c>
      <c r="D90">
        <v>14</v>
      </c>
      <c r="E90">
        <v>10</v>
      </c>
      <c r="F90" t="s">
        <v>345</v>
      </c>
      <c r="G90">
        <v>1</v>
      </c>
      <c r="H90">
        <v>40</v>
      </c>
      <c r="J90" s="4">
        <f t="shared" si="2"/>
        <v>40</v>
      </c>
    </row>
    <row r="91" spans="1:10" ht="12.75" customHeight="1">
      <c r="A91" t="s">
        <v>343</v>
      </c>
      <c r="B91" t="s">
        <v>339</v>
      </c>
      <c r="C91" t="s">
        <v>72</v>
      </c>
      <c r="D91">
        <v>14</v>
      </c>
      <c r="E91">
        <v>10</v>
      </c>
      <c r="F91" t="s">
        <v>346</v>
      </c>
      <c r="G91">
        <v>1</v>
      </c>
      <c r="H91">
        <v>30</v>
      </c>
      <c r="J91" s="4">
        <f t="shared" si="2"/>
        <v>30</v>
      </c>
    </row>
    <row r="92" spans="1:10" ht="12.75" customHeight="1">
      <c r="A92" t="s">
        <v>347</v>
      </c>
      <c r="B92" t="s">
        <v>348</v>
      </c>
      <c r="C92" t="s">
        <v>82</v>
      </c>
      <c r="D92">
        <v>16</v>
      </c>
      <c r="E92">
        <v>10</v>
      </c>
      <c r="F92" t="s">
        <v>349</v>
      </c>
      <c r="G92">
        <v>1</v>
      </c>
      <c r="H92">
        <v>27</v>
      </c>
      <c r="J92" s="4">
        <f t="shared" si="2"/>
        <v>27</v>
      </c>
    </row>
    <row r="93" spans="1:10" ht="12.75" customHeight="1">
      <c r="A93" t="s">
        <v>347</v>
      </c>
      <c r="B93" t="s">
        <v>348</v>
      </c>
      <c r="C93" t="s">
        <v>82</v>
      </c>
      <c r="D93">
        <v>16</v>
      </c>
      <c r="E93">
        <v>10</v>
      </c>
      <c r="F93" t="s">
        <v>350</v>
      </c>
      <c r="G93">
        <v>1</v>
      </c>
      <c r="H93">
        <v>40</v>
      </c>
      <c r="J93" s="4">
        <f t="shared" si="2"/>
        <v>40</v>
      </c>
    </row>
    <row r="94" spans="1:10" ht="12.75" customHeight="1">
      <c r="A94" t="s">
        <v>347</v>
      </c>
      <c r="B94" t="s">
        <v>348</v>
      </c>
      <c r="C94" t="s">
        <v>82</v>
      </c>
      <c r="D94">
        <v>16</v>
      </c>
      <c r="E94">
        <v>10</v>
      </c>
      <c r="F94" t="s">
        <v>351</v>
      </c>
      <c r="G94">
        <v>1</v>
      </c>
      <c r="H94">
        <v>30</v>
      </c>
      <c r="J94" s="4">
        <f t="shared" si="2"/>
        <v>30</v>
      </c>
    </row>
    <row r="95" spans="1:10" ht="12.75" customHeight="1">
      <c r="A95" t="s">
        <v>352</v>
      </c>
      <c r="B95" t="s">
        <v>353</v>
      </c>
      <c r="C95" t="s">
        <v>172</v>
      </c>
      <c r="D95">
        <v>37</v>
      </c>
      <c r="E95">
        <v>10</v>
      </c>
      <c r="F95" t="s">
        <v>354</v>
      </c>
      <c r="G95">
        <v>1</v>
      </c>
      <c r="H95">
        <v>27</v>
      </c>
      <c r="J95" s="4">
        <f t="shared" si="2"/>
        <v>27</v>
      </c>
    </row>
    <row r="96" spans="1:10" ht="12.75" customHeight="1">
      <c r="A96" t="s">
        <v>352</v>
      </c>
      <c r="B96" t="s">
        <v>353</v>
      </c>
      <c r="C96" t="s">
        <v>172</v>
      </c>
      <c r="D96">
        <v>37</v>
      </c>
      <c r="E96">
        <v>10</v>
      </c>
      <c r="F96" t="s">
        <v>355</v>
      </c>
      <c r="G96">
        <v>1</v>
      </c>
      <c r="H96">
        <v>40</v>
      </c>
      <c r="J96" s="4">
        <f t="shared" si="2"/>
        <v>40</v>
      </c>
    </row>
    <row r="97" spans="1:10" ht="12.75" customHeight="1">
      <c r="A97" t="s">
        <v>352</v>
      </c>
      <c r="B97" t="s">
        <v>353</v>
      </c>
      <c r="C97" t="s">
        <v>172</v>
      </c>
      <c r="D97">
        <v>37</v>
      </c>
      <c r="E97">
        <v>10</v>
      </c>
      <c r="F97" t="s">
        <v>356</v>
      </c>
      <c r="G97">
        <v>1</v>
      </c>
      <c r="H97">
        <v>30</v>
      </c>
      <c r="J97" s="4">
        <f t="shared" si="2"/>
        <v>30</v>
      </c>
    </row>
    <row r="98" spans="1:10" ht="12.75" customHeight="1">
      <c r="A98" t="s">
        <v>357</v>
      </c>
      <c r="B98" t="s">
        <v>358</v>
      </c>
      <c r="C98" t="s">
        <v>22</v>
      </c>
      <c r="D98">
        <v>4</v>
      </c>
      <c r="E98">
        <v>10</v>
      </c>
      <c r="F98" t="s">
        <v>359</v>
      </c>
      <c r="G98">
        <v>1</v>
      </c>
      <c r="H98">
        <v>27</v>
      </c>
      <c r="J98" s="4">
        <f t="shared" ref="J98:J129" si="3">G98*H98</f>
        <v>27</v>
      </c>
    </row>
    <row r="99" spans="1:10" ht="12.75" customHeight="1">
      <c r="A99" t="s">
        <v>357</v>
      </c>
      <c r="B99" t="s">
        <v>358</v>
      </c>
      <c r="C99" t="s">
        <v>22</v>
      </c>
      <c r="D99">
        <v>4</v>
      </c>
      <c r="E99">
        <v>10</v>
      </c>
      <c r="F99" t="s">
        <v>360</v>
      </c>
      <c r="G99">
        <v>1</v>
      </c>
      <c r="H99">
        <v>40</v>
      </c>
      <c r="J99" s="4">
        <f t="shared" si="3"/>
        <v>40</v>
      </c>
    </row>
    <row r="100" spans="1:10" ht="12.75" customHeight="1">
      <c r="A100" t="s">
        <v>357</v>
      </c>
      <c r="B100" t="s">
        <v>358</v>
      </c>
      <c r="C100" t="s">
        <v>22</v>
      </c>
      <c r="D100">
        <v>4</v>
      </c>
      <c r="E100">
        <v>10</v>
      </c>
      <c r="F100" t="s">
        <v>361</v>
      </c>
      <c r="G100">
        <v>1</v>
      </c>
      <c r="H100">
        <v>30</v>
      </c>
      <c r="J100" s="4">
        <f t="shared" si="3"/>
        <v>30</v>
      </c>
    </row>
    <row r="101" spans="1:10" ht="12.75" customHeight="1">
      <c r="A101" t="s">
        <v>362</v>
      </c>
      <c r="B101" t="s">
        <v>363</v>
      </c>
      <c r="C101" t="s">
        <v>92</v>
      </c>
      <c r="D101">
        <v>18</v>
      </c>
      <c r="E101">
        <v>10</v>
      </c>
      <c r="F101" t="s">
        <v>364</v>
      </c>
      <c r="G101">
        <v>1</v>
      </c>
      <c r="H101">
        <v>27</v>
      </c>
      <c r="J101" s="4">
        <f t="shared" si="3"/>
        <v>27</v>
      </c>
    </row>
    <row r="102" spans="1:10" ht="12.75" customHeight="1">
      <c r="A102" t="s">
        <v>362</v>
      </c>
      <c r="B102" t="s">
        <v>363</v>
      </c>
      <c r="C102" t="s">
        <v>92</v>
      </c>
      <c r="D102">
        <v>18</v>
      </c>
      <c r="E102">
        <v>10</v>
      </c>
      <c r="F102" t="s">
        <v>365</v>
      </c>
      <c r="G102">
        <v>1</v>
      </c>
      <c r="H102">
        <v>40</v>
      </c>
      <c r="J102" s="4">
        <f t="shared" si="3"/>
        <v>40</v>
      </c>
    </row>
    <row r="103" spans="1:10" ht="12.75" customHeight="1">
      <c r="A103" t="s">
        <v>362</v>
      </c>
      <c r="B103" t="s">
        <v>363</v>
      </c>
      <c r="C103" t="s">
        <v>92</v>
      </c>
      <c r="D103">
        <v>18</v>
      </c>
      <c r="E103">
        <v>10</v>
      </c>
      <c r="F103" t="s">
        <v>366</v>
      </c>
      <c r="G103">
        <v>1</v>
      </c>
      <c r="H103">
        <v>30</v>
      </c>
      <c r="J103" s="4">
        <f t="shared" si="3"/>
        <v>30</v>
      </c>
    </row>
    <row r="104" spans="1:10" ht="12.75" customHeight="1">
      <c r="A104" t="s">
        <v>367</v>
      </c>
      <c r="B104" t="s">
        <v>363</v>
      </c>
      <c r="C104" t="s">
        <v>92</v>
      </c>
      <c r="D104">
        <v>18</v>
      </c>
      <c r="E104">
        <v>10</v>
      </c>
      <c r="F104" t="s">
        <v>368</v>
      </c>
      <c r="G104">
        <v>0</v>
      </c>
      <c r="H104">
        <v>27</v>
      </c>
      <c r="J104" s="4">
        <f t="shared" si="3"/>
        <v>0</v>
      </c>
    </row>
    <row r="105" spans="1:10" ht="12.75" customHeight="1">
      <c r="A105" t="s">
        <v>367</v>
      </c>
      <c r="B105" t="s">
        <v>363</v>
      </c>
      <c r="C105" t="s">
        <v>92</v>
      </c>
      <c r="D105">
        <v>18</v>
      </c>
      <c r="E105">
        <v>10</v>
      </c>
      <c r="F105" t="s">
        <v>369</v>
      </c>
      <c r="G105">
        <v>1</v>
      </c>
      <c r="H105">
        <v>40</v>
      </c>
      <c r="J105" s="4">
        <f t="shared" si="3"/>
        <v>40</v>
      </c>
    </row>
    <row r="106" spans="1:10" ht="12.75" customHeight="1">
      <c r="A106" t="s">
        <v>367</v>
      </c>
      <c r="B106" t="s">
        <v>363</v>
      </c>
      <c r="C106" t="s">
        <v>92</v>
      </c>
      <c r="D106">
        <v>18</v>
      </c>
      <c r="E106">
        <v>10</v>
      </c>
      <c r="F106" t="s">
        <v>370</v>
      </c>
      <c r="G106">
        <v>1</v>
      </c>
      <c r="H106">
        <v>30</v>
      </c>
      <c r="J106" s="4">
        <f t="shared" si="3"/>
        <v>30</v>
      </c>
    </row>
    <row r="107" spans="1:10" ht="12.75" customHeight="1">
      <c r="A107" t="s">
        <v>371</v>
      </c>
      <c r="B107" t="s">
        <v>372</v>
      </c>
      <c r="C107" t="s">
        <v>105</v>
      </c>
      <c r="D107">
        <v>21</v>
      </c>
      <c r="E107">
        <v>10</v>
      </c>
      <c r="F107" t="s">
        <v>373</v>
      </c>
      <c r="G107">
        <v>0</v>
      </c>
      <c r="H107">
        <v>27</v>
      </c>
      <c r="J107" s="4">
        <f t="shared" si="3"/>
        <v>0</v>
      </c>
    </row>
    <row r="108" spans="1:10" ht="12.75" customHeight="1">
      <c r="A108" t="s">
        <v>371</v>
      </c>
      <c r="B108" t="s">
        <v>372</v>
      </c>
      <c r="C108" t="s">
        <v>105</v>
      </c>
      <c r="D108">
        <v>21</v>
      </c>
      <c r="E108">
        <v>10</v>
      </c>
      <c r="F108" t="s">
        <v>374</v>
      </c>
      <c r="G108">
        <v>1</v>
      </c>
      <c r="H108">
        <v>40</v>
      </c>
      <c r="J108" s="4">
        <f t="shared" si="3"/>
        <v>40</v>
      </c>
    </row>
    <row r="109" spans="1:10" ht="12.75" customHeight="1">
      <c r="A109" t="s">
        <v>371</v>
      </c>
      <c r="B109" t="s">
        <v>372</v>
      </c>
      <c r="C109" t="s">
        <v>105</v>
      </c>
      <c r="D109">
        <v>21</v>
      </c>
      <c r="E109">
        <v>10</v>
      </c>
      <c r="F109" t="s">
        <v>375</v>
      </c>
      <c r="G109">
        <v>1</v>
      </c>
      <c r="H109">
        <v>30</v>
      </c>
      <c r="J109" s="4">
        <f t="shared" si="3"/>
        <v>30</v>
      </c>
    </row>
    <row r="110" spans="1:10" ht="12.75" customHeight="1">
      <c r="A110" t="s">
        <v>376</v>
      </c>
      <c r="B110" t="s">
        <v>372</v>
      </c>
      <c r="C110" t="s">
        <v>105</v>
      </c>
      <c r="D110">
        <v>21</v>
      </c>
      <c r="E110">
        <v>10</v>
      </c>
      <c r="F110" t="s">
        <v>377</v>
      </c>
      <c r="G110">
        <v>1</v>
      </c>
      <c r="H110">
        <v>27</v>
      </c>
      <c r="J110" s="4">
        <f t="shared" si="3"/>
        <v>27</v>
      </c>
    </row>
    <row r="111" spans="1:10" ht="12.75" customHeight="1">
      <c r="A111" t="s">
        <v>376</v>
      </c>
      <c r="B111" t="s">
        <v>372</v>
      </c>
      <c r="C111" t="s">
        <v>105</v>
      </c>
      <c r="D111">
        <v>21</v>
      </c>
      <c r="E111">
        <v>10</v>
      </c>
      <c r="F111" t="s">
        <v>378</v>
      </c>
      <c r="G111">
        <v>1</v>
      </c>
      <c r="H111">
        <v>40</v>
      </c>
      <c r="J111" s="4">
        <f t="shared" si="3"/>
        <v>40</v>
      </c>
    </row>
    <row r="112" spans="1:10" ht="12.75" customHeight="1">
      <c r="A112" t="s">
        <v>376</v>
      </c>
      <c r="B112" t="s">
        <v>372</v>
      </c>
      <c r="C112" t="s">
        <v>105</v>
      </c>
      <c r="D112">
        <v>21</v>
      </c>
      <c r="E112">
        <v>10</v>
      </c>
      <c r="F112" t="s">
        <v>379</v>
      </c>
      <c r="G112">
        <v>1</v>
      </c>
      <c r="H112">
        <v>30</v>
      </c>
      <c r="J112" s="4">
        <f t="shared" si="3"/>
        <v>30</v>
      </c>
    </row>
    <row r="113" spans="1:10" ht="12.75" customHeight="1">
      <c r="A113" t="s">
        <v>380</v>
      </c>
      <c r="B113" t="s">
        <v>381</v>
      </c>
      <c r="C113" t="s">
        <v>96</v>
      </c>
      <c r="D113">
        <v>19</v>
      </c>
      <c r="E113">
        <v>10</v>
      </c>
      <c r="F113" t="s">
        <v>382</v>
      </c>
      <c r="G113">
        <v>0</v>
      </c>
      <c r="H113">
        <v>27</v>
      </c>
      <c r="J113" s="4">
        <f t="shared" si="3"/>
        <v>0</v>
      </c>
    </row>
    <row r="114" spans="1:10" ht="12.75" customHeight="1">
      <c r="A114" t="s">
        <v>380</v>
      </c>
      <c r="B114" t="s">
        <v>381</v>
      </c>
      <c r="C114" t="s">
        <v>96</v>
      </c>
      <c r="D114">
        <v>19</v>
      </c>
      <c r="E114">
        <v>10</v>
      </c>
      <c r="F114" t="s">
        <v>383</v>
      </c>
      <c r="G114">
        <v>1</v>
      </c>
      <c r="H114">
        <v>40</v>
      </c>
      <c r="J114" s="4">
        <f t="shared" si="3"/>
        <v>40</v>
      </c>
    </row>
    <row r="115" spans="1:10" ht="12.75" customHeight="1">
      <c r="A115" t="s">
        <v>380</v>
      </c>
      <c r="B115" t="s">
        <v>381</v>
      </c>
      <c r="C115" t="s">
        <v>96</v>
      </c>
      <c r="D115">
        <v>19</v>
      </c>
      <c r="E115">
        <v>10</v>
      </c>
      <c r="F115" t="s">
        <v>384</v>
      </c>
      <c r="G115">
        <v>1</v>
      </c>
      <c r="H115">
        <v>30</v>
      </c>
      <c r="J115" s="4">
        <f t="shared" si="3"/>
        <v>30</v>
      </c>
    </row>
    <row r="116" spans="1:10" ht="12.75" customHeight="1">
      <c r="A116" t="s">
        <v>385</v>
      </c>
      <c r="B116" t="s">
        <v>381</v>
      </c>
      <c r="C116" t="s">
        <v>96</v>
      </c>
      <c r="D116">
        <v>19</v>
      </c>
      <c r="E116">
        <v>10</v>
      </c>
      <c r="F116" t="s">
        <v>386</v>
      </c>
      <c r="G116">
        <v>0</v>
      </c>
      <c r="H116">
        <v>27</v>
      </c>
      <c r="J116" s="4">
        <f t="shared" si="3"/>
        <v>0</v>
      </c>
    </row>
    <row r="117" spans="1:10" ht="12.75" customHeight="1">
      <c r="A117" t="s">
        <v>385</v>
      </c>
      <c r="B117" t="s">
        <v>381</v>
      </c>
      <c r="C117" t="s">
        <v>96</v>
      </c>
      <c r="D117">
        <v>19</v>
      </c>
      <c r="E117">
        <v>10</v>
      </c>
      <c r="F117" t="s">
        <v>387</v>
      </c>
      <c r="G117">
        <v>1</v>
      </c>
      <c r="H117">
        <v>40</v>
      </c>
      <c r="J117" s="4">
        <f t="shared" si="3"/>
        <v>40</v>
      </c>
    </row>
    <row r="118" spans="1:10" ht="12.75" customHeight="1">
      <c r="A118" t="s">
        <v>385</v>
      </c>
      <c r="B118" t="s">
        <v>381</v>
      </c>
      <c r="C118" t="s">
        <v>96</v>
      </c>
      <c r="D118">
        <v>19</v>
      </c>
      <c r="E118">
        <v>10</v>
      </c>
      <c r="F118" t="s">
        <v>388</v>
      </c>
      <c r="G118">
        <v>1</v>
      </c>
      <c r="H118">
        <v>30</v>
      </c>
      <c r="J118" s="4">
        <f t="shared" si="3"/>
        <v>30</v>
      </c>
    </row>
    <row r="119" spans="1:10" ht="12.75" customHeight="1">
      <c r="A119" t="s">
        <v>389</v>
      </c>
      <c r="B119" t="s">
        <v>390</v>
      </c>
      <c r="C119" t="s">
        <v>118</v>
      </c>
      <c r="D119">
        <v>25</v>
      </c>
      <c r="E119">
        <v>10</v>
      </c>
      <c r="F119" t="s">
        <v>391</v>
      </c>
      <c r="G119">
        <v>1</v>
      </c>
      <c r="H119">
        <v>27</v>
      </c>
      <c r="J119" s="4">
        <f t="shared" si="3"/>
        <v>27</v>
      </c>
    </row>
    <row r="120" spans="1:10" ht="12.75" customHeight="1">
      <c r="A120" t="s">
        <v>389</v>
      </c>
      <c r="B120" t="s">
        <v>390</v>
      </c>
      <c r="C120" t="s">
        <v>118</v>
      </c>
      <c r="D120">
        <v>25</v>
      </c>
      <c r="E120">
        <v>10</v>
      </c>
      <c r="F120" t="s">
        <v>392</v>
      </c>
      <c r="G120">
        <v>1</v>
      </c>
      <c r="H120">
        <v>40</v>
      </c>
      <c r="J120" s="4">
        <f t="shared" si="3"/>
        <v>40</v>
      </c>
    </row>
    <row r="121" spans="1:10" ht="12.75" customHeight="1">
      <c r="A121" t="s">
        <v>389</v>
      </c>
      <c r="B121" t="s">
        <v>390</v>
      </c>
      <c r="C121" t="s">
        <v>118</v>
      </c>
      <c r="D121">
        <v>25</v>
      </c>
      <c r="E121">
        <v>10</v>
      </c>
      <c r="F121" t="s">
        <v>393</v>
      </c>
      <c r="G121">
        <v>1</v>
      </c>
      <c r="H121">
        <v>30</v>
      </c>
      <c r="J121" s="4">
        <f t="shared" si="3"/>
        <v>30</v>
      </c>
    </row>
    <row r="122" spans="1:10" ht="12.75" customHeight="1">
      <c r="A122" t="s">
        <v>394</v>
      </c>
      <c r="B122" t="s">
        <v>390</v>
      </c>
      <c r="C122" t="s">
        <v>118</v>
      </c>
      <c r="D122">
        <v>25</v>
      </c>
      <c r="E122">
        <v>10</v>
      </c>
      <c r="F122" t="s">
        <v>395</v>
      </c>
      <c r="G122">
        <v>1</v>
      </c>
      <c r="H122">
        <v>27</v>
      </c>
      <c r="J122" s="4">
        <f t="shared" si="3"/>
        <v>27</v>
      </c>
    </row>
    <row r="123" spans="1:10" ht="12.75" customHeight="1">
      <c r="A123" t="s">
        <v>394</v>
      </c>
      <c r="B123" t="s">
        <v>390</v>
      </c>
      <c r="C123" t="s">
        <v>118</v>
      </c>
      <c r="D123">
        <v>25</v>
      </c>
      <c r="E123">
        <v>10</v>
      </c>
      <c r="F123" t="s">
        <v>396</v>
      </c>
      <c r="G123">
        <v>1</v>
      </c>
      <c r="H123">
        <v>40</v>
      </c>
      <c r="J123" s="4">
        <f t="shared" si="3"/>
        <v>40</v>
      </c>
    </row>
    <row r="124" spans="1:10" ht="12.75" customHeight="1">
      <c r="A124" t="s">
        <v>394</v>
      </c>
      <c r="B124" t="s">
        <v>390</v>
      </c>
      <c r="C124" t="s">
        <v>118</v>
      </c>
      <c r="D124">
        <v>25</v>
      </c>
      <c r="E124">
        <v>10</v>
      </c>
      <c r="F124" t="s">
        <v>397</v>
      </c>
      <c r="G124">
        <v>1</v>
      </c>
      <c r="H124">
        <v>30</v>
      </c>
      <c r="J124" s="4">
        <f t="shared" si="3"/>
        <v>30</v>
      </c>
    </row>
    <row r="125" spans="1:10" ht="12.75" customHeight="1">
      <c r="A125" t="s">
        <v>398</v>
      </c>
      <c r="B125" t="s">
        <v>399</v>
      </c>
      <c r="C125" t="s">
        <v>87</v>
      </c>
      <c r="D125">
        <v>17</v>
      </c>
      <c r="E125">
        <v>10</v>
      </c>
      <c r="F125" t="s">
        <v>400</v>
      </c>
      <c r="G125">
        <v>1</v>
      </c>
      <c r="H125">
        <v>27</v>
      </c>
      <c r="J125" s="4">
        <f t="shared" si="3"/>
        <v>27</v>
      </c>
    </row>
    <row r="126" spans="1:10" ht="12.75" customHeight="1">
      <c r="A126" t="s">
        <v>398</v>
      </c>
      <c r="B126" t="s">
        <v>399</v>
      </c>
      <c r="C126" t="s">
        <v>87</v>
      </c>
      <c r="D126">
        <v>17</v>
      </c>
      <c r="E126">
        <v>10</v>
      </c>
      <c r="F126" t="s">
        <v>401</v>
      </c>
      <c r="G126">
        <v>1</v>
      </c>
      <c r="H126">
        <v>40</v>
      </c>
      <c r="J126" s="4">
        <f t="shared" si="3"/>
        <v>40</v>
      </c>
    </row>
    <row r="127" spans="1:10" ht="12.75" customHeight="1">
      <c r="A127" t="s">
        <v>398</v>
      </c>
      <c r="B127" t="s">
        <v>399</v>
      </c>
      <c r="C127" t="s">
        <v>87</v>
      </c>
      <c r="D127">
        <v>17</v>
      </c>
      <c r="E127">
        <v>10</v>
      </c>
      <c r="F127" t="s">
        <v>402</v>
      </c>
      <c r="G127">
        <v>1</v>
      </c>
      <c r="H127">
        <v>30</v>
      </c>
      <c r="J127" s="4">
        <f t="shared" si="3"/>
        <v>30</v>
      </c>
    </row>
    <row r="128" spans="1:10" ht="12.75" customHeight="1">
      <c r="A128" t="s">
        <v>261</v>
      </c>
      <c r="B128" t="s">
        <v>403</v>
      </c>
      <c r="C128" t="s">
        <v>87</v>
      </c>
      <c r="D128">
        <v>17</v>
      </c>
      <c r="E128">
        <v>10</v>
      </c>
      <c r="F128" t="s">
        <v>404</v>
      </c>
      <c r="G128">
        <v>1</v>
      </c>
      <c r="H128">
        <v>27</v>
      </c>
      <c r="J128" s="4">
        <f t="shared" si="3"/>
        <v>27</v>
      </c>
    </row>
    <row r="129" spans="1:10" ht="12.75" customHeight="1">
      <c r="A129" t="s">
        <v>261</v>
      </c>
      <c r="B129" t="s">
        <v>403</v>
      </c>
      <c r="C129" t="s">
        <v>87</v>
      </c>
      <c r="D129">
        <v>17</v>
      </c>
      <c r="E129">
        <v>10</v>
      </c>
      <c r="F129" t="s">
        <v>405</v>
      </c>
      <c r="G129">
        <v>1</v>
      </c>
      <c r="H129">
        <v>40</v>
      </c>
      <c r="J129" s="4">
        <f t="shared" si="3"/>
        <v>40</v>
      </c>
    </row>
    <row r="130" spans="1:10" ht="12.75" customHeight="1">
      <c r="A130" t="s">
        <v>261</v>
      </c>
      <c r="B130" t="s">
        <v>403</v>
      </c>
      <c r="C130" t="s">
        <v>87</v>
      </c>
      <c r="D130">
        <v>17</v>
      </c>
      <c r="E130">
        <v>10</v>
      </c>
      <c r="F130" t="s">
        <v>406</v>
      </c>
      <c r="G130">
        <v>1</v>
      </c>
      <c r="H130">
        <v>30</v>
      </c>
      <c r="J130" s="4">
        <f t="shared" ref="J130:J161" si="4">G130*H130</f>
        <v>30</v>
      </c>
    </row>
    <row r="131" spans="1:10" ht="12.75" customHeight="1">
      <c r="A131" t="s">
        <v>261</v>
      </c>
      <c r="B131" t="s">
        <v>403</v>
      </c>
      <c r="C131" t="s">
        <v>87</v>
      </c>
      <c r="D131">
        <v>17</v>
      </c>
      <c r="E131">
        <v>10</v>
      </c>
      <c r="F131" t="s">
        <v>407</v>
      </c>
      <c r="G131">
        <v>1</v>
      </c>
      <c r="H131">
        <v>15</v>
      </c>
      <c r="J131" s="4">
        <f t="shared" si="4"/>
        <v>15</v>
      </c>
    </row>
    <row r="132" spans="1:10" ht="12.75" customHeight="1">
      <c r="A132" t="s">
        <v>408</v>
      </c>
      <c r="B132" t="s">
        <v>409</v>
      </c>
      <c r="C132" t="s">
        <v>158</v>
      </c>
      <c r="D132">
        <v>34</v>
      </c>
      <c r="E132">
        <v>10</v>
      </c>
      <c r="F132" t="s">
        <v>410</v>
      </c>
      <c r="G132">
        <v>0</v>
      </c>
      <c r="H132">
        <v>27</v>
      </c>
      <c r="J132" s="4">
        <f t="shared" si="4"/>
        <v>0</v>
      </c>
    </row>
    <row r="133" spans="1:10" ht="12.75" customHeight="1">
      <c r="A133" t="s">
        <v>408</v>
      </c>
      <c r="B133" t="s">
        <v>409</v>
      </c>
      <c r="C133" t="s">
        <v>158</v>
      </c>
      <c r="D133">
        <v>34</v>
      </c>
      <c r="E133">
        <v>10</v>
      </c>
      <c r="F133" t="s">
        <v>411</v>
      </c>
      <c r="G133">
        <v>1</v>
      </c>
      <c r="H133">
        <v>40</v>
      </c>
      <c r="J133" s="4">
        <f t="shared" si="4"/>
        <v>40</v>
      </c>
    </row>
    <row r="134" spans="1:10" ht="12.75" customHeight="1">
      <c r="A134" t="s">
        <v>408</v>
      </c>
      <c r="B134" t="s">
        <v>409</v>
      </c>
      <c r="C134" t="s">
        <v>158</v>
      </c>
      <c r="D134">
        <v>34</v>
      </c>
      <c r="E134">
        <v>10</v>
      </c>
      <c r="F134" t="s">
        <v>412</v>
      </c>
      <c r="G134">
        <v>1</v>
      </c>
      <c r="H134">
        <v>30</v>
      </c>
      <c r="J134" s="4">
        <f t="shared" si="4"/>
        <v>30</v>
      </c>
    </row>
    <row r="135" spans="1:10" ht="12.75" customHeight="1">
      <c r="A135" t="s">
        <v>413</v>
      </c>
      <c r="B135" t="s">
        <v>414</v>
      </c>
      <c r="C135" t="s">
        <v>154</v>
      </c>
      <c r="D135">
        <v>33</v>
      </c>
      <c r="E135">
        <v>10</v>
      </c>
      <c r="F135" t="s">
        <v>415</v>
      </c>
      <c r="G135">
        <v>1</v>
      </c>
      <c r="H135">
        <v>15</v>
      </c>
      <c r="J135" s="4">
        <f t="shared" si="4"/>
        <v>15</v>
      </c>
    </row>
    <row r="136" spans="1:10" ht="12.75" customHeight="1">
      <c r="A136" t="s">
        <v>413</v>
      </c>
      <c r="B136" t="s">
        <v>414</v>
      </c>
      <c r="C136" t="s">
        <v>154</v>
      </c>
      <c r="D136">
        <v>33</v>
      </c>
      <c r="E136">
        <v>10</v>
      </c>
      <c r="F136" t="s">
        <v>416</v>
      </c>
      <c r="G136">
        <v>1</v>
      </c>
      <c r="H136">
        <v>25</v>
      </c>
      <c r="J136" s="4">
        <f t="shared" si="4"/>
        <v>25</v>
      </c>
    </row>
    <row r="137" spans="1:10" ht="12.75" customHeight="1">
      <c r="A137" t="s">
        <v>413</v>
      </c>
      <c r="B137" t="s">
        <v>414</v>
      </c>
      <c r="C137" t="s">
        <v>154</v>
      </c>
      <c r="D137">
        <v>33</v>
      </c>
      <c r="E137">
        <v>10</v>
      </c>
      <c r="F137" t="s">
        <v>417</v>
      </c>
      <c r="G137">
        <v>1</v>
      </c>
      <c r="H137">
        <v>20</v>
      </c>
      <c r="J137" s="4">
        <f t="shared" si="4"/>
        <v>20</v>
      </c>
    </row>
    <row r="138" spans="1:10" ht="12.75" customHeight="1">
      <c r="A138" t="s">
        <v>418</v>
      </c>
      <c r="B138" t="s">
        <v>414</v>
      </c>
      <c r="C138" t="s">
        <v>154</v>
      </c>
      <c r="D138">
        <v>33</v>
      </c>
      <c r="E138">
        <v>10</v>
      </c>
      <c r="F138" t="s">
        <v>419</v>
      </c>
      <c r="G138">
        <v>1</v>
      </c>
      <c r="H138">
        <v>27</v>
      </c>
      <c r="J138" s="4">
        <f t="shared" si="4"/>
        <v>27</v>
      </c>
    </row>
    <row r="139" spans="1:10" ht="12.75" customHeight="1">
      <c r="A139" t="s">
        <v>418</v>
      </c>
      <c r="B139" t="s">
        <v>414</v>
      </c>
      <c r="C139" t="s">
        <v>154</v>
      </c>
      <c r="D139">
        <v>33</v>
      </c>
      <c r="E139">
        <v>10</v>
      </c>
      <c r="F139" t="s">
        <v>420</v>
      </c>
      <c r="G139">
        <v>1</v>
      </c>
      <c r="H139">
        <v>40</v>
      </c>
      <c r="J139" s="4">
        <f t="shared" si="4"/>
        <v>40</v>
      </c>
    </row>
    <row r="140" spans="1:10" ht="12.75" customHeight="1">
      <c r="A140" t="s">
        <v>418</v>
      </c>
      <c r="B140" t="s">
        <v>414</v>
      </c>
      <c r="C140" t="s">
        <v>154</v>
      </c>
      <c r="D140">
        <v>33</v>
      </c>
      <c r="E140">
        <v>10</v>
      </c>
      <c r="F140" t="s">
        <v>421</v>
      </c>
      <c r="G140">
        <v>1</v>
      </c>
      <c r="H140">
        <v>30</v>
      </c>
      <c r="J140" s="4">
        <f t="shared" si="4"/>
        <v>30</v>
      </c>
    </row>
    <row r="141" spans="1:10" ht="12.75" customHeight="1">
      <c r="A141" t="s">
        <v>422</v>
      </c>
      <c r="B141" t="s">
        <v>423</v>
      </c>
      <c r="C141" t="s">
        <v>127</v>
      </c>
      <c r="D141">
        <v>27</v>
      </c>
      <c r="E141">
        <v>10</v>
      </c>
      <c r="F141" t="s">
        <v>424</v>
      </c>
      <c r="G141">
        <v>1</v>
      </c>
      <c r="H141">
        <v>27</v>
      </c>
      <c r="J141" s="4">
        <f t="shared" si="4"/>
        <v>27</v>
      </c>
    </row>
    <row r="142" spans="1:10" ht="12.75" customHeight="1">
      <c r="A142" t="s">
        <v>422</v>
      </c>
      <c r="B142" t="s">
        <v>423</v>
      </c>
      <c r="C142" t="s">
        <v>127</v>
      </c>
      <c r="D142">
        <v>27</v>
      </c>
      <c r="E142">
        <v>10</v>
      </c>
      <c r="F142" t="s">
        <v>425</v>
      </c>
      <c r="G142">
        <v>1</v>
      </c>
      <c r="H142">
        <v>40</v>
      </c>
      <c r="J142" s="4">
        <f t="shared" si="4"/>
        <v>40</v>
      </c>
    </row>
    <row r="143" spans="1:10" ht="12.75" customHeight="1">
      <c r="A143" t="s">
        <v>422</v>
      </c>
      <c r="B143" t="s">
        <v>423</v>
      </c>
      <c r="C143" t="s">
        <v>127</v>
      </c>
      <c r="D143">
        <v>27</v>
      </c>
      <c r="E143">
        <v>10</v>
      </c>
      <c r="F143" t="s">
        <v>426</v>
      </c>
      <c r="G143">
        <v>1</v>
      </c>
      <c r="H143">
        <v>30</v>
      </c>
      <c r="J143" s="4">
        <f t="shared" si="4"/>
        <v>30</v>
      </c>
    </row>
    <row r="144" spans="1:10" ht="12.75" customHeight="1">
      <c r="A144" t="s">
        <v>427</v>
      </c>
      <c r="B144" t="s">
        <v>423</v>
      </c>
      <c r="C144" t="s">
        <v>127</v>
      </c>
      <c r="D144">
        <v>27</v>
      </c>
      <c r="E144">
        <v>10</v>
      </c>
      <c r="F144" t="s">
        <v>428</v>
      </c>
      <c r="G144">
        <v>1</v>
      </c>
      <c r="H144">
        <v>27</v>
      </c>
      <c r="J144" s="4">
        <f t="shared" si="4"/>
        <v>27</v>
      </c>
    </row>
    <row r="145" spans="1:10" ht="12.75" customHeight="1">
      <c r="A145" t="s">
        <v>427</v>
      </c>
      <c r="B145" t="s">
        <v>423</v>
      </c>
      <c r="C145" t="s">
        <v>127</v>
      </c>
      <c r="D145">
        <v>27</v>
      </c>
      <c r="E145">
        <v>10</v>
      </c>
      <c r="F145" t="s">
        <v>429</v>
      </c>
      <c r="G145">
        <v>1</v>
      </c>
      <c r="H145">
        <v>40</v>
      </c>
      <c r="J145" s="4">
        <f t="shared" si="4"/>
        <v>40</v>
      </c>
    </row>
    <row r="146" spans="1:10" ht="12.75" customHeight="1">
      <c r="A146" t="s">
        <v>427</v>
      </c>
      <c r="B146" t="s">
        <v>423</v>
      </c>
      <c r="C146" t="s">
        <v>127</v>
      </c>
      <c r="D146">
        <v>27</v>
      </c>
      <c r="E146">
        <v>10</v>
      </c>
      <c r="F146" t="s">
        <v>430</v>
      </c>
      <c r="G146">
        <v>1</v>
      </c>
      <c r="H146">
        <v>30</v>
      </c>
      <c r="J146" s="4">
        <f t="shared" si="4"/>
        <v>30</v>
      </c>
    </row>
    <row r="147" spans="1:10" ht="12.75" customHeight="1">
      <c r="A147" t="s">
        <v>431</v>
      </c>
      <c r="B147" t="s">
        <v>432</v>
      </c>
      <c r="C147" t="s">
        <v>122</v>
      </c>
      <c r="D147">
        <v>26</v>
      </c>
      <c r="E147">
        <v>10</v>
      </c>
      <c r="F147" t="s">
        <v>433</v>
      </c>
      <c r="G147">
        <v>1</v>
      </c>
      <c r="H147">
        <v>27</v>
      </c>
      <c r="J147" s="4">
        <f t="shared" si="4"/>
        <v>27</v>
      </c>
    </row>
    <row r="148" spans="1:10" ht="12.75" customHeight="1">
      <c r="A148" t="s">
        <v>431</v>
      </c>
      <c r="B148" t="s">
        <v>432</v>
      </c>
      <c r="C148" t="s">
        <v>122</v>
      </c>
      <c r="D148">
        <v>26</v>
      </c>
      <c r="E148">
        <v>10</v>
      </c>
      <c r="F148" t="s">
        <v>434</v>
      </c>
      <c r="G148">
        <v>1</v>
      </c>
      <c r="H148">
        <v>40</v>
      </c>
      <c r="J148" s="4">
        <f t="shared" si="4"/>
        <v>40</v>
      </c>
    </row>
    <row r="149" spans="1:10" ht="12.75" customHeight="1">
      <c r="A149" t="s">
        <v>431</v>
      </c>
      <c r="B149" t="s">
        <v>432</v>
      </c>
      <c r="C149" t="s">
        <v>122</v>
      </c>
      <c r="D149">
        <v>26</v>
      </c>
      <c r="E149">
        <v>10</v>
      </c>
      <c r="F149" t="s">
        <v>435</v>
      </c>
      <c r="G149">
        <v>1</v>
      </c>
      <c r="H149">
        <v>30</v>
      </c>
      <c r="J149" s="4">
        <f t="shared" si="4"/>
        <v>30</v>
      </c>
    </row>
    <row r="150" spans="1:10" ht="12.75" customHeight="1">
      <c r="A150" t="s">
        <v>436</v>
      </c>
      <c r="B150" t="s">
        <v>437</v>
      </c>
      <c r="C150" t="s">
        <v>131</v>
      </c>
      <c r="D150">
        <v>28</v>
      </c>
      <c r="E150">
        <v>10</v>
      </c>
      <c r="F150" t="s">
        <v>438</v>
      </c>
      <c r="G150">
        <v>1</v>
      </c>
      <c r="H150">
        <v>27</v>
      </c>
      <c r="J150" s="4">
        <f t="shared" si="4"/>
        <v>27</v>
      </c>
    </row>
    <row r="151" spans="1:10" ht="12.75" customHeight="1">
      <c r="A151" t="s">
        <v>436</v>
      </c>
      <c r="B151" t="s">
        <v>437</v>
      </c>
      <c r="C151" t="s">
        <v>131</v>
      </c>
      <c r="D151">
        <v>28</v>
      </c>
      <c r="E151">
        <v>10</v>
      </c>
      <c r="F151" t="s">
        <v>439</v>
      </c>
      <c r="G151">
        <v>1</v>
      </c>
      <c r="H151">
        <v>40</v>
      </c>
      <c r="J151" s="4">
        <f t="shared" si="4"/>
        <v>40</v>
      </c>
    </row>
    <row r="152" spans="1:10" ht="12.75" customHeight="1">
      <c r="A152" t="s">
        <v>436</v>
      </c>
      <c r="B152" t="s">
        <v>437</v>
      </c>
      <c r="C152" t="s">
        <v>131</v>
      </c>
      <c r="D152">
        <v>28</v>
      </c>
      <c r="E152">
        <v>10</v>
      </c>
      <c r="F152" t="s">
        <v>440</v>
      </c>
      <c r="G152">
        <v>1</v>
      </c>
      <c r="H152">
        <v>30</v>
      </c>
      <c r="J152" s="4">
        <f t="shared" si="4"/>
        <v>30</v>
      </c>
    </row>
    <row r="153" spans="1:10" ht="12.75" customHeight="1">
      <c r="A153" t="s">
        <v>436</v>
      </c>
      <c r="B153" t="s">
        <v>437</v>
      </c>
      <c r="C153" t="s">
        <v>131</v>
      </c>
      <c r="D153">
        <v>28</v>
      </c>
      <c r="E153">
        <v>10</v>
      </c>
      <c r="F153" t="s">
        <v>441</v>
      </c>
      <c r="G153">
        <v>1</v>
      </c>
      <c r="H153">
        <v>20</v>
      </c>
      <c r="J153" s="4">
        <f t="shared" si="4"/>
        <v>20</v>
      </c>
    </row>
    <row r="154" spans="1:10" ht="12.75" customHeight="1">
      <c r="A154" t="s">
        <v>442</v>
      </c>
      <c r="B154" t="s">
        <v>443</v>
      </c>
      <c r="C154" t="s">
        <v>140</v>
      </c>
      <c r="D154">
        <v>30</v>
      </c>
      <c r="E154">
        <v>10</v>
      </c>
      <c r="F154" t="s">
        <v>444</v>
      </c>
      <c r="G154">
        <v>1</v>
      </c>
      <c r="H154">
        <v>27</v>
      </c>
      <c r="J154" s="4">
        <f t="shared" si="4"/>
        <v>27</v>
      </c>
    </row>
    <row r="155" spans="1:10" ht="12.75" customHeight="1">
      <c r="A155" t="s">
        <v>442</v>
      </c>
      <c r="B155" t="s">
        <v>443</v>
      </c>
      <c r="C155" t="s">
        <v>140</v>
      </c>
      <c r="D155">
        <v>30</v>
      </c>
      <c r="E155">
        <v>10</v>
      </c>
      <c r="F155" t="s">
        <v>445</v>
      </c>
      <c r="G155">
        <v>1</v>
      </c>
      <c r="H155">
        <v>40</v>
      </c>
      <c r="J155" s="4">
        <f t="shared" si="4"/>
        <v>40</v>
      </c>
    </row>
    <row r="156" spans="1:10" ht="12.75" customHeight="1">
      <c r="A156" t="s">
        <v>442</v>
      </c>
      <c r="B156" t="s">
        <v>443</v>
      </c>
      <c r="C156" t="s">
        <v>140</v>
      </c>
      <c r="D156">
        <v>30</v>
      </c>
      <c r="E156">
        <v>10</v>
      </c>
      <c r="F156" t="s">
        <v>446</v>
      </c>
      <c r="G156">
        <v>1</v>
      </c>
      <c r="H156">
        <v>30</v>
      </c>
      <c r="J156" s="4">
        <f t="shared" si="4"/>
        <v>30</v>
      </c>
    </row>
    <row r="157" spans="1:10" ht="12.75" customHeight="1">
      <c r="A157" t="s">
        <v>447</v>
      </c>
      <c r="B157" t="s">
        <v>448</v>
      </c>
      <c r="C157" t="s">
        <v>145</v>
      </c>
      <c r="D157">
        <v>31</v>
      </c>
      <c r="E157">
        <v>10</v>
      </c>
      <c r="F157" t="s">
        <v>449</v>
      </c>
      <c r="G157">
        <v>1</v>
      </c>
      <c r="H157">
        <v>15</v>
      </c>
      <c r="J157" s="4">
        <f t="shared" si="4"/>
        <v>15</v>
      </c>
    </row>
    <row r="158" spans="1:10" ht="12.75" customHeight="1">
      <c r="A158" t="s">
        <v>447</v>
      </c>
      <c r="B158" t="s">
        <v>448</v>
      </c>
      <c r="C158" t="s">
        <v>145</v>
      </c>
      <c r="D158">
        <v>31</v>
      </c>
      <c r="E158">
        <v>10</v>
      </c>
      <c r="F158" t="s">
        <v>450</v>
      </c>
      <c r="G158">
        <v>1</v>
      </c>
      <c r="H158">
        <v>25</v>
      </c>
      <c r="J158" s="4">
        <f t="shared" si="4"/>
        <v>25</v>
      </c>
    </row>
    <row r="159" spans="1:10" ht="12.75" customHeight="1">
      <c r="A159" t="s">
        <v>447</v>
      </c>
      <c r="B159" t="s">
        <v>448</v>
      </c>
      <c r="C159" t="s">
        <v>145</v>
      </c>
      <c r="D159">
        <v>31</v>
      </c>
      <c r="E159">
        <v>10</v>
      </c>
      <c r="F159" t="s">
        <v>451</v>
      </c>
      <c r="G159">
        <v>1</v>
      </c>
      <c r="H159">
        <v>20</v>
      </c>
      <c r="J159" s="4">
        <f t="shared" si="4"/>
        <v>20</v>
      </c>
    </row>
    <row r="160" spans="1:10" ht="12.75" customHeight="1">
      <c r="A160" t="s">
        <v>452</v>
      </c>
      <c r="B160" t="s">
        <v>448</v>
      </c>
      <c r="C160" t="s">
        <v>145</v>
      </c>
      <c r="D160">
        <v>31</v>
      </c>
      <c r="E160">
        <v>10</v>
      </c>
      <c r="F160" t="s">
        <v>453</v>
      </c>
      <c r="G160">
        <v>1</v>
      </c>
      <c r="H160">
        <v>27</v>
      </c>
      <c r="J160" s="4">
        <f t="shared" si="4"/>
        <v>27</v>
      </c>
    </row>
    <row r="161" spans="1:10" ht="12.75" customHeight="1">
      <c r="A161" t="s">
        <v>452</v>
      </c>
      <c r="B161" t="s">
        <v>448</v>
      </c>
      <c r="C161" t="s">
        <v>145</v>
      </c>
      <c r="D161">
        <v>31</v>
      </c>
      <c r="E161">
        <v>10</v>
      </c>
      <c r="F161" t="s">
        <v>454</v>
      </c>
      <c r="G161">
        <v>1</v>
      </c>
      <c r="H161">
        <v>40</v>
      </c>
      <c r="J161" s="4">
        <f t="shared" si="4"/>
        <v>40</v>
      </c>
    </row>
    <row r="162" spans="1:10" ht="12.75" customHeight="1">
      <c r="A162" t="s">
        <v>452</v>
      </c>
      <c r="B162" t="s">
        <v>448</v>
      </c>
      <c r="C162" t="s">
        <v>145</v>
      </c>
      <c r="D162">
        <v>31</v>
      </c>
      <c r="E162">
        <v>10</v>
      </c>
      <c r="F162" t="s">
        <v>455</v>
      </c>
      <c r="G162">
        <v>1</v>
      </c>
      <c r="H162">
        <v>30</v>
      </c>
      <c r="J162" s="4">
        <f t="shared" ref="J162:J183" si="5">G162*H162</f>
        <v>30</v>
      </c>
    </row>
    <row r="163" spans="1:10" ht="12.75" customHeight="1">
      <c r="A163" t="s">
        <v>456</v>
      </c>
      <c r="B163" t="s">
        <v>316</v>
      </c>
      <c r="C163" t="s">
        <v>109</v>
      </c>
      <c r="D163">
        <v>22</v>
      </c>
      <c r="E163">
        <v>10</v>
      </c>
      <c r="F163" t="s">
        <v>457</v>
      </c>
      <c r="G163">
        <v>1</v>
      </c>
      <c r="H163">
        <v>27</v>
      </c>
      <c r="J163" s="4">
        <f t="shared" si="5"/>
        <v>27</v>
      </c>
    </row>
    <row r="164" spans="1:10" ht="12.75" customHeight="1">
      <c r="A164" t="s">
        <v>456</v>
      </c>
      <c r="B164" t="s">
        <v>316</v>
      </c>
      <c r="C164" t="s">
        <v>109</v>
      </c>
      <c r="D164">
        <v>22</v>
      </c>
      <c r="E164">
        <v>10</v>
      </c>
      <c r="F164" t="s">
        <v>458</v>
      </c>
      <c r="G164">
        <v>1</v>
      </c>
      <c r="H164">
        <v>40</v>
      </c>
      <c r="J164" s="4">
        <f t="shared" si="5"/>
        <v>40</v>
      </c>
    </row>
    <row r="165" spans="1:10" ht="12.75" customHeight="1">
      <c r="A165" t="s">
        <v>456</v>
      </c>
      <c r="B165" t="s">
        <v>316</v>
      </c>
      <c r="C165" t="s">
        <v>109</v>
      </c>
      <c r="D165">
        <v>22</v>
      </c>
      <c r="E165">
        <v>10</v>
      </c>
      <c r="F165" t="s">
        <v>459</v>
      </c>
      <c r="G165">
        <v>1</v>
      </c>
      <c r="H165">
        <v>30</v>
      </c>
      <c r="J165" s="4">
        <f t="shared" si="5"/>
        <v>30</v>
      </c>
    </row>
    <row r="166" spans="1:10" ht="12.75" customHeight="1">
      <c r="A166" t="s">
        <v>460</v>
      </c>
      <c r="B166" t="s">
        <v>316</v>
      </c>
      <c r="C166" t="s">
        <v>109</v>
      </c>
      <c r="D166">
        <v>22</v>
      </c>
      <c r="E166">
        <v>10</v>
      </c>
      <c r="F166" t="s">
        <v>461</v>
      </c>
      <c r="G166">
        <v>1</v>
      </c>
      <c r="H166">
        <v>27</v>
      </c>
      <c r="J166" s="4">
        <f t="shared" si="5"/>
        <v>27</v>
      </c>
    </row>
    <row r="167" spans="1:10" ht="12.75" customHeight="1">
      <c r="A167" t="s">
        <v>460</v>
      </c>
      <c r="B167" t="s">
        <v>316</v>
      </c>
      <c r="C167" t="s">
        <v>109</v>
      </c>
      <c r="D167">
        <v>22</v>
      </c>
      <c r="E167">
        <v>10</v>
      </c>
      <c r="F167" t="s">
        <v>462</v>
      </c>
      <c r="G167">
        <v>1</v>
      </c>
      <c r="H167">
        <v>40</v>
      </c>
      <c r="J167" s="4">
        <f t="shared" si="5"/>
        <v>40</v>
      </c>
    </row>
    <row r="168" spans="1:10" ht="12.75" customHeight="1">
      <c r="A168" t="s">
        <v>460</v>
      </c>
      <c r="B168" t="s">
        <v>316</v>
      </c>
      <c r="C168" t="s">
        <v>109</v>
      </c>
      <c r="D168">
        <v>22</v>
      </c>
      <c r="E168">
        <v>10</v>
      </c>
      <c r="F168" t="s">
        <v>463</v>
      </c>
      <c r="G168">
        <v>1</v>
      </c>
      <c r="H168">
        <v>30</v>
      </c>
      <c r="J168" s="4">
        <f t="shared" si="5"/>
        <v>30</v>
      </c>
    </row>
    <row r="169" spans="1:10" ht="12.75" customHeight="1">
      <c r="A169" t="s">
        <v>464</v>
      </c>
      <c r="B169" t="s">
        <v>465</v>
      </c>
      <c r="C169" t="s">
        <v>162</v>
      </c>
      <c r="D169">
        <v>35</v>
      </c>
      <c r="E169">
        <v>10</v>
      </c>
      <c r="F169" t="s">
        <v>466</v>
      </c>
      <c r="G169">
        <v>0</v>
      </c>
      <c r="H169">
        <v>27</v>
      </c>
      <c r="J169" s="4">
        <f t="shared" si="5"/>
        <v>0</v>
      </c>
    </row>
    <row r="170" spans="1:10" ht="12.75" customHeight="1">
      <c r="A170" t="s">
        <v>464</v>
      </c>
      <c r="B170" t="s">
        <v>465</v>
      </c>
      <c r="C170" t="s">
        <v>162</v>
      </c>
      <c r="D170">
        <v>35</v>
      </c>
      <c r="E170">
        <v>10</v>
      </c>
      <c r="F170" t="s">
        <v>467</v>
      </c>
      <c r="G170">
        <v>1</v>
      </c>
      <c r="H170">
        <v>40</v>
      </c>
      <c r="J170" s="4">
        <f t="shared" si="5"/>
        <v>40</v>
      </c>
    </row>
    <row r="171" spans="1:10" ht="12.75" customHeight="1">
      <c r="A171" t="s">
        <v>464</v>
      </c>
      <c r="B171" t="s">
        <v>465</v>
      </c>
      <c r="C171" t="s">
        <v>162</v>
      </c>
      <c r="D171">
        <v>35</v>
      </c>
      <c r="E171">
        <v>10</v>
      </c>
      <c r="F171" t="s">
        <v>468</v>
      </c>
      <c r="G171">
        <v>1</v>
      </c>
      <c r="H171">
        <v>30</v>
      </c>
      <c r="J171" s="4">
        <f t="shared" si="5"/>
        <v>30</v>
      </c>
    </row>
    <row r="172" spans="1:10" ht="12.75" customHeight="1">
      <c r="A172" t="s">
        <v>469</v>
      </c>
      <c r="B172" t="s">
        <v>465</v>
      </c>
      <c r="C172" t="s">
        <v>162</v>
      </c>
      <c r="D172">
        <v>35</v>
      </c>
      <c r="E172">
        <v>10</v>
      </c>
      <c r="F172" t="s">
        <v>470</v>
      </c>
      <c r="G172">
        <v>1</v>
      </c>
      <c r="H172">
        <v>27</v>
      </c>
      <c r="J172" s="4">
        <f t="shared" si="5"/>
        <v>27</v>
      </c>
    </row>
    <row r="173" spans="1:10" ht="12.75" customHeight="1">
      <c r="A173" t="s">
        <v>469</v>
      </c>
      <c r="B173" t="s">
        <v>465</v>
      </c>
      <c r="C173" t="s">
        <v>162</v>
      </c>
      <c r="D173">
        <v>35</v>
      </c>
      <c r="E173">
        <v>10</v>
      </c>
      <c r="F173" t="s">
        <v>471</v>
      </c>
      <c r="G173">
        <v>1</v>
      </c>
      <c r="H173">
        <v>40</v>
      </c>
      <c r="J173" s="4">
        <f t="shared" si="5"/>
        <v>40</v>
      </c>
    </row>
    <row r="174" spans="1:10" ht="12.75" customHeight="1">
      <c r="A174" t="s">
        <v>469</v>
      </c>
      <c r="B174" t="s">
        <v>465</v>
      </c>
      <c r="C174" t="s">
        <v>162</v>
      </c>
      <c r="D174">
        <v>35</v>
      </c>
      <c r="E174">
        <v>10</v>
      </c>
      <c r="F174" t="s">
        <v>472</v>
      </c>
      <c r="G174">
        <v>1</v>
      </c>
      <c r="H174">
        <v>30</v>
      </c>
      <c r="J174" s="4">
        <f t="shared" si="5"/>
        <v>30</v>
      </c>
    </row>
    <row r="175" spans="1:10" ht="12.75" customHeight="1">
      <c r="A175" t="s">
        <v>473</v>
      </c>
      <c r="B175" t="s">
        <v>474</v>
      </c>
      <c r="C175" t="s">
        <v>167</v>
      </c>
      <c r="D175">
        <v>36</v>
      </c>
      <c r="E175">
        <v>10</v>
      </c>
      <c r="F175" t="s">
        <v>475</v>
      </c>
      <c r="G175">
        <v>0</v>
      </c>
      <c r="H175">
        <v>27</v>
      </c>
      <c r="J175" s="4">
        <f t="shared" si="5"/>
        <v>0</v>
      </c>
    </row>
    <row r="176" spans="1:10" ht="12.75" customHeight="1">
      <c r="A176" t="s">
        <v>473</v>
      </c>
      <c r="B176" t="s">
        <v>474</v>
      </c>
      <c r="C176" t="s">
        <v>167</v>
      </c>
      <c r="D176">
        <v>36</v>
      </c>
      <c r="E176">
        <v>10</v>
      </c>
      <c r="F176" t="s">
        <v>476</v>
      </c>
      <c r="G176">
        <v>1</v>
      </c>
      <c r="H176">
        <v>40</v>
      </c>
      <c r="J176" s="4">
        <f t="shared" si="5"/>
        <v>40</v>
      </c>
    </row>
    <row r="177" spans="1:10" ht="12.75" customHeight="1">
      <c r="A177" t="s">
        <v>473</v>
      </c>
      <c r="B177" t="s">
        <v>474</v>
      </c>
      <c r="C177" t="s">
        <v>167</v>
      </c>
      <c r="D177">
        <v>36</v>
      </c>
      <c r="E177">
        <v>10</v>
      </c>
      <c r="F177" t="s">
        <v>477</v>
      </c>
      <c r="G177">
        <v>1</v>
      </c>
      <c r="H177">
        <v>30</v>
      </c>
      <c r="J177" s="4">
        <f t="shared" si="5"/>
        <v>30</v>
      </c>
    </row>
    <row r="178" spans="1:10" ht="12.75" customHeight="1">
      <c r="A178" t="s">
        <v>325</v>
      </c>
      <c r="B178" t="s">
        <v>474</v>
      </c>
      <c r="C178" t="s">
        <v>167</v>
      </c>
      <c r="D178">
        <v>36</v>
      </c>
      <c r="E178">
        <v>10</v>
      </c>
      <c r="F178" t="s">
        <v>478</v>
      </c>
      <c r="G178">
        <v>0</v>
      </c>
      <c r="H178">
        <v>27</v>
      </c>
      <c r="J178" s="4">
        <f t="shared" si="5"/>
        <v>0</v>
      </c>
    </row>
    <row r="179" spans="1:10" ht="12.75" customHeight="1">
      <c r="A179" t="s">
        <v>325</v>
      </c>
      <c r="B179" t="s">
        <v>474</v>
      </c>
      <c r="C179" t="s">
        <v>167</v>
      </c>
      <c r="D179">
        <v>36</v>
      </c>
      <c r="E179">
        <v>10</v>
      </c>
      <c r="F179" t="s">
        <v>479</v>
      </c>
      <c r="G179">
        <v>1</v>
      </c>
      <c r="H179">
        <v>40</v>
      </c>
      <c r="J179" s="4">
        <f t="shared" si="5"/>
        <v>40</v>
      </c>
    </row>
    <row r="180" spans="1:10" ht="12.75" customHeight="1">
      <c r="A180" t="s">
        <v>325</v>
      </c>
      <c r="B180" t="s">
        <v>474</v>
      </c>
      <c r="C180" t="s">
        <v>167</v>
      </c>
      <c r="D180">
        <v>36</v>
      </c>
      <c r="E180">
        <v>10</v>
      </c>
      <c r="F180" t="s">
        <v>480</v>
      </c>
      <c r="G180">
        <v>1</v>
      </c>
      <c r="H180">
        <v>30</v>
      </c>
      <c r="J180" s="4">
        <f t="shared" si="5"/>
        <v>30</v>
      </c>
    </row>
    <row r="181" spans="1:10" ht="12.75" customHeight="1">
      <c r="A181" t="s">
        <v>481</v>
      </c>
      <c r="B181" t="s">
        <v>482</v>
      </c>
      <c r="C181" t="s">
        <v>177</v>
      </c>
      <c r="D181">
        <v>38</v>
      </c>
      <c r="E181">
        <v>10</v>
      </c>
      <c r="F181" t="s">
        <v>483</v>
      </c>
      <c r="G181">
        <v>1</v>
      </c>
      <c r="H181">
        <v>27</v>
      </c>
      <c r="J181" s="4">
        <f t="shared" si="5"/>
        <v>27</v>
      </c>
    </row>
    <row r="182" spans="1:10" ht="12.75" customHeight="1">
      <c r="A182" t="s">
        <v>481</v>
      </c>
      <c r="B182" t="s">
        <v>482</v>
      </c>
      <c r="C182" t="s">
        <v>177</v>
      </c>
      <c r="D182">
        <v>38</v>
      </c>
      <c r="E182">
        <v>10</v>
      </c>
      <c r="F182" t="s">
        <v>484</v>
      </c>
      <c r="G182">
        <v>1</v>
      </c>
      <c r="H182">
        <v>40</v>
      </c>
      <c r="J182" s="4">
        <f t="shared" si="5"/>
        <v>40</v>
      </c>
    </row>
    <row r="183" spans="1:10" ht="12.75" customHeight="1">
      <c r="A183" t="s">
        <v>481</v>
      </c>
      <c r="B183" t="s">
        <v>482</v>
      </c>
      <c r="C183" t="s">
        <v>177</v>
      </c>
      <c r="D183">
        <v>38</v>
      </c>
      <c r="E183">
        <v>10</v>
      </c>
      <c r="F183" t="s">
        <v>485</v>
      </c>
      <c r="G183">
        <v>1</v>
      </c>
      <c r="H183">
        <v>30</v>
      </c>
      <c r="J183" s="4">
        <f t="shared" si="5"/>
        <v>30</v>
      </c>
    </row>
    <row r="186" spans="1:10" ht="12.75" customHeight="1">
      <c r="I186" s="3"/>
      <c r="J186" s="8">
        <f>SUM(J2:J183)</f>
        <v>5209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16"/>
  <sheetViews>
    <sheetView workbookViewId="0"/>
  </sheetViews>
  <sheetFormatPr defaultColWidth="17.140625" defaultRowHeight="12.75" customHeight="1"/>
  <cols>
    <col min="1" max="1" width="24.85546875" customWidth="1"/>
    <col min="2" max="3" width="24.28515625" customWidth="1"/>
    <col min="4" max="4" width="24.85546875" customWidth="1"/>
    <col min="6" max="6" width="24.85546875" customWidth="1"/>
    <col min="8" max="8" width="24.85546875" customWidth="1"/>
  </cols>
  <sheetData>
    <row r="1" spans="1:12" ht="25.5">
      <c r="A1" s="11" t="s">
        <v>486</v>
      </c>
      <c r="B1" s="11" t="s">
        <v>487</v>
      </c>
      <c r="C1" s="11" t="s">
        <v>488</v>
      </c>
      <c r="D1" s="11" t="s">
        <v>489</v>
      </c>
      <c r="E1" t="s">
        <v>490</v>
      </c>
      <c r="F1" t="s">
        <v>491</v>
      </c>
      <c r="H1" s="13" t="s">
        <v>555</v>
      </c>
      <c r="I1" s="14" t="s">
        <v>556</v>
      </c>
    </row>
    <row r="2" spans="1:12" ht="12.75" customHeight="1">
      <c r="A2" s="3"/>
      <c r="F2" s="3" t="s">
        <v>492</v>
      </c>
      <c r="H2" s="15" t="s">
        <v>8</v>
      </c>
      <c r="I2" s="16">
        <v>3</v>
      </c>
      <c r="K2" s="3"/>
      <c r="L2" s="3"/>
    </row>
    <row r="3" spans="1:12" ht="12.75" customHeight="1">
      <c r="A3" t="s">
        <v>8</v>
      </c>
      <c r="B3" t="s">
        <v>493</v>
      </c>
      <c r="C3" t="s">
        <v>494</v>
      </c>
      <c r="D3" t="s">
        <v>495</v>
      </c>
      <c r="F3" t="s">
        <v>8</v>
      </c>
      <c r="H3" s="17" t="s">
        <v>13</v>
      </c>
      <c r="I3" s="18">
        <v>4</v>
      </c>
    </row>
    <row r="4" spans="1:12" ht="12.75" customHeight="1">
      <c r="A4" t="s">
        <v>13</v>
      </c>
      <c r="B4" t="s">
        <v>63</v>
      </c>
      <c r="C4" t="s">
        <v>495</v>
      </c>
      <c r="D4" t="s">
        <v>496</v>
      </c>
      <c r="F4" t="s">
        <v>13</v>
      </c>
      <c r="H4" s="17" t="s">
        <v>18</v>
      </c>
      <c r="I4" s="18">
        <v>1</v>
      </c>
    </row>
    <row r="5" spans="1:12" ht="12.75" customHeight="1">
      <c r="A5" t="s">
        <v>18</v>
      </c>
      <c r="B5" t="s">
        <v>102</v>
      </c>
      <c r="C5" t="s">
        <v>497</v>
      </c>
      <c r="D5" t="s">
        <v>498</v>
      </c>
      <c r="F5" t="s">
        <v>18</v>
      </c>
      <c r="H5" s="17" t="s">
        <v>23</v>
      </c>
      <c r="I5" s="18">
        <v>4</v>
      </c>
    </row>
    <row r="6" spans="1:12" ht="25.5">
      <c r="A6" t="s">
        <v>23</v>
      </c>
      <c r="B6" t="s">
        <v>499</v>
      </c>
      <c r="C6" t="s">
        <v>500</v>
      </c>
      <c r="D6" t="s">
        <v>102</v>
      </c>
      <c r="F6" t="s">
        <v>23</v>
      </c>
      <c r="H6" s="17" t="s">
        <v>525</v>
      </c>
      <c r="I6" s="18">
        <v>1</v>
      </c>
    </row>
    <row r="7" spans="1:12" ht="12.75" customHeight="1">
      <c r="A7" t="s">
        <v>33</v>
      </c>
      <c r="B7" t="s">
        <v>73</v>
      </c>
      <c r="C7" t="s">
        <v>501</v>
      </c>
      <c r="D7" t="s">
        <v>106</v>
      </c>
      <c r="F7" t="s">
        <v>33</v>
      </c>
      <c r="H7" s="17" t="s">
        <v>517</v>
      </c>
      <c r="I7" s="18">
        <v>3</v>
      </c>
    </row>
    <row r="8" spans="1:12" ht="12.75" customHeight="1">
      <c r="A8" t="s">
        <v>502</v>
      </c>
      <c r="B8" t="s">
        <v>43</v>
      </c>
      <c r="C8" t="s">
        <v>503</v>
      </c>
      <c r="D8" t="s">
        <v>504</v>
      </c>
      <c r="F8" t="s">
        <v>502</v>
      </c>
      <c r="H8" s="17" t="s">
        <v>28</v>
      </c>
      <c r="I8" s="18">
        <v>3</v>
      </c>
    </row>
    <row r="9" spans="1:12" ht="12.75" customHeight="1">
      <c r="A9" t="s">
        <v>505</v>
      </c>
      <c r="B9" t="s">
        <v>159</v>
      </c>
      <c r="C9" t="s">
        <v>78</v>
      </c>
      <c r="D9" t="s">
        <v>506</v>
      </c>
      <c r="F9" t="s">
        <v>505</v>
      </c>
      <c r="H9" s="17" t="s">
        <v>33</v>
      </c>
      <c r="I9" s="18">
        <v>3</v>
      </c>
    </row>
    <row r="10" spans="1:12" ht="12.75" customHeight="1">
      <c r="A10" t="s">
        <v>43</v>
      </c>
      <c r="B10" t="s">
        <v>502</v>
      </c>
      <c r="C10" t="s">
        <v>13</v>
      </c>
      <c r="D10" t="s">
        <v>497</v>
      </c>
      <c r="F10" t="s">
        <v>43</v>
      </c>
      <c r="H10" s="17" t="s">
        <v>502</v>
      </c>
      <c r="I10" s="18">
        <v>3</v>
      </c>
    </row>
    <row r="11" spans="1:12" ht="12.75" customHeight="1">
      <c r="A11" t="s">
        <v>48</v>
      </c>
      <c r="B11" t="s">
        <v>507</v>
      </c>
      <c r="C11" t="s">
        <v>23</v>
      </c>
      <c r="D11" t="s">
        <v>119</v>
      </c>
      <c r="F11" t="s">
        <v>48</v>
      </c>
      <c r="H11" s="17" t="s">
        <v>38</v>
      </c>
      <c r="I11" s="18">
        <v>3</v>
      </c>
    </row>
    <row r="12" spans="1:12" ht="12.75" customHeight="1">
      <c r="A12" t="s">
        <v>508</v>
      </c>
      <c r="B12" t="s">
        <v>8</v>
      </c>
      <c r="C12" t="s">
        <v>33</v>
      </c>
      <c r="D12" t="s">
        <v>183</v>
      </c>
      <c r="F12" t="s">
        <v>508</v>
      </c>
      <c r="H12" s="17" t="s">
        <v>505</v>
      </c>
      <c r="I12" s="18">
        <v>4</v>
      </c>
    </row>
    <row r="13" spans="1:12" ht="12.75" customHeight="1">
      <c r="A13" t="s">
        <v>58</v>
      </c>
      <c r="B13" t="s">
        <v>93</v>
      </c>
      <c r="C13" t="s">
        <v>68</v>
      </c>
      <c r="D13" t="s">
        <v>93</v>
      </c>
      <c r="F13" t="s">
        <v>58</v>
      </c>
      <c r="H13" s="17" t="s">
        <v>522</v>
      </c>
      <c r="I13" s="18">
        <v>3</v>
      </c>
    </row>
    <row r="14" spans="1:12" ht="12.75" customHeight="1">
      <c r="A14" t="s">
        <v>509</v>
      </c>
      <c r="B14" t="s">
        <v>163</v>
      </c>
      <c r="C14" t="s">
        <v>43</v>
      </c>
      <c r="D14" t="s">
        <v>510</v>
      </c>
      <c r="F14" t="s">
        <v>509</v>
      </c>
      <c r="H14" s="17" t="s">
        <v>43</v>
      </c>
      <c r="I14" s="18">
        <v>4</v>
      </c>
    </row>
    <row r="15" spans="1:12" ht="12.75" customHeight="1">
      <c r="A15" t="s">
        <v>511</v>
      </c>
      <c r="B15" t="s">
        <v>512</v>
      </c>
      <c r="C15" t="s">
        <v>512</v>
      </c>
      <c r="D15" t="s">
        <v>513</v>
      </c>
      <c r="F15" t="s">
        <v>511</v>
      </c>
      <c r="H15" s="17" t="s">
        <v>530</v>
      </c>
      <c r="I15" s="18">
        <v>1</v>
      </c>
    </row>
    <row r="16" spans="1:12" ht="12.75" customHeight="1">
      <c r="A16" t="s">
        <v>63</v>
      </c>
      <c r="B16" t="s">
        <v>514</v>
      </c>
      <c r="C16" t="s">
        <v>173</v>
      </c>
      <c r="D16" t="s">
        <v>163</v>
      </c>
      <c r="F16" t="s">
        <v>63</v>
      </c>
      <c r="H16" s="17" t="s">
        <v>48</v>
      </c>
      <c r="I16" s="18">
        <v>3</v>
      </c>
    </row>
    <row r="17" spans="1:9" ht="12.75" customHeight="1">
      <c r="A17" t="s">
        <v>68</v>
      </c>
      <c r="B17" t="s">
        <v>515</v>
      </c>
      <c r="C17" t="s">
        <v>516</v>
      </c>
      <c r="D17" t="s">
        <v>517</v>
      </c>
      <c r="F17" t="s">
        <v>68</v>
      </c>
      <c r="H17" s="17" t="s">
        <v>508</v>
      </c>
      <c r="I17" s="18">
        <v>2</v>
      </c>
    </row>
    <row r="18" spans="1:9" ht="12.75" customHeight="1">
      <c r="A18" t="s">
        <v>512</v>
      </c>
      <c r="B18" t="s">
        <v>173</v>
      </c>
      <c r="C18" t="s">
        <v>505</v>
      </c>
      <c r="D18" t="s">
        <v>494</v>
      </c>
      <c r="F18" t="s">
        <v>512</v>
      </c>
      <c r="H18" s="17" t="s">
        <v>58</v>
      </c>
      <c r="I18" s="18">
        <v>3</v>
      </c>
    </row>
    <row r="19" spans="1:9" ht="12.75" customHeight="1">
      <c r="A19" t="s">
        <v>497</v>
      </c>
      <c r="B19" t="s">
        <v>510</v>
      </c>
      <c r="C19" t="s">
        <v>102</v>
      </c>
      <c r="D19" t="s">
        <v>110</v>
      </c>
      <c r="F19" t="s">
        <v>497</v>
      </c>
      <c r="H19" s="17" t="s">
        <v>509</v>
      </c>
      <c r="I19" s="18">
        <v>2</v>
      </c>
    </row>
    <row r="20" spans="1:9" ht="12.75" customHeight="1">
      <c r="A20" t="s">
        <v>504</v>
      </c>
      <c r="B20" t="s">
        <v>495</v>
      </c>
      <c r="C20" t="s">
        <v>163</v>
      </c>
      <c r="D20" t="s">
        <v>114</v>
      </c>
      <c r="F20" t="s">
        <v>504</v>
      </c>
      <c r="H20" s="17" t="s">
        <v>511</v>
      </c>
      <c r="I20" s="18">
        <v>4</v>
      </c>
    </row>
    <row r="21" spans="1:9" ht="12.75" customHeight="1">
      <c r="A21" t="s">
        <v>518</v>
      </c>
      <c r="B21" t="s">
        <v>114</v>
      </c>
      <c r="C21" t="s">
        <v>8</v>
      </c>
      <c r="D21" t="s">
        <v>515</v>
      </c>
      <c r="F21" t="s">
        <v>518</v>
      </c>
      <c r="H21" s="17" t="s">
        <v>63</v>
      </c>
      <c r="I21" s="18">
        <v>4</v>
      </c>
    </row>
    <row r="22" spans="1:9" ht="12.75" customHeight="1">
      <c r="A22" t="s">
        <v>73</v>
      </c>
      <c r="B22" t="s">
        <v>494</v>
      </c>
      <c r="C22" t="s">
        <v>506</v>
      </c>
      <c r="D22" t="s">
        <v>507</v>
      </c>
      <c r="F22" t="s">
        <v>73</v>
      </c>
      <c r="H22" s="17" t="s">
        <v>68</v>
      </c>
      <c r="I22" s="18">
        <v>4</v>
      </c>
    </row>
    <row r="23" spans="1:9" ht="12.75" customHeight="1">
      <c r="A23" t="s">
        <v>78</v>
      </c>
      <c r="B23" t="s">
        <v>78</v>
      </c>
      <c r="C23" t="s">
        <v>519</v>
      </c>
      <c r="D23" t="s">
        <v>83</v>
      </c>
      <c r="F23" t="s">
        <v>78</v>
      </c>
      <c r="H23" s="17" t="s">
        <v>512</v>
      </c>
      <c r="I23" s="18">
        <v>4</v>
      </c>
    </row>
    <row r="24" spans="1:9" ht="12.75" customHeight="1">
      <c r="A24" t="s">
        <v>519</v>
      </c>
      <c r="B24" t="s">
        <v>38</v>
      </c>
      <c r="C24" t="s">
        <v>514</v>
      </c>
      <c r="D24" t="s">
        <v>520</v>
      </c>
      <c r="F24" t="s">
        <v>519</v>
      </c>
      <c r="H24" s="17" t="s">
        <v>520</v>
      </c>
      <c r="I24" s="18">
        <v>1</v>
      </c>
    </row>
    <row r="25" spans="1:9" ht="12.75" customHeight="1">
      <c r="A25" t="s">
        <v>83</v>
      </c>
      <c r="B25" t="s">
        <v>146</v>
      </c>
      <c r="C25" t="s">
        <v>515</v>
      </c>
      <c r="D25" t="s">
        <v>78</v>
      </c>
      <c r="F25" t="s">
        <v>83</v>
      </c>
      <c r="H25" s="17" t="s">
        <v>497</v>
      </c>
      <c r="I25" s="18">
        <v>4</v>
      </c>
    </row>
    <row r="26" spans="1:9" ht="12.75" customHeight="1">
      <c r="A26" t="s">
        <v>88</v>
      </c>
      <c r="B26" t="s">
        <v>137</v>
      </c>
      <c r="C26" t="s">
        <v>521</v>
      </c>
      <c r="D26" t="s">
        <v>505</v>
      </c>
      <c r="F26" t="s">
        <v>88</v>
      </c>
      <c r="H26" s="17" t="s">
        <v>504</v>
      </c>
      <c r="I26" s="18">
        <v>3</v>
      </c>
    </row>
    <row r="27" spans="1:9" ht="12.75" customHeight="1">
      <c r="A27" t="s">
        <v>514</v>
      </c>
      <c r="B27" t="s">
        <v>150</v>
      </c>
      <c r="C27" t="s">
        <v>146</v>
      </c>
      <c r="D27" t="s">
        <v>522</v>
      </c>
      <c r="F27" t="s">
        <v>514</v>
      </c>
      <c r="H27" s="17" t="s">
        <v>518</v>
      </c>
      <c r="I27" s="18">
        <v>2</v>
      </c>
    </row>
    <row r="28" spans="1:9" ht="12.75" customHeight="1">
      <c r="A28" t="s">
        <v>523</v>
      </c>
      <c r="B28" t="s">
        <v>501</v>
      </c>
      <c r="C28" t="s">
        <v>517</v>
      </c>
      <c r="D28" t="s">
        <v>38</v>
      </c>
      <c r="F28" t="s">
        <v>523</v>
      </c>
      <c r="H28" s="17" t="s">
        <v>73</v>
      </c>
      <c r="I28" s="18">
        <v>4</v>
      </c>
    </row>
    <row r="29" spans="1:9" ht="12.75" customHeight="1">
      <c r="A29" t="s">
        <v>93</v>
      </c>
      <c r="B29" t="s">
        <v>132</v>
      </c>
      <c r="C29" t="s">
        <v>28</v>
      </c>
      <c r="D29" t="s">
        <v>43</v>
      </c>
      <c r="F29" t="s">
        <v>93</v>
      </c>
      <c r="H29" s="17" t="s">
        <v>78</v>
      </c>
      <c r="I29" s="18">
        <v>4</v>
      </c>
    </row>
    <row r="30" spans="1:9" ht="12.75" customHeight="1">
      <c r="A30" t="s">
        <v>97</v>
      </c>
      <c r="B30" t="s">
        <v>516</v>
      </c>
      <c r="C30" t="s">
        <v>168</v>
      </c>
      <c r="D30" t="s">
        <v>493</v>
      </c>
      <c r="F30" t="s">
        <v>97</v>
      </c>
      <c r="H30" s="17" t="s">
        <v>500</v>
      </c>
      <c r="I30" s="18">
        <v>1</v>
      </c>
    </row>
    <row r="31" spans="1:9" ht="12.75" customHeight="1">
      <c r="A31" t="s">
        <v>524</v>
      </c>
      <c r="B31" t="s">
        <v>505</v>
      </c>
      <c r="C31" t="s">
        <v>513</v>
      </c>
      <c r="D31" t="s">
        <v>525</v>
      </c>
      <c r="F31" t="s">
        <v>524</v>
      </c>
      <c r="H31" s="17" t="s">
        <v>183</v>
      </c>
      <c r="I31" s="18">
        <v>1</v>
      </c>
    </row>
    <row r="32" spans="1:9" ht="12.75" customHeight="1">
      <c r="A32" t="s">
        <v>106</v>
      </c>
      <c r="B32" t="s">
        <v>155</v>
      </c>
      <c r="C32" t="s">
        <v>48</v>
      </c>
      <c r="D32" t="s">
        <v>509</v>
      </c>
      <c r="F32" t="s">
        <v>106</v>
      </c>
      <c r="H32" s="17" t="s">
        <v>529</v>
      </c>
      <c r="I32" s="18">
        <v>2</v>
      </c>
    </row>
    <row r="33" spans="1:9" ht="12.75" customHeight="1">
      <c r="A33" t="s">
        <v>493</v>
      </c>
      <c r="B33" t="s">
        <v>517</v>
      </c>
      <c r="C33" t="s">
        <v>114</v>
      </c>
      <c r="D33" t="s">
        <v>13</v>
      </c>
      <c r="F33" t="s">
        <v>493</v>
      </c>
      <c r="H33" s="17" t="s">
        <v>527</v>
      </c>
      <c r="I33" s="18">
        <v>1</v>
      </c>
    </row>
    <row r="34" spans="1:9" ht="12.75" customHeight="1">
      <c r="A34" t="s">
        <v>119</v>
      </c>
      <c r="B34" t="s">
        <v>497</v>
      </c>
      <c r="C34" t="s">
        <v>38</v>
      </c>
      <c r="D34" t="s">
        <v>48</v>
      </c>
      <c r="F34" t="s">
        <v>119</v>
      </c>
      <c r="H34" s="17" t="s">
        <v>519</v>
      </c>
      <c r="I34" s="18">
        <v>3</v>
      </c>
    </row>
    <row r="35" spans="1:9" ht="12.75" customHeight="1">
      <c r="A35" t="s">
        <v>526</v>
      </c>
      <c r="B35" t="s">
        <v>518</v>
      </c>
      <c r="C35" t="s">
        <v>510</v>
      </c>
      <c r="D35" t="s">
        <v>28</v>
      </c>
      <c r="F35" t="s">
        <v>526</v>
      </c>
      <c r="H35" s="17" t="s">
        <v>83</v>
      </c>
      <c r="I35" s="18">
        <v>4</v>
      </c>
    </row>
    <row r="36" spans="1:9" ht="12.75" customHeight="1">
      <c r="A36" t="s">
        <v>123</v>
      </c>
      <c r="B36" t="s">
        <v>522</v>
      </c>
      <c r="C36" t="s">
        <v>527</v>
      </c>
      <c r="D36" t="s">
        <v>63</v>
      </c>
      <c r="F36" t="s">
        <v>123</v>
      </c>
      <c r="H36" s="17" t="s">
        <v>495</v>
      </c>
      <c r="I36" s="18">
        <v>3</v>
      </c>
    </row>
    <row r="37" spans="1:9" ht="12.75" customHeight="1">
      <c r="A37" t="s">
        <v>128</v>
      </c>
      <c r="B37" t="s">
        <v>28</v>
      </c>
      <c r="C37" t="s">
        <v>522</v>
      </c>
      <c r="D37" t="s">
        <v>502</v>
      </c>
      <c r="F37" t="s">
        <v>128</v>
      </c>
      <c r="H37" s="17" t="s">
        <v>88</v>
      </c>
      <c r="I37" s="18">
        <v>1</v>
      </c>
    </row>
    <row r="38" spans="1:9" ht="12.75" customHeight="1">
      <c r="A38" t="s">
        <v>137</v>
      </c>
      <c r="B38" t="s">
        <v>13</v>
      </c>
      <c r="C38" t="s">
        <v>83</v>
      </c>
      <c r="D38" t="s">
        <v>501</v>
      </c>
      <c r="F38" t="s">
        <v>137</v>
      </c>
      <c r="H38" s="17" t="s">
        <v>503</v>
      </c>
      <c r="I38" s="18">
        <v>1</v>
      </c>
    </row>
    <row r="39" spans="1:9" ht="12.75" customHeight="1">
      <c r="A39" t="s">
        <v>141</v>
      </c>
      <c r="B39" t="s">
        <v>178</v>
      </c>
      <c r="C39" t="s">
        <v>73</v>
      </c>
      <c r="D39" t="s">
        <v>123</v>
      </c>
      <c r="F39" t="s">
        <v>141</v>
      </c>
      <c r="H39" s="17" t="s">
        <v>499</v>
      </c>
      <c r="I39" s="18">
        <v>1</v>
      </c>
    </row>
    <row r="40" spans="1:9" ht="12.75" customHeight="1">
      <c r="A40" t="s">
        <v>146</v>
      </c>
      <c r="B40" t="s">
        <v>508</v>
      </c>
      <c r="C40" t="s">
        <v>150</v>
      </c>
      <c r="D40" t="s">
        <v>97</v>
      </c>
      <c r="F40" t="s">
        <v>146</v>
      </c>
      <c r="H40" s="17" t="s">
        <v>514</v>
      </c>
      <c r="I40" s="18">
        <v>4</v>
      </c>
    </row>
    <row r="41" spans="1:9" ht="12.75" customHeight="1">
      <c r="A41" t="s">
        <v>496</v>
      </c>
      <c r="B41" t="s">
        <v>23</v>
      </c>
      <c r="C41" t="s">
        <v>511</v>
      </c>
      <c r="D41" t="s">
        <v>514</v>
      </c>
      <c r="F41" t="s">
        <v>496</v>
      </c>
      <c r="H41" s="17" t="s">
        <v>507</v>
      </c>
      <c r="I41" s="18">
        <v>2</v>
      </c>
    </row>
    <row r="42" spans="1:9" ht="12.75" customHeight="1">
      <c r="A42" t="s">
        <v>494</v>
      </c>
      <c r="B42" t="s">
        <v>123</v>
      </c>
      <c r="C42" t="s">
        <v>159</v>
      </c>
      <c r="D42" t="s">
        <v>168</v>
      </c>
      <c r="F42" t="s">
        <v>494</v>
      </c>
      <c r="H42" s="17" t="s">
        <v>523</v>
      </c>
      <c r="I42" s="18">
        <v>1</v>
      </c>
    </row>
    <row r="43" spans="1:9" ht="12.75" customHeight="1">
      <c r="A43" t="s">
        <v>516</v>
      </c>
      <c r="B43" t="s">
        <v>128</v>
      </c>
      <c r="C43" t="s">
        <v>119</v>
      </c>
      <c r="D43" t="s">
        <v>528</v>
      </c>
      <c r="F43" t="s">
        <v>516</v>
      </c>
      <c r="H43" s="17" t="s">
        <v>93</v>
      </c>
      <c r="I43" s="18">
        <v>4</v>
      </c>
    </row>
    <row r="44" spans="1:9" ht="12.75" customHeight="1">
      <c r="A44" t="s">
        <v>150</v>
      </c>
      <c r="B44" t="s">
        <v>513</v>
      </c>
      <c r="C44" t="s">
        <v>528</v>
      </c>
      <c r="D44" t="s">
        <v>68</v>
      </c>
      <c r="F44" t="s">
        <v>150</v>
      </c>
      <c r="H44" s="17" t="s">
        <v>97</v>
      </c>
      <c r="I44" s="18">
        <v>2</v>
      </c>
    </row>
    <row r="45" spans="1:9" ht="12.75" customHeight="1">
      <c r="A45" t="s">
        <v>155</v>
      </c>
      <c r="B45" t="s">
        <v>529</v>
      </c>
      <c r="C45" t="s">
        <v>123</v>
      </c>
      <c r="D45" t="s">
        <v>511</v>
      </c>
      <c r="F45" t="s">
        <v>155</v>
      </c>
      <c r="H45" s="17" t="s">
        <v>524</v>
      </c>
      <c r="I45" s="18">
        <v>2</v>
      </c>
    </row>
    <row r="46" spans="1:9" ht="12.75" customHeight="1">
      <c r="A46" t="s">
        <v>159</v>
      </c>
      <c r="B46" t="s">
        <v>168</v>
      </c>
      <c r="C46" t="s">
        <v>529</v>
      </c>
      <c r="D46" t="s">
        <v>521</v>
      </c>
      <c r="F46" t="s">
        <v>159</v>
      </c>
      <c r="H46" s="17" t="s">
        <v>102</v>
      </c>
      <c r="I46" s="18">
        <v>3</v>
      </c>
    </row>
    <row r="47" spans="1:9" ht="12.75" customHeight="1">
      <c r="A47" t="s">
        <v>163</v>
      </c>
      <c r="B47" t="s">
        <v>83</v>
      </c>
      <c r="C47" t="s">
        <v>93</v>
      </c>
      <c r="D47" t="s">
        <v>519</v>
      </c>
      <c r="F47" t="s">
        <v>163</v>
      </c>
      <c r="H47" s="17" t="s">
        <v>106</v>
      </c>
      <c r="I47" s="18">
        <v>4</v>
      </c>
    </row>
    <row r="48" spans="1:9" ht="12.75" customHeight="1">
      <c r="A48" t="s">
        <v>506</v>
      </c>
      <c r="B48" t="s">
        <v>511</v>
      </c>
      <c r="C48" t="s">
        <v>155</v>
      </c>
      <c r="D48" t="s">
        <v>146</v>
      </c>
      <c r="F48" t="s">
        <v>506</v>
      </c>
      <c r="H48" s="17" t="s">
        <v>493</v>
      </c>
      <c r="I48" s="18">
        <v>4</v>
      </c>
    </row>
    <row r="49" spans="1:9" ht="12.75" customHeight="1">
      <c r="A49" t="s">
        <v>168</v>
      </c>
      <c r="B49" t="s">
        <v>528</v>
      </c>
      <c r="C49" t="s">
        <v>63</v>
      </c>
      <c r="D49" t="s">
        <v>23</v>
      </c>
      <c r="F49" t="s">
        <v>168</v>
      </c>
      <c r="H49" s="17" t="s">
        <v>110</v>
      </c>
      <c r="I49" s="18">
        <v>1</v>
      </c>
    </row>
    <row r="50" spans="1:9" ht="12.75" customHeight="1">
      <c r="A50" t="s">
        <v>173</v>
      </c>
      <c r="B50" t="s">
        <v>141</v>
      </c>
      <c r="C50" t="s">
        <v>524</v>
      </c>
      <c r="D50" t="s">
        <v>33</v>
      </c>
      <c r="F50" t="s">
        <v>173</v>
      </c>
      <c r="H50" s="17" t="s">
        <v>114</v>
      </c>
      <c r="I50" s="18">
        <v>3</v>
      </c>
    </row>
    <row r="51" spans="1:9" ht="12.75" customHeight="1">
      <c r="A51" t="s">
        <v>178</v>
      </c>
      <c r="B51" t="s">
        <v>68</v>
      </c>
      <c r="C51" t="s">
        <v>58</v>
      </c>
      <c r="D51" t="s">
        <v>516</v>
      </c>
      <c r="F51" t="s">
        <v>178</v>
      </c>
      <c r="H51" s="17" t="s">
        <v>119</v>
      </c>
      <c r="I51" s="18">
        <v>3</v>
      </c>
    </row>
    <row r="52" spans="1:9" ht="12.75" customHeight="1">
      <c r="A52" t="s">
        <v>510</v>
      </c>
      <c r="B52" t="s">
        <v>496</v>
      </c>
      <c r="C52" t="s">
        <v>132</v>
      </c>
      <c r="D52" t="s">
        <v>526</v>
      </c>
      <c r="F52" t="s">
        <v>510</v>
      </c>
      <c r="H52" s="17" t="s">
        <v>526</v>
      </c>
      <c r="I52" s="18">
        <v>2</v>
      </c>
    </row>
    <row r="53" spans="1:9" ht="12.75" customHeight="1">
      <c r="A53" t="s">
        <v>498</v>
      </c>
      <c r="B53" t="s">
        <v>106</v>
      </c>
      <c r="C53" t="s">
        <v>493</v>
      </c>
      <c r="D53" t="s">
        <v>58</v>
      </c>
      <c r="F53" t="s">
        <v>498</v>
      </c>
      <c r="H53" s="17" t="s">
        <v>123</v>
      </c>
      <c r="I53" s="18">
        <v>4</v>
      </c>
    </row>
    <row r="54" spans="1:9" ht="12.75" customHeight="1">
      <c r="C54" t="s">
        <v>496</v>
      </c>
      <c r="D54" t="s">
        <v>132</v>
      </c>
      <c r="F54" t="s">
        <v>493</v>
      </c>
      <c r="H54" s="17" t="s">
        <v>128</v>
      </c>
      <c r="I54" s="18">
        <v>2</v>
      </c>
    </row>
    <row r="55" spans="1:9" ht="12.75" customHeight="1">
      <c r="C55" t="s">
        <v>498</v>
      </c>
      <c r="D55" t="s">
        <v>73</v>
      </c>
      <c r="F55" t="s">
        <v>63</v>
      </c>
      <c r="H55" s="17" t="s">
        <v>528</v>
      </c>
      <c r="I55" s="18">
        <v>3</v>
      </c>
    </row>
    <row r="56" spans="1:9" ht="12.75" customHeight="1">
      <c r="C56" t="s">
        <v>141</v>
      </c>
      <c r="D56" t="s">
        <v>173</v>
      </c>
      <c r="F56" t="s">
        <v>102</v>
      </c>
      <c r="H56" s="17" t="s">
        <v>132</v>
      </c>
      <c r="I56" s="18">
        <v>3</v>
      </c>
    </row>
    <row r="57" spans="1:9" ht="12.75" customHeight="1">
      <c r="C57" t="s">
        <v>504</v>
      </c>
      <c r="D57" t="s">
        <v>512</v>
      </c>
      <c r="F57" t="s">
        <v>499</v>
      </c>
      <c r="H57" s="17" t="s">
        <v>137</v>
      </c>
      <c r="I57" s="18">
        <v>2</v>
      </c>
    </row>
    <row r="58" spans="1:9" ht="12.75" customHeight="1">
      <c r="C58" t="s">
        <v>106</v>
      </c>
      <c r="D58" t="s">
        <v>530</v>
      </c>
      <c r="F58" t="s">
        <v>73</v>
      </c>
      <c r="H58" s="17" t="s">
        <v>141</v>
      </c>
      <c r="I58" s="18">
        <v>3</v>
      </c>
    </row>
    <row r="59" spans="1:9" ht="12.75" customHeight="1">
      <c r="F59" t="s">
        <v>43</v>
      </c>
      <c r="H59" s="17" t="s">
        <v>146</v>
      </c>
      <c r="I59" s="18">
        <v>4</v>
      </c>
    </row>
    <row r="60" spans="1:9" ht="12.75" customHeight="1">
      <c r="F60" t="s">
        <v>159</v>
      </c>
      <c r="H60" s="17" t="s">
        <v>496</v>
      </c>
      <c r="I60" s="18">
        <v>4</v>
      </c>
    </row>
    <row r="61" spans="1:9" ht="12.75" customHeight="1">
      <c r="F61" t="s">
        <v>502</v>
      </c>
      <c r="H61" s="17" t="s">
        <v>515</v>
      </c>
      <c r="I61" s="18">
        <v>3</v>
      </c>
    </row>
    <row r="62" spans="1:9" ht="12.75" customHeight="1">
      <c r="F62" t="s">
        <v>507</v>
      </c>
      <c r="H62" s="17" t="s">
        <v>513</v>
      </c>
      <c r="I62" s="18">
        <v>3</v>
      </c>
    </row>
    <row r="63" spans="1:9" ht="12.75" customHeight="1">
      <c r="F63" t="s">
        <v>8</v>
      </c>
      <c r="H63" s="17" t="s">
        <v>494</v>
      </c>
      <c r="I63" s="18">
        <v>4</v>
      </c>
    </row>
    <row r="64" spans="1:9" ht="12.75" customHeight="1">
      <c r="F64" t="s">
        <v>93</v>
      </c>
      <c r="H64" s="17" t="s">
        <v>501</v>
      </c>
      <c r="I64" s="18">
        <v>3</v>
      </c>
    </row>
    <row r="65" spans="6:9" ht="12.75" customHeight="1">
      <c r="F65" t="s">
        <v>163</v>
      </c>
      <c r="H65" s="17" t="s">
        <v>516</v>
      </c>
      <c r="I65" s="18">
        <v>4</v>
      </c>
    </row>
    <row r="66" spans="6:9" ht="12.75" customHeight="1">
      <c r="F66" t="s">
        <v>512</v>
      </c>
      <c r="H66" s="17" t="s">
        <v>150</v>
      </c>
      <c r="I66" s="18">
        <v>3</v>
      </c>
    </row>
    <row r="67" spans="6:9" ht="12.75" customHeight="1">
      <c r="F67" t="s">
        <v>514</v>
      </c>
      <c r="H67" s="17" t="s">
        <v>155</v>
      </c>
      <c r="I67" s="18">
        <v>3</v>
      </c>
    </row>
    <row r="68" spans="6:9" ht="12.75" customHeight="1">
      <c r="F68" t="s">
        <v>515</v>
      </c>
      <c r="H68" s="17" t="s">
        <v>159</v>
      </c>
      <c r="I68" s="18">
        <v>3</v>
      </c>
    </row>
    <row r="69" spans="6:9" ht="12.75" customHeight="1">
      <c r="F69" t="s">
        <v>173</v>
      </c>
      <c r="H69" s="17" t="s">
        <v>163</v>
      </c>
      <c r="I69" s="18">
        <v>4</v>
      </c>
    </row>
    <row r="70" spans="6:9" ht="12.75" customHeight="1">
      <c r="F70" t="s">
        <v>510</v>
      </c>
      <c r="H70" s="17" t="s">
        <v>506</v>
      </c>
      <c r="I70" s="18">
        <v>3</v>
      </c>
    </row>
    <row r="71" spans="6:9" ht="12.75" customHeight="1">
      <c r="F71" t="s">
        <v>495</v>
      </c>
      <c r="H71" s="17" t="s">
        <v>168</v>
      </c>
      <c r="I71" s="18">
        <v>4</v>
      </c>
    </row>
    <row r="72" spans="6:9" ht="12.75" customHeight="1">
      <c r="F72" t="s">
        <v>114</v>
      </c>
      <c r="H72" s="17" t="s">
        <v>521</v>
      </c>
      <c r="I72" s="18">
        <v>2</v>
      </c>
    </row>
    <row r="73" spans="6:9" ht="12.75" customHeight="1">
      <c r="F73" t="s">
        <v>494</v>
      </c>
      <c r="H73" s="17" t="s">
        <v>173</v>
      </c>
      <c r="I73" s="18">
        <v>4</v>
      </c>
    </row>
    <row r="74" spans="6:9" ht="12.75" customHeight="1">
      <c r="F74" t="s">
        <v>78</v>
      </c>
      <c r="H74" s="17" t="s">
        <v>178</v>
      </c>
      <c r="I74" s="18">
        <v>2</v>
      </c>
    </row>
    <row r="75" spans="6:9" ht="12.75" customHeight="1">
      <c r="F75" t="s">
        <v>38</v>
      </c>
      <c r="H75" s="17" t="s">
        <v>510</v>
      </c>
      <c r="I75" s="18">
        <v>4</v>
      </c>
    </row>
    <row r="76" spans="6:9" ht="12.75" customHeight="1">
      <c r="F76" t="s">
        <v>146</v>
      </c>
      <c r="H76" s="19" t="s">
        <v>498</v>
      </c>
      <c r="I76" s="20">
        <v>3</v>
      </c>
    </row>
    <row r="77" spans="6:9" ht="12.75" customHeight="1">
      <c r="F77" t="s">
        <v>137</v>
      </c>
    </row>
    <row r="78" spans="6:9" ht="12.75" customHeight="1">
      <c r="F78" t="s">
        <v>150</v>
      </c>
    </row>
    <row r="79" spans="6:9" ht="12.75" customHeight="1">
      <c r="F79" t="s">
        <v>501</v>
      </c>
    </row>
    <row r="80" spans="6:9" ht="12.75" customHeight="1">
      <c r="F80" t="s">
        <v>132</v>
      </c>
    </row>
    <row r="81" spans="6:6" ht="12.75" customHeight="1">
      <c r="F81" t="s">
        <v>516</v>
      </c>
    </row>
    <row r="82" spans="6:6" ht="12.75" customHeight="1">
      <c r="F82" t="s">
        <v>505</v>
      </c>
    </row>
    <row r="83" spans="6:6" ht="12.75" customHeight="1">
      <c r="F83" t="s">
        <v>155</v>
      </c>
    </row>
    <row r="84" spans="6:6" ht="12.75" customHeight="1">
      <c r="F84" t="s">
        <v>517</v>
      </c>
    </row>
    <row r="85" spans="6:6" ht="12.75" customHeight="1">
      <c r="F85" t="s">
        <v>497</v>
      </c>
    </row>
    <row r="86" spans="6:6" ht="12.75" customHeight="1">
      <c r="F86" t="s">
        <v>518</v>
      </c>
    </row>
    <row r="87" spans="6:6" ht="12.75" customHeight="1">
      <c r="F87" t="s">
        <v>522</v>
      </c>
    </row>
    <row r="88" spans="6:6" ht="12.75" customHeight="1">
      <c r="F88" t="s">
        <v>28</v>
      </c>
    </row>
    <row r="89" spans="6:6" ht="12.75" customHeight="1">
      <c r="F89" t="s">
        <v>13</v>
      </c>
    </row>
    <row r="90" spans="6:6" ht="12.75" customHeight="1">
      <c r="F90" t="s">
        <v>178</v>
      </c>
    </row>
    <row r="91" spans="6:6" ht="12.75" customHeight="1">
      <c r="F91" t="s">
        <v>508</v>
      </c>
    </row>
    <row r="92" spans="6:6" ht="12.75" customHeight="1">
      <c r="F92" t="s">
        <v>23</v>
      </c>
    </row>
    <row r="93" spans="6:6" ht="12.75" customHeight="1">
      <c r="F93" t="s">
        <v>123</v>
      </c>
    </row>
    <row r="94" spans="6:6" ht="12.75" customHeight="1">
      <c r="F94" t="s">
        <v>128</v>
      </c>
    </row>
    <row r="95" spans="6:6" ht="12.75" customHeight="1">
      <c r="F95" t="s">
        <v>513</v>
      </c>
    </row>
    <row r="96" spans="6:6" ht="12.75" customHeight="1">
      <c r="F96" t="s">
        <v>529</v>
      </c>
    </row>
    <row r="97" spans="6:6" ht="12.75" customHeight="1">
      <c r="F97" t="s">
        <v>168</v>
      </c>
    </row>
    <row r="98" spans="6:6" ht="12.75" customHeight="1">
      <c r="F98" t="s">
        <v>83</v>
      </c>
    </row>
    <row r="99" spans="6:6" ht="12.75" customHeight="1">
      <c r="F99" t="s">
        <v>511</v>
      </c>
    </row>
    <row r="100" spans="6:6" ht="12.75" customHeight="1">
      <c r="F100" t="s">
        <v>528</v>
      </c>
    </row>
    <row r="101" spans="6:6" ht="12.75" customHeight="1">
      <c r="F101" t="s">
        <v>141</v>
      </c>
    </row>
    <row r="102" spans="6:6" ht="12.75" customHeight="1">
      <c r="F102" t="s">
        <v>68</v>
      </c>
    </row>
    <row r="103" spans="6:6" ht="12.75" customHeight="1">
      <c r="F103" t="s">
        <v>496</v>
      </c>
    </row>
    <row r="104" spans="6:6" ht="12.75" customHeight="1">
      <c r="F104" t="s">
        <v>106</v>
      </c>
    </row>
    <row r="105" spans="6:6" ht="12.75" customHeight="1">
      <c r="F105" t="s">
        <v>494</v>
      </c>
    </row>
    <row r="106" spans="6:6" ht="12.75" customHeight="1">
      <c r="F106" t="s">
        <v>495</v>
      </c>
    </row>
    <row r="107" spans="6:6" ht="12.75" customHeight="1">
      <c r="F107" t="s">
        <v>497</v>
      </c>
    </row>
    <row r="108" spans="6:6" ht="12.75" customHeight="1">
      <c r="F108" t="s">
        <v>500</v>
      </c>
    </row>
    <row r="109" spans="6:6" ht="12.75" customHeight="1">
      <c r="F109" t="s">
        <v>501</v>
      </c>
    </row>
    <row r="110" spans="6:6" ht="12.75" customHeight="1">
      <c r="F110" t="s">
        <v>503</v>
      </c>
    </row>
    <row r="111" spans="6:6" ht="12.75" customHeight="1">
      <c r="F111" t="s">
        <v>78</v>
      </c>
    </row>
    <row r="112" spans="6:6" ht="12.75" customHeight="1">
      <c r="F112" t="s">
        <v>13</v>
      </c>
    </row>
    <row r="113" spans="6:6" ht="12.75" customHeight="1">
      <c r="F113" t="s">
        <v>23</v>
      </c>
    </row>
    <row r="114" spans="6:6" ht="12.75" customHeight="1">
      <c r="F114" t="s">
        <v>33</v>
      </c>
    </row>
    <row r="115" spans="6:6" ht="12.75" customHeight="1">
      <c r="F115" t="s">
        <v>68</v>
      </c>
    </row>
    <row r="116" spans="6:6" ht="12.75" customHeight="1">
      <c r="F116" t="s">
        <v>43</v>
      </c>
    </row>
    <row r="117" spans="6:6" ht="12.75" customHeight="1">
      <c r="F117" t="s">
        <v>512</v>
      </c>
    </row>
    <row r="118" spans="6:6" ht="12.75" customHeight="1">
      <c r="F118" t="s">
        <v>173</v>
      </c>
    </row>
    <row r="119" spans="6:6" ht="12.75" customHeight="1">
      <c r="F119" t="s">
        <v>516</v>
      </c>
    </row>
    <row r="120" spans="6:6" ht="12.75" customHeight="1">
      <c r="F120" t="s">
        <v>505</v>
      </c>
    </row>
    <row r="121" spans="6:6" ht="12.75" customHeight="1">
      <c r="F121" t="s">
        <v>102</v>
      </c>
    </row>
    <row r="122" spans="6:6" ht="12.75" customHeight="1">
      <c r="F122" t="s">
        <v>163</v>
      </c>
    </row>
    <row r="123" spans="6:6" ht="12.75" customHeight="1">
      <c r="F123" t="s">
        <v>8</v>
      </c>
    </row>
    <row r="124" spans="6:6" ht="12.75" customHeight="1">
      <c r="F124" t="s">
        <v>506</v>
      </c>
    </row>
    <row r="125" spans="6:6" ht="12.75" customHeight="1">
      <c r="F125" t="s">
        <v>519</v>
      </c>
    </row>
    <row r="126" spans="6:6" ht="12.75" customHeight="1">
      <c r="F126" t="s">
        <v>514</v>
      </c>
    </row>
    <row r="127" spans="6:6" ht="12.75" customHeight="1">
      <c r="F127" t="s">
        <v>515</v>
      </c>
    </row>
    <row r="128" spans="6:6" ht="12.75" customHeight="1">
      <c r="F128" t="s">
        <v>521</v>
      </c>
    </row>
    <row r="129" spans="6:6" ht="12.75" customHeight="1">
      <c r="F129" t="s">
        <v>146</v>
      </c>
    </row>
    <row r="130" spans="6:6" ht="12.75" customHeight="1">
      <c r="F130" t="s">
        <v>517</v>
      </c>
    </row>
    <row r="131" spans="6:6" ht="12.75" customHeight="1">
      <c r="F131" t="s">
        <v>28</v>
      </c>
    </row>
    <row r="132" spans="6:6" ht="12.75" customHeight="1">
      <c r="F132" t="s">
        <v>168</v>
      </c>
    </row>
    <row r="133" spans="6:6" ht="12.75" customHeight="1">
      <c r="F133" t="s">
        <v>513</v>
      </c>
    </row>
    <row r="134" spans="6:6" ht="12.75" customHeight="1">
      <c r="F134" t="s">
        <v>48</v>
      </c>
    </row>
    <row r="135" spans="6:6" ht="12.75" customHeight="1">
      <c r="F135" t="s">
        <v>114</v>
      </c>
    </row>
    <row r="136" spans="6:6" ht="12.75" customHeight="1">
      <c r="F136" t="s">
        <v>38</v>
      </c>
    </row>
    <row r="137" spans="6:6" ht="12.75" customHeight="1">
      <c r="F137" t="s">
        <v>510</v>
      </c>
    </row>
    <row r="138" spans="6:6" ht="12.75" customHeight="1">
      <c r="F138" t="s">
        <v>527</v>
      </c>
    </row>
    <row r="139" spans="6:6" ht="12.75" customHeight="1">
      <c r="F139" t="s">
        <v>522</v>
      </c>
    </row>
    <row r="140" spans="6:6" ht="12.75" customHeight="1">
      <c r="F140" t="s">
        <v>83</v>
      </c>
    </row>
    <row r="141" spans="6:6" ht="12.75" customHeight="1">
      <c r="F141" t="s">
        <v>73</v>
      </c>
    </row>
    <row r="142" spans="6:6" ht="12.75" customHeight="1">
      <c r="F142" t="s">
        <v>150</v>
      </c>
    </row>
    <row r="143" spans="6:6" ht="12.75" customHeight="1">
      <c r="F143" t="s">
        <v>511</v>
      </c>
    </row>
    <row r="144" spans="6:6" ht="12.75" customHeight="1">
      <c r="F144" t="s">
        <v>159</v>
      </c>
    </row>
    <row r="145" spans="6:6" ht="12.75" customHeight="1">
      <c r="F145" t="s">
        <v>119</v>
      </c>
    </row>
    <row r="146" spans="6:6" ht="12.75" customHeight="1">
      <c r="F146" t="s">
        <v>528</v>
      </c>
    </row>
    <row r="147" spans="6:6" ht="12.75" customHeight="1">
      <c r="F147" t="s">
        <v>123</v>
      </c>
    </row>
    <row r="148" spans="6:6" ht="12.75" customHeight="1">
      <c r="F148" t="s">
        <v>529</v>
      </c>
    </row>
    <row r="149" spans="6:6" ht="12.75" customHeight="1">
      <c r="F149" t="s">
        <v>93</v>
      </c>
    </row>
    <row r="150" spans="6:6" ht="12.75" customHeight="1">
      <c r="F150" t="s">
        <v>155</v>
      </c>
    </row>
    <row r="151" spans="6:6" ht="12.75" customHeight="1">
      <c r="F151" t="s">
        <v>63</v>
      </c>
    </row>
    <row r="152" spans="6:6" ht="12.75" customHeight="1">
      <c r="F152" t="s">
        <v>524</v>
      </c>
    </row>
    <row r="153" spans="6:6" ht="12.75" customHeight="1">
      <c r="F153" t="s">
        <v>58</v>
      </c>
    </row>
    <row r="154" spans="6:6" ht="12.75" customHeight="1">
      <c r="F154" t="s">
        <v>132</v>
      </c>
    </row>
    <row r="155" spans="6:6" ht="12.75" customHeight="1">
      <c r="F155" t="s">
        <v>493</v>
      </c>
    </row>
    <row r="156" spans="6:6" ht="12.75" customHeight="1">
      <c r="F156" t="s">
        <v>496</v>
      </c>
    </row>
    <row r="157" spans="6:6" ht="12.75" customHeight="1">
      <c r="F157" t="s">
        <v>498</v>
      </c>
    </row>
    <row r="158" spans="6:6" ht="12.75" customHeight="1">
      <c r="F158" t="s">
        <v>141</v>
      </c>
    </row>
    <row r="159" spans="6:6" ht="12.75" customHeight="1">
      <c r="F159" t="s">
        <v>504</v>
      </c>
    </row>
    <row r="160" spans="6:6" ht="12.75" customHeight="1">
      <c r="F160" t="s">
        <v>106</v>
      </c>
    </row>
    <row r="161" spans="6:6" ht="12.75" customHeight="1">
      <c r="F161" t="s">
        <v>495</v>
      </c>
    </row>
    <row r="162" spans="6:6" ht="12.75" customHeight="1">
      <c r="F162" t="s">
        <v>496</v>
      </c>
    </row>
    <row r="163" spans="6:6" ht="12.75" customHeight="1">
      <c r="F163" t="s">
        <v>498</v>
      </c>
    </row>
    <row r="164" spans="6:6" ht="12.75" customHeight="1">
      <c r="F164" t="s">
        <v>102</v>
      </c>
    </row>
    <row r="165" spans="6:6" ht="12.75" customHeight="1">
      <c r="F165" t="s">
        <v>106</v>
      </c>
    </row>
    <row r="166" spans="6:6" ht="12.75" customHeight="1">
      <c r="F166" t="s">
        <v>504</v>
      </c>
    </row>
    <row r="167" spans="6:6" ht="12.75" customHeight="1">
      <c r="F167" t="s">
        <v>506</v>
      </c>
    </row>
    <row r="168" spans="6:6" ht="12.75" customHeight="1">
      <c r="F168" t="s">
        <v>497</v>
      </c>
    </row>
    <row r="169" spans="6:6" ht="12.75" customHeight="1">
      <c r="F169" t="s">
        <v>119</v>
      </c>
    </row>
    <row r="170" spans="6:6" ht="12.75" customHeight="1">
      <c r="F170" t="s">
        <v>183</v>
      </c>
    </row>
    <row r="171" spans="6:6" ht="12.75" customHeight="1">
      <c r="F171" t="s">
        <v>93</v>
      </c>
    </row>
    <row r="172" spans="6:6" ht="12.75" customHeight="1">
      <c r="F172" t="s">
        <v>510</v>
      </c>
    </row>
    <row r="173" spans="6:6" ht="12.75" customHeight="1">
      <c r="F173" t="s">
        <v>513</v>
      </c>
    </row>
    <row r="174" spans="6:6" ht="12.75" customHeight="1">
      <c r="F174" t="s">
        <v>163</v>
      </c>
    </row>
    <row r="175" spans="6:6" ht="12.75" customHeight="1">
      <c r="F175" t="s">
        <v>517</v>
      </c>
    </row>
    <row r="176" spans="6:6" ht="12.75" customHeight="1">
      <c r="F176" t="s">
        <v>494</v>
      </c>
    </row>
    <row r="177" spans="6:6" ht="12.75" customHeight="1">
      <c r="F177" t="s">
        <v>110</v>
      </c>
    </row>
    <row r="178" spans="6:6" ht="12.75" customHeight="1">
      <c r="F178" t="s">
        <v>114</v>
      </c>
    </row>
    <row r="179" spans="6:6" ht="12.75" customHeight="1">
      <c r="F179" t="s">
        <v>515</v>
      </c>
    </row>
    <row r="180" spans="6:6" ht="12.75" customHeight="1">
      <c r="F180" t="s">
        <v>507</v>
      </c>
    </row>
    <row r="181" spans="6:6" ht="12.75" customHeight="1">
      <c r="F181" t="s">
        <v>83</v>
      </c>
    </row>
    <row r="182" spans="6:6" ht="12.75" customHeight="1">
      <c r="F182" t="s">
        <v>520</v>
      </c>
    </row>
    <row r="183" spans="6:6" ht="12.75" customHeight="1">
      <c r="F183" t="s">
        <v>78</v>
      </c>
    </row>
    <row r="184" spans="6:6" ht="12.75" customHeight="1">
      <c r="F184" t="s">
        <v>505</v>
      </c>
    </row>
    <row r="185" spans="6:6" ht="12.75" customHeight="1">
      <c r="F185" t="s">
        <v>522</v>
      </c>
    </row>
    <row r="186" spans="6:6" ht="12.75" customHeight="1">
      <c r="F186" t="s">
        <v>38</v>
      </c>
    </row>
    <row r="187" spans="6:6" ht="12.75" customHeight="1">
      <c r="F187" t="s">
        <v>43</v>
      </c>
    </row>
    <row r="188" spans="6:6" ht="12.75" customHeight="1">
      <c r="F188" t="s">
        <v>493</v>
      </c>
    </row>
    <row r="189" spans="6:6" ht="12.75" customHeight="1">
      <c r="F189" t="s">
        <v>525</v>
      </c>
    </row>
    <row r="190" spans="6:6" ht="12.75" customHeight="1">
      <c r="F190" t="s">
        <v>509</v>
      </c>
    </row>
    <row r="191" spans="6:6" ht="12.75" customHeight="1">
      <c r="F191" t="s">
        <v>13</v>
      </c>
    </row>
    <row r="192" spans="6:6" ht="12.75" customHeight="1">
      <c r="F192" t="s">
        <v>48</v>
      </c>
    </row>
    <row r="193" spans="6:6" ht="12.75" customHeight="1">
      <c r="F193" t="s">
        <v>28</v>
      </c>
    </row>
    <row r="194" spans="6:6" ht="12.75" customHeight="1">
      <c r="F194" t="s">
        <v>63</v>
      </c>
    </row>
    <row r="195" spans="6:6" ht="12.75" customHeight="1">
      <c r="F195" t="s">
        <v>502</v>
      </c>
    </row>
    <row r="196" spans="6:6" ht="12.75" customHeight="1">
      <c r="F196" t="s">
        <v>501</v>
      </c>
    </row>
    <row r="197" spans="6:6" ht="12.75" customHeight="1">
      <c r="F197" t="s">
        <v>123</v>
      </c>
    </row>
    <row r="198" spans="6:6" ht="12.75" customHeight="1">
      <c r="F198" t="s">
        <v>97</v>
      </c>
    </row>
    <row r="199" spans="6:6" ht="12.75" customHeight="1">
      <c r="F199" t="s">
        <v>514</v>
      </c>
    </row>
    <row r="200" spans="6:6" ht="12.75" customHeight="1">
      <c r="F200" t="s">
        <v>168</v>
      </c>
    </row>
    <row r="201" spans="6:6" ht="12.75" customHeight="1">
      <c r="F201" t="s">
        <v>528</v>
      </c>
    </row>
    <row r="202" spans="6:6" ht="12.75" customHeight="1">
      <c r="F202" t="s">
        <v>68</v>
      </c>
    </row>
    <row r="203" spans="6:6" ht="12.75" customHeight="1">
      <c r="F203" t="s">
        <v>511</v>
      </c>
    </row>
    <row r="204" spans="6:6" ht="12.75" customHeight="1">
      <c r="F204" t="s">
        <v>521</v>
      </c>
    </row>
    <row r="205" spans="6:6" ht="12.75" customHeight="1">
      <c r="F205" t="s">
        <v>519</v>
      </c>
    </row>
    <row r="206" spans="6:6" ht="12.75" customHeight="1">
      <c r="F206" t="s">
        <v>146</v>
      </c>
    </row>
    <row r="207" spans="6:6" ht="12.75" customHeight="1">
      <c r="F207" t="s">
        <v>23</v>
      </c>
    </row>
    <row r="208" spans="6:6" ht="12.75" customHeight="1">
      <c r="F208" t="s">
        <v>33</v>
      </c>
    </row>
    <row r="209" spans="6:6" ht="12.75" customHeight="1">
      <c r="F209" t="s">
        <v>516</v>
      </c>
    </row>
    <row r="210" spans="6:6" ht="12.75" customHeight="1">
      <c r="F210" t="s">
        <v>526</v>
      </c>
    </row>
    <row r="211" spans="6:6" ht="12.75" customHeight="1">
      <c r="F211" t="s">
        <v>58</v>
      </c>
    </row>
    <row r="212" spans="6:6" ht="12.75" customHeight="1">
      <c r="F212" t="s">
        <v>132</v>
      </c>
    </row>
    <row r="213" spans="6:6" ht="12.75" customHeight="1">
      <c r="F213" t="s">
        <v>73</v>
      </c>
    </row>
    <row r="214" spans="6:6" ht="12.75" customHeight="1">
      <c r="F214" t="s">
        <v>173</v>
      </c>
    </row>
    <row r="215" spans="6:6" ht="12.75" customHeight="1">
      <c r="F215" t="s">
        <v>512</v>
      </c>
    </row>
    <row r="216" spans="6:6" ht="12.75" customHeight="1">
      <c r="F216" t="s">
        <v>530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5"/>
  <sheetViews>
    <sheetView tabSelected="1" workbookViewId="0"/>
  </sheetViews>
  <sheetFormatPr defaultColWidth="17.140625" defaultRowHeight="12.75" customHeight="1"/>
  <cols>
    <col min="1" max="1" width="10" customWidth="1"/>
    <col min="2" max="2" width="16" customWidth="1"/>
    <col min="3" max="3" width="20" customWidth="1"/>
    <col min="4" max="4" width="37.7109375" customWidth="1"/>
    <col min="5" max="5" width="6.85546875" customWidth="1"/>
    <col min="6" max="6" width="4.140625" customWidth="1"/>
    <col min="7" max="7" width="46.5703125" customWidth="1"/>
    <col min="8" max="8" width="14" customWidth="1"/>
    <col min="9" max="9" width="8.7109375" customWidth="1"/>
    <col min="10" max="10" width="12.42578125" customWidth="1"/>
    <col min="11" max="11" width="8.28515625" customWidth="1"/>
    <col min="12" max="12" width="10.28515625" customWidth="1"/>
  </cols>
  <sheetData>
    <row r="1" spans="1:12" ht="12.75" customHeight="1">
      <c r="A1" s="3" t="s">
        <v>201</v>
      </c>
      <c r="B1" s="3" t="s">
        <v>202</v>
      </c>
      <c r="C1" s="3" t="s">
        <v>531</v>
      </c>
      <c r="D1" s="3" t="s">
        <v>203</v>
      </c>
      <c r="E1" s="3" t="s">
        <v>0</v>
      </c>
      <c r="F1" s="3" t="s">
        <v>204</v>
      </c>
      <c r="G1" s="3" t="s">
        <v>205</v>
      </c>
      <c r="H1" s="3" t="s">
        <v>206</v>
      </c>
      <c r="I1" s="3" t="s">
        <v>207</v>
      </c>
      <c r="J1" s="7" t="s">
        <v>532</v>
      </c>
      <c r="K1" s="7" t="s">
        <v>533</v>
      </c>
      <c r="L1" s="7" t="s">
        <v>208</v>
      </c>
    </row>
    <row r="2" spans="1:12" ht="12.75" customHeight="1">
      <c r="A2" t="s">
        <v>209</v>
      </c>
      <c r="B2" t="s">
        <v>353</v>
      </c>
      <c r="C2" t="str">
        <f t="shared" ref="C2:C33" si="0">CONCATENATE(A2, " ",B2)</f>
        <v>Abbie Castillo</v>
      </c>
      <c r="D2" t="s">
        <v>7</v>
      </c>
      <c r="E2">
        <f>VLOOKUP(C2,'Invoice ClientIds'!$C$2:$D$48,2,0)</f>
        <v>1</v>
      </c>
      <c r="F2">
        <v>15</v>
      </c>
      <c r="G2" t="str">
        <f>CONCATENATE(A2," ",B2, " Feb Attendance - ",J2, IF((J2=1)," session", " sessions"))</f>
        <v>Abbie Castillo Feb Attendance - 3 sessions</v>
      </c>
      <c r="H2">
        <v>1</v>
      </c>
      <c r="I2">
        <f>IF((K2="Y"),25, IF((J2&lt;=2),25,40))</f>
        <v>40</v>
      </c>
      <c r="J2">
        <f>IFERROR(VLOOKUP(C2,'Feb Attendance'!$H$2:$I$76,2,0),0)</f>
        <v>3</v>
      </c>
      <c r="K2" s="1"/>
      <c r="L2" s="4">
        <f t="shared" ref="L2:L33" si="1">H2*I2</f>
        <v>40</v>
      </c>
    </row>
    <row r="3" spans="1:12" ht="12.75" customHeight="1">
      <c r="A3" t="s">
        <v>209</v>
      </c>
      <c r="B3" t="s">
        <v>353</v>
      </c>
      <c r="C3" t="str">
        <f t="shared" si="0"/>
        <v>Abbie Castillo</v>
      </c>
      <c r="D3" t="s">
        <v>7</v>
      </c>
      <c r="E3">
        <v>1</v>
      </c>
      <c r="F3">
        <v>15</v>
      </c>
      <c r="G3" t="str">
        <f>CONCATENATE(A3," ",B3, " Club Subsidy - Free Feb Play")</f>
        <v>Abbie Castillo Club Subsidy - Free Feb Play</v>
      </c>
      <c r="H3">
        <v>1</v>
      </c>
      <c r="I3">
        <f>-I2</f>
        <v>-40</v>
      </c>
      <c r="K3" s="1"/>
      <c r="L3" s="4">
        <f t="shared" si="1"/>
        <v>-40</v>
      </c>
    </row>
    <row r="4" spans="1:12" ht="12.75" customHeight="1">
      <c r="A4" t="s">
        <v>214</v>
      </c>
      <c r="B4" t="s">
        <v>215</v>
      </c>
      <c r="C4" t="str">
        <f t="shared" si="0"/>
        <v>Al Saulon</v>
      </c>
      <c r="D4" t="s">
        <v>12</v>
      </c>
      <c r="E4">
        <v>2</v>
      </c>
      <c r="F4">
        <v>15</v>
      </c>
      <c r="G4" t="str">
        <f>CONCATENATE(A4," ",B4, " Feb Attendance - ",J4, IF((J4=1)," session", " sessions"))</f>
        <v>Al Saulon Feb Attendance - 4 sessions</v>
      </c>
      <c r="H4">
        <v>1</v>
      </c>
      <c r="I4">
        <f>IF((K4="Y"),25, IF((J4&lt;=2),25,40))</f>
        <v>40</v>
      </c>
      <c r="J4">
        <f>IFERROR(VLOOKUP(C4,'Feb Attendance'!$H$2:$I$76,2,0),0)</f>
        <v>4</v>
      </c>
      <c r="K4" s="1"/>
      <c r="L4" s="4">
        <f t="shared" si="1"/>
        <v>40</v>
      </c>
    </row>
    <row r="5" spans="1:12" ht="12.75" customHeight="1">
      <c r="A5" t="s">
        <v>214</v>
      </c>
      <c r="B5" t="s">
        <v>215</v>
      </c>
      <c r="C5" t="str">
        <f t="shared" si="0"/>
        <v>Al Saulon</v>
      </c>
      <c r="D5" t="s">
        <v>12</v>
      </c>
      <c r="E5">
        <v>2</v>
      </c>
      <c r="F5">
        <v>15</v>
      </c>
      <c r="G5" t="str">
        <f>CONCATENATE(A5," ",B5, " Club Subsidy - Free Feb Play")</f>
        <v>Al Saulon Club Subsidy - Free Feb Play</v>
      </c>
      <c r="H5">
        <v>1</v>
      </c>
      <c r="I5">
        <f>-I4</f>
        <v>-40</v>
      </c>
      <c r="K5" s="1"/>
      <c r="L5" s="4">
        <f t="shared" si="1"/>
        <v>-40</v>
      </c>
    </row>
    <row r="6" spans="1:12" ht="12.75" customHeight="1">
      <c r="A6" t="s">
        <v>214</v>
      </c>
      <c r="B6" t="s">
        <v>215</v>
      </c>
      <c r="C6" t="str">
        <f t="shared" si="0"/>
        <v>Al Saulon</v>
      </c>
      <c r="D6" t="s">
        <v>12</v>
      </c>
      <c r="E6">
        <v>2</v>
      </c>
      <c r="F6">
        <v>15</v>
      </c>
      <c r="G6" t="s">
        <v>534</v>
      </c>
      <c r="H6">
        <v>1</v>
      </c>
      <c r="I6">
        <v>10</v>
      </c>
      <c r="K6" s="1"/>
      <c r="L6" s="4">
        <f t="shared" si="1"/>
        <v>10</v>
      </c>
    </row>
    <row r="7" spans="1:12" ht="12.75" customHeight="1">
      <c r="A7" t="s">
        <v>219</v>
      </c>
      <c r="B7" t="s">
        <v>215</v>
      </c>
      <c r="C7" t="str">
        <f t="shared" si="0"/>
        <v>Charrylou Saulon</v>
      </c>
      <c r="D7" t="s">
        <v>12</v>
      </c>
      <c r="E7">
        <v>2</v>
      </c>
      <c r="F7">
        <v>15</v>
      </c>
      <c r="G7" t="str">
        <f>CONCATENATE(A7," ",B7, " Feb Attendance - ",J7, IF((J7=1)," session", " sessions"))</f>
        <v>Charrylou Saulon Feb Attendance - 3 sessions</v>
      </c>
      <c r="H7">
        <v>1</v>
      </c>
      <c r="I7">
        <f>IF((K7="Y"),25, IF((J7&lt;=2),25,40))</f>
        <v>40</v>
      </c>
      <c r="J7">
        <f>IFERROR(VLOOKUP(C7,'Feb Attendance'!$H$2:$I$76,2,0),0)</f>
        <v>3</v>
      </c>
      <c r="K7" s="1"/>
      <c r="L7" s="4">
        <f t="shared" si="1"/>
        <v>40</v>
      </c>
    </row>
    <row r="8" spans="1:12" ht="12.75" customHeight="1">
      <c r="A8" t="s">
        <v>219</v>
      </c>
      <c r="B8" t="s">
        <v>215</v>
      </c>
      <c r="C8" t="str">
        <f t="shared" si="0"/>
        <v>Charrylou Saulon</v>
      </c>
      <c r="D8" t="s">
        <v>12</v>
      </c>
      <c r="E8">
        <v>2</v>
      </c>
      <c r="F8">
        <v>15</v>
      </c>
      <c r="G8" t="str">
        <f>CONCATENATE(A8," ",B8, " Club Subsidy - Free Feb Play")</f>
        <v>Charrylou Saulon Club Subsidy - Free Feb Play</v>
      </c>
      <c r="H8">
        <v>1</v>
      </c>
      <c r="I8">
        <f>-I7</f>
        <v>-40</v>
      </c>
      <c r="K8" s="1"/>
      <c r="L8" s="4">
        <f t="shared" si="1"/>
        <v>-40</v>
      </c>
    </row>
    <row r="9" spans="1:12" ht="12.75" customHeight="1">
      <c r="A9" t="s">
        <v>223</v>
      </c>
      <c r="B9" t="s">
        <v>224</v>
      </c>
      <c r="C9" t="str">
        <f t="shared" si="0"/>
        <v>Alden Peregrino</v>
      </c>
      <c r="D9" t="s">
        <v>17</v>
      </c>
      <c r="E9">
        <v>3</v>
      </c>
      <c r="F9">
        <v>15</v>
      </c>
      <c r="G9" t="str">
        <f>CONCATENATE(A9," ",B9, " Feb Attendance - ",J9, IF((J9=1)," session", " sessions"))</f>
        <v>Alden Peregrino Feb Attendance - 1 session</v>
      </c>
      <c r="H9">
        <v>1</v>
      </c>
      <c r="I9">
        <f>IF((K9="Y"),25, IF((J9&lt;=2),25,40))</f>
        <v>25</v>
      </c>
      <c r="J9">
        <f>IFERROR(VLOOKUP(C9,'Feb Attendance'!$H$2:$I$76,2,0),0)</f>
        <v>1</v>
      </c>
      <c r="K9" s="1"/>
      <c r="L9" s="4">
        <f t="shared" si="1"/>
        <v>25</v>
      </c>
    </row>
    <row r="10" spans="1:12" ht="12.75" customHeight="1">
      <c r="A10" t="s">
        <v>223</v>
      </c>
      <c r="B10" t="s">
        <v>224</v>
      </c>
      <c r="C10" t="str">
        <f t="shared" si="0"/>
        <v>Alden Peregrino</v>
      </c>
      <c r="D10" t="s">
        <v>17</v>
      </c>
      <c r="E10">
        <v>3</v>
      </c>
      <c r="F10">
        <v>15</v>
      </c>
      <c r="G10" t="str">
        <f>CONCATENATE(A10," ",B10, " Club Subsidy - Free Feb Play")</f>
        <v>Alden Peregrino Club Subsidy - Free Feb Play</v>
      </c>
      <c r="H10">
        <v>1</v>
      </c>
      <c r="I10">
        <f>-I9</f>
        <v>-25</v>
      </c>
      <c r="K10" s="1"/>
      <c r="L10" s="4">
        <f t="shared" si="1"/>
        <v>-25</v>
      </c>
    </row>
    <row r="11" spans="1:12" ht="12.75" customHeight="1">
      <c r="A11" t="s">
        <v>228</v>
      </c>
      <c r="B11" t="s">
        <v>229</v>
      </c>
      <c r="C11" t="str">
        <f t="shared" si="0"/>
        <v>Ruel Beralde</v>
      </c>
      <c r="D11" t="s">
        <v>149</v>
      </c>
      <c r="E11">
        <v>32</v>
      </c>
      <c r="F11">
        <v>15</v>
      </c>
      <c r="G11" t="str">
        <f>CONCATENATE(A11," ",B11, " Feb Attendance - ",J11, IF((J11=1)," session", " sessions"))</f>
        <v>Ruel Beralde Feb Attendance - 3 sessions</v>
      </c>
      <c r="H11">
        <v>1</v>
      </c>
      <c r="I11">
        <f>IF((K11="Y"),25, IF((J11&lt;=2),25,40))</f>
        <v>40</v>
      </c>
      <c r="J11">
        <f>IFERROR(VLOOKUP(C11,'Feb Attendance'!$H$2:$I$76,2,0),0)</f>
        <v>3</v>
      </c>
      <c r="K11" s="1"/>
      <c r="L11" s="4">
        <f t="shared" si="1"/>
        <v>40</v>
      </c>
    </row>
    <row r="12" spans="1:12" ht="12.75" customHeight="1">
      <c r="A12" t="s">
        <v>228</v>
      </c>
      <c r="B12" t="s">
        <v>229</v>
      </c>
      <c r="C12" t="str">
        <f t="shared" si="0"/>
        <v>Ruel Beralde</v>
      </c>
      <c r="D12" t="s">
        <v>149</v>
      </c>
      <c r="E12">
        <v>32</v>
      </c>
      <c r="F12">
        <v>15</v>
      </c>
      <c r="G12" t="str">
        <f>CONCATENATE(A12," ",B12, " Club Subsidy - Free Feb Play")</f>
        <v>Ruel Beralde Club Subsidy - Free Feb Play</v>
      </c>
      <c r="H12">
        <v>1</v>
      </c>
      <c r="I12">
        <f>-I11</f>
        <v>-40</v>
      </c>
      <c r="K12" s="1"/>
      <c r="L12" s="4">
        <f t="shared" si="1"/>
        <v>-40</v>
      </c>
    </row>
    <row r="13" spans="1:12" ht="12.75" customHeight="1">
      <c r="A13" t="s">
        <v>233</v>
      </c>
      <c r="B13" t="s">
        <v>234</v>
      </c>
      <c r="C13" t="str">
        <f t="shared" si="0"/>
        <v>Bong Pilapil</v>
      </c>
      <c r="D13" t="s">
        <v>27</v>
      </c>
      <c r="E13">
        <v>5</v>
      </c>
      <c r="F13">
        <v>15</v>
      </c>
      <c r="G13" t="str">
        <f>CONCATENATE(A13," ",B13, " Feb Attendance - ",J13, IF((J13=1)," session", " sessions"))</f>
        <v>Bong Pilapil Feb Attendance - 3 sessions</v>
      </c>
      <c r="H13">
        <v>1</v>
      </c>
      <c r="I13">
        <f>IF((K13="Y"),25, IF((J13&lt;=2),25,40))</f>
        <v>40</v>
      </c>
      <c r="J13">
        <f>IFERROR(VLOOKUP(C13,'Feb Attendance'!$H$2:$I$76,2,0),0)</f>
        <v>3</v>
      </c>
      <c r="K13" s="1"/>
      <c r="L13" s="4">
        <f t="shared" si="1"/>
        <v>40</v>
      </c>
    </row>
    <row r="14" spans="1:12" ht="12.75" customHeight="1">
      <c r="A14" t="s">
        <v>233</v>
      </c>
      <c r="B14" t="s">
        <v>234</v>
      </c>
      <c r="C14" t="str">
        <f t="shared" si="0"/>
        <v>Bong Pilapil</v>
      </c>
      <c r="D14" t="s">
        <v>27</v>
      </c>
      <c r="E14">
        <v>5</v>
      </c>
      <c r="F14">
        <v>15</v>
      </c>
      <c r="G14" t="str">
        <f>CONCATENATE(A14," ",B14, " Club Subsidy - Free Feb Play")</f>
        <v>Bong Pilapil Club Subsidy - Free Feb Play</v>
      </c>
      <c r="H14">
        <v>1</v>
      </c>
      <c r="I14">
        <f>-I13</f>
        <v>-40</v>
      </c>
      <c r="K14" s="1"/>
      <c r="L14" s="4">
        <f t="shared" si="1"/>
        <v>-40</v>
      </c>
    </row>
    <row r="15" spans="1:12" ht="12.75" customHeight="1">
      <c r="A15" t="s">
        <v>238</v>
      </c>
      <c r="B15" t="s">
        <v>239</v>
      </c>
      <c r="C15" t="str">
        <f t="shared" si="0"/>
        <v>Bonnie Javier</v>
      </c>
      <c r="D15" t="s">
        <v>32</v>
      </c>
      <c r="E15">
        <v>6</v>
      </c>
      <c r="F15">
        <v>15</v>
      </c>
      <c r="G15" t="str">
        <f>CONCATENATE(A15," ",B15, " Feb Attendance - ",J15, IF((J15=1)," session", " sessions"))</f>
        <v>Bonnie Javier Feb Attendance - 3 sessions</v>
      </c>
      <c r="H15">
        <v>1</v>
      </c>
      <c r="I15">
        <f>IF((K15="Y"),25, IF((J15&lt;=2),25,40))</f>
        <v>40</v>
      </c>
      <c r="J15">
        <f>IFERROR(VLOOKUP(C15,'Feb Attendance'!$H$2:$I$76,2,0),0)</f>
        <v>3</v>
      </c>
      <c r="K15" s="1"/>
      <c r="L15" s="4">
        <f t="shared" si="1"/>
        <v>40</v>
      </c>
    </row>
    <row r="16" spans="1:12" ht="12.75" customHeight="1">
      <c r="A16" t="s">
        <v>238</v>
      </c>
      <c r="B16" t="s">
        <v>239</v>
      </c>
      <c r="C16" t="str">
        <f t="shared" si="0"/>
        <v>Bonnie Javier</v>
      </c>
      <c r="D16" t="s">
        <v>32</v>
      </c>
      <c r="E16">
        <v>6</v>
      </c>
      <c r="F16">
        <v>15</v>
      </c>
      <c r="G16" t="str">
        <f>CONCATENATE(A16," ",B16, " Club Subsidy - Free Feb Play")</f>
        <v>Bonnie Javier Club Subsidy - Free Feb Play</v>
      </c>
      <c r="H16">
        <v>1</v>
      </c>
      <c r="I16">
        <f>-I15</f>
        <v>-40</v>
      </c>
      <c r="K16" s="1"/>
      <c r="L16" s="4">
        <f t="shared" si="1"/>
        <v>-40</v>
      </c>
    </row>
    <row r="17" spans="1:12" ht="12.75" customHeight="1">
      <c r="A17" t="s">
        <v>243</v>
      </c>
      <c r="B17" t="s">
        <v>239</v>
      </c>
      <c r="C17" t="str">
        <f t="shared" si="0"/>
        <v>Judith Javier</v>
      </c>
      <c r="D17" t="s">
        <v>32</v>
      </c>
      <c r="E17">
        <v>6</v>
      </c>
      <c r="F17">
        <v>15</v>
      </c>
      <c r="G17" t="str">
        <f>CONCATENATE(A17," ",B17, " Feb Attendance - ",J17, IF((J17=1)," session", " sessions"))</f>
        <v>Judith Javier Feb Attendance - 3 sessions</v>
      </c>
      <c r="H17">
        <v>1</v>
      </c>
      <c r="I17">
        <f>IF((K17="Y"),25, IF((J17&lt;=2),25,40))</f>
        <v>40</v>
      </c>
      <c r="J17">
        <f>IFERROR(VLOOKUP(C17,'Feb Attendance'!$H$2:$I$76,2,0),0)</f>
        <v>3</v>
      </c>
      <c r="K17" s="1"/>
      <c r="L17" s="4">
        <f t="shared" si="1"/>
        <v>40</v>
      </c>
    </row>
    <row r="18" spans="1:12" ht="12.75" customHeight="1">
      <c r="A18" t="s">
        <v>243</v>
      </c>
      <c r="B18" t="s">
        <v>239</v>
      </c>
      <c r="C18" t="str">
        <f t="shared" si="0"/>
        <v>Judith Javier</v>
      </c>
      <c r="D18" t="s">
        <v>32</v>
      </c>
      <c r="E18">
        <v>6</v>
      </c>
      <c r="F18">
        <v>15</v>
      </c>
      <c r="G18" t="str">
        <f>CONCATENATE(A18," ",B18, " Club Subsidy - Free Feb Play")</f>
        <v>Judith Javier Club Subsidy - Free Feb Play</v>
      </c>
      <c r="H18">
        <v>1</v>
      </c>
      <c r="I18">
        <f>-I17</f>
        <v>-40</v>
      </c>
      <c r="K18" s="1"/>
      <c r="L18" s="4">
        <f t="shared" si="1"/>
        <v>-40</v>
      </c>
    </row>
    <row r="19" spans="1:12" ht="12.75" customHeight="1">
      <c r="A19" t="s">
        <v>247</v>
      </c>
      <c r="B19" t="s">
        <v>248</v>
      </c>
      <c r="C19" t="str">
        <f t="shared" si="0"/>
        <v>John Arroyo</v>
      </c>
      <c r="D19" t="s">
        <v>136</v>
      </c>
      <c r="E19">
        <v>29</v>
      </c>
      <c r="F19">
        <v>15</v>
      </c>
      <c r="G19" t="str">
        <f>CONCATENATE(A19," ",B19, " Feb Attendance - ",J19, IF((J19=1)," session", " sessions"))</f>
        <v>John Arroyo Feb Attendance - 2 sessions</v>
      </c>
      <c r="H19">
        <v>1</v>
      </c>
      <c r="I19">
        <f>IF((K19="Y"),25, IF((J19&lt;=2),25,40))</f>
        <v>25</v>
      </c>
      <c r="J19">
        <f>IFERROR(VLOOKUP(C19,'Feb Attendance'!$H$2:$I$76,2,0),0)</f>
        <v>2</v>
      </c>
      <c r="K19" s="1"/>
      <c r="L19" s="4">
        <f t="shared" si="1"/>
        <v>25</v>
      </c>
    </row>
    <row r="20" spans="1:12" ht="12.75" customHeight="1">
      <c r="A20" t="s">
        <v>247</v>
      </c>
      <c r="B20" t="s">
        <v>248</v>
      </c>
      <c r="C20" t="str">
        <f t="shared" si="0"/>
        <v>John Arroyo</v>
      </c>
      <c r="D20" t="s">
        <v>136</v>
      </c>
      <c r="E20">
        <v>29</v>
      </c>
      <c r="F20">
        <v>15</v>
      </c>
      <c r="G20" t="str">
        <f>CONCATENATE(A20," ",B20, " Club Subsidy - Free Feb Play")</f>
        <v>John Arroyo Club Subsidy - Free Feb Play</v>
      </c>
      <c r="H20">
        <v>1</v>
      </c>
      <c r="I20">
        <f>-I19</f>
        <v>-25</v>
      </c>
      <c r="K20" s="1"/>
      <c r="L20" s="4">
        <f t="shared" si="1"/>
        <v>-25</v>
      </c>
    </row>
    <row r="21" spans="1:12" ht="12.75" customHeight="1">
      <c r="A21" t="s">
        <v>252</v>
      </c>
      <c r="B21" t="s">
        <v>248</v>
      </c>
      <c r="C21" t="str">
        <f t="shared" si="0"/>
        <v>Rachelle Arroyo</v>
      </c>
      <c r="D21" t="s">
        <v>136</v>
      </c>
      <c r="E21">
        <v>29</v>
      </c>
      <c r="F21">
        <v>15</v>
      </c>
      <c r="G21" t="str">
        <f>CONCATENATE(A21," ",B21, " Feb Attendance - ",J21, IF((J21=1)," session", " sessions"))</f>
        <v>Rachelle Arroyo Feb Attendance - 2 sessions</v>
      </c>
      <c r="H21">
        <v>1</v>
      </c>
      <c r="I21">
        <f>IF((K21="Y"),25, IF((J21&lt;=2),25,40))</f>
        <v>25</v>
      </c>
      <c r="J21">
        <f>IFERROR(VLOOKUP(C21,'Feb Attendance'!$H$2:$I$76,2,0),0)</f>
        <v>2</v>
      </c>
      <c r="K21" s="1"/>
      <c r="L21" s="4">
        <f t="shared" si="1"/>
        <v>25</v>
      </c>
    </row>
    <row r="22" spans="1:12" ht="12.75" customHeight="1">
      <c r="A22" t="s">
        <v>252</v>
      </c>
      <c r="B22" t="s">
        <v>248</v>
      </c>
      <c r="C22" t="str">
        <f t="shared" si="0"/>
        <v>Rachelle Arroyo</v>
      </c>
      <c r="D22" t="s">
        <v>136</v>
      </c>
      <c r="E22">
        <v>29</v>
      </c>
      <c r="F22">
        <v>15</v>
      </c>
      <c r="G22" t="str">
        <f>CONCATENATE(A22," ",B22, " Club Subsidy - Free Feb Play")</f>
        <v>Rachelle Arroyo Club Subsidy - Free Feb Play</v>
      </c>
      <c r="H22">
        <v>1</v>
      </c>
      <c r="I22">
        <f>-I21</f>
        <v>-25</v>
      </c>
      <c r="K22" s="1"/>
      <c r="L22" s="4">
        <f t="shared" si="1"/>
        <v>-25</v>
      </c>
    </row>
    <row r="23" spans="1:12" ht="12.75" customHeight="1">
      <c r="A23" t="s">
        <v>256</v>
      </c>
      <c r="B23" t="s">
        <v>257</v>
      </c>
      <c r="C23" t="str">
        <f t="shared" si="0"/>
        <v>Chris Yatco</v>
      </c>
      <c r="D23" t="s">
        <v>37</v>
      </c>
      <c r="E23">
        <v>7</v>
      </c>
      <c r="F23">
        <v>15</v>
      </c>
      <c r="G23" t="str">
        <f>CONCATENATE(A23," ",B23, " Feb Attendance - ",J23, IF((J23=1)," session", " sessions"))</f>
        <v>Chris Yatco Feb Attendance - 3 sessions</v>
      </c>
      <c r="H23">
        <v>1</v>
      </c>
      <c r="I23">
        <f>IF((K23="Y"),25, IF((J23&lt;=2),25,40))</f>
        <v>40</v>
      </c>
      <c r="J23">
        <f>IFERROR(VLOOKUP(C23,'Feb Attendance'!$H$2:$I$76,2,0),0)</f>
        <v>3</v>
      </c>
      <c r="K23" s="1"/>
      <c r="L23" s="4">
        <f t="shared" si="1"/>
        <v>40</v>
      </c>
    </row>
    <row r="24" spans="1:12" ht="12.75" customHeight="1">
      <c r="A24" t="s">
        <v>256</v>
      </c>
      <c r="B24" t="s">
        <v>257</v>
      </c>
      <c r="C24" t="str">
        <f t="shared" si="0"/>
        <v>Chris Yatco</v>
      </c>
      <c r="D24" t="s">
        <v>37</v>
      </c>
      <c r="E24">
        <v>7</v>
      </c>
      <c r="F24">
        <v>15</v>
      </c>
      <c r="G24" t="str">
        <f>CONCATENATE(A24," ",B24, " Club Subsidy - Free Feb Play")</f>
        <v>Chris Yatco Club Subsidy - Free Feb Play</v>
      </c>
      <c r="H24">
        <v>1</v>
      </c>
      <c r="I24">
        <f>-I23</f>
        <v>-40</v>
      </c>
      <c r="K24" s="1"/>
      <c r="L24" s="4">
        <f t="shared" si="1"/>
        <v>-40</v>
      </c>
    </row>
    <row r="25" spans="1:12" ht="12.75" customHeight="1">
      <c r="A25" t="s">
        <v>261</v>
      </c>
      <c r="B25" t="s">
        <v>262</v>
      </c>
      <c r="C25" t="str">
        <f t="shared" si="0"/>
        <v>Kim Adriano</v>
      </c>
      <c r="D25" t="s">
        <v>42</v>
      </c>
      <c r="E25">
        <v>8</v>
      </c>
      <c r="F25">
        <v>15</v>
      </c>
      <c r="G25" t="str">
        <f>CONCATENATE(A25," ",B25, " Feb Attendance - ",J25, IF((J25=1)," session", " sessions"))</f>
        <v>Kim Adriano Feb Attendance - 3 sessions</v>
      </c>
      <c r="H25">
        <v>1</v>
      </c>
      <c r="I25">
        <f>IF((K25="Y"),25, IF((J25&lt;=2),25,40))</f>
        <v>40</v>
      </c>
      <c r="J25">
        <f>IFERROR(VLOOKUP(C25,'Feb Attendance'!$H$2:$I$76,2,0),0)</f>
        <v>3</v>
      </c>
      <c r="K25" s="1"/>
      <c r="L25" s="4">
        <f t="shared" si="1"/>
        <v>40</v>
      </c>
    </row>
    <row r="26" spans="1:12" ht="12.75" customHeight="1">
      <c r="A26" t="s">
        <v>261</v>
      </c>
      <c r="B26" t="s">
        <v>262</v>
      </c>
      <c r="C26" t="str">
        <f t="shared" si="0"/>
        <v>Kim Adriano</v>
      </c>
      <c r="D26" t="s">
        <v>42</v>
      </c>
      <c r="E26">
        <v>8</v>
      </c>
      <c r="F26">
        <v>15</v>
      </c>
      <c r="G26" t="str">
        <f>CONCATENATE(A26," ",B26, " Club Subsidy - Free Feb Play")</f>
        <v>Kim Adriano Club Subsidy - Free Feb Play</v>
      </c>
      <c r="H26">
        <v>1</v>
      </c>
      <c r="I26">
        <f>-I25</f>
        <v>-40</v>
      </c>
      <c r="K26" s="1"/>
      <c r="L26" s="4">
        <f t="shared" si="1"/>
        <v>-40</v>
      </c>
    </row>
    <row r="27" spans="1:12" ht="12.75" customHeight="1">
      <c r="A27" t="s">
        <v>266</v>
      </c>
      <c r="B27" t="s">
        <v>262</v>
      </c>
      <c r="C27" t="str">
        <f t="shared" si="0"/>
        <v>Kyle Adriano</v>
      </c>
      <c r="D27" t="s">
        <v>42</v>
      </c>
      <c r="E27">
        <v>8</v>
      </c>
      <c r="F27">
        <v>15</v>
      </c>
      <c r="G27" t="str">
        <f>CONCATENATE(A27," ",B27, " Feb Attendance - ",J27, IF((J27=1)," session", " sessions"))</f>
        <v>Kyle Adriano Feb Attendance - 1 session</v>
      </c>
      <c r="H27">
        <v>1</v>
      </c>
      <c r="I27">
        <f>IF((K27="Y"),25, IF((J27&lt;=2),25,40))</f>
        <v>25</v>
      </c>
      <c r="J27">
        <f>IFERROR(VLOOKUP(C27,'Feb Attendance'!$H$2:$I$76,2,0),0)</f>
        <v>1</v>
      </c>
      <c r="K27" s="1" t="s">
        <v>535</v>
      </c>
      <c r="L27" s="4">
        <f t="shared" si="1"/>
        <v>25</v>
      </c>
    </row>
    <row r="28" spans="1:12" ht="12.75" customHeight="1">
      <c r="A28" t="s">
        <v>266</v>
      </c>
      <c r="B28" t="s">
        <v>262</v>
      </c>
      <c r="C28" t="str">
        <f t="shared" si="0"/>
        <v>Kyle Adriano</v>
      </c>
      <c r="D28" t="s">
        <v>42</v>
      </c>
      <c r="E28">
        <v>8</v>
      </c>
      <c r="F28">
        <v>15</v>
      </c>
      <c r="G28" t="str">
        <f>CONCATENATE(A28," ",B28, " Club Subsidy - Free Feb Play")</f>
        <v>Kyle Adriano Club Subsidy - Free Feb Play</v>
      </c>
      <c r="H28">
        <v>1</v>
      </c>
      <c r="I28">
        <f>-I27</f>
        <v>-25</v>
      </c>
      <c r="K28" s="1"/>
      <c r="L28" s="4">
        <f t="shared" si="1"/>
        <v>-25</v>
      </c>
    </row>
    <row r="29" spans="1:12" ht="12.75" customHeight="1">
      <c r="A29" t="s">
        <v>270</v>
      </c>
      <c r="B29" t="s">
        <v>262</v>
      </c>
      <c r="C29" t="str">
        <f t="shared" si="0"/>
        <v>Dar Adriano</v>
      </c>
      <c r="D29" t="s">
        <v>42</v>
      </c>
      <c r="E29">
        <v>8</v>
      </c>
      <c r="F29">
        <v>15</v>
      </c>
      <c r="G29" t="str">
        <f>CONCATENATE(A29," ",B29, " Feb Attendance - ",J29, IF((J29=1)," session", " sessions"))</f>
        <v>Dar Adriano Feb Attendance - 4 sessions</v>
      </c>
      <c r="H29">
        <v>1</v>
      </c>
      <c r="I29">
        <f>IF((K29="Y"),25, IF((J29&lt;=2),25,40))</f>
        <v>40</v>
      </c>
      <c r="J29">
        <f>IFERROR(VLOOKUP(C29,'Feb Attendance'!$H$2:$I$76,2,0),0)</f>
        <v>4</v>
      </c>
      <c r="K29" s="1"/>
      <c r="L29" s="4">
        <f t="shared" si="1"/>
        <v>40</v>
      </c>
    </row>
    <row r="30" spans="1:12" ht="12.75" customHeight="1">
      <c r="A30" t="s">
        <v>270</v>
      </c>
      <c r="B30" t="s">
        <v>262</v>
      </c>
      <c r="C30" t="str">
        <f t="shared" si="0"/>
        <v>Dar Adriano</v>
      </c>
      <c r="D30" t="s">
        <v>42</v>
      </c>
      <c r="E30">
        <v>8</v>
      </c>
      <c r="F30">
        <v>15</v>
      </c>
      <c r="G30" t="str">
        <f>CONCATENATE(A30," ",B30, " Club Subsidy - Free Feb Play")</f>
        <v>Dar Adriano Club Subsidy - Free Feb Play</v>
      </c>
      <c r="H30">
        <v>1</v>
      </c>
      <c r="I30">
        <f>-I29</f>
        <v>-40</v>
      </c>
      <c r="K30" s="1"/>
      <c r="L30" s="4">
        <f t="shared" si="1"/>
        <v>-40</v>
      </c>
    </row>
    <row r="31" spans="1:12" ht="12.75" customHeight="1">
      <c r="A31" t="s">
        <v>274</v>
      </c>
      <c r="B31" t="s">
        <v>262</v>
      </c>
      <c r="C31" t="str">
        <f t="shared" si="0"/>
        <v>Christine Adriano</v>
      </c>
      <c r="D31" t="s">
        <v>42</v>
      </c>
      <c r="E31">
        <v>8</v>
      </c>
      <c r="F31">
        <v>15</v>
      </c>
      <c r="G31" t="str">
        <f>CONCATENATE(A31," ",B31, " Feb Attendance - ",J31, IF((J31=1)," session", " sessions"))</f>
        <v>Christine Adriano Feb Attendance - 4 sessions</v>
      </c>
      <c r="H31">
        <v>1</v>
      </c>
      <c r="I31">
        <f>IF((K31="Y"),25, IF((J31&lt;=2),25,40))</f>
        <v>40</v>
      </c>
      <c r="J31">
        <f>IFERROR(VLOOKUP(C31,'Feb Attendance'!$H$2:$I$76,2,0),0)</f>
        <v>4</v>
      </c>
      <c r="K31" s="1"/>
      <c r="L31" s="4">
        <f t="shared" si="1"/>
        <v>40</v>
      </c>
    </row>
    <row r="32" spans="1:12" ht="12.75" customHeight="1">
      <c r="A32" t="s">
        <v>274</v>
      </c>
      <c r="B32" t="s">
        <v>262</v>
      </c>
      <c r="C32" t="str">
        <f t="shared" si="0"/>
        <v>Christine Adriano</v>
      </c>
      <c r="D32" t="s">
        <v>42</v>
      </c>
      <c r="E32">
        <v>8</v>
      </c>
      <c r="F32">
        <v>15</v>
      </c>
      <c r="G32" t="str">
        <f>CONCATENATE(A32," ",B32, " Club Subsidy - Free Feb Play")</f>
        <v>Christine Adriano Club Subsidy - Free Feb Play</v>
      </c>
      <c r="H32">
        <v>1</v>
      </c>
      <c r="I32">
        <f>-I31</f>
        <v>-40</v>
      </c>
      <c r="K32" s="1"/>
      <c r="L32" s="4">
        <f t="shared" si="1"/>
        <v>-40</v>
      </c>
    </row>
    <row r="33" spans="1:12" ht="12.75" customHeight="1">
      <c r="A33" t="s">
        <v>278</v>
      </c>
      <c r="B33" t="s">
        <v>279</v>
      </c>
      <c r="C33" t="str">
        <f t="shared" si="0"/>
        <v>Mike Avellana</v>
      </c>
      <c r="D33" t="s">
        <v>113</v>
      </c>
      <c r="E33">
        <v>24</v>
      </c>
      <c r="F33">
        <v>15</v>
      </c>
      <c r="G33" t="str">
        <f>CONCATENATE(A33," ",B33, " Feb Attendance - ",J33, IF((J33=1)," session", " sessions"))</f>
        <v>Mike Avellana Feb Attendance - 3 sessions</v>
      </c>
      <c r="H33">
        <v>1</v>
      </c>
      <c r="I33">
        <f>IF((K33="Y"),25, IF((J33&lt;=2),25,40))</f>
        <v>40</v>
      </c>
      <c r="J33">
        <f>IFERROR(VLOOKUP(C33,'Feb Attendance'!$H$2:$I$76,2,0),0)</f>
        <v>3</v>
      </c>
      <c r="K33" s="1"/>
      <c r="L33" s="4">
        <f t="shared" si="1"/>
        <v>40</v>
      </c>
    </row>
    <row r="34" spans="1:12" ht="12.75" customHeight="1">
      <c r="A34" t="s">
        <v>278</v>
      </c>
      <c r="B34" t="s">
        <v>279</v>
      </c>
      <c r="C34" t="str">
        <f t="shared" ref="C34:C65" si="2">CONCATENATE(A34, " ",B34)</f>
        <v>Mike Avellana</v>
      </c>
      <c r="D34" t="s">
        <v>113</v>
      </c>
      <c r="E34">
        <v>24</v>
      </c>
      <c r="F34">
        <v>15</v>
      </c>
      <c r="G34" t="str">
        <f>CONCATENATE(A34," ",B34, " Club Subsidy - Free Feb Play")</f>
        <v>Mike Avellana Club Subsidy - Free Feb Play</v>
      </c>
      <c r="H34">
        <v>1</v>
      </c>
      <c r="I34">
        <f>-I33</f>
        <v>-40</v>
      </c>
      <c r="K34" s="1"/>
      <c r="L34" s="4">
        <f t="shared" ref="L34:L65" si="3">H34*I34</f>
        <v>-40</v>
      </c>
    </row>
    <row r="35" spans="1:12" ht="12.75" customHeight="1">
      <c r="A35" t="s">
        <v>278</v>
      </c>
      <c r="B35" t="s">
        <v>279</v>
      </c>
      <c r="C35" t="str">
        <f t="shared" si="2"/>
        <v>Mike Avellana</v>
      </c>
      <c r="D35" t="s">
        <v>113</v>
      </c>
      <c r="E35">
        <v>24</v>
      </c>
      <c r="F35">
        <v>15</v>
      </c>
      <c r="G35" t="s">
        <v>536</v>
      </c>
      <c r="H35">
        <v>1</v>
      </c>
      <c r="I35">
        <v>15</v>
      </c>
      <c r="K35" s="1"/>
      <c r="L35" s="4">
        <f t="shared" si="3"/>
        <v>15</v>
      </c>
    </row>
    <row r="36" spans="1:12" ht="12.75" customHeight="1">
      <c r="A36" t="s">
        <v>278</v>
      </c>
      <c r="B36" t="s">
        <v>279</v>
      </c>
      <c r="C36" t="str">
        <f t="shared" si="2"/>
        <v>Mike Avellana</v>
      </c>
      <c r="D36" t="s">
        <v>113</v>
      </c>
      <c r="E36">
        <v>24</v>
      </c>
      <c r="F36">
        <v>15</v>
      </c>
      <c r="G36" t="s">
        <v>537</v>
      </c>
      <c r="H36">
        <v>2</v>
      </c>
      <c r="I36">
        <v>10</v>
      </c>
      <c r="K36" s="1"/>
      <c r="L36" s="4">
        <f t="shared" si="3"/>
        <v>20</v>
      </c>
    </row>
    <row r="37" spans="1:12" ht="12.75" customHeight="1">
      <c r="A37" t="s">
        <v>288</v>
      </c>
      <c r="B37" t="s">
        <v>289</v>
      </c>
      <c r="C37" t="str">
        <f t="shared" si="2"/>
        <v>Rodel Rillera</v>
      </c>
      <c r="D37" t="s">
        <v>101</v>
      </c>
      <c r="E37">
        <v>20</v>
      </c>
      <c r="F37">
        <v>15</v>
      </c>
      <c r="G37" t="str">
        <f>CONCATENATE(A37," ",B37, " Feb Attendance - ",J37, IF((J37=1)," session", " sessions"))</f>
        <v>Rodel Rillera Feb Attendance - 4 sessions</v>
      </c>
      <c r="H37">
        <v>1</v>
      </c>
      <c r="I37">
        <f>IF((K37="Y"),25, IF((J37&lt;=2),25,40))</f>
        <v>40</v>
      </c>
      <c r="J37">
        <f>IFERROR(VLOOKUP(C37,'Feb Attendance'!$H$2:$I$76,2,0),0)</f>
        <v>4</v>
      </c>
      <c r="K37" s="1"/>
      <c r="L37" s="4">
        <f t="shared" si="3"/>
        <v>40</v>
      </c>
    </row>
    <row r="38" spans="1:12" ht="12.75" customHeight="1">
      <c r="A38" t="s">
        <v>288</v>
      </c>
      <c r="B38" t="s">
        <v>289</v>
      </c>
      <c r="C38" t="str">
        <f t="shared" si="2"/>
        <v>Rodel Rillera</v>
      </c>
      <c r="D38" t="s">
        <v>101</v>
      </c>
      <c r="E38">
        <v>20</v>
      </c>
      <c r="F38">
        <v>15</v>
      </c>
      <c r="G38" t="str">
        <f>CONCATENATE(A38," ",B38, " Club Subsidy - Free Feb Play")</f>
        <v>Rodel Rillera Club Subsidy - Free Feb Play</v>
      </c>
      <c r="H38">
        <v>1</v>
      </c>
      <c r="I38">
        <f>-I37</f>
        <v>-40</v>
      </c>
      <c r="K38" s="1"/>
      <c r="L38" s="4">
        <f t="shared" si="3"/>
        <v>-40</v>
      </c>
    </row>
    <row r="39" spans="1:12" ht="12.75" customHeight="1">
      <c r="A39" t="s">
        <v>293</v>
      </c>
      <c r="B39" t="s">
        <v>289</v>
      </c>
      <c r="C39" t="str">
        <f t="shared" si="2"/>
        <v>Marianne Rillera</v>
      </c>
      <c r="D39" t="s">
        <v>101</v>
      </c>
      <c r="E39">
        <v>20</v>
      </c>
      <c r="F39">
        <v>15</v>
      </c>
      <c r="G39" t="str">
        <f>CONCATENATE(A39," ",B39, " Feb Attendance - ",J39, IF((J39=1)," session", " sessions"))</f>
        <v>Marianne Rillera Feb Attendance - 3 sessions</v>
      </c>
      <c r="H39">
        <v>1</v>
      </c>
      <c r="I39">
        <f>IF((K39="Y"),25, IF((J39&lt;=2),25,40))</f>
        <v>40</v>
      </c>
      <c r="J39">
        <f>IFERROR(VLOOKUP(C39,'Feb Attendance'!$H$2:$I$76,2,0),0)</f>
        <v>3</v>
      </c>
      <c r="K39" s="1"/>
      <c r="L39" s="4">
        <f t="shared" si="3"/>
        <v>40</v>
      </c>
    </row>
    <row r="40" spans="1:12" ht="12.75" customHeight="1">
      <c r="A40" t="s">
        <v>293</v>
      </c>
      <c r="B40" t="s">
        <v>289</v>
      </c>
      <c r="C40" t="str">
        <f t="shared" si="2"/>
        <v>Marianne Rillera</v>
      </c>
      <c r="D40" t="s">
        <v>101</v>
      </c>
      <c r="E40">
        <v>20</v>
      </c>
      <c r="F40">
        <v>15</v>
      </c>
      <c r="G40" t="str">
        <f>CONCATENATE(A40," ",B40, " Club Subsidy - Free Feb Play")</f>
        <v>Marianne Rillera Club Subsidy - Free Feb Play</v>
      </c>
      <c r="H40">
        <v>1</v>
      </c>
      <c r="I40">
        <f>-I39</f>
        <v>-40</v>
      </c>
      <c r="K40" s="1"/>
      <c r="L40" s="4">
        <f t="shared" si="3"/>
        <v>-40</v>
      </c>
    </row>
    <row r="41" spans="1:12" ht="12.75" customHeight="1">
      <c r="A41" t="s">
        <v>297</v>
      </c>
      <c r="B41" t="s">
        <v>298</v>
      </c>
      <c r="C41" t="str">
        <f t="shared" si="2"/>
        <v>Ferdie Say</v>
      </c>
      <c r="D41" t="s">
        <v>57</v>
      </c>
      <c r="E41">
        <v>11</v>
      </c>
      <c r="F41">
        <v>15</v>
      </c>
      <c r="G41" t="str">
        <f>CONCATENATE(A41," ",B41, " Feb Attendance - ",J41, IF((J41=1)," session", " sessions"))</f>
        <v>Ferdie Say Feb Attendance - 3 sessions</v>
      </c>
      <c r="H41">
        <v>1</v>
      </c>
      <c r="I41">
        <f>IF((K41="Y"),25, IF((J41&lt;=2),25,40))</f>
        <v>40</v>
      </c>
      <c r="J41">
        <f>IFERROR(VLOOKUP(C41,'Feb Attendance'!$H$2:$I$76,2,0),0)</f>
        <v>3</v>
      </c>
      <c r="K41" s="1"/>
      <c r="L41" s="4">
        <f t="shared" si="3"/>
        <v>40</v>
      </c>
    </row>
    <row r="42" spans="1:12" ht="12.75" customHeight="1">
      <c r="A42" t="s">
        <v>297</v>
      </c>
      <c r="B42" t="s">
        <v>298</v>
      </c>
      <c r="C42" t="str">
        <f t="shared" si="2"/>
        <v>Ferdie Say</v>
      </c>
      <c r="D42" t="s">
        <v>57</v>
      </c>
      <c r="E42">
        <v>11</v>
      </c>
      <c r="F42">
        <v>15</v>
      </c>
      <c r="G42" t="str">
        <f>CONCATENATE(A42," ",B42, " Club Subsidy - Free Feb Play")</f>
        <v>Ferdie Say Club Subsidy - Free Feb Play</v>
      </c>
      <c r="H42">
        <v>1</v>
      </c>
      <c r="I42">
        <f>-I41</f>
        <v>-40</v>
      </c>
      <c r="K42" s="1"/>
      <c r="L42" s="4">
        <f t="shared" si="3"/>
        <v>-40</v>
      </c>
    </row>
    <row r="43" spans="1:12" ht="12.75" customHeight="1">
      <c r="A43" t="s">
        <v>538</v>
      </c>
      <c r="B43" t="s">
        <v>298</v>
      </c>
      <c r="C43" t="str">
        <f t="shared" si="2"/>
        <v>Ysabel Say</v>
      </c>
      <c r="D43" t="s">
        <v>57</v>
      </c>
      <c r="E43">
        <v>11</v>
      </c>
      <c r="F43">
        <v>15</v>
      </c>
      <c r="G43" t="str">
        <f>CONCATENATE(A43," ",B43, " Feb Attendance - ",J43, IF((J43=1)," session", " sessions"))</f>
        <v>Ysabel Say Feb Attendance - 3 sessions</v>
      </c>
      <c r="H43">
        <v>1</v>
      </c>
      <c r="I43">
        <f>IF((K43="Y"),25, IF((J43&lt;=2),25,40))</f>
        <v>25</v>
      </c>
      <c r="J43">
        <f>IFERROR(VLOOKUP(C43,'Feb Attendance'!$H$2:$I$76,2,0),0)</f>
        <v>3</v>
      </c>
      <c r="K43" s="1" t="s">
        <v>535</v>
      </c>
      <c r="L43" s="4">
        <f t="shared" si="3"/>
        <v>25</v>
      </c>
    </row>
    <row r="44" spans="1:12" ht="12.75" customHeight="1">
      <c r="A44" t="s">
        <v>302</v>
      </c>
      <c r="B44" t="s">
        <v>303</v>
      </c>
      <c r="C44" t="str">
        <f t="shared" si="2"/>
        <v>Jodee Vega</v>
      </c>
      <c r="D44" t="s">
        <v>47</v>
      </c>
      <c r="E44">
        <v>9</v>
      </c>
      <c r="F44">
        <v>15</v>
      </c>
      <c r="G44" t="str">
        <f>CONCATENATE(A44," ",B44, " Feb Attendance - ",J44, IF((J44=1)," session", " sessions"))</f>
        <v>Jodee Vega Feb Attendance - 3 sessions</v>
      </c>
      <c r="H44">
        <v>1</v>
      </c>
      <c r="I44">
        <f>IF((K44="Y"),25, IF((J44&lt;=2),25,40))</f>
        <v>25</v>
      </c>
      <c r="J44">
        <f>IFERROR(VLOOKUP(C44,'Feb Attendance'!$H$2:$I$76,2,0),0)</f>
        <v>3</v>
      </c>
      <c r="K44" s="1" t="s">
        <v>535</v>
      </c>
      <c r="L44" s="4">
        <f t="shared" si="3"/>
        <v>25</v>
      </c>
    </row>
    <row r="45" spans="1:12" ht="12.75" customHeight="1">
      <c r="A45" t="s">
        <v>302</v>
      </c>
      <c r="B45" t="s">
        <v>303</v>
      </c>
      <c r="C45" t="str">
        <f t="shared" si="2"/>
        <v>Jodee Vega</v>
      </c>
      <c r="D45" t="s">
        <v>47</v>
      </c>
      <c r="E45">
        <v>9</v>
      </c>
      <c r="F45">
        <v>15</v>
      </c>
      <c r="G45" t="str">
        <f>CONCATENATE(A45," ",B45, " Club Subsidy - Free Feb Play")</f>
        <v>Jodee Vega Club Subsidy - Free Feb Play</v>
      </c>
      <c r="H45">
        <v>1</v>
      </c>
      <c r="I45">
        <f>-I44</f>
        <v>-25</v>
      </c>
      <c r="K45" s="1"/>
      <c r="L45" s="4">
        <f t="shared" si="3"/>
        <v>-25</v>
      </c>
    </row>
    <row r="46" spans="1:12" ht="12.75" customHeight="1">
      <c r="A46" t="s">
        <v>307</v>
      </c>
      <c r="B46" t="s">
        <v>303</v>
      </c>
      <c r="C46" t="str">
        <f t="shared" si="2"/>
        <v>Ding Vega</v>
      </c>
      <c r="D46" t="s">
        <v>47</v>
      </c>
      <c r="E46">
        <v>9</v>
      </c>
      <c r="F46">
        <v>15</v>
      </c>
      <c r="G46" t="str">
        <f>CONCATENATE(A46," ",B46, " Feb Attendance - ",J46, IF((J46=1)," session", " sessions"))</f>
        <v>Ding Vega Feb Attendance - 3 sessions</v>
      </c>
      <c r="H46">
        <v>1</v>
      </c>
      <c r="I46">
        <f>IF((K46="Y"),25, IF((J46&lt;=2),25,40))</f>
        <v>40</v>
      </c>
      <c r="J46">
        <f>IFERROR(VLOOKUP(C46,'Feb Attendance'!$H$2:$I$76,2,0),0)</f>
        <v>3</v>
      </c>
      <c r="K46" s="1"/>
      <c r="L46" s="4">
        <f t="shared" si="3"/>
        <v>40</v>
      </c>
    </row>
    <row r="47" spans="1:12" ht="12.75" customHeight="1">
      <c r="A47" t="s">
        <v>307</v>
      </c>
      <c r="B47" t="s">
        <v>303</v>
      </c>
      <c r="C47" t="str">
        <f t="shared" si="2"/>
        <v>Ding Vega</v>
      </c>
      <c r="D47" t="s">
        <v>47</v>
      </c>
      <c r="E47">
        <v>9</v>
      </c>
      <c r="F47">
        <v>15</v>
      </c>
      <c r="G47" t="str">
        <f>CONCATENATE(A47," ",B47, " Club Subsidy - Free Feb Play")</f>
        <v>Ding Vega Club Subsidy - Free Feb Play</v>
      </c>
      <c r="H47">
        <v>1</v>
      </c>
      <c r="I47">
        <f>-I46</f>
        <v>-40</v>
      </c>
      <c r="K47" s="1"/>
      <c r="L47" s="4">
        <f t="shared" si="3"/>
        <v>-40</v>
      </c>
    </row>
    <row r="48" spans="1:12" ht="12.75" customHeight="1">
      <c r="A48" t="s">
        <v>325</v>
      </c>
      <c r="B48" t="s">
        <v>303</v>
      </c>
      <c r="C48" t="str">
        <f t="shared" si="2"/>
        <v>Tess Vega</v>
      </c>
      <c r="D48" t="s">
        <v>47</v>
      </c>
      <c r="E48">
        <v>9</v>
      </c>
      <c r="F48">
        <v>15</v>
      </c>
      <c r="G48" t="str">
        <f>CONCATENATE(A48," ",B48, " Feb Attendance - ",J48, IF((J48=1)," session", " sessions"))</f>
        <v>Tess Vega Feb Attendance - 2 sessions</v>
      </c>
      <c r="H48">
        <v>1</v>
      </c>
      <c r="I48">
        <f>IF((K48="Y"),25, IF((J48&lt;=2),25,40))</f>
        <v>25</v>
      </c>
      <c r="J48">
        <f>IFERROR(VLOOKUP(C48,'Feb Attendance'!$H$2:$I$76,2,0),0)</f>
        <v>2</v>
      </c>
      <c r="K48" s="1"/>
      <c r="L48" s="4">
        <f t="shared" si="3"/>
        <v>25</v>
      </c>
    </row>
    <row r="49" spans="1:12" ht="12.75" customHeight="1">
      <c r="A49" t="s">
        <v>325</v>
      </c>
      <c r="B49" t="s">
        <v>303</v>
      </c>
      <c r="C49" t="str">
        <f t="shared" si="2"/>
        <v>Tess Vega</v>
      </c>
      <c r="D49" t="s">
        <v>47</v>
      </c>
      <c r="E49">
        <v>9</v>
      </c>
      <c r="F49">
        <v>15</v>
      </c>
      <c r="G49" t="str">
        <f>CONCATENATE(A49," ",B49, " Club Subsidy - Free Feb Play")</f>
        <v>Tess Vega Club Subsidy - Free Feb Play</v>
      </c>
      <c r="H49">
        <v>1</v>
      </c>
      <c r="I49">
        <f>-I48</f>
        <v>-25</v>
      </c>
      <c r="K49" s="1"/>
      <c r="L49" s="4">
        <f t="shared" si="3"/>
        <v>-25</v>
      </c>
    </row>
    <row r="50" spans="1:12" ht="12.75" customHeight="1">
      <c r="A50" t="s">
        <v>315</v>
      </c>
      <c r="B50" t="s">
        <v>316</v>
      </c>
      <c r="C50" t="str">
        <f t="shared" si="2"/>
        <v>Gloria Araullo</v>
      </c>
      <c r="D50" t="s">
        <v>62</v>
      </c>
      <c r="E50">
        <v>12</v>
      </c>
      <c r="F50">
        <v>15</v>
      </c>
      <c r="G50" t="str">
        <f>CONCATENATE(A50," ",B50, " Feb Attendance - ",J50, IF((J50=1)," session", " sessions"))</f>
        <v>Gloria Araullo Feb Attendance - 4 sessions</v>
      </c>
      <c r="H50">
        <v>1</v>
      </c>
      <c r="I50">
        <f>IF((K50="Y"),25, IF((J50&lt;=2),25,40))</f>
        <v>40</v>
      </c>
      <c r="J50">
        <f>IFERROR(VLOOKUP(C50,'Feb Attendance'!$H$2:$I$76,2,0),0)</f>
        <v>4</v>
      </c>
      <c r="K50" s="1"/>
      <c r="L50" s="4">
        <f t="shared" si="3"/>
        <v>40</v>
      </c>
    </row>
    <row r="51" spans="1:12" ht="12.75" customHeight="1">
      <c r="A51" t="s">
        <v>315</v>
      </c>
      <c r="B51" t="s">
        <v>316</v>
      </c>
      <c r="C51" t="str">
        <f t="shared" si="2"/>
        <v>Gloria Araullo</v>
      </c>
      <c r="D51" t="s">
        <v>62</v>
      </c>
      <c r="E51">
        <v>12</v>
      </c>
      <c r="F51">
        <v>15</v>
      </c>
      <c r="G51" t="str">
        <f>CONCATENATE(A51," ",B51, " Club Subsidy - Free Feb Play")</f>
        <v>Gloria Araullo Club Subsidy - Free Feb Play</v>
      </c>
      <c r="H51">
        <v>1</v>
      </c>
      <c r="I51">
        <f>-I50</f>
        <v>-40</v>
      </c>
      <c r="K51" s="1"/>
      <c r="L51" s="4">
        <f t="shared" si="3"/>
        <v>-40</v>
      </c>
    </row>
    <row r="52" spans="1:12" ht="12.75" customHeight="1">
      <c r="A52" t="s">
        <v>320</v>
      </c>
      <c r="B52" t="s">
        <v>321</v>
      </c>
      <c r="C52" t="str">
        <f t="shared" si="2"/>
        <v>Ian Fernandez</v>
      </c>
      <c r="D52" t="s">
        <v>67</v>
      </c>
      <c r="E52">
        <v>13</v>
      </c>
      <c r="F52">
        <v>15</v>
      </c>
      <c r="G52" t="str">
        <f>CONCATENATE(A52," ",B52, " Feb Attendance - ",J52, IF((J52=1)," session", " sessions"))</f>
        <v>Ian Fernandez Feb Attendance - 4 sessions</v>
      </c>
      <c r="H52">
        <v>1</v>
      </c>
      <c r="I52">
        <f>IF((K52="Y"),25, IF((J52&lt;=2),25,40))</f>
        <v>40</v>
      </c>
      <c r="J52">
        <f>IFERROR(VLOOKUP(C52,'Feb Attendance'!$H$2:$I$76,2,0),0)</f>
        <v>4</v>
      </c>
      <c r="K52" s="1"/>
      <c r="L52" s="4">
        <f t="shared" si="3"/>
        <v>40</v>
      </c>
    </row>
    <row r="53" spans="1:12" ht="12.75" customHeight="1">
      <c r="A53" t="s">
        <v>320</v>
      </c>
      <c r="B53" t="s">
        <v>321</v>
      </c>
      <c r="C53" t="str">
        <f t="shared" si="2"/>
        <v>Ian Fernandez</v>
      </c>
      <c r="D53" t="s">
        <v>67</v>
      </c>
      <c r="E53">
        <v>13</v>
      </c>
      <c r="F53">
        <v>15</v>
      </c>
      <c r="G53" t="str">
        <f>CONCATENATE(A53," ",B53, " Club Subsidy - Free Feb Play")</f>
        <v>Ian Fernandez Club Subsidy - Free Feb Play</v>
      </c>
      <c r="H53">
        <v>1</v>
      </c>
      <c r="I53">
        <f>-I52</f>
        <v>-40</v>
      </c>
      <c r="K53" s="1"/>
      <c r="L53" s="4">
        <f t="shared" si="3"/>
        <v>-40</v>
      </c>
    </row>
    <row r="54" spans="1:12" ht="12.75" customHeight="1">
      <c r="A54" t="s">
        <v>325</v>
      </c>
      <c r="B54" t="s">
        <v>321</v>
      </c>
      <c r="C54" t="str">
        <f t="shared" si="2"/>
        <v>Tess Fernandez</v>
      </c>
      <c r="D54" t="s">
        <v>67</v>
      </c>
      <c r="E54">
        <v>13</v>
      </c>
      <c r="F54">
        <v>15</v>
      </c>
      <c r="G54" t="str">
        <f>CONCATENATE(A54," ",B54, " Feb Attendance - ",J54, IF((J54=1)," session", " sessions"))</f>
        <v>Tess Fernandez Feb Attendance - 3 sessions</v>
      </c>
      <c r="H54">
        <v>1</v>
      </c>
      <c r="I54">
        <f>IF((K54="Y"),25, IF((J54&lt;=2),25,40))</f>
        <v>40</v>
      </c>
      <c r="J54">
        <f>IFERROR(VLOOKUP(C54,'Feb Attendance'!$H$2:$I$76,2,0),0)</f>
        <v>3</v>
      </c>
      <c r="K54" s="1"/>
      <c r="L54" s="4">
        <f t="shared" si="3"/>
        <v>40</v>
      </c>
    </row>
    <row r="55" spans="1:12" ht="12.75" customHeight="1">
      <c r="A55" t="s">
        <v>325</v>
      </c>
      <c r="B55" t="s">
        <v>321</v>
      </c>
      <c r="C55" t="str">
        <f t="shared" si="2"/>
        <v>Tess Fernandez</v>
      </c>
      <c r="D55" t="s">
        <v>67</v>
      </c>
      <c r="E55">
        <v>13</v>
      </c>
      <c r="F55">
        <v>15</v>
      </c>
      <c r="G55" t="str">
        <f>CONCATENATE(A55," ",B55, " Club Subsidy - Free Feb Play")</f>
        <v>Tess Fernandez Club Subsidy - Free Feb Play</v>
      </c>
      <c r="H55">
        <v>1</v>
      </c>
      <c r="I55">
        <f>-I54</f>
        <v>-40</v>
      </c>
      <c r="K55" s="1"/>
      <c r="L55" s="4">
        <f t="shared" si="3"/>
        <v>-40</v>
      </c>
    </row>
    <row r="56" spans="1:12" ht="12.75" customHeight="1">
      <c r="A56" t="s">
        <v>329</v>
      </c>
      <c r="B56" t="s">
        <v>330</v>
      </c>
      <c r="C56" t="str">
        <f t="shared" si="2"/>
        <v>Jonathan De Guzman</v>
      </c>
      <c r="D56" t="s">
        <v>77</v>
      </c>
      <c r="E56">
        <v>15</v>
      </c>
      <c r="F56">
        <v>15</v>
      </c>
      <c r="G56" t="str">
        <f>CONCATENATE(A56," ",B56, " Feb Attendance - ",J56, IF((J56=1)," session", " sessions"))</f>
        <v>Jonathan De Guzman Feb Attendance - 4 sessions</v>
      </c>
      <c r="H56">
        <v>1</v>
      </c>
      <c r="I56">
        <f>IF((K56="Y"),25, IF((J56&lt;=2),25,40))</f>
        <v>40</v>
      </c>
      <c r="J56">
        <f>IFERROR(VLOOKUP(C56,'Feb Attendance'!$H$2:$I$76,2,0),0)</f>
        <v>4</v>
      </c>
      <c r="K56" s="1"/>
      <c r="L56" s="4">
        <f t="shared" si="3"/>
        <v>40</v>
      </c>
    </row>
    <row r="57" spans="1:12" ht="12.75" customHeight="1">
      <c r="A57" t="s">
        <v>329</v>
      </c>
      <c r="B57" t="s">
        <v>330</v>
      </c>
      <c r="C57" t="str">
        <f t="shared" si="2"/>
        <v>Jonathan De Guzman</v>
      </c>
      <c r="D57" t="s">
        <v>77</v>
      </c>
      <c r="E57">
        <v>15</v>
      </c>
      <c r="F57">
        <v>15</v>
      </c>
      <c r="G57" t="str">
        <f>CONCATENATE(A57," ",B57, " Club Subsidy - Free Feb Play")</f>
        <v>Jonathan De Guzman Club Subsidy - Free Feb Play</v>
      </c>
      <c r="H57">
        <v>1</v>
      </c>
      <c r="I57">
        <f>-I56</f>
        <v>-40</v>
      </c>
      <c r="K57" s="1"/>
      <c r="L57" s="4">
        <f t="shared" si="3"/>
        <v>-40</v>
      </c>
    </row>
    <row r="58" spans="1:12" ht="12.75" customHeight="1">
      <c r="A58" t="s">
        <v>334</v>
      </c>
      <c r="B58" t="s">
        <v>330</v>
      </c>
      <c r="C58" t="str">
        <f t="shared" si="2"/>
        <v>Ime De Guzman</v>
      </c>
      <c r="D58" t="s">
        <v>77</v>
      </c>
      <c r="E58">
        <v>15</v>
      </c>
      <c r="F58">
        <v>15</v>
      </c>
      <c r="G58" t="str">
        <f>CONCATENATE(A58," ",B58, " Feb Attendance - ",J58, IF((J58=1)," session", " sessions"))</f>
        <v>Ime De Guzman Feb Attendance - 4 sessions</v>
      </c>
      <c r="H58">
        <v>1</v>
      </c>
      <c r="I58">
        <f>IF((K58="Y"),25, IF((J58&lt;=2),25,40))</f>
        <v>40</v>
      </c>
      <c r="J58">
        <f>IFERROR(VLOOKUP(C58,'Feb Attendance'!$H$2:$I$76,2,0),0)</f>
        <v>4</v>
      </c>
      <c r="K58" s="1"/>
      <c r="L58" s="4">
        <f t="shared" si="3"/>
        <v>40</v>
      </c>
    </row>
    <row r="59" spans="1:12" ht="12.75" customHeight="1">
      <c r="A59" t="s">
        <v>334</v>
      </c>
      <c r="B59" t="s">
        <v>330</v>
      </c>
      <c r="C59" t="str">
        <f t="shared" si="2"/>
        <v>Ime De Guzman</v>
      </c>
      <c r="D59" t="s">
        <v>77</v>
      </c>
      <c r="E59">
        <v>15</v>
      </c>
      <c r="F59">
        <v>15</v>
      </c>
      <c r="G59" t="str">
        <f>CONCATENATE(A59," ",B59, " Club Subsidy - Free Feb Play")</f>
        <v>Ime De Guzman Club Subsidy - Free Feb Play</v>
      </c>
      <c r="H59">
        <v>1</v>
      </c>
      <c r="I59">
        <f>-I58</f>
        <v>-40</v>
      </c>
      <c r="K59" s="1"/>
      <c r="L59" s="4">
        <f t="shared" si="3"/>
        <v>-40</v>
      </c>
    </row>
    <row r="60" spans="1:12" ht="12.75" customHeight="1">
      <c r="A60" t="s">
        <v>338</v>
      </c>
      <c r="B60" t="s">
        <v>339</v>
      </c>
      <c r="C60" t="str">
        <f t="shared" si="2"/>
        <v>Jon Perez</v>
      </c>
      <c r="D60" t="s">
        <v>72</v>
      </c>
      <c r="E60">
        <v>14</v>
      </c>
      <c r="F60">
        <v>15</v>
      </c>
      <c r="G60" t="str">
        <f>CONCATENATE(A60," ",B60, " Feb Attendance - ",J60, IF((J60=1)," session", " sessions"))</f>
        <v>Jon Perez Feb Attendance - 4 sessions</v>
      </c>
      <c r="H60">
        <v>1</v>
      </c>
      <c r="I60">
        <f>IF((K60="Y"),25, IF((J60&lt;=2),25,40))</f>
        <v>40</v>
      </c>
      <c r="J60">
        <f>IFERROR(VLOOKUP(C60,'Feb Attendance'!$H$2:$I$76,2,0),0)</f>
        <v>4</v>
      </c>
      <c r="K60" s="1"/>
      <c r="L60" s="4">
        <f t="shared" si="3"/>
        <v>40</v>
      </c>
    </row>
    <row r="61" spans="1:12" ht="12.75" customHeight="1">
      <c r="A61" t="s">
        <v>338</v>
      </c>
      <c r="B61" t="s">
        <v>339</v>
      </c>
      <c r="C61" t="str">
        <f t="shared" si="2"/>
        <v>Jon Perez</v>
      </c>
      <c r="D61" t="s">
        <v>72</v>
      </c>
      <c r="E61">
        <v>14</v>
      </c>
      <c r="F61">
        <v>15</v>
      </c>
      <c r="G61" t="str">
        <f>CONCATENATE(A61," ",B61, " Club Subsidy - Free Feb Play")</f>
        <v>Jon Perez Club Subsidy - Free Feb Play</v>
      </c>
      <c r="H61">
        <v>1</v>
      </c>
      <c r="I61">
        <f>-I60</f>
        <v>-40</v>
      </c>
      <c r="K61" s="1"/>
      <c r="L61" s="4">
        <f t="shared" si="3"/>
        <v>-40</v>
      </c>
    </row>
    <row r="62" spans="1:12" ht="12.75" customHeight="1">
      <c r="A62" t="s">
        <v>343</v>
      </c>
      <c r="B62" t="s">
        <v>339</v>
      </c>
      <c r="C62" t="str">
        <f t="shared" si="2"/>
        <v>Lani Perez</v>
      </c>
      <c r="D62" t="s">
        <v>72</v>
      </c>
      <c r="E62">
        <v>14</v>
      </c>
      <c r="F62">
        <v>15</v>
      </c>
      <c r="G62" t="str">
        <f>CONCATENATE(A62," ",B62, " Feb Attendance - ",J62, IF((J62=1)," session", " sessions"))</f>
        <v>Lani Perez Feb Attendance - 4 sessions</v>
      </c>
      <c r="H62">
        <v>1</v>
      </c>
      <c r="I62">
        <f>IF((K62="Y"),25, IF((J62&lt;=2),25,40))</f>
        <v>40</v>
      </c>
      <c r="J62">
        <f>IFERROR(VLOOKUP(C62,'Feb Attendance'!$H$2:$I$76,2,0),0)</f>
        <v>4</v>
      </c>
      <c r="K62" s="1"/>
      <c r="L62" s="4">
        <f t="shared" si="3"/>
        <v>40</v>
      </c>
    </row>
    <row r="63" spans="1:12" ht="12.75" customHeight="1">
      <c r="A63" t="s">
        <v>343</v>
      </c>
      <c r="B63" t="s">
        <v>339</v>
      </c>
      <c r="C63" t="str">
        <f t="shared" si="2"/>
        <v>Lani Perez</v>
      </c>
      <c r="D63" t="s">
        <v>72</v>
      </c>
      <c r="E63">
        <v>14</v>
      </c>
      <c r="F63">
        <v>15</v>
      </c>
      <c r="G63" t="str">
        <f>CONCATENATE(A63," ",B63, " Club Subsidy - Free Feb Play")</f>
        <v>Lani Perez Club Subsidy - Free Feb Play</v>
      </c>
      <c r="H63">
        <v>1</v>
      </c>
      <c r="I63">
        <f>-I62</f>
        <v>-40</v>
      </c>
      <c r="K63" s="1"/>
      <c r="L63" s="4">
        <f t="shared" si="3"/>
        <v>-40</v>
      </c>
    </row>
    <row r="64" spans="1:12" ht="12.75" customHeight="1">
      <c r="A64" t="s">
        <v>347</v>
      </c>
      <c r="B64" t="s">
        <v>348</v>
      </c>
      <c r="C64" t="str">
        <f t="shared" si="2"/>
        <v>Jun Rey</v>
      </c>
      <c r="D64" t="s">
        <v>82</v>
      </c>
      <c r="E64">
        <v>16</v>
      </c>
      <c r="F64">
        <v>15</v>
      </c>
      <c r="G64" t="str">
        <f>CONCATENATE(A64," ",B64, " Feb Attendance - ",J64, IF((J64=1)," session", " sessions"))</f>
        <v>Jun Rey Feb Attendance - 4 sessions</v>
      </c>
      <c r="H64">
        <v>1</v>
      </c>
      <c r="I64">
        <v>40</v>
      </c>
      <c r="J64">
        <f>IFERROR(VLOOKUP(C64,'Feb Attendance'!$H$2:$I$76,2,0),0)</f>
        <v>4</v>
      </c>
      <c r="K64" s="1"/>
      <c r="L64" s="4">
        <f t="shared" si="3"/>
        <v>40</v>
      </c>
    </row>
    <row r="65" spans="1:12" ht="12.75" customHeight="1">
      <c r="A65" t="s">
        <v>347</v>
      </c>
      <c r="B65" t="s">
        <v>348</v>
      </c>
      <c r="C65" t="str">
        <f t="shared" si="2"/>
        <v>Jun Rey</v>
      </c>
      <c r="D65" t="s">
        <v>82</v>
      </c>
      <c r="E65">
        <v>16</v>
      </c>
      <c r="F65">
        <v>15</v>
      </c>
      <c r="G65" t="str">
        <f>CONCATENATE(A65," ",B65, " Club Subsidy - Free Feb Play")</f>
        <v>Jun Rey Club Subsidy - Free Feb Play</v>
      </c>
      <c r="H65">
        <v>1</v>
      </c>
      <c r="I65">
        <v>-40</v>
      </c>
      <c r="K65" s="1"/>
      <c r="L65" s="4">
        <f t="shared" si="3"/>
        <v>-40</v>
      </c>
    </row>
    <row r="66" spans="1:12" ht="12.75" customHeight="1">
      <c r="A66" t="s">
        <v>347</v>
      </c>
      <c r="B66" t="s">
        <v>348</v>
      </c>
      <c r="C66" t="str">
        <f t="shared" ref="C66:C97" si="4">CONCATENATE(A66, " ",B66)</f>
        <v>Jun Rey</v>
      </c>
      <c r="D66" t="s">
        <v>82</v>
      </c>
      <c r="E66">
        <v>16</v>
      </c>
      <c r="F66">
        <v>15</v>
      </c>
      <c r="G66" t="s">
        <v>539</v>
      </c>
      <c r="H66">
        <v>1</v>
      </c>
      <c r="I66">
        <v>10</v>
      </c>
      <c r="K66" s="1"/>
      <c r="L66" s="4">
        <f t="shared" ref="L66:L97" si="5">H66*I66</f>
        <v>10</v>
      </c>
    </row>
    <row r="67" spans="1:12" ht="12.75" customHeight="1">
      <c r="A67" t="s">
        <v>352</v>
      </c>
      <c r="B67" t="s">
        <v>353</v>
      </c>
      <c r="C67" t="str">
        <f t="shared" si="4"/>
        <v>Tina Castillo</v>
      </c>
      <c r="D67" t="s">
        <v>172</v>
      </c>
      <c r="E67">
        <v>37</v>
      </c>
      <c r="F67">
        <v>15</v>
      </c>
      <c r="G67" t="str">
        <f>CONCATENATE(A67," ",B67, " Feb Attendance - ",J67, IF((J67=1)," session", " sessions"))</f>
        <v>Tina Castillo Feb Attendance - 4 sessions</v>
      </c>
      <c r="H67">
        <v>1</v>
      </c>
      <c r="I67">
        <f>IF((K67="Y"),25, IF((J67&lt;=2),25,40))</f>
        <v>40</v>
      </c>
      <c r="J67">
        <f>IFERROR(VLOOKUP(C67,'Feb Attendance'!$H$2:$I$76,2,0),0)</f>
        <v>4</v>
      </c>
      <c r="K67" s="1"/>
      <c r="L67" s="4">
        <f t="shared" si="5"/>
        <v>40</v>
      </c>
    </row>
    <row r="68" spans="1:12" ht="12.75" customHeight="1">
      <c r="A68" t="s">
        <v>352</v>
      </c>
      <c r="B68" t="s">
        <v>353</v>
      </c>
      <c r="C68" t="str">
        <f t="shared" si="4"/>
        <v>Tina Castillo</v>
      </c>
      <c r="D68" t="s">
        <v>172</v>
      </c>
      <c r="E68">
        <v>37</v>
      </c>
      <c r="F68">
        <v>15</v>
      </c>
      <c r="G68" t="str">
        <f>CONCATENATE(A68," ",B68, " Club Subsidy - Free Feb Play")</f>
        <v>Tina Castillo Club Subsidy - Free Feb Play</v>
      </c>
      <c r="H68">
        <v>1</v>
      </c>
      <c r="I68">
        <f>-I67</f>
        <v>-40</v>
      </c>
      <c r="K68" s="1"/>
      <c r="L68" s="4">
        <f t="shared" si="5"/>
        <v>-40</v>
      </c>
    </row>
    <row r="69" spans="1:12" ht="12.75" customHeight="1">
      <c r="A69" t="s">
        <v>357</v>
      </c>
      <c r="B69" t="s">
        <v>358</v>
      </c>
      <c r="C69" t="str">
        <f t="shared" si="4"/>
        <v>Allan Puente</v>
      </c>
      <c r="D69" t="s">
        <v>22</v>
      </c>
      <c r="E69">
        <v>4</v>
      </c>
      <c r="F69">
        <v>15</v>
      </c>
      <c r="G69" t="str">
        <f>CONCATENATE(A69," ",B69, " Feb Attendance - ",J69, IF((J69=1)," session", " sessions"))</f>
        <v>Allan Puente Feb Attendance - 4 sessions</v>
      </c>
      <c r="H69">
        <v>1</v>
      </c>
      <c r="I69">
        <f>IF((K69="Y"),25, IF((J69&lt;=2),25,40))</f>
        <v>40</v>
      </c>
      <c r="J69">
        <f>IFERROR(VLOOKUP(C69,'Feb Attendance'!$H$2:$I$76,2,0),0)</f>
        <v>4</v>
      </c>
      <c r="K69" s="1"/>
      <c r="L69" s="4">
        <f t="shared" si="5"/>
        <v>40</v>
      </c>
    </row>
    <row r="70" spans="1:12" ht="12.75" customHeight="1">
      <c r="A70" t="s">
        <v>357</v>
      </c>
      <c r="B70" t="s">
        <v>358</v>
      </c>
      <c r="C70" t="str">
        <f t="shared" si="4"/>
        <v>Allan Puente</v>
      </c>
      <c r="D70" t="s">
        <v>22</v>
      </c>
      <c r="E70">
        <v>4</v>
      </c>
      <c r="F70">
        <v>15</v>
      </c>
      <c r="G70" t="str">
        <f>CONCATENATE(A70," ",B70, " Club Subsidy - Free Feb Play")</f>
        <v>Allan Puente Club Subsidy - Free Feb Play</v>
      </c>
      <c r="H70">
        <v>1</v>
      </c>
      <c r="I70">
        <f>-I69</f>
        <v>-40</v>
      </c>
      <c r="K70" s="1"/>
      <c r="L70" s="4">
        <f t="shared" si="5"/>
        <v>-40</v>
      </c>
    </row>
    <row r="71" spans="1:12" ht="12.75" customHeight="1">
      <c r="A71" t="s">
        <v>362</v>
      </c>
      <c r="B71" t="s">
        <v>363</v>
      </c>
      <c r="C71" t="str">
        <f t="shared" si="4"/>
        <v>Marlon Nacua</v>
      </c>
      <c r="D71" t="s">
        <v>92</v>
      </c>
      <c r="E71">
        <v>18</v>
      </c>
      <c r="F71">
        <v>15</v>
      </c>
      <c r="G71" t="str">
        <f>CONCATENATE(A71," ",B71, " Feb Attendance - ",J71, IF((J71=1)," session", " sessions"))</f>
        <v>Marlon Nacua Feb Attendance - 4 sessions</v>
      </c>
      <c r="H71">
        <v>1</v>
      </c>
      <c r="I71">
        <f>IF((K71="Y"),25, IF((J71&lt;=2),25,40))</f>
        <v>40</v>
      </c>
      <c r="J71">
        <f>IFERROR(VLOOKUP(C71,'Feb Attendance'!$H$2:$I$76,2,0),0)</f>
        <v>4</v>
      </c>
      <c r="K71" s="1"/>
      <c r="L71" s="4">
        <f t="shared" si="5"/>
        <v>40</v>
      </c>
    </row>
    <row r="72" spans="1:12" ht="12.75" customHeight="1">
      <c r="A72" t="s">
        <v>362</v>
      </c>
      <c r="B72" t="s">
        <v>363</v>
      </c>
      <c r="C72" t="str">
        <f t="shared" si="4"/>
        <v>Marlon Nacua</v>
      </c>
      <c r="D72" t="s">
        <v>92</v>
      </c>
      <c r="E72">
        <v>18</v>
      </c>
      <c r="F72">
        <v>15</v>
      </c>
      <c r="G72" t="str">
        <f>CONCATENATE(A72," ",B72, " Club Subsidy - Free Feb Play")</f>
        <v>Marlon Nacua Club Subsidy - Free Feb Play</v>
      </c>
      <c r="H72">
        <v>1</v>
      </c>
      <c r="I72">
        <f>-I71</f>
        <v>-40</v>
      </c>
      <c r="K72" s="1"/>
      <c r="L72" s="4">
        <f t="shared" si="5"/>
        <v>-40</v>
      </c>
    </row>
    <row r="73" spans="1:12" ht="12.75" customHeight="1">
      <c r="A73" t="s">
        <v>367</v>
      </c>
      <c r="B73" t="s">
        <v>363</v>
      </c>
      <c r="C73" t="str">
        <f t="shared" si="4"/>
        <v>Lorraine Nacua</v>
      </c>
      <c r="D73" t="s">
        <v>92</v>
      </c>
      <c r="E73">
        <v>18</v>
      </c>
      <c r="F73">
        <v>15</v>
      </c>
      <c r="G73" t="str">
        <f>CONCATENATE(A73," ",B73, " Feb Attendance - ",J73, IF((J73=1)," session", " sessions"))</f>
        <v>Lorraine Nacua Feb Attendance - 4 sessions</v>
      </c>
      <c r="H73">
        <v>1</v>
      </c>
      <c r="I73">
        <f>IF((K73="Y"),25, IF((J73&lt;=2),25,40))</f>
        <v>40</v>
      </c>
      <c r="J73">
        <f>IFERROR(VLOOKUP(C73,'Feb Attendance'!$H$2:$I$76,2,0),0)</f>
        <v>4</v>
      </c>
      <c r="K73" s="1"/>
      <c r="L73" s="4">
        <f t="shared" si="5"/>
        <v>40</v>
      </c>
    </row>
    <row r="74" spans="1:12" ht="12.75" customHeight="1">
      <c r="A74" t="s">
        <v>367</v>
      </c>
      <c r="B74" t="s">
        <v>363</v>
      </c>
      <c r="C74" t="str">
        <f t="shared" si="4"/>
        <v>Lorraine Nacua</v>
      </c>
      <c r="D74" t="s">
        <v>92</v>
      </c>
      <c r="E74">
        <v>18</v>
      </c>
      <c r="F74">
        <v>15</v>
      </c>
      <c r="G74" t="str">
        <f>CONCATENATE(A74," ",B74, " Club Subsidy - Free Feb Play")</f>
        <v>Lorraine Nacua Club Subsidy - Free Feb Play</v>
      </c>
      <c r="H74">
        <v>1</v>
      </c>
      <c r="I74">
        <f>-I73</f>
        <v>-40</v>
      </c>
      <c r="K74" s="1"/>
      <c r="L74" s="4">
        <f t="shared" si="5"/>
        <v>-40</v>
      </c>
    </row>
    <row r="75" spans="1:12" ht="12.75" customHeight="1">
      <c r="A75" t="s">
        <v>371</v>
      </c>
      <c r="B75" t="s">
        <v>372</v>
      </c>
      <c r="C75" t="str">
        <f t="shared" si="4"/>
        <v>Mark Dasco</v>
      </c>
      <c r="D75" t="s">
        <v>105</v>
      </c>
      <c r="E75">
        <v>21</v>
      </c>
      <c r="F75">
        <v>15</v>
      </c>
      <c r="G75" t="str">
        <f>CONCATENATE(A75," ",B75, " Feb Attendance - ",J75, IF((J75=1)," session", " sessions"))</f>
        <v>Mark Dasco Feb Attendance - 4 sessions</v>
      </c>
      <c r="H75">
        <v>1</v>
      </c>
      <c r="I75">
        <f>IF((K75="Y"),25, IF((J75&lt;=2),25,40))</f>
        <v>40</v>
      </c>
      <c r="J75">
        <f>IFERROR(VLOOKUP(C75,'Feb Attendance'!$H$2:$I$76,2,0),0)</f>
        <v>4</v>
      </c>
      <c r="K75" s="1"/>
      <c r="L75" s="4">
        <f t="shared" si="5"/>
        <v>40</v>
      </c>
    </row>
    <row r="76" spans="1:12" ht="12.75" customHeight="1">
      <c r="A76" t="s">
        <v>371</v>
      </c>
      <c r="B76" t="s">
        <v>372</v>
      </c>
      <c r="C76" t="str">
        <f t="shared" si="4"/>
        <v>Mark Dasco</v>
      </c>
      <c r="D76" t="s">
        <v>105</v>
      </c>
      <c r="E76">
        <v>21</v>
      </c>
      <c r="F76">
        <v>15</v>
      </c>
      <c r="G76" t="str">
        <f>CONCATENATE(A76," ",B76, " Club Subsidy - Free Feb Play")</f>
        <v>Mark Dasco Club Subsidy - Free Feb Play</v>
      </c>
      <c r="H76">
        <v>1</v>
      </c>
      <c r="I76">
        <f>-I75</f>
        <v>-40</v>
      </c>
      <c r="K76" s="1"/>
      <c r="L76" s="4">
        <f t="shared" si="5"/>
        <v>-40</v>
      </c>
    </row>
    <row r="77" spans="1:12" ht="12.75" customHeight="1">
      <c r="A77" t="s">
        <v>376</v>
      </c>
      <c r="B77" t="s">
        <v>372</v>
      </c>
      <c r="C77" t="str">
        <f t="shared" si="4"/>
        <v>Roxanne Dasco</v>
      </c>
      <c r="D77" t="s">
        <v>105</v>
      </c>
      <c r="E77">
        <v>21</v>
      </c>
      <c r="F77">
        <v>15</v>
      </c>
      <c r="G77" t="str">
        <f>CONCATENATE(A77," ",B77, " Feb Attendance - ",J77, IF((J77=1)," session", " sessions"))</f>
        <v>Roxanne Dasco Feb Attendance - 4 sessions</v>
      </c>
      <c r="H77">
        <v>1</v>
      </c>
      <c r="I77">
        <f>IF((K77="Y"),25, IF((J77&lt;=2),25,40))</f>
        <v>40</v>
      </c>
      <c r="J77">
        <f>IFERROR(VLOOKUP(C77,'Feb Attendance'!$H$2:$I$76,2,0),0)</f>
        <v>4</v>
      </c>
      <c r="K77" s="1"/>
      <c r="L77" s="4">
        <f t="shared" si="5"/>
        <v>40</v>
      </c>
    </row>
    <row r="78" spans="1:12" ht="12.75" customHeight="1">
      <c r="A78" t="s">
        <v>376</v>
      </c>
      <c r="B78" t="s">
        <v>372</v>
      </c>
      <c r="C78" t="str">
        <f t="shared" si="4"/>
        <v>Roxanne Dasco</v>
      </c>
      <c r="D78" t="s">
        <v>105</v>
      </c>
      <c r="E78">
        <v>21</v>
      </c>
      <c r="F78">
        <v>15</v>
      </c>
      <c r="G78" t="str">
        <f>CONCATENATE(A78," ",B78, " Club Subsidy - Free Feb Play")</f>
        <v>Roxanne Dasco Club Subsidy - Free Feb Play</v>
      </c>
      <c r="H78">
        <v>1</v>
      </c>
      <c r="I78">
        <f>-I77</f>
        <v>-40</v>
      </c>
      <c r="K78" s="1"/>
      <c r="L78" s="4">
        <f t="shared" si="5"/>
        <v>-40</v>
      </c>
    </row>
    <row r="79" spans="1:12" ht="12.75" customHeight="1">
      <c r="A79" t="s">
        <v>380</v>
      </c>
      <c r="B79" t="s">
        <v>381</v>
      </c>
      <c r="C79" t="str">
        <f t="shared" si="4"/>
        <v>Gay Salac</v>
      </c>
      <c r="D79" t="s">
        <v>96</v>
      </c>
      <c r="E79">
        <v>19</v>
      </c>
      <c r="F79">
        <v>15</v>
      </c>
      <c r="G79" t="str">
        <f>CONCATENATE(A79," ",B79, " Feb Attendance - ",J79, IF((J79=1)," session", " sessions"))</f>
        <v>Gay Salac Feb Attendance - 2 sessions</v>
      </c>
      <c r="H79">
        <v>1</v>
      </c>
      <c r="I79">
        <f>IF((K79="Y"),25, IF((J79&lt;=2),25,40))</f>
        <v>25</v>
      </c>
      <c r="J79">
        <f>IFERROR(VLOOKUP(C79,'Feb Attendance'!$H$2:$I$76,2,0),0)</f>
        <v>2</v>
      </c>
      <c r="K79" s="1"/>
      <c r="L79" s="4">
        <f t="shared" si="5"/>
        <v>25</v>
      </c>
    </row>
    <row r="80" spans="1:12" ht="12.75" customHeight="1">
      <c r="A80" t="s">
        <v>380</v>
      </c>
      <c r="B80" t="s">
        <v>381</v>
      </c>
      <c r="C80" t="str">
        <f t="shared" si="4"/>
        <v>Gay Salac</v>
      </c>
      <c r="D80" t="s">
        <v>96</v>
      </c>
      <c r="E80">
        <v>19</v>
      </c>
      <c r="F80">
        <v>15</v>
      </c>
      <c r="G80" t="str">
        <f>CONCATENATE(A80," ",B80, " Club Subsidy - Free Feb Play")</f>
        <v>Gay Salac Club Subsidy - Free Feb Play</v>
      </c>
      <c r="H80">
        <v>1</v>
      </c>
      <c r="I80">
        <f>-I79</f>
        <v>-25</v>
      </c>
      <c r="K80" s="1"/>
      <c r="L80" s="4">
        <f t="shared" si="5"/>
        <v>-25</v>
      </c>
    </row>
    <row r="81" spans="1:12" ht="12.75" customHeight="1">
      <c r="A81" t="s">
        <v>385</v>
      </c>
      <c r="B81" t="s">
        <v>381</v>
      </c>
      <c r="C81" t="str">
        <f t="shared" si="4"/>
        <v>Manny Salac</v>
      </c>
      <c r="D81" t="s">
        <v>96</v>
      </c>
      <c r="E81">
        <v>19</v>
      </c>
      <c r="F81">
        <v>15</v>
      </c>
      <c r="G81" t="str">
        <f>CONCATENATE(A81," ",B81, " Feb Attendance - ",J81, IF((J81=1)," session", " sessions"))</f>
        <v>Manny Salac Feb Attendance - 2 sessions</v>
      </c>
      <c r="H81">
        <v>1</v>
      </c>
      <c r="I81">
        <f>IF((K81="Y"),25, IF((J81&lt;=2),25,40))</f>
        <v>25</v>
      </c>
      <c r="J81">
        <f>IFERROR(VLOOKUP(C81,'Feb Attendance'!$H$2:$I$76,2,0),0)</f>
        <v>2</v>
      </c>
      <c r="K81" s="1"/>
      <c r="L81" s="4">
        <f t="shared" si="5"/>
        <v>25</v>
      </c>
    </row>
    <row r="82" spans="1:12" ht="12.75" customHeight="1">
      <c r="A82" t="s">
        <v>385</v>
      </c>
      <c r="B82" t="s">
        <v>381</v>
      </c>
      <c r="C82" t="str">
        <f t="shared" si="4"/>
        <v>Manny Salac</v>
      </c>
      <c r="D82" t="s">
        <v>96</v>
      </c>
      <c r="E82">
        <v>19</v>
      </c>
      <c r="F82">
        <v>15</v>
      </c>
      <c r="G82" t="str">
        <f>CONCATENATE(A82," ",B82, " Club Subsidy - Free Feb Play")</f>
        <v>Manny Salac Club Subsidy - Free Feb Play</v>
      </c>
      <c r="H82">
        <v>1</v>
      </c>
      <c r="I82">
        <f>-I81</f>
        <v>-25</v>
      </c>
      <c r="K82" s="1"/>
      <c r="L82" s="4">
        <f t="shared" si="5"/>
        <v>-25</v>
      </c>
    </row>
    <row r="83" spans="1:12" ht="12.75" customHeight="1">
      <c r="A83" t="s">
        <v>389</v>
      </c>
      <c r="B83" t="s">
        <v>390</v>
      </c>
      <c r="C83" t="str">
        <f t="shared" si="4"/>
        <v>Mj Galang</v>
      </c>
      <c r="D83" t="s">
        <v>118</v>
      </c>
      <c r="E83">
        <v>25</v>
      </c>
      <c r="F83">
        <v>15</v>
      </c>
      <c r="G83" t="str">
        <f>CONCATENATE(A83," ",B83, " Feb Attendance - ",J83, IF((J83=1)," session", " sessions"))</f>
        <v>Mj Galang Feb Attendance - 3 sessions</v>
      </c>
      <c r="H83">
        <v>1</v>
      </c>
      <c r="I83">
        <f>IF((K83="Y"),25, IF((J83&lt;=2),25,40))</f>
        <v>40</v>
      </c>
      <c r="J83">
        <f>IFERROR(VLOOKUP(C83,'Feb Attendance'!$H$2:$I$76,2,0),0)</f>
        <v>3</v>
      </c>
      <c r="K83" s="1"/>
      <c r="L83" s="4">
        <f t="shared" si="5"/>
        <v>40</v>
      </c>
    </row>
    <row r="84" spans="1:12" ht="12.75" customHeight="1">
      <c r="A84" t="s">
        <v>389</v>
      </c>
      <c r="B84" t="s">
        <v>390</v>
      </c>
      <c r="C84" t="str">
        <f t="shared" si="4"/>
        <v>Mj Galang</v>
      </c>
      <c r="D84" t="s">
        <v>118</v>
      </c>
      <c r="E84">
        <v>25</v>
      </c>
      <c r="F84">
        <v>15</v>
      </c>
      <c r="G84" t="str">
        <f>CONCATENATE(A84," ",B84, " Club Subsidy - Free Feb Play")</f>
        <v>Mj Galang Club Subsidy - Free Feb Play</v>
      </c>
      <c r="H84">
        <v>1</v>
      </c>
      <c r="I84">
        <f>-I83</f>
        <v>-40</v>
      </c>
      <c r="K84" s="1"/>
      <c r="L84" s="4">
        <f t="shared" si="5"/>
        <v>-40</v>
      </c>
    </row>
    <row r="85" spans="1:12" ht="12.75" customHeight="1">
      <c r="A85" t="s">
        <v>389</v>
      </c>
      <c r="B85" t="s">
        <v>390</v>
      </c>
      <c r="C85" t="str">
        <f t="shared" si="4"/>
        <v>Mj Galang</v>
      </c>
      <c r="D85" t="s">
        <v>118</v>
      </c>
      <c r="E85">
        <v>25</v>
      </c>
      <c r="F85">
        <v>15</v>
      </c>
      <c r="G85" t="s">
        <v>391</v>
      </c>
      <c r="H85">
        <v>1</v>
      </c>
      <c r="I85">
        <v>27</v>
      </c>
      <c r="K85" s="1"/>
      <c r="L85" s="4">
        <f t="shared" si="5"/>
        <v>27</v>
      </c>
    </row>
    <row r="86" spans="1:12" ht="12.75" customHeight="1">
      <c r="A86" t="s">
        <v>394</v>
      </c>
      <c r="B86" t="s">
        <v>390</v>
      </c>
      <c r="C86" t="str">
        <f t="shared" si="4"/>
        <v>Mona Galang</v>
      </c>
      <c r="D86" t="s">
        <v>118</v>
      </c>
      <c r="E86">
        <v>25</v>
      </c>
      <c r="F86">
        <v>15</v>
      </c>
      <c r="G86" t="str">
        <f>CONCATENATE(A86," ",B86, " Feb Attendance - ",J86, IF((J86=1)," session", " sessions"))</f>
        <v>Mona Galang Feb Attendance - 2 sessions</v>
      </c>
      <c r="H86">
        <v>1</v>
      </c>
      <c r="I86">
        <f>IF((K86="Y"),25, IF((J86&lt;=2),25,40))</f>
        <v>25</v>
      </c>
      <c r="J86">
        <f>IFERROR(VLOOKUP(C86,'Feb Attendance'!$H$2:$I$76,2,0),0)</f>
        <v>2</v>
      </c>
      <c r="K86" s="1"/>
      <c r="L86" s="4">
        <f t="shared" si="5"/>
        <v>25</v>
      </c>
    </row>
    <row r="87" spans="1:12" ht="12.75" customHeight="1">
      <c r="A87" t="s">
        <v>394</v>
      </c>
      <c r="B87" t="s">
        <v>390</v>
      </c>
      <c r="C87" t="str">
        <f t="shared" si="4"/>
        <v>Mona Galang</v>
      </c>
      <c r="D87" t="s">
        <v>118</v>
      </c>
      <c r="E87">
        <v>25</v>
      </c>
      <c r="F87">
        <v>15</v>
      </c>
      <c r="G87" t="str">
        <f>CONCATENATE(A87," ",B87, " Club Subsidy - Free Feb Play")</f>
        <v>Mona Galang Club Subsidy - Free Feb Play</v>
      </c>
      <c r="H87">
        <v>1</v>
      </c>
      <c r="I87">
        <f>-I86</f>
        <v>-25</v>
      </c>
      <c r="K87" s="1"/>
      <c r="L87" s="4">
        <f t="shared" si="5"/>
        <v>-25</v>
      </c>
    </row>
    <row r="88" spans="1:12" ht="12.75" customHeight="1">
      <c r="A88" t="s">
        <v>398</v>
      </c>
      <c r="B88" t="s">
        <v>399</v>
      </c>
      <c r="C88" t="str">
        <f t="shared" si="4"/>
        <v>Wilson Castaneda</v>
      </c>
      <c r="D88" t="s">
        <v>87</v>
      </c>
      <c r="E88">
        <v>17</v>
      </c>
      <c r="F88">
        <v>15</v>
      </c>
      <c r="G88" t="str">
        <f>CONCATENATE(A88," ",B88, " Feb Attendance - ",J88, IF((J88=1)," session", " sessions"))</f>
        <v>Wilson Castaneda Feb Attendance - 4 sessions</v>
      </c>
      <c r="H88">
        <v>1</v>
      </c>
      <c r="I88">
        <f>IF((K88="Y"),25, IF((J88&lt;=2),25,40))</f>
        <v>40</v>
      </c>
      <c r="J88">
        <f>IFERROR(VLOOKUP(C88,'Feb Attendance'!$H$2:$I$76,2,0),0)</f>
        <v>4</v>
      </c>
      <c r="K88" s="1"/>
      <c r="L88" s="4">
        <f t="shared" si="5"/>
        <v>40</v>
      </c>
    </row>
    <row r="89" spans="1:12" ht="12.75" customHeight="1">
      <c r="A89" t="s">
        <v>261</v>
      </c>
      <c r="B89" t="s">
        <v>403</v>
      </c>
      <c r="C89" t="str">
        <f t="shared" si="4"/>
        <v>Kim Eata - Castaneda</v>
      </c>
      <c r="D89" t="s">
        <v>87</v>
      </c>
      <c r="E89">
        <v>17</v>
      </c>
      <c r="F89">
        <v>15</v>
      </c>
      <c r="G89" t="str">
        <f>CONCATENATE(A89," ",B89, " Feb Attendance - ",J89, IF((J89=1)," session", " sessions"))</f>
        <v>Kim Eata - Castaneda Feb Attendance - 1 session</v>
      </c>
      <c r="H89">
        <v>1</v>
      </c>
      <c r="I89">
        <f>IF((K89="Y"),25, IF((J89&lt;=2),25,40))</f>
        <v>25</v>
      </c>
      <c r="J89">
        <f>IFERROR(VLOOKUP(C89,'Feb Attendance'!$H$2:$I$76,2,0),0)</f>
        <v>1</v>
      </c>
      <c r="K89" s="1"/>
      <c r="L89" s="4">
        <f t="shared" si="5"/>
        <v>25</v>
      </c>
    </row>
    <row r="90" spans="1:12" ht="12.75" customHeight="1">
      <c r="A90" t="s">
        <v>261</v>
      </c>
      <c r="B90" t="s">
        <v>403</v>
      </c>
      <c r="C90" t="str">
        <f t="shared" si="4"/>
        <v>Kim Eata - Castaneda</v>
      </c>
      <c r="D90" t="s">
        <v>87</v>
      </c>
      <c r="E90">
        <v>17</v>
      </c>
      <c r="F90">
        <v>15</v>
      </c>
      <c r="G90" t="s">
        <v>540</v>
      </c>
      <c r="H90">
        <v>1</v>
      </c>
      <c r="I90">
        <v>15</v>
      </c>
      <c r="K90" s="1"/>
      <c r="L90" s="4">
        <f t="shared" si="5"/>
        <v>15</v>
      </c>
    </row>
    <row r="91" spans="1:12" ht="12.75" customHeight="1">
      <c r="A91" t="s">
        <v>261</v>
      </c>
      <c r="B91" t="s">
        <v>403</v>
      </c>
      <c r="C91" t="str">
        <f t="shared" si="4"/>
        <v>Kim Eata - Castaneda</v>
      </c>
      <c r="D91" t="s">
        <v>87</v>
      </c>
      <c r="E91">
        <v>17</v>
      </c>
      <c r="F91">
        <v>15</v>
      </c>
      <c r="G91" t="s">
        <v>541</v>
      </c>
      <c r="H91">
        <v>1</v>
      </c>
      <c r="I91">
        <v>10</v>
      </c>
      <c r="K91" s="1"/>
      <c r="L91" s="4">
        <f t="shared" si="5"/>
        <v>10</v>
      </c>
    </row>
    <row r="92" spans="1:12" ht="12.75" customHeight="1">
      <c r="A92" t="s">
        <v>408</v>
      </c>
      <c r="B92" t="s">
        <v>409</v>
      </c>
      <c r="C92" t="str">
        <f t="shared" si="4"/>
        <v>Sal Narvaiza</v>
      </c>
      <c r="D92" t="s">
        <v>158</v>
      </c>
      <c r="E92">
        <v>34</v>
      </c>
      <c r="F92">
        <v>15</v>
      </c>
      <c r="G92" t="str">
        <f>CONCATENATE(A92," ",B92, " Feb Attendance - ",J92, IF((J92=1)," session", " sessions"))</f>
        <v>Sal Narvaiza Feb Attendance - 3 sessions</v>
      </c>
      <c r="H92">
        <v>1</v>
      </c>
      <c r="I92">
        <f>IF((K92="Y"),25, IF((J92&lt;=2),25,40))</f>
        <v>40</v>
      </c>
      <c r="J92">
        <f>IFERROR(VLOOKUP(C92,'Feb Attendance'!$H$2:$I$76,2,0),0)</f>
        <v>3</v>
      </c>
      <c r="K92" s="1"/>
      <c r="L92" s="4">
        <f t="shared" si="5"/>
        <v>40</v>
      </c>
    </row>
    <row r="93" spans="1:12" ht="12.75" customHeight="1">
      <c r="A93" t="s">
        <v>408</v>
      </c>
      <c r="B93" t="s">
        <v>409</v>
      </c>
      <c r="C93" t="str">
        <f t="shared" si="4"/>
        <v>Sal Narvaiza</v>
      </c>
      <c r="D93" t="s">
        <v>158</v>
      </c>
      <c r="E93">
        <v>34</v>
      </c>
      <c r="F93">
        <v>15</v>
      </c>
      <c r="G93" t="str">
        <f>CONCATENATE(A93," ",B93, " Club Subsidy - Free Feb Play")</f>
        <v>Sal Narvaiza Club Subsidy - Free Feb Play</v>
      </c>
      <c r="H93">
        <v>1</v>
      </c>
      <c r="I93">
        <f>-I92</f>
        <v>-40</v>
      </c>
      <c r="K93" s="1"/>
      <c r="L93" s="4">
        <f t="shared" si="5"/>
        <v>-40</v>
      </c>
    </row>
    <row r="94" spans="1:12" ht="12.75" customHeight="1">
      <c r="A94" t="s">
        <v>413</v>
      </c>
      <c r="B94" t="s">
        <v>414</v>
      </c>
      <c r="C94" t="str">
        <f t="shared" si="4"/>
        <v>Judai Almazan</v>
      </c>
      <c r="D94" t="s">
        <v>154</v>
      </c>
      <c r="E94">
        <v>33</v>
      </c>
      <c r="F94">
        <v>15</v>
      </c>
      <c r="G94" t="str">
        <f>CONCATENATE(A94," ",B94, " Feb Attendance - ",J94, IF((J94=1)," session", " sessions"))</f>
        <v>Judai Almazan Feb Attendance - 1 session</v>
      </c>
      <c r="H94">
        <v>1</v>
      </c>
      <c r="I94">
        <f>IF((K94="Y"),25, IF((J94&lt;=2),25,40))</f>
        <v>25</v>
      </c>
      <c r="J94">
        <f>IFERROR(VLOOKUP(C94,'Feb Attendance'!$H$2:$I$76,2,0),0)</f>
        <v>1</v>
      </c>
      <c r="K94" s="1" t="s">
        <v>535</v>
      </c>
      <c r="L94" s="4">
        <f t="shared" si="5"/>
        <v>25</v>
      </c>
    </row>
    <row r="95" spans="1:12" ht="12.75" customHeight="1">
      <c r="A95" t="s">
        <v>413</v>
      </c>
      <c r="B95" t="s">
        <v>414</v>
      </c>
      <c r="C95" t="str">
        <f t="shared" si="4"/>
        <v>Judai Almazan</v>
      </c>
      <c r="D95" t="s">
        <v>154</v>
      </c>
      <c r="E95">
        <v>33</v>
      </c>
      <c r="F95">
        <v>15</v>
      </c>
      <c r="G95" t="str">
        <f>CONCATENATE(A95," ",B95, " Club Subsidy - Free Feb Play")</f>
        <v>Judai Almazan Club Subsidy - Free Feb Play</v>
      </c>
      <c r="H95">
        <v>1</v>
      </c>
      <c r="I95">
        <f>-I94</f>
        <v>-25</v>
      </c>
      <c r="K95" s="1"/>
      <c r="L95" s="4">
        <f t="shared" si="5"/>
        <v>-25</v>
      </c>
    </row>
    <row r="96" spans="1:12" ht="12.75" customHeight="1">
      <c r="A96" t="s">
        <v>418</v>
      </c>
      <c r="B96" t="s">
        <v>414</v>
      </c>
      <c r="C96" t="str">
        <f t="shared" si="4"/>
        <v>Ruth Almazan</v>
      </c>
      <c r="D96" t="s">
        <v>154</v>
      </c>
      <c r="E96">
        <v>33</v>
      </c>
      <c r="F96">
        <v>15</v>
      </c>
      <c r="G96" t="str">
        <f>CONCATENATE(A96," ",B96, " Feb Attendance - ",J96, IF((J96=1)," session", " sessions"))</f>
        <v>Ruth Almazan Feb Attendance - 3 sessions</v>
      </c>
      <c r="H96">
        <v>1</v>
      </c>
      <c r="I96">
        <f>IF((K96="Y"),25, IF((J96&lt;=2),25,40))</f>
        <v>40</v>
      </c>
      <c r="J96">
        <f>IFERROR(VLOOKUP(C96,'Feb Attendance'!$H$2:$I$76,2,0),0)</f>
        <v>3</v>
      </c>
      <c r="K96" s="1"/>
      <c r="L96" s="4">
        <f t="shared" si="5"/>
        <v>40</v>
      </c>
    </row>
    <row r="97" spans="1:12" ht="12.75" customHeight="1">
      <c r="A97" t="s">
        <v>418</v>
      </c>
      <c r="B97" t="s">
        <v>414</v>
      </c>
      <c r="C97" t="str">
        <f t="shared" si="4"/>
        <v>Ruth Almazan</v>
      </c>
      <c r="D97" t="s">
        <v>154</v>
      </c>
      <c r="E97">
        <v>33</v>
      </c>
      <c r="F97">
        <v>15</v>
      </c>
      <c r="G97" t="str">
        <f>CONCATENATE(A97," ",B97, " Club Subsidy - Free Feb Play")</f>
        <v>Ruth Almazan Club Subsidy - Free Feb Play</v>
      </c>
      <c r="H97">
        <v>1</v>
      </c>
      <c r="I97">
        <f>-I96</f>
        <v>-40</v>
      </c>
      <c r="K97" s="1"/>
      <c r="L97" s="4">
        <f t="shared" si="5"/>
        <v>-40</v>
      </c>
    </row>
    <row r="98" spans="1:12" ht="12.75" customHeight="1">
      <c r="A98" t="s">
        <v>422</v>
      </c>
      <c r="B98" t="s">
        <v>423</v>
      </c>
      <c r="C98" t="str">
        <f t="shared" ref="C98:C129" si="6">CONCATENATE(A98, " ",B98)</f>
        <v>Norman Rimando</v>
      </c>
      <c r="D98" t="s">
        <v>127</v>
      </c>
      <c r="E98">
        <v>27</v>
      </c>
      <c r="F98">
        <v>15</v>
      </c>
      <c r="G98" t="str">
        <f>CONCATENATE(A98," ",B98, " Feb Attendance - ",J98, IF((J98=1)," session", " sessions"))</f>
        <v>Norman Rimando Feb Attendance - 2 sessions</v>
      </c>
      <c r="H98">
        <v>1</v>
      </c>
      <c r="I98">
        <f>IF((K98="Y"),25, IF((J98&lt;=2),25,40))</f>
        <v>25</v>
      </c>
      <c r="J98">
        <f>IFERROR(VLOOKUP(C98,'Feb Attendance'!$H$2:$I$76,2,0),0)</f>
        <v>2</v>
      </c>
      <c r="K98" s="1"/>
      <c r="L98" s="4">
        <f t="shared" ref="L98:L133" si="7">H98*I98</f>
        <v>25</v>
      </c>
    </row>
    <row r="99" spans="1:12" ht="12.75" customHeight="1">
      <c r="A99" t="s">
        <v>422</v>
      </c>
      <c r="B99" t="s">
        <v>423</v>
      </c>
      <c r="C99" t="str">
        <f t="shared" si="6"/>
        <v>Norman Rimando</v>
      </c>
      <c r="D99" t="s">
        <v>127</v>
      </c>
      <c r="E99">
        <v>27</v>
      </c>
      <c r="F99">
        <v>15</v>
      </c>
      <c r="G99" t="str">
        <f>CONCATENATE(A99," ",B99, " Club Subsidy - Free Feb Play")</f>
        <v>Norman Rimando Club Subsidy - Free Feb Play</v>
      </c>
      <c r="H99">
        <v>1</v>
      </c>
      <c r="I99">
        <f>-I98</f>
        <v>-25</v>
      </c>
      <c r="K99" s="1"/>
      <c r="L99" s="4">
        <f t="shared" si="7"/>
        <v>-25</v>
      </c>
    </row>
    <row r="100" spans="1:12" ht="12.75" customHeight="1">
      <c r="A100" t="s">
        <v>427</v>
      </c>
      <c r="B100" t="s">
        <v>423</v>
      </c>
      <c r="C100" t="str">
        <f t="shared" si="6"/>
        <v>Estela Rimando</v>
      </c>
      <c r="D100" t="s">
        <v>127</v>
      </c>
      <c r="E100">
        <v>27</v>
      </c>
      <c r="F100">
        <v>15</v>
      </c>
      <c r="G100" t="str">
        <f>CONCATENATE(A100," ",B100, " Feb Attendance - ",J100, IF((J100=1)," session", " sessions"))</f>
        <v>Estela Rimando Feb Attendance - 2 sessions</v>
      </c>
      <c r="H100">
        <v>1</v>
      </c>
      <c r="I100">
        <f>IF((K100="Y"),25, IF((J100&lt;=2),25,40))</f>
        <v>25</v>
      </c>
      <c r="J100">
        <f>IFERROR(VLOOKUP(C100,'Feb Attendance'!$H$2:$I$76,2,0),0)</f>
        <v>2</v>
      </c>
      <c r="K100" s="1"/>
      <c r="L100" s="4">
        <f t="shared" si="7"/>
        <v>25</v>
      </c>
    </row>
    <row r="101" spans="1:12" ht="12.75" customHeight="1">
      <c r="A101" t="s">
        <v>427</v>
      </c>
      <c r="B101" t="s">
        <v>423</v>
      </c>
      <c r="C101" t="str">
        <f t="shared" si="6"/>
        <v>Estela Rimando</v>
      </c>
      <c r="D101" t="s">
        <v>127</v>
      </c>
      <c r="E101">
        <v>27</v>
      </c>
      <c r="F101">
        <v>15</v>
      </c>
      <c r="G101" t="str">
        <f>CONCATENATE(A101," ",B101, " Club Subsidy - Free Feb Play")</f>
        <v>Estela Rimando Club Subsidy - Free Feb Play</v>
      </c>
      <c r="H101">
        <v>1</v>
      </c>
      <c r="I101">
        <f>-I100</f>
        <v>-25</v>
      </c>
      <c r="K101" s="1"/>
      <c r="L101" s="4">
        <f t="shared" si="7"/>
        <v>-25</v>
      </c>
    </row>
    <row r="102" spans="1:12" ht="12.75" customHeight="1">
      <c r="A102" t="s">
        <v>431</v>
      </c>
      <c r="B102" t="s">
        <v>432</v>
      </c>
      <c r="C102" t="str">
        <f t="shared" si="6"/>
        <v>Nick Real</v>
      </c>
      <c r="D102" t="s">
        <v>122</v>
      </c>
      <c r="E102">
        <v>26</v>
      </c>
      <c r="F102">
        <v>15</v>
      </c>
      <c r="G102" t="str">
        <f>CONCATENATE(A102," ",B102, " Feb Attendance - ",J102, IF((J102=1)," session", " sessions"))</f>
        <v>Nick Real Feb Attendance - 4 sessions</v>
      </c>
      <c r="H102">
        <v>1</v>
      </c>
      <c r="I102">
        <f>IF((K102="Y"),25, IF((J102&lt;=2),25,40))</f>
        <v>40</v>
      </c>
      <c r="J102">
        <f>IFERROR(VLOOKUP(C102,'Feb Attendance'!$H$2:$I$76,2,0),0)</f>
        <v>4</v>
      </c>
      <c r="K102" s="1"/>
      <c r="L102" s="4">
        <f t="shared" si="7"/>
        <v>40</v>
      </c>
    </row>
    <row r="103" spans="1:12" ht="12.75" customHeight="1">
      <c r="A103" t="s">
        <v>431</v>
      </c>
      <c r="B103" t="s">
        <v>432</v>
      </c>
      <c r="C103" t="str">
        <f t="shared" si="6"/>
        <v>Nick Real</v>
      </c>
      <c r="D103" t="s">
        <v>122</v>
      </c>
      <c r="E103">
        <v>26</v>
      </c>
      <c r="F103">
        <v>15</v>
      </c>
      <c r="G103" t="str">
        <f>CONCATENATE(A103," ",B103, " Club Subsidy - Free Feb Play")</f>
        <v>Nick Real Club Subsidy - Free Feb Play</v>
      </c>
      <c r="H103">
        <v>1</v>
      </c>
      <c r="I103">
        <f>-I102</f>
        <v>-40</v>
      </c>
      <c r="K103" s="1"/>
      <c r="L103" s="4">
        <f t="shared" si="7"/>
        <v>-40</v>
      </c>
    </row>
    <row r="104" spans="1:12" ht="12.75" customHeight="1">
      <c r="A104" t="s">
        <v>436</v>
      </c>
      <c r="B104" t="s">
        <v>437</v>
      </c>
      <c r="C104" t="str">
        <f t="shared" si="6"/>
        <v>Paolo Triunfante</v>
      </c>
      <c r="D104" t="s">
        <v>131</v>
      </c>
      <c r="E104">
        <v>28</v>
      </c>
      <c r="F104">
        <v>15</v>
      </c>
      <c r="G104" t="str">
        <f>CONCATENATE(A104," ",B104, " Feb Attendance - ",J104, IF((J104=1)," session", " sessions"))</f>
        <v>Paolo Triunfante Feb Attendance - 3 sessions</v>
      </c>
      <c r="H104">
        <v>1</v>
      </c>
      <c r="I104">
        <f>IF((K104="Y"),25, IF((J104&lt;=2),25,40))</f>
        <v>40</v>
      </c>
      <c r="J104">
        <f>IFERROR(VLOOKUP(C104,'Feb Attendance'!$H$2:$I$76,2,0),0)</f>
        <v>3</v>
      </c>
      <c r="K104" s="1"/>
      <c r="L104" s="4">
        <f t="shared" si="7"/>
        <v>40</v>
      </c>
    </row>
    <row r="105" spans="1:12" ht="12.75" customHeight="1">
      <c r="A105" t="s">
        <v>436</v>
      </c>
      <c r="B105" t="s">
        <v>437</v>
      </c>
      <c r="C105" t="str">
        <f t="shared" si="6"/>
        <v>Paolo Triunfante</v>
      </c>
      <c r="D105" t="s">
        <v>131</v>
      </c>
      <c r="E105">
        <v>28</v>
      </c>
      <c r="F105">
        <v>15</v>
      </c>
      <c r="G105" t="str">
        <f>CONCATENATE(A105," ",B105, " Club Subsidy - Free Feb Play")</f>
        <v>Paolo Triunfante Club Subsidy - Free Feb Play</v>
      </c>
      <c r="H105">
        <v>1</v>
      </c>
      <c r="I105">
        <f>-I104</f>
        <v>-40</v>
      </c>
      <c r="K105" s="1"/>
      <c r="L105" s="4">
        <f t="shared" si="7"/>
        <v>-40</v>
      </c>
    </row>
    <row r="106" spans="1:12" ht="12.75" customHeight="1">
      <c r="A106" t="s">
        <v>442</v>
      </c>
      <c r="B106" t="s">
        <v>443</v>
      </c>
      <c r="C106" t="str">
        <f t="shared" si="6"/>
        <v>Reggie Natividad</v>
      </c>
      <c r="D106" t="s">
        <v>140</v>
      </c>
      <c r="E106">
        <v>30</v>
      </c>
      <c r="F106">
        <v>15</v>
      </c>
      <c r="G106" t="str">
        <f>CONCATENATE(A106," ",B106, " Feb Attendance - ",J106, IF((J106=1)," session", " sessions"))</f>
        <v>Reggie Natividad Feb Attendance - 3 sessions</v>
      </c>
      <c r="H106">
        <v>1</v>
      </c>
      <c r="I106">
        <f>IF((K106="Y"),25, IF((J106&lt;=2),25,40))</f>
        <v>40</v>
      </c>
      <c r="J106">
        <f>IFERROR(VLOOKUP(C106,'Feb Attendance'!$H$2:$I$76,2,0),0)</f>
        <v>3</v>
      </c>
      <c r="K106" s="1"/>
      <c r="L106" s="4">
        <f t="shared" si="7"/>
        <v>40</v>
      </c>
    </row>
    <row r="107" spans="1:12" ht="12.75" customHeight="1">
      <c r="A107" t="s">
        <v>442</v>
      </c>
      <c r="B107" t="s">
        <v>443</v>
      </c>
      <c r="C107" t="str">
        <f t="shared" si="6"/>
        <v>Reggie Natividad</v>
      </c>
      <c r="D107" t="s">
        <v>140</v>
      </c>
      <c r="E107">
        <v>30</v>
      </c>
      <c r="F107">
        <v>15</v>
      </c>
      <c r="G107" t="str">
        <f>CONCATENATE(A107," ",B107, " Club Subsidy - Free Feb Play")</f>
        <v>Reggie Natividad Club Subsidy - Free Feb Play</v>
      </c>
      <c r="H107">
        <v>1</v>
      </c>
      <c r="I107">
        <f>-I106</f>
        <v>-40</v>
      </c>
      <c r="K107" s="1"/>
      <c r="L107" s="4">
        <f t="shared" si="7"/>
        <v>-40</v>
      </c>
    </row>
    <row r="108" spans="1:12" ht="12.75" customHeight="1">
      <c r="A108" t="s">
        <v>447</v>
      </c>
      <c r="B108" t="s">
        <v>448</v>
      </c>
      <c r="C108" t="str">
        <f t="shared" si="6"/>
        <v>Reinhardt Nalzaro</v>
      </c>
      <c r="D108" t="s">
        <v>145</v>
      </c>
      <c r="E108">
        <v>31</v>
      </c>
      <c r="F108">
        <v>15</v>
      </c>
      <c r="G108" t="str">
        <f>CONCATENATE(A108," ",B108, " Feb Attendance - ",J108, IF((J108=1)," session", " sessions"))</f>
        <v>Reinhardt Nalzaro Feb Attendance - 4 sessions</v>
      </c>
      <c r="H108">
        <v>1</v>
      </c>
      <c r="I108">
        <f>IF((K108="Y"),25, IF((J108&lt;=2),25,40))</f>
        <v>25</v>
      </c>
      <c r="J108">
        <f>IFERROR(VLOOKUP(C108,'Feb Attendance'!$H$2:$I$76,2,0),0)</f>
        <v>4</v>
      </c>
      <c r="K108" s="1" t="s">
        <v>535</v>
      </c>
      <c r="L108" s="4">
        <f t="shared" si="7"/>
        <v>25</v>
      </c>
    </row>
    <row r="109" spans="1:12" ht="12.75" customHeight="1">
      <c r="A109" t="s">
        <v>447</v>
      </c>
      <c r="B109" t="s">
        <v>448</v>
      </c>
      <c r="C109" t="str">
        <f t="shared" si="6"/>
        <v>Reinhardt Nalzaro</v>
      </c>
      <c r="D109" t="s">
        <v>145</v>
      </c>
      <c r="E109">
        <v>31</v>
      </c>
      <c r="F109">
        <v>15</v>
      </c>
      <c r="G109" t="str">
        <f>CONCATENATE(A109," ",B109, " Club Subsidy - Free Feb Play")</f>
        <v>Reinhardt Nalzaro Club Subsidy - Free Feb Play</v>
      </c>
      <c r="H109">
        <v>1</v>
      </c>
      <c r="I109">
        <f>-I108</f>
        <v>-25</v>
      </c>
      <c r="K109" s="1"/>
      <c r="L109" s="4">
        <f t="shared" si="7"/>
        <v>-25</v>
      </c>
    </row>
    <row r="110" spans="1:12" ht="12.75" customHeight="1">
      <c r="A110" t="s">
        <v>452</v>
      </c>
      <c r="B110" t="s">
        <v>448</v>
      </c>
      <c r="C110" t="str">
        <f t="shared" si="6"/>
        <v>Reiner Nalzaro</v>
      </c>
      <c r="D110" t="s">
        <v>145</v>
      </c>
      <c r="E110">
        <v>31</v>
      </c>
      <c r="F110">
        <v>15</v>
      </c>
      <c r="G110" t="str">
        <f>CONCATENATE(A110," ",B110, " Feb Attendance - ",J110, IF((J110=1)," session", " sessions"))</f>
        <v>Reiner Nalzaro Feb Attendance - 4 sessions</v>
      </c>
      <c r="H110">
        <v>1</v>
      </c>
      <c r="I110">
        <f>IF((K110="Y"),25, IF((J110&lt;=2),25,40))</f>
        <v>40</v>
      </c>
      <c r="J110">
        <f>IFERROR(VLOOKUP(C110,'Feb Attendance'!$H$2:$I$76,2,0),0)</f>
        <v>4</v>
      </c>
      <c r="K110" s="1"/>
      <c r="L110" s="4">
        <f t="shared" si="7"/>
        <v>40</v>
      </c>
    </row>
    <row r="111" spans="1:12" ht="12.75" customHeight="1">
      <c r="A111" t="s">
        <v>452</v>
      </c>
      <c r="B111" t="s">
        <v>448</v>
      </c>
      <c r="C111" t="str">
        <f t="shared" si="6"/>
        <v>Reiner Nalzaro</v>
      </c>
      <c r="D111" t="s">
        <v>145</v>
      </c>
      <c r="E111">
        <v>31</v>
      </c>
      <c r="F111">
        <v>15</v>
      </c>
      <c r="G111" t="str">
        <f>CONCATENATE(A111," ",B111, " Club Subsidy - Free Feb Play")</f>
        <v>Reiner Nalzaro Club Subsidy - Free Feb Play</v>
      </c>
      <c r="H111">
        <v>1</v>
      </c>
      <c r="I111">
        <f>-I110</f>
        <v>-40</v>
      </c>
      <c r="K111" s="1"/>
      <c r="L111" s="4">
        <f t="shared" si="7"/>
        <v>-40</v>
      </c>
    </row>
    <row r="112" spans="1:12" ht="12.75" customHeight="1">
      <c r="A112" t="s">
        <v>456</v>
      </c>
      <c r="B112" t="s">
        <v>316</v>
      </c>
      <c r="C112" t="str">
        <f t="shared" si="6"/>
        <v>Marvin Araullo</v>
      </c>
      <c r="D112" t="s">
        <v>109</v>
      </c>
      <c r="E112">
        <v>22</v>
      </c>
      <c r="F112">
        <v>15</v>
      </c>
      <c r="G112" t="str">
        <f>CONCATENATE(A112," ",B112, " Feb Attendance - ",J112, IF((J112=1)," session", " sessions"))</f>
        <v>Marvin Araullo Feb Attendance - 1 session</v>
      </c>
      <c r="H112">
        <v>1</v>
      </c>
      <c r="I112">
        <f>IF((K112="Y"),25, IF((J112&lt;=2),25,40))</f>
        <v>25</v>
      </c>
      <c r="J112">
        <f>IFERROR(VLOOKUP(C112,'Feb Attendance'!$H$2:$I$76,2,0),0)</f>
        <v>1</v>
      </c>
      <c r="K112" s="1"/>
      <c r="L112" s="4">
        <f t="shared" si="7"/>
        <v>25</v>
      </c>
    </row>
    <row r="113" spans="1:12" ht="12.75" customHeight="1">
      <c r="A113" t="s">
        <v>456</v>
      </c>
      <c r="B113" t="s">
        <v>316</v>
      </c>
      <c r="C113" t="str">
        <f t="shared" si="6"/>
        <v>Marvin Araullo</v>
      </c>
      <c r="D113" t="s">
        <v>109</v>
      </c>
      <c r="E113">
        <v>22</v>
      </c>
      <c r="F113">
        <v>15</v>
      </c>
      <c r="G113" t="str">
        <f>CONCATENATE(A113," ",B113, " Club Subsidy - Free Feb Play")</f>
        <v>Marvin Araullo Club Subsidy - Free Feb Play</v>
      </c>
      <c r="H113">
        <v>1</v>
      </c>
      <c r="I113">
        <f>-I112</f>
        <v>-25</v>
      </c>
      <c r="K113" s="1"/>
      <c r="L113" s="4">
        <f t="shared" si="7"/>
        <v>-25</v>
      </c>
    </row>
    <row r="114" spans="1:12" ht="12.75" customHeight="1">
      <c r="A114" t="s">
        <v>460</v>
      </c>
      <c r="B114" t="s">
        <v>316</v>
      </c>
      <c r="C114" t="str">
        <f t="shared" si="6"/>
        <v>April Araullo</v>
      </c>
      <c r="D114" t="s">
        <v>109</v>
      </c>
      <c r="E114">
        <v>22</v>
      </c>
      <c r="F114">
        <v>15</v>
      </c>
      <c r="G114" t="str">
        <f>CONCATENATE(A114," ",B114, " Feb Attendance - ",J114, IF((J114=1)," session", " sessions"))</f>
        <v>April Araullo Feb Attendance - 1 session</v>
      </c>
      <c r="H114">
        <v>1</v>
      </c>
      <c r="I114">
        <f>IF((K114="Y"),25, IF((J114&lt;=2),25,40))</f>
        <v>25</v>
      </c>
      <c r="J114">
        <f>IFERROR(VLOOKUP(C114,'Feb Attendance'!$H$2:$I$76,2,0),0)</f>
        <v>1</v>
      </c>
      <c r="K114" s="1"/>
      <c r="L114" s="4">
        <f t="shared" si="7"/>
        <v>25</v>
      </c>
    </row>
    <row r="115" spans="1:12" ht="12.75" customHeight="1">
      <c r="A115" t="s">
        <v>460</v>
      </c>
      <c r="B115" t="s">
        <v>316</v>
      </c>
      <c r="C115" t="str">
        <f t="shared" si="6"/>
        <v>April Araullo</v>
      </c>
      <c r="D115" t="s">
        <v>109</v>
      </c>
      <c r="E115">
        <v>22</v>
      </c>
      <c r="F115">
        <v>15</v>
      </c>
      <c r="G115" t="str">
        <f>CONCATENATE(A115," ",B115, " Club Subsidy - Free Feb Play")</f>
        <v>April Araullo Club Subsidy - Free Feb Play</v>
      </c>
      <c r="H115">
        <v>1</v>
      </c>
      <c r="I115">
        <f>-I114</f>
        <v>-25</v>
      </c>
      <c r="K115" s="1"/>
      <c r="L115" s="4">
        <f t="shared" si="7"/>
        <v>-25</v>
      </c>
    </row>
    <row r="116" spans="1:12" ht="12.75" customHeight="1">
      <c r="A116" t="s">
        <v>464</v>
      </c>
      <c r="B116" t="s">
        <v>465</v>
      </c>
      <c r="C116" t="str">
        <f t="shared" si="6"/>
        <v>Jess Pangilinan</v>
      </c>
      <c r="D116" t="s">
        <v>162</v>
      </c>
      <c r="E116">
        <v>35</v>
      </c>
      <c r="F116">
        <v>15</v>
      </c>
      <c r="G116" t="str">
        <f>CONCATENATE(A116," ",B116, " Feb Attendance - ",J116, IF((J116=1)," session", " sessions"))</f>
        <v>Jess Pangilinan Feb Attendance - 4 sessions</v>
      </c>
      <c r="H116">
        <v>1</v>
      </c>
      <c r="I116">
        <f>IF((K116="Y"),25, IF((J116&lt;=2),25,40))</f>
        <v>40</v>
      </c>
      <c r="J116">
        <f>IFERROR(VLOOKUP(C116,'Feb Attendance'!$H$2:$I$76,2,0),0)</f>
        <v>4</v>
      </c>
      <c r="K116" s="1"/>
      <c r="L116" s="4">
        <f t="shared" si="7"/>
        <v>40</v>
      </c>
    </row>
    <row r="117" spans="1:12" ht="12.75" customHeight="1">
      <c r="A117" t="s">
        <v>464</v>
      </c>
      <c r="B117" t="s">
        <v>465</v>
      </c>
      <c r="C117" t="str">
        <f t="shared" si="6"/>
        <v>Jess Pangilinan</v>
      </c>
      <c r="D117" t="s">
        <v>162</v>
      </c>
      <c r="E117">
        <v>35</v>
      </c>
      <c r="F117">
        <v>15</v>
      </c>
      <c r="G117" t="str">
        <f>CONCATENATE(A117," ",B117, " Club Subsidy - Free Feb Play")</f>
        <v>Jess Pangilinan Club Subsidy - Free Feb Play</v>
      </c>
      <c r="H117">
        <v>1</v>
      </c>
      <c r="I117">
        <f>-I116</f>
        <v>-40</v>
      </c>
      <c r="K117" s="1"/>
      <c r="L117" s="4">
        <f t="shared" si="7"/>
        <v>-40</v>
      </c>
    </row>
    <row r="118" spans="1:12" ht="12.75" customHeight="1">
      <c r="A118" t="s">
        <v>469</v>
      </c>
      <c r="B118" t="s">
        <v>465</v>
      </c>
      <c r="C118" t="str">
        <f t="shared" si="6"/>
        <v>Terry Pangilinan</v>
      </c>
      <c r="D118" t="s">
        <v>162</v>
      </c>
      <c r="E118">
        <v>35</v>
      </c>
      <c r="F118">
        <v>15</v>
      </c>
      <c r="G118" t="str">
        <f>CONCATENATE(A118," ",B118, " Feb Attendance - ",J118, IF((J118=1)," session", " sessions"))</f>
        <v>Terry Pangilinan Feb Attendance - 4 sessions</v>
      </c>
      <c r="H118">
        <v>1</v>
      </c>
      <c r="I118">
        <f>IF((K118="Y"),25, IF((J118&lt;=2),25,40))</f>
        <v>40</v>
      </c>
      <c r="J118">
        <f>IFERROR(VLOOKUP(C118,'Feb Attendance'!$H$2:$I$76,2,0),0)</f>
        <v>4</v>
      </c>
      <c r="K118" s="1"/>
      <c r="L118" s="4">
        <f t="shared" si="7"/>
        <v>40</v>
      </c>
    </row>
    <row r="119" spans="1:12" ht="12.75" customHeight="1">
      <c r="A119" t="s">
        <v>469</v>
      </c>
      <c r="B119" t="s">
        <v>465</v>
      </c>
      <c r="C119" t="str">
        <f t="shared" si="6"/>
        <v>Terry Pangilinan</v>
      </c>
      <c r="D119" t="s">
        <v>162</v>
      </c>
      <c r="E119">
        <v>35</v>
      </c>
      <c r="F119">
        <v>15</v>
      </c>
      <c r="G119" t="str">
        <f>CONCATENATE(A119," ",B119, " Club Subsidy - Free Feb Play")</f>
        <v>Terry Pangilinan Club Subsidy - Free Feb Play</v>
      </c>
      <c r="H119">
        <v>1</v>
      </c>
      <c r="I119">
        <f>-I118</f>
        <v>-40</v>
      </c>
      <c r="K119" s="1"/>
      <c r="L119" s="4">
        <f t="shared" si="7"/>
        <v>-40</v>
      </c>
    </row>
    <row r="120" spans="1:12" ht="12.75" customHeight="1">
      <c r="A120" t="s">
        <v>473</v>
      </c>
      <c r="B120" t="s">
        <v>474</v>
      </c>
      <c r="C120" t="str">
        <f t="shared" si="6"/>
        <v>Glen Macaraeg</v>
      </c>
      <c r="D120" t="s">
        <v>167</v>
      </c>
      <c r="E120">
        <v>36</v>
      </c>
      <c r="F120">
        <v>15</v>
      </c>
      <c r="G120" t="str">
        <f>CONCATENATE(A120," ",B120, " Feb Attendance - ",J120, IF((J120=1)," session", " sessions"))</f>
        <v>Glen Macaraeg Feb Attendance - 4 sessions</v>
      </c>
      <c r="H120">
        <v>1</v>
      </c>
      <c r="I120">
        <f>IF((K120="Y"),25, IF((J120&lt;=2),25,40))</f>
        <v>40</v>
      </c>
      <c r="J120">
        <f>IFERROR(VLOOKUP(C120,'Feb Attendance'!$H$2:$I$76,2,0),0)</f>
        <v>4</v>
      </c>
      <c r="K120" s="1"/>
      <c r="L120" s="4">
        <f t="shared" si="7"/>
        <v>40</v>
      </c>
    </row>
    <row r="121" spans="1:12" ht="12.75" customHeight="1">
      <c r="A121" t="s">
        <v>473</v>
      </c>
      <c r="B121" t="s">
        <v>474</v>
      </c>
      <c r="C121" t="str">
        <f t="shared" si="6"/>
        <v>Glen Macaraeg</v>
      </c>
      <c r="D121" t="s">
        <v>167</v>
      </c>
      <c r="E121">
        <v>36</v>
      </c>
      <c r="F121">
        <v>15</v>
      </c>
      <c r="G121" t="str">
        <f>CONCATENATE(A121," ",B121, " Club Subsidy - Free Feb Play")</f>
        <v>Glen Macaraeg Club Subsidy - Free Feb Play</v>
      </c>
      <c r="H121">
        <v>1</v>
      </c>
      <c r="I121">
        <f>-I120</f>
        <v>-40</v>
      </c>
      <c r="K121" s="1"/>
      <c r="L121" s="4">
        <f t="shared" si="7"/>
        <v>-40</v>
      </c>
    </row>
    <row r="122" spans="1:12" ht="12.75" customHeight="1">
      <c r="A122" t="s">
        <v>325</v>
      </c>
      <c r="B122" t="s">
        <v>474</v>
      </c>
      <c r="C122" t="str">
        <f t="shared" si="6"/>
        <v>Tess Macaraeg</v>
      </c>
      <c r="D122" t="s">
        <v>167</v>
      </c>
      <c r="E122">
        <v>36</v>
      </c>
      <c r="F122">
        <v>15</v>
      </c>
      <c r="G122" t="str">
        <f>CONCATENATE(A122," ",B122, " Feb Attendance - ",J122, IF((J122=1)," session", " sessions"))</f>
        <v>Tess Macaraeg Feb Attendance - 4 sessions</v>
      </c>
      <c r="H122">
        <v>1</v>
      </c>
      <c r="I122">
        <f>IF((K122="Y"),25, IF((J122&lt;=2),25,40))</f>
        <v>40</v>
      </c>
      <c r="J122">
        <f>IFERROR(VLOOKUP(C122,'Feb Attendance'!$H$2:$I$76,2,0),0)</f>
        <v>4</v>
      </c>
      <c r="K122" s="1"/>
      <c r="L122" s="4">
        <f t="shared" si="7"/>
        <v>40</v>
      </c>
    </row>
    <row r="123" spans="1:12" ht="12.75" customHeight="1">
      <c r="A123" t="s">
        <v>325</v>
      </c>
      <c r="B123" t="s">
        <v>474</v>
      </c>
      <c r="C123" t="str">
        <f t="shared" si="6"/>
        <v>Tess Macaraeg</v>
      </c>
      <c r="D123" t="s">
        <v>167</v>
      </c>
      <c r="E123">
        <v>36</v>
      </c>
      <c r="F123">
        <v>15</v>
      </c>
      <c r="G123" t="str">
        <f>CONCATENATE(A123," ",B123, " Club Subsidy - Free Feb Play")</f>
        <v>Tess Macaraeg Club Subsidy - Free Feb Play</v>
      </c>
      <c r="H123">
        <v>1</v>
      </c>
      <c r="I123">
        <f>-I122</f>
        <v>-40</v>
      </c>
      <c r="K123" s="1"/>
      <c r="L123" s="4">
        <f t="shared" si="7"/>
        <v>-40</v>
      </c>
    </row>
    <row r="124" spans="1:12" ht="12.75" customHeight="1">
      <c r="A124" t="s">
        <v>481</v>
      </c>
      <c r="B124" t="s">
        <v>482</v>
      </c>
      <c r="C124" t="str">
        <f t="shared" si="6"/>
        <v>West Cruz </v>
      </c>
      <c r="D124" t="s">
        <v>177</v>
      </c>
      <c r="E124">
        <v>38</v>
      </c>
      <c r="F124">
        <v>15</v>
      </c>
      <c r="G124" t="str">
        <f>CONCATENATE(A124," ",B124, " Feb Attendance - ",J124, IF((J124=1)," session", " sessions"))</f>
        <v>West Cruz  Feb Attendance - 2 sessions</v>
      </c>
      <c r="H124">
        <v>1</v>
      </c>
      <c r="I124">
        <f>IF((K124="Y"),25, IF((J124&lt;=2),25,40))</f>
        <v>25</v>
      </c>
      <c r="J124">
        <f>IFERROR(VLOOKUP(C124,'Feb Attendance'!$H$2:$I$76,2,0),0)</f>
        <v>2</v>
      </c>
      <c r="K124" s="1"/>
      <c r="L124" s="4">
        <f t="shared" si="7"/>
        <v>25</v>
      </c>
    </row>
    <row r="125" spans="1:12" ht="12.75" customHeight="1">
      <c r="A125" t="s">
        <v>481</v>
      </c>
      <c r="B125" t="s">
        <v>482</v>
      </c>
      <c r="C125" t="str">
        <f t="shared" si="6"/>
        <v>West Cruz </v>
      </c>
      <c r="D125" t="s">
        <v>177</v>
      </c>
      <c r="E125">
        <v>38</v>
      </c>
      <c r="F125">
        <v>15</v>
      </c>
      <c r="G125" t="str">
        <f>CONCATENATE(A125," ",B125, " Club Subsidy - Free Feb Play")</f>
        <v>West Cruz  Club Subsidy - Free Feb Play</v>
      </c>
      <c r="H125">
        <v>1</v>
      </c>
      <c r="I125">
        <f>-I124</f>
        <v>-25</v>
      </c>
      <c r="K125" s="1"/>
      <c r="L125" s="4">
        <f t="shared" si="7"/>
        <v>-25</v>
      </c>
    </row>
    <row r="126" spans="1:12" ht="12.75" customHeight="1">
      <c r="A126" t="s">
        <v>542</v>
      </c>
      <c r="B126" t="s">
        <v>543</v>
      </c>
      <c r="C126" t="str">
        <f t="shared" si="6"/>
        <v>Marco Ma</v>
      </c>
      <c r="D126" t="s">
        <v>191</v>
      </c>
      <c r="E126">
        <v>41</v>
      </c>
      <c r="F126">
        <v>15</v>
      </c>
      <c r="G126" t="str">
        <f>CONCATENATE(A126," ",B126, " Feb Attendance - ",J126, IF((J126=1)," session", " sessions"))</f>
        <v>Marco Ma Feb Attendance - 2 sessions</v>
      </c>
      <c r="H126">
        <v>1</v>
      </c>
      <c r="I126">
        <f>IF((K126="Y"),25, IF((J126&lt;=2),25,40))</f>
        <v>25</v>
      </c>
      <c r="J126">
        <v>2</v>
      </c>
      <c r="K126" s="1" t="s">
        <v>535</v>
      </c>
      <c r="L126" s="4">
        <f t="shared" si="7"/>
        <v>25</v>
      </c>
    </row>
    <row r="127" spans="1:12" ht="12.75" customHeight="1">
      <c r="A127" t="s">
        <v>544</v>
      </c>
      <c r="B127" t="s">
        <v>545</v>
      </c>
      <c r="C127" t="str">
        <f t="shared" si="6"/>
        <v>Audrey Priest</v>
      </c>
      <c r="D127" t="s">
        <v>196</v>
      </c>
      <c r="E127">
        <v>42</v>
      </c>
      <c r="F127">
        <v>15</v>
      </c>
      <c r="G127" t="s">
        <v>546</v>
      </c>
      <c r="H127">
        <v>1</v>
      </c>
      <c r="I127">
        <v>27</v>
      </c>
      <c r="K127" s="1"/>
      <c r="L127" s="4">
        <f t="shared" si="7"/>
        <v>27</v>
      </c>
    </row>
    <row r="128" spans="1:12" ht="12.75" customHeight="1">
      <c r="A128" t="s">
        <v>544</v>
      </c>
      <c r="B128" t="s">
        <v>545</v>
      </c>
      <c r="C128" t="str">
        <f t="shared" si="6"/>
        <v>Audrey Priest</v>
      </c>
      <c r="D128" t="s">
        <v>196</v>
      </c>
      <c r="E128">
        <v>42</v>
      </c>
      <c r="F128">
        <v>15</v>
      </c>
      <c r="G128" t="s">
        <v>547</v>
      </c>
      <c r="H128">
        <v>1</v>
      </c>
      <c r="I128">
        <v>40</v>
      </c>
      <c r="K128" s="1"/>
      <c r="L128" s="4">
        <f t="shared" si="7"/>
        <v>40</v>
      </c>
    </row>
    <row r="129" spans="1:12" ht="12.75" customHeight="1">
      <c r="A129" t="s">
        <v>544</v>
      </c>
      <c r="B129" t="s">
        <v>545</v>
      </c>
      <c r="C129" t="str">
        <f t="shared" si="6"/>
        <v>Audrey Priest</v>
      </c>
      <c r="D129" t="s">
        <v>196</v>
      </c>
      <c r="E129">
        <v>42</v>
      </c>
      <c r="F129">
        <v>15</v>
      </c>
      <c r="G129" t="s">
        <v>548</v>
      </c>
      <c r="H129">
        <v>1</v>
      </c>
      <c r="I129">
        <v>30</v>
      </c>
      <c r="K129" s="1"/>
      <c r="L129" s="4">
        <f t="shared" si="7"/>
        <v>30</v>
      </c>
    </row>
    <row r="130" spans="1:12" ht="12.75" customHeight="1">
      <c r="A130" t="s">
        <v>544</v>
      </c>
      <c r="B130" t="s">
        <v>545</v>
      </c>
      <c r="C130" t="str">
        <f t="shared" ref="C130:C133" si="8">CONCATENATE(A130, " ",B130)</f>
        <v>Audrey Priest</v>
      </c>
      <c r="D130" t="s">
        <v>196</v>
      </c>
      <c r="E130">
        <v>42</v>
      </c>
      <c r="F130">
        <v>15</v>
      </c>
      <c r="G130" t="s">
        <v>549</v>
      </c>
      <c r="H130">
        <v>1</v>
      </c>
      <c r="I130">
        <v>27</v>
      </c>
      <c r="K130" s="1"/>
      <c r="L130" s="4">
        <f t="shared" si="7"/>
        <v>27</v>
      </c>
    </row>
    <row r="131" spans="1:12" ht="12.75" customHeight="1">
      <c r="A131" t="s">
        <v>544</v>
      </c>
      <c r="B131" t="s">
        <v>545</v>
      </c>
      <c r="C131" t="str">
        <f t="shared" si="8"/>
        <v>Audrey Priest</v>
      </c>
      <c r="D131" t="s">
        <v>196</v>
      </c>
      <c r="E131">
        <v>42</v>
      </c>
      <c r="F131">
        <v>15</v>
      </c>
      <c r="G131" t="s">
        <v>550</v>
      </c>
      <c r="H131">
        <v>1</v>
      </c>
      <c r="I131">
        <v>40</v>
      </c>
      <c r="K131" s="1"/>
      <c r="L131" s="4">
        <f t="shared" si="7"/>
        <v>40</v>
      </c>
    </row>
    <row r="132" spans="1:12" ht="12.75" customHeight="1">
      <c r="A132" t="s">
        <v>544</v>
      </c>
      <c r="B132" t="s">
        <v>545</v>
      </c>
      <c r="C132" t="str">
        <f t="shared" si="8"/>
        <v>Audrey Priest</v>
      </c>
      <c r="D132" t="s">
        <v>196</v>
      </c>
      <c r="E132">
        <v>42</v>
      </c>
      <c r="F132">
        <v>15</v>
      </c>
      <c r="G132" t="s">
        <v>551</v>
      </c>
      <c r="H132">
        <v>1</v>
      </c>
      <c r="I132">
        <v>30</v>
      </c>
      <c r="K132" s="1"/>
      <c r="L132" s="4">
        <f t="shared" si="7"/>
        <v>30</v>
      </c>
    </row>
    <row r="133" spans="1:12" ht="12.75" customHeight="1">
      <c r="A133" t="s">
        <v>552</v>
      </c>
      <c r="B133" t="s">
        <v>553</v>
      </c>
      <c r="C133" t="str">
        <f t="shared" si="8"/>
        <v>Joy Valena</v>
      </c>
      <c r="D133" t="s">
        <v>182</v>
      </c>
      <c r="E133">
        <v>39</v>
      </c>
      <c r="F133">
        <v>15</v>
      </c>
      <c r="G133" t="s">
        <v>554</v>
      </c>
      <c r="H133">
        <v>3</v>
      </c>
      <c r="I133">
        <v>10</v>
      </c>
      <c r="J133" s="3"/>
      <c r="K133" s="7"/>
      <c r="L133" s="4">
        <f t="shared" si="7"/>
        <v>30</v>
      </c>
    </row>
    <row r="134" spans="1:12" ht="12.75" customHeight="1">
      <c r="J134" s="3"/>
      <c r="K134" s="7"/>
      <c r="L134" s="4"/>
    </row>
    <row r="135" spans="1:12" ht="12.75" customHeight="1">
      <c r="J135" s="3"/>
      <c r="K135" s="7"/>
      <c r="L135" s="8">
        <f>SUM(L2:L133)</f>
        <v>446</v>
      </c>
    </row>
    <row r="136" spans="1:12" ht="12.75" customHeight="1">
      <c r="J136" s="3"/>
      <c r="K136" s="7"/>
      <c r="L136" s="8"/>
    </row>
    <row r="137" spans="1:12" ht="12.75" customHeight="1">
      <c r="J137" s="3"/>
      <c r="K137" s="7"/>
      <c r="L137" s="8"/>
    </row>
    <row r="138" spans="1:12" ht="12.75" customHeight="1">
      <c r="J138" s="3"/>
      <c r="K138" s="7"/>
      <c r="L138" s="8"/>
    </row>
    <row r="139" spans="1:12" ht="12.75" customHeight="1">
      <c r="J139" s="3"/>
      <c r="K139" s="7"/>
      <c r="L139" s="8"/>
    </row>
    <row r="140" spans="1:12" ht="12.75" customHeight="1">
      <c r="J140" s="3"/>
      <c r="K140" s="7"/>
      <c r="L140" s="8"/>
    </row>
    <row r="141" spans="1:12" ht="12.75" customHeight="1">
      <c r="J141" s="3"/>
      <c r="K141" s="7"/>
      <c r="L141" s="8"/>
    </row>
    <row r="142" spans="1:12" ht="12.75" customHeight="1">
      <c r="J142" s="3"/>
      <c r="K142" s="7"/>
      <c r="L142" s="8"/>
    </row>
    <row r="143" spans="1:12" ht="12.75" customHeight="1">
      <c r="J143" s="3"/>
      <c r="K143" s="7"/>
      <c r="L143" s="8"/>
    </row>
    <row r="144" spans="1:12" ht="12.75" customHeight="1">
      <c r="J144" s="3"/>
      <c r="K144" s="7"/>
      <c r="L144" s="8"/>
    </row>
    <row r="145" spans="10:12" ht="12.75" customHeight="1">
      <c r="J145" s="3"/>
      <c r="K145" s="7"/>
      <c r="L145" s="8"/>
    </row>
    <row r="146" spans="10:12" ht="12.75" customHeight="1">
      <c r="J146" s="3"/>
      <c r="K146" s="7"/>
      <c r="L146" s="8"/>
    </row>
    <row r="147" spans="10:12" ht="12.75" customHeight="1">
      <c r="J147" s="3"/>
      <c r="K147" s="7"/>
      <c r="L147" s="8"/>
    </row>
    <row r="148" spans="10:12" ht="12.75" customHeight="1">
      <c r="J148" s="3"/>
      <c r="K148" s="7"/>
      <c r="L148" s="8"/>
    </row>
    <row r="149" spans="10:12" ht="12.75" customHeight="1">
      <c r="J149" s="3"/>
      <c r="K149" s="7"/>
      <c r="L149" s="8"/>
    </row>
    <row r="150" spans="10:12" ht="12.75" customHeight="1">
      <c r="J150" s="3"/>
      <c r="K150" s="7"/>
      <c r="L150" s="8"/>
    </row>
    <row r="151" spans="10:12" ht="12.75" customHeight="1">
      <c r="J151" s="3"/>
      <c r="K151" s="7"/>
      <c r="L151" s="8"/>
    </row>
    <row r="152" spans="10:12" ht="12.75" customHeight="1">
      <c r="J152" s="3"/>
      <c r="K152" s="7"/>
      <c r="L152" s="8"/>
    </row>
    <row r="153" spans="10:12" ht="12.75" customHeight="1">
      <c r="J153" s="3"/>
      <c r="K153" s="7"/>
      <c r="L153" s="8"/>
    </row>
    <row r="154" spans="10:12" ht="12.75" customHeight="1">
      <c r="J154" s="3"/>
      <c r="K154" s="7"/>
      <c r="L154" s="8"/>
    </row>
    <row r="155" spans="10:12" ht="12.75" customHeight="1">
      <c r="J155" s="3"/>
      <c r="K155" s="7"/>
      <c r="L15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 ClientIds</vt:lpstr>
      <vt:lpstr>Feb</vt:lpstr>
      <vt:lpstr>Feb Attendance</vt:lpstr>
      <vt:lpstr>March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mdasco</cp:lastModifiedBy>
  <dcterms:modified xsi:type="dcterms:W3CDTF">2014-02-28T11:41:23Z</dcterms:modified>
</cp:coreProperties>
</file>