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I10" i="3"/>
  <c r="I3"/>
  <c r="I4"/>
  <c r="I5"/>
  <c r="I6"/>
  <c r="I7"/>
  <c r="I8"/>
  <c r="I9"/>
  <c r="I11"/>
  <c r="I12"/>
  <c r="I13"/>
  <c r="I14"/>
  <c r="I15"/>
  <c r="I16"/>
  <c r="I17"/>
  <c r="I18"/>
  <c r="I2"/>
  <c r="O16"/>
  <c r="H3"/>
  <c r="H7"/>
  <c r="H11"/>
  <c r="H15"/>
  <c r="H2"/>
  <c r="K20"/>
  <c r="H6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2"/>
  <c r="F2" s="1"/>
  <c r="D3"/>
  <c r="D4"/>
  <c r="D5"/>
  <c r="D6"/>
  <c r="D7"/>
  <c r="D8"/>
  <c r="D9"/>
  <c r="D10"/>
  <c r="D11"/>
  <c r="D12"/>
  <c r="D13"/>
  <c r="D14"/>
  <c r="D15"/>
  <c r="D16"/>
  <c r="D17"/>
  <c r="D18"/>
  <c r="D2"/>
  <c r="H16" l="1"/>
  <c r="H12"/>
  <c r="H8"/>
  <c r="H4"/>
  <c r="H17"/>
  <c r="H13"/>
  <c r="H9"/>
  <c r="H5"/>
  <c r="H18"/>
  <c r="H14"/>
  <c r="H10"/>
</calcChain>
</file>

<file path=xl/sharedStrings.xml><?xml version="1.0" encoding="utf-8"?>
<sst xmlns="http://schemas.openxmlformats.org/spreadsheetml/2006/main" count="96" uniqueCount="49">
  <si>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</si>
  <si>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</si>
  <si>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</si>
  <si>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</si>
  <si>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</si>
  <si>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</si>
  <si>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</si>
  <si>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</si>
  <si>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</si>
  <si>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</si>
  <si>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</si>
  <si>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</si>
  <si>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</si>
  <si>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</si>
  <si>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</si>
  <si>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</si>
  <si>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</si>
  <si>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</si>
  <si>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</si>
  <si>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</si>
  <si>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</si>
  <si>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</si>
  <si>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</si>
  <si>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</si>
  <si>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</si>
  <si>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</si>
  <si>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</si>
  <si>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</si>
  <si>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</si>
  <si>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</si>
  <si>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</si>
  <si>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</si>
  <si>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</si>
  <si>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</si>
  <si>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</si>
  <si>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</si>
  <si>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</si>
  <si>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</si>
  <si>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</si>
  <si>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Vs commanded</t>
  </si>
  <si>
    <t>Vs measured</t>
  </si>
  <si>
    <t>Channel3</t>
  </si>
  <si>
    <t>vcmd(hex)</t>
  </si>
  <si>
    <t>Calc Vs</t>
  </si>
  <si>
    <t>*</t>
  </si>
  <si>
    <t>+</t>
  </si>
  <si>
    <t>%error</t>
  </si>
  <si>
    <t>Inv</t>
  </si>
  <si>
    <t>Hex Calc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</si>
</sst>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444553805774295"/>
                  <c:y val="8.784631087780697E-3"/>
                </c:manualLayout>
              </c:layout>
              <c:numFmt formatCode="General" sourceLinked="0"/>
            </c:trendlineLbl>
          </c:trendline>
          <c:xVal>
            <c:numRef>
              <c:f>Channel2!$B$2:$B$18</c:f>
              <c:numCache>
                <c:formatCode>General</c:formatCode>
                <c:ptCount val="17"/>
                <c:pt idx="0">
                  <c:v>0</c:v>
                </c:pt>
                <c:pt idx="1">
                  <c:v>37</c:v>
                </c:pt>
                <c:pt idx="2">
                  <c:v>37</c:v>
                </c:pt>
                <c:pt idx="3">
                  <c:v>53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80</c:v>
                </c:pt>
                <c:pt idx="9">
                  <c:v>256</c:v>
                </c:pt>
                <c:pt idx="10">
                  <c:v>336</c:v>
                </c:pt>
                <c:pt idx="11">
                  <c:v>512</c:v>
                </c:pt>
                <c:pt idx="12">
                  <c:v>592</c:v>
                </c:pt>
                <c:pt idx="13">
                  <c:v>848</c:v>
                </c:pt>
                <c:pt idx="14">
                  <c:v>848</c:v>
                </c:pt>
                <c:pt idx="15">
                  <c:v>936</c:v>
                </c:pt>
                <c:pt idx="16">
                  <c:v>1023</c:v>
                </c:pt>
              </c:numCache>
            </c:numRef>
          </c:xVal>
          <c:yVal>
            <c:numRef>
              <c:f>Channel2!$C$2:$C$18</c:f>
              <c:numCache>
                <c:formatCode>General</c:formatCode>
                <c:ptCount val="17"/>
                <c:pt idx="0">
                  <c:v>7.85E-2</c:v>
                </c:pt>
                <c:pt idx="1">
                  <c:v>7.85E-2</c:v>
                </c:pt>
                <c:pt idx="2">
                  <c:v>7.85E-2</c:v>
                </c:pt>
                <c:pt idx="3">
                  <c:v>7.8E-2</c:v>
                </c:pt>
                <c:pt idx="4">
                  <c:v>0.85899999999999999</c:v>
                </c:pt>
                <c:pt idx="5">
                  <c:v>8.4349999999999994E-2</c:v>
                </c:pt>
                <c:pt idx="6">
                  <c:v>7.6700000000000004E-2</c:v>
                </c:pt>
                <c:pt idx="7">
                  <c:v>0.85899999999999999</c:v>
                </c:pt>
                <c:pt idx="8">
                  <c:v>2.6139999999999999</c:v>
                </c:pt>
                <c:pt idx="9">
                  <c:v>8.2579999999999991</c:v>
                </c:pt>
                <c:pt idx="10">
                  <c:v>10.831</c:v>
                </c:pt>
                <c:pt idx="11">
                  <c:v>16.446999999999999</c:v>
                </c:pt>
                <c:pt idx="12">
                  <c:v>19.013999999999999</c:v>
                </c:pt>
                <c:pt idx="13">
                  <c:v>27.218</c:v>
                </c:pt>
                <c:pt idx="14">
                  <c:v>27.216999999999999</c:v>
                </c:pt>
                <c:pt idx="15">
                  <c:v>30.010999999999999</c:v>
                </c:pt>
                <c:pt idx="16">
                  <c:v>32.470999999999997</c:v>
                </c:pt>
              </c:numCache>
            </c:numRef>
          </c:yVal>
        </c:ser>
        <c:axId val="94287360"/>
        <c:axId val="94288896"/>
      </c:scatterChart>
      <c:valAx>
        <c:axId val="94287360"/>
        <c:scaling>
          <c:orientation val="minMax"/>
        </c:scaling>
        <c:axPos val="b"/>
        <c:numFmt formatCode="General" sourceLinked="1"/>
        <c:tickLblPos val="nextTo"/>
        <c:crossAx val="94288896"/>
        <c:crosses val="autoZero"/>
        <c:crossBetween val="midCat"/>
      </c:valAx>
      <c:valAx>
        <c:axId val="94288896"/>
        <c:scaling>
          <c:orientation val="minMax"/>
        </c:scaling>
        <c:axPos val="l"/>
        <c:majorGridlines/>
        <c:numFmt formatCode="General" sourceLinked="1"/>
        <c:tickLblPos val="nextTo"/>
        <c:crossAx val="9428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932852143482071E-2"/>
          <c:y val="5.1400554097404488E-2"/>
          <c:w val="0.71154768153980763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026443569553815"/>
                  <c:y val="8.784631087780697E-3"/>
                </c:manualLayout>
              </c:layout>
              <c:numFmt formatCode="General" sourceLinked="0"/>
            </c:trendlineLbl>
          </c:trendline>
          <c:xVal>
            <c:numRef>
              <c:f>Channel2!$B$10:$B$18</c:f>
              <c:numCache>
                <c:formatCode>General</c:formatCode>
                <c:ptCount val="9"/>
                <c:pt idx="0">
                  <c:v>80</c:v>
                </c:pt>
                <c:pt idx="1">
                  <c:v>256</c:v>
                </c:pt>
                <c:pt idx="2">
                  <c:v>336</c:v>
                </c:pt>
                <c:pt idx="3">
                  <c:v>512</c:v>
                </c:pt>
                <c:pt idx="4">
                  <c:v>592</c:v>
                </c:pt>
                <c:pt idx="5">
                  <c:v>848</c:v>
                </c:pt>
                <c:pt idx="6">
                  <c:v>848</c:v>
                </c:pt>
                <c:pt idx="7">
                  <c:v>936</c:v>
                </c:pt>
                <c:pt idx="8">
                  <c:v>1023</c:v>
                </c:pt>
              </c:numCache>
            </c:numRef>
          </c:xVal>
          <c:yVal>
            <c:numRef>
              <c:f>Channel2!$C$10:$C$18</c:f>
              <c:numCache>
                <c:formatCode>General</c:formatCode>
                <c:ptCount val="9"/>
                <c:pt idx="0">
                  <c:v>2.6139999999999999</c:v>
                </c:pt>
                <c:pt idx="1">
                  <c:v>8.2579999999999991</c:v>
                </c:pt>
                <c:pt idx="2">
                  <c:v>10.831</c:v>
                </c:pt>
                <c:pt idx="3">
                  <c:v>16.446999999999999</c:v>
                </c:pt>
                <c:pt idx="4">
                  <c:v>19.013999999999999</c:v>
                </c:pt>
                <c:pt idx="5">
                  <c:v>27.218</c:v>
                </c:pt>
                <c:pt idx="6">
                  <c:v>27.216999999999999</c:v>
                </c:pt>
                <c:pt idx="7">
                  <c:v>30.010999999999999</c:v>
                </c:pt>
                <c:pt idx="8">
                  <c:v>32.470999999999997</c:v>
                </c:pt>
              </c:numCache>
            </c:numRef>
          </c:yVal>
        </c:ser>
        <c:axId val="94305280"/>
        <c:axId val="94843648"/>
      </c:scatterChart>
      <c:valAx>
        <c:axId val="94305280"/>
        <c:scaling>
          <c:orientation val="minMax"/>
        </c:scaling>
        <c:axPos val="b"/>
        <c:numFmt formatCode="General" sourceLinked="1"/>
        <c:tickLblPos val="nextTo"/>
        <c:crossAx val="94843648"/>
        <c:crosses val="autoZero"/>
        <c:crossBetween val="midCat"/>
      </c:valAx>
      <c:valAx>
        <c:axId val="94843648"/>
        <c:scaling>
          <c:orientation val="minMax"/>
        </c:scaling>
        <c:axPos val="l"/>
        <c:majorGridlines/>
        <c:numFmt formatCode="General" sourceLinked="1"/>
        <c:tickLblPos val="nextTo"/>
        <c:crossAx val="9430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Channel2!$E$10:$E$18</c:f>
              <c:numCache>
                <c:formatCode>General</c:formatCode>
                <c:ptCount val="9"/>
                <c:pt idx="0">
                  <c:v>2.6735999999999995</c:v>
                </c:pt>
                <c:pt idx="1">
                  <c:v>8.2880000000000003</c:v>
                </c:pt>
                <c:pt idx="2">
                  <c:v>10.84</c:v>
                </c:pt>
                <c:pt idx="3">
                  <c:v>16.4544</c:v>
                </c:pt>
                <c:pt idx="4">
                  <c:v>19.006399999999999</c:v>
                </c:pt>
                <c:pt idx="5">
                  <c:v>27.172799999999999</c:v>
                </c:pt>
                <c:pt idx="6">
                  <c:v>27.172799999999999</c:v>
                </c:pt>
                <c:pt idx="7">
                  <c:v>29.98</c:v>
                </c:pt>
                <c:pt idx="8">
                  <c:v>32.755299999999998</c:v>
                </c:pt>
              </c:numCache>
            </c:numRef>
          </c:xVal>
          <c:yVal>
            <c:numRef>
              <c:f>Channel2!$F$10:$F$18</c:f>
              <c:numCache>
                <c:formatCode>General</c:formatCode>
                <c:ptCount val="9"/>
                <c:pt idx="0">
                  <c:v>2.2800306044376306</c:v>
                </c:pt>
                <c:pt idx="1">
                  <c:v>0.36328408815695251</c:v>
                </c:pt>
                <c:pt idx="2">
                  <c:v>8.3094820422863466E-2</c:v>
                </c:pt>
                <c:pt idx="3">
                  <c:v>4.4993007843378841E-2</c:v>
                </c:pt>
                <c:pt idx="4">
                  <c:v>-3.9970548017250716E-2</c:v>
                </c:pt>
                <c:pt idx="5">
                  <c:v>-0.16606657359101049</c:v>
                </c:pt>
                <c:pt idx="6">
                  <c:v>-0.16239850093691449</c:v>
                </c:pt>
                <c:pt idx="7">
                  <c:v>-0.10329545833194097</c:v>
                </c:pt>
                <c:pt idx="8">
                  <c:v>0.87555049120754458</c:v>
                </c:pt>
              </c:numCache>
            </c:numRef>
          </c:yVal>
        </c:ser>
        <c:axId val="94871552"/>
        <c:axId val="94873088"/>
      </c:scatterChart>
      <c:valAx>
        <c:axId val="94871552"/>
        <c:scaling>
          <c:orientation val="minMax"/>
        </c:scaling>
        <c:axPos val="b"/>
        <c:numFmt formatCode="General" sourceLinked="1"/>
        <c:tickLblPos val="nextTo"/>
        <c:crossAx val="94873088"/>
        <c:crosses val="autoZero"/>
        <c:crossBetween val="midCat"/>
      </c:valAx>
      <c:valAx>
        <c:axId val="94873088"/>
        <c:scaling>
          <c:orientation val="minMax"/>
        </c:scaling>
        <c:axPos val="l"/>
        <c:majorGridlines/>
        <c:numFmt formatCode="General" sourceLinked="1"/>
        <c:tickLblPos val="nextTo"/>
        <c:crossAx val="9487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180975</xdr:rowOff>
    </xdr:from>
    <xdr:to>
      <xdr:col>6</xdr:col>
      <xdr:colOff>123825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9525</xdr:rowOff>
    </xdr:from>
    <xdr:to>
      <xdr:col>14</xdr:col>
      <xdr:colOff>295275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123825</xdr:rowOff>
    </xdr:from>
    <xdr:to>
      <xdr:col>22</xdr:col>
      <xdr:colOff>295275</xdr:colOff>
      <xdr:row>36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14.71093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41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</row>
    <row r="12" spans="1:12">
      <c r="A12" s="1" t="s">
        <v>35</v>
      </c>
    </row>
    <row r="13" spans="1:1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4</v>
      </c>
      <c r="H13" s="3" t="s">
        <v>36</v>
      </c>
      <c r="I13" s="3" t="s">
        <v>34</v>
      </c>
    </row>
    <row r="14" spans="1:12">
      <c r="A14" s="1" t="s">
        <v>37</v>
      </c>
      <c r="B14" s="2" t="s">
        <v>38</v>
      </c>
      <c r="D14">
        <v>18</v>
      </c>
      <c r="H14">
        <v>0</v>
      </c>
    </row>
    <row r="15" spans="1:12">
      <c r="A15" s="1" t="s">
        <v>39</v>
      </c>
      <c r="B15" s="2" t="s">
        <v>38</v>
      </c>
      <c r="D15">
        <v>18</v>
      </c>
      <c r="H15">
        <v>1</v>
      </c>
    </row>
    <row r="16" spans="1:12">
      <c r="A16" s="1" t="s">
        <v>40</v>
      </c>
      <c r="B16" s="2" t="s">
        <v>38</v>
      </c>
      <c r="D16">
        <v>18</v>
      </c>
      <c r="H16">
        <v>2</v>
      </c>
    </row>
    <row r="18" spans="1:8">
      <c r="A18" s="1" t="s">
        <v>41</v>
      </c>
    </row>
    <row r="19" spans="1:8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4</v>
      </c>
      <c r="H19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K15" sqref="K15"/>
    </sheetView>
  </sheetViews>
  <sheetFormatPr defaultRowHeight="15"/>
  <cols>
    <col min="1" max="1" width="10.85546875" bestFit="1" customWidth="1"/>
    <col min="2" max="2" width="14.7109375" bestFit="1" customWidth="1"/>
    <col min="3" max="3" width="12.42578125" bestFit="1" customWidth="1"/>
    <col min="4" max="4" width="10.42578125" bestFit="1" customWidth="1"/>
  </cols>
  <sheetData>
    <row r="1" spans="1:15">
      <c r="A1" s="1" t="s">
        <v>37</v>
      </c>
      <c r="B1" s="1" t="s">
        <v>39</v>
      </c>
      <c r="C1" s="1" t="s">
        <v>40</v>
      </c>
      <c r="D1" s="1" t="s">
        <v>42</v>
      </c>
      <c r="E1" s="1" t="s">
        <v>43</v>
      </c>
      <c r="F1" s="1" t="s">
        <v>46</v>
      </c>
      <c r="H1" s="1" t="s">
        <v>48</v>
      </c>
      <c r="I1" s="1" t="s">
        <v>46</v>
      </c>
    </row>
    <row r="2" spans="1:15">
      <c r="A2" s="4">
        <v>0.62612268518518521</v>
      </c>
      <c r="B2">
        <v>0</v>
      </c>
      <c r="C2">
        <v>7.85E-2</v>
      </c>
      <c r="D2" t="str">
        <f>DEC2HEX(B2)</f>
        <v>0</v>
      </c>
      <c r="E2">
        <f>B2*$F$20+$G$20</f>
        <v>0.1216</v>
      </c>
      <c r="F2">
        <f>(E2-C2)/C2*100</f>
        <v>54.904458598726116</v>
      </c>
      <c r="H2">
        <f>C2*$K$20+$L$20</f>
        <v>2.1943780126321144E-11</v>
      </c>
      <c r="I2" t="e">
        <f>(H2-B2)/B2*100</f>
        <v>#DIV/0!</v>
      </c>
    </row>
    <row r="3" spans="1:15">
      <c r="A3" s="4">
        <v>0.6262847222222222</v>
      </c>
      <c r="B3">
        <v>37</v>
      </c>
      <c r="C3">
        <v>7.85E-2</v>
      </c>
      <c r="D3" t="str">
        <f>DEC2HEX(B3)</f>
        <v>25</v>
      </c>
      <c r="E3">
        <f>B3*$F$20+$G$20</f>
        <v>1.3018999999999998</v>
      </c>
      <c r="F3">
        <f>(E3-C3)/C3*100</f>
        <v>1558.4713375796175</v>
      </c>
      <c r="H3">
        <f>C3*$K$20+$L$20</f>
        <v>2.1943780126321144E-11</v>
      </c>
      <c r="I3">
        <f t="shared" ref="I3:I18" si="0">(H3-B3)/B3*100</f>
        <v>-99.999999999940698</v>
      </c>
    </row>
    <row r="4" spans="1:15">
      <c r="A4" s="4">
        <v>0.62629629629629624</v>
      </c>
      <c r="B4">
        <v>37</v>
      </c>
      <c r="C4">
        <v>7.85E-2</v>
      </c>
      <c r="D4" t="str">
        <f>DEC2HEX(B4)</f>
        <v>25</v>
      </c>
      <c r="E4">
        <f>B4*$F$20+$G$20</f>
        <v>1.3018999999999998</v>
      </c>
      <c r="F4">
        <f>(E4-C4)/C4*100</f>
        <v>1558.4713375796175</v>
      </c>
      <c r="H4">
        <f>C4*$K$20+$L$20</f>
        <v>2.1943780126321144E-11</v>
      </c>
      <c r="I4">
        <f t="shared" si="0"/>
        <v>-99.999999999940698</v>
      </c>
    </row>
    <row r="5" spans="1:15">
      <c r="A5" s="4">
        <v>0.62645833333333334</v>
      </c>
      <c r="B5">
        <v>53</v>
      </c>
      <c r="C5">
        <v>7.8E-2</v>
      </c>
      <c r="D5" t="str">
        <f>DEC2HEX(B5)</f>
        <v>35</v>
      </c>
      <c r="E5">
        <f>B5*$F$20+$G$20</f>
        <v>1.8122999999999998</v>
      </c>
      <c r="F5">
        <f>(E5-C5)/C5*100</f>
        <v>2223.4615384615381</v>
      </c>
      <c r="H5">
        <f>C5*$K$20+$L$20</f>
        <v>-1.5673981169278761E-2</v>
      </c>
      <c r="I5">
        <f t="shared" si="0"/>
        <v>-100.02957354937601</v>
      </c>
    </row>
    <row r="6" spans="1:15">
      <c r="A6" s="4">
        <v>0.62718750000000001</v>
      </c>
      <c r="B6">
        <v>59</v>
      </c>
      <c r="C6">
        <v>0.85899999999999999</v>
      </c>
      <c r="D6" t="str">
        <f>DEC2HEX(B6)</f>
        <v>3B</v>
      </c>
      <c r="E6">
        <f>B6*$F$20+$G$20</f>
        <v>2.0036999999999998</v>
      </c>
      <c r="F6">
        <f>(E6-C6)/C6*100</f>
        <v>133.25960419091967</v>
      </c>
      <c r="H6">
        <f>C6*$K$20+$L$20</f>
        <v>24.467084639520376</v>
      </c>
      <c r="I6">
        <f t="shared" si="0"/>
        <v>-58.530365017762065</v>
      </c>
    </row>
    <row r="7" spans="1:15">
      <c r="A7" s="4">
        <v>0.62718750000000001</v>
      </c>
      <c r="B7">
        <v>59</v>
      </c>
      <c r="C7">
        <v>8.4349999999999994E-2</v>
      </c>
      <c r="D7" t="str">
        <f>DEC2HEX(B7)</f>
        <v>3B</v>
      </c>
      <c r="E7">
        <f>B7*$F$20+$G$20</f>
        <v>2.0036999999999998</v>
      </c>
      <c r="F7">
        <f>(E7-C7)/C7*100</f>
        <v>2275.4593953764079</v>
      </c>
      <c r="H7">
        <f>C7*$K$20+$L$20</f>
        <v>0.18338557995924765</v>
      </c>
      <c r="I7">
        <f t="shared" si="0"/>
        <v>-99.689176983119921</v>
      </c>
    </row>
    <row r="8" spans="1:15">
      <c r="A8" s="4">
        <v>0.62756944444444451</v>
      </c>
      <c r="B8">
        <v>59</v>
      </c>
      <c r="C8">
        <v>7.6700000000000004E-2</v>
      </c>
      <c r="D8" t="str">
        <f>DEC2HEX(B8)</f>
        <v>3B</v>
      </c>
      <c r="E8">
        <f>B8*$F$20+$G$20</f>
        <v>2.0036999999999998</v>
      </c>
      <c r="F8">
        <f>(E8-C8)/C8*100</f>
        <v>2512.3859191655797</v>
      </c>
      <c r="H8">
        <f>C8*$K$20+$L$20</f>
        <v>-5.6426332266457546E-2</v>
      </c>
      <c r="I8">
        <f t="shared" si="0"/>
        <v>-100.09563785129907</v>
      </c>
    </row>
    <row r="9" spans="1:15">
      <c r="A9" s="4">
        <v>0.62692129629629634</v>
      </c>
      <c r="B9">
        <v>60</v>
      </c>
      <c r="C9">
        <v>0.85899999999999999</v>
      </c>
      <c r="D9" t="str">
        <f>DEC2HEX(B9)</f>
        <v>3C</v>
      </c>
      <c r="E9">
        <f>B9*$F$20+$G$20</f>
        <v>2.0356000000000001</v>
      </c>
      <c r="F9">
        <f>(E9-C9)/C9*100</f>
        <v>136.97322467986029</v>
      </c>
      <c r="H9">
        <f>C9*$K$20+$L$20</f>
        <v>24.467084639520376</v>
      </c>
      <c r="I9">
        <f t="shared" si="0"/>
        <v>-59.22152560079936</v>
      </c>
    </row>
    <row r="10" spans="1:15">
      <c r="A10" s="4">
        <v>0.62594907407407407</v>
      </c>
      <c r="B10">
        <v>80</v>
      </c>
      <c r="C10">
        <v>2.6139999999999999</v>
      </c>
      <c r="D10" t="str">
        <f>DEC2HEX(B10)</f>
        <v>50</v>
      </c>
      <c r="E10">
        <f>B10*$F$20+$G$20</f>
        <v>2.6735999999999995</v>
      </c>
      <c r="F10">
        <f>(E10-C10)/C10*100</f>
        <v>2.2800306044376306</v>
      </c>
      <c r="H10">
        <f>C10*$K$20+$L$20</f>
        <v>79.482758620711607</v>
      </c>
      <c r="I10">
        <f>(H10-B10)/B10*100</f>
        <v>-0.64655172411049122</v>
      </c>
    </row>
    <row r="11" spans="1:15">
      <c r="A11" s="4">
        <v>0.62579861111111112</v>
      </c>
      <c r="B11">
        <v>256</v>
      </c>
      <c r="C11">
        <v>8.2579999999999991</v>
      </c>
      <c r="D11" t="str">
        <f>DEC2HEX(B11)</f>
        <v>100</v>
      </c>
      <c r="E11">
        <f>B11*$F$20+$G$20</f>
        <v>8.2880000000000003</v>
      </c>
      <c r="F11">
        <f>(E11-C11)/C11*100</f>
        <v>0.36328408815695251</v>
      </c>
      <c r="H11">
        <f>C11*$K$20+$L$20</f>
        <v>256.41065830723198</v>
      </c>
      <c r="I11">
        <f t="shared" si="0"/>
        <v>0.16041340126249359</v>
      </c>
    </row>
    <row r="12" spans="1:15">
      <c r="A12" s="4">
        <v>0.62565972222222221</v>
      </c>
      <c r="B12">
        <v>336</v>
      </c>
      <c r="C12">
        <v>10.831</v>
      </c>
      <c r="D12" t="str">
        <f>DEC2HEX(B12)</f>
        <v>150</v>
      </c>
      <c r="E12">
        <f>B12*$F$20+$G$20</f>
        <v>10.84</v>
      </c>
      <c r="F12">
        <f>(E12-C12)/C12*100</f>
        <v>8.3094820422863466E-2</v>
      </c>
      <c r="H12">
        <f>C12*$K$20+$L$20</f>
        <v>337.06896551726334</v>
      </c>
      <c r="I12">
        <f t="shared" si="0"/>
        <v>0.31814449918551679</v>
      </c>
    </row>
    <row r="13" spans="1:15">
      <c r="A13" s="4">
        <v>0.6255208333333333</v>
      </c>
      <c r="B13">
        <v>512</v>
      </c>
      <c r="C13">
        <v>16.446999999999999</v>
      </c>
      <c r="D13" t="str">
        <f>DEC2HEX(B13)</f>
        <v>200</v>
      </c>
      <c r="E13">
        <f>B13*$F$20+$G$20</f>
        <v>16.4544</v>
      </c>
      <c r="F13">
        <f>(E13-C13)/C13*100</f>
        <v>4.4993007843378841E-2</v>
      </c>
      <c r="H13">
        <f>C13*$K$20+$L$20</f>
        <v>513.11912225707522</v>
      </c>
      <c r="I13">
        <f t="shared" si="0"/>
        <v>0.21857856583500368</v>
      </c>
    </row>
    <row r="14" spans="1:15">
      <c r="A14" s="4">
        <v>0.6253819444444445</v>
      </c>
      <c r="B14">
        <v>592</v>
      </c>
      <c r="C14">
        <v>19.013999999999999</v>
      </c>
      <c r="D14" t="str">
        <f>DEC2HEX(B14)</f>
        <v>250</v>
      </c>
      <c r="E14">
        <f>B14*$F$20+$G$20</f>
        <v>19.006399999999999</v>
      </c>
      <c r="F14">
        <f>(E14-C14)/C14*100</f>
        <v>-3.9970548017250716E-2</v>
      </c>
      <c r="H14">
        <f>C14*$K$20+$L$20</f>
        <v>593.5893416928119</v>
      </c>
      <c r="I14">
        <f t="shared" si="0"/>
        <v>0.26846988054255061</v>
      </c>
    </row>
    <row r="15" spans="1:15">
      <c r="A15" s="4">
        <v>0.62506944444444446</v>
      </c>
      <c r="B15">
        <v>848</v>
      </c>
      <c r="C15">
        <v>27.218</v>
      </c>
      <c r="D15" t="str">
        <f>DEC2HEX(B15)</f>
        <v>350</v>
      </c>
      <c r="E15">
        <f>B15*$F$20+$G$20</f>
        <v>27.172799999999999</v>
      </c>
      <c r="F15">
        <f>(E15-C15)/C15*100</f>
        <v>-0.16606657359101049</v>
      </c>
      <c r="H15">
        <f>C15*$K$20+$L$20</f>
        <v>850.76802507839193</v>
      </c>
      <c r="I15">
        <f t="shared" si="0"/>
        <v>0.32641805169716148</v>
      </c>
    </row>
    <row r="16" spans="1:15">
      <c r="A16" s="4">
        <v>0.62519675925925922</v>
      </c>
      <c r="B16">
        <v>848</v>
      </c>
      <c r="C16">
        <v>27.216999999999999</v>
      </c>
      <c r="D16" t="str">
        <f>DEC2HEX(B16)</f>
        <v>350</v>
      </c>
      <c r="E16">
        <f>B16*$F$20+$G$20</f>
        <v>27.172799999999999</v>
      </c>
      <c r="F16">
        <f>(E16-C16)/C16*100</f>
        <v>-0.16239850093691449</v>
      </c>
      <c r="H16">
        <f>C16*$K$20+$L$20</f>
        <v>850.73667711600945</v>
      </c>
      <c r="I16">
        <f t="shared" si="0"/>
        <v>0.32272135801998181</v>
      </c>
      <c r="O16">
        <f>-G20/F20</f>
        <v>-3.8119122257053295</v>
      </c>
    </row>
    <row r="17" spans="1:12">
      <c r="A17" s="4">
        <v>0.62847222222222221</v>
      </c>
      <c r="B17">
        <v>936</v>
      </c>
      <c r="C17">
        <v>30.010999999999999</v>
      </c>
      <c r="D17" t="str">
        <f>DEC2HEX(B17)</f>
        <v>3A8</v>
      </c>
      <c r="E17">
        <f>B17*$F$20+$G$20</f>
        <v>29.98</v>
      </c>
      <c r="F17">
        <f>(E17-C17)/C17*100</f>
        <v>-0.10329545833194097</v>
      </c>
      <c r="H17">
        <f>C17*$K$20+$L$20</f>
        <v>938.32288401256119</v>
      </c>
      <c r="I17">
        <f t="shared" si="0"/>
        <v>0.24817136886337493</v>
      </c>
    </row>
    <row r="18" spans="1:12">
      <c r="A18" s="4">
        <v>0.62491898148148151</v>
      </c>
      <c r="B18">
        <v>1023</v>
      </c>
      <c r="C18">
        <v>32.470999999999997</v>
      </c>
      <c r="D18" t="str">
        <f>DEC2HEX(B18)</f>
        <v>3FF</v>
      </c>
      <c r="E18">
        <f>B18*$F$20+$G$20</f>
        <v>32.755299999999998</v>
      </c>
      <c r="F18">
        <f>(E18-C18)/C18*100</f>
        <v>0.87555049120754458</v>
      </c>
      <c r="H18">
        <f>C18*$K$20+$L$20</f>
        <v>1015.4388714733761</v>
      </c>
      <c r="I18">
        <f t="shared" si="0"/>
        <v>-0.73911324795932165</v>
      </c>
    </row>
    <row r="19" spans="1:12">
      <c r="F19" t="s">
        <v>44</v>
      </c>
      <c r="G19" t="s">
        <v>45</v>
      </c>
      <c r="J19" s="5" t="s">
        <v>47</v>
      </c>
      <c r="K19" t="s">
        <v>44</v>
      </c>
      <c r="L19" t="s">
        <v>45</v>
      </c>
    </row>
    <row r="20" spans="1:12">
      <c r="F20">
        <v>3.1899999999999998E-2</v>
      </c>
      <c r="G20">
        <v>0.1216</v>
      </c>
      <c r="K20">
        <f>1/F20</f>
        <v>31.347962382445143</v>
      </c>
      <c r="L20">
        <v>-2.4608150470000001</v>
      </c>
    </row>
  </sheetData>
  <sortState ref="A2:C19">
    <sortCondition ref="B2:B19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2011-12-07T20:05:09Z</dcterms:created>
  <dcterms:modified xsi:type="dcterms:W3CDTF">2011-12-10T23:11:07Z</dcterms:modified>
</cp:coreProperties>
</file>