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wg\"/>
    </mc:Choice>
  </mc:AlternateContent>
  <bookViews>
    <workbookView xWindow="0" yWindow="120" windowWidth="28755" windowHeight="1309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8" i="1" l="1"/>
  <c r="J18" i="1"/>
  <c r="F17" i="1"/>
  <c r="J17" i="1"/>
  <c r="A17" i="1"/>
  <c r="A18" i="1" s="1"/>
  <c r="A19" i="1" s="1"/>
  <c r="J16" i="1"/>
  <c r="J29" i="1" l="1"/>
  <c r="J26" i="1"/>
  <c r="J8" i="1"/>
  <c r="A3" i="1"/>
  <c r="A4" i="1" s="1"/>
  <c r="A5" i="1" s="1"/>
  <c r="A6" i="1" s="1"/>
  <c r="A7" i="1" s="1"/>
  <c r="A8" i="1" s="1"/>
  <c r="A9" i="1" s="1"/>
  <c r="A10" i="1" s="1"/>
  <c r="J25" i="1"/>
  <c r="J7" i="1"/>
  <c r="J5" i="1"/>
  <c r="J6" i="1"/>
  <c r="J4" i="1"/>
  <c r="J3" i="1"/>
  <c r="J15" i="1"/>
  <c r="J14" i="1"/>
  <c r="J24" i="1"/>
  <c r="J21" i="1"/>
  <c r="J10" i="1"/>
  <c r="J9" i="1"/>
  <c r="A11" i="1" l="1"/>
  <c r="A12" i="1" s="1"/>
  <c r="A13" i="1" s="1"/>
  <c r="A14" i="1" s="1"/>
  <c r="A15" i="1" s="1"/>
  <c r="A16" i="1" s="1"/>
  <c r="A20" i="1" s="1"/>
  <c r="A21" i="1" s="1"/>
  <c r="A22" i="1" s="1"/>
  <c r="J2" i="1"/>
  <c r="J12" i="1"/>
  <c r="J11" i="1"/>
  <c r="A23" i="1" l="1"/>
  <c r="A24" i="1" s="1"/>
  <c r="A25" i="1" s="1"/>
  <c r="A26" i="1" s="1"/>
  <c r="A27" i="1" s="1"/>
  <c r="A28" i="1" s="1"/>
  <c r="A29" i="1" s="1"/>
  <c r="J27" i="1"/>
  <c r="J23" i="1"/>
  <c r="J28" i="1"/>
  <c r="J13" i="1"/>
  <c r="K1" i="1" l="1"/>
</calcChain>
</file>

<file path=xl/sharedStrings.xml><?xml version="1.0" encoding="utf-8"?>
<sst xmlns="http://schemas.openxmlformats.org/spreadsheetml/2006/main" count="161" uniqueCount="124">
  <si>
    <t>Item</t>
  </si>
  <si>
    <t>Description</t>
  </si>
  <si>
    <t>RefDes</t>
  </si>
  <si>
    <t>Qnty</t>
  </si>
  <si>
    <t>Vendor</t>
  </si>
  <si>
    <t>Vendor P/N</t>
  </si>
  <si>
    <t>Mfg</t>
  </si>
  <si>
    <t>Mfg P/N</t>
  </si>
  <si>
    <t>Cost</t>
  </si>
  <si>
    <t>3M</t>
  </si>
  <si>
    <t>Total Cost</t>
  </si>
  <si>
    <t>U1</t>
  </si>
  <si>
    <t>Ti</t>
  </si>
  <si>
    <t>SN74LVC1G04QDBVRQ1</t>
  </si>
  <si>
    <t>IC SINGLE INVERTER GATE SOT23-5</t>
  </si>
  <si>
    <t>Fairchild</t>
  </si>
  <si>
    <t>U2</t>
  </si>
  <si>
    <t>Sullins</t>
  </si>
  <si>
    <t>Digikey</t>
  </si>
  <si>
    <t>Harwin</t>
  </si>
  <si>
    <t>FEMALE CRIMP CONTACT TIN LOOSE</t>
  </si>
  <si>
    <t xml:space="preserve"> 952-2159-ND</t>
  </si>
  <si>
    <t xml:space="preserve"> M20-1180046</t>
  </si>
  <si>
    <t>C &amp; K Components</t>
  </si>
  <si>
    <t>D6C90 F1 LFS</t>
  </si>
  <si>
    <t>SWITCH PUSH SPST-NO 0.1A 32V</t>
  </si>
  <si>
    <t>SW1 SW2</t>
  </si>
  <si>
    <t>SFH11-PBPC-D25-ST-BK</t>
  </si>
  <si>
    <t>50 Position Header Connector 0.100" (2.54mm) Through Hole Gold</t>
  </si>
  <si>
    <t>S9201-ND</t>
  </si>
  <si>
    <t>296-26588-1-ND</t>
  </si>
  <si>
    <t>401-1969-ND</t>
  </si>
  <si>
    <t>BAT42W-TP</t>
  </si>
  <si>
    <t>Micro Commercial</t>
  </si>
  <si>
    <t>DIODE SCHOTTKY 30V 200MA SOD123</t>
  </si>
  <si>
    <t>BAT42WTPMSCT-ND</t>
  </si>
  <si>
    <t>Fuse Holder</t>
  </si>
  <si>
    <t>F1 F2</t>
  </si>
  <si>
    <t>USB Connector</t>
  </si>
  <si>
    <t>C1-C4</t>
  </si>
  <si>
    <t>On Shore Tech</t>
  </si>
  <si>
    <t>EDZ950/2</t>
  </si>
  <si>
    <t>2 Position Terminal Block Plug, Female Sockets 0.200" (5.08mm) 180° Free Hanging (In-Line)</t>
  </si>
  <si>
    <t>J1 J2</t>
  </si>
  <si>
    <t>ED1717-ND</t>
  </si>
  <si>
    <t>EDSTLZ950/2</t>
  </si>
  <si>
    <t>2 Position Terminal Block Header, Male Pins, Shrouded (4 Side) 0.200" (5.08mm) 90°, Right Angle Through Hole</t>
  </si>
  <si>
    <t>ED1817-ND</t>
  </si>
  <si>
    <t>Panasonic</t>
  </si>
  <si>
    <t>EEE-1EA101XP</t>
  </si>
  <si>
    <t>100µF Aluminum Capacitor Polar 25V Surface Mount Radial, Can - SMD ±20% -40°C ~ 85°C</t>
  </si>
  <si>
    <t xml:space="preserve"> PCE3898TR-ND</t>
  </si>
  <si>
    <t>Keystone</t>
  </si>
  <si>
    <t>36-3568-ND</t>
  </si>
  <si>
    <t>LittleFuse</t>
  </si>
  <si>
    <t>0297004.WXNV</t>
  </si>
  <si>
    <t>4A Fuse Mini-ATO</t>
  </si>
  <si>
    <t>F988-ND</t>
  </si>
  <si>
    <t>Assmann</t>
  </si>
  <si>
    <t>AU-Y1005</t>
  </si>
  <si>
    <t>AE11181-ND</t>
  </si>
  <si>
    <t>J3 J6</t>
  </si>
  <si>
    <t>ERJ-6ENF1002V</t>
  </si>
  <si>
    <t>RES SMD 10K OHM 1% 1/8W 0805</t>
  </si>
  <si>
    <t>P10.0KCCT-ND</t>
  </si>
  <si>
    <t>PPPC061LFBN-RC</t>
  </si>
  <si>
    <t>6 Position Header Connector 0.100" (2.54mm) Through Hole Gold</t>
  </si>
  <si>
    <t>J4</t>
  </si>
  <si>
    <t>S7039-ND</t>
  </si>
  <si>
    <t>PPPC121LFBN-RC</t>
  </si>
  <si>
    <t>12 Position Header Connector 0.100" (2.54mm) Through Hole Gold</t>
  </si>
  <si>
    <t>J5</t>
  </si>
  <si>
    <t>S7045-ND</t>
  </si>
  <si>
    <t>TDK</t>
  </si>
  <si>
    <t>C2012X7R1E224M</t>
  </si>
  <si>
    <t>0.22µF ±20% 25V X7R Ceramic Capacitor -55°C ~ 125°C Surface Mount, MLCC 0805 (2012 Metric) 0.079" L x 0.049" W (2.00mm x 1.25mm)</t>
  </si>
  <si>
    <t>445-7561-1-ND</t>
  </si>
  <si>
    <t>C2012X7R2A103K085AA</t>
  </si>
  <si>
    <t>10000pF ±10% 100V X7R Ceramic Capacitor -55°C ~ 125°C Surface Mount, MLCC 0805 (2012 Metric) 0.079" L x 0.049" W (2.00mm x 1.25mm)</t>
  </si>
  <si>
    <t>445-1343-1-ND</t>
  </si>
  <si>
    <t>C2012X7R2A104K125AA</t>
  </si>
  <si>
    <t>0.10µF ±10% 100V X7R Ceramic Capacitor -55°C ~ 125°C Surface Mount, MLCC 0805 (2012 Metric) 0.079" L x 0.049" W (2.00mm x 1.25mm)</t>
  </si>
  <si>
    <t>445-1418-1-ND</t>
  </si>
  <si>
    <t>C2012X7R1E105K125AB</t>
  </si>
  <si>
    <t>1µF ±10% 25V X7R Ceramic Capacitor -55°C ~ 125°C Surface Mount, MLCC 0805 (2012 Metric) 0.079" L x 0.049" W (2.00mm x 1.25mm)</t>
  </si>
  <si>
    <t>445-1354-1-ND</t>
  </si>
  <si>
    <t>C2012X5R1E106K125AB</t>
  </si>
  <si>
    <t>10µF ±10% 25V X5R Ceramic Capacitor -55°C ~ 85°C Surface Mount, MLCC 0805 (2012 Metric) 0.079" L x 0.049" W (2.00mm x 1.25mm)</t>
  </si>
  <si>
    <t>445-5984-1-ND</t>
  </si>
  <si>
    <t>C8 C12</t>
  </si>
  <si>
    <t>C9-C11 C19</t>
  </si>
  <si>
    <t>C13-C15</t>
  </si>
  <si>
    <t>C16</t>
  </si>
  <si>
    <t>C5-C7 C17 C18</t>
  </si>
  <si>
    <t>ERJ-6ENF1001V</t>
  </si>
  <si>
    <t>RES SMD 1K OHM 1% 1/8W 0805</t>
  </si>
  <si>
    <t>P1.00KCCT-ND</t>
  </si>
  <si>
    <t>R5-R7</t>
  </si>
  <si>
    <t>R1-R4 R8-R11</t>
  </si>
  <si>
    <t>J13 J14</t>
  </si>
  <si>
    <t>3 Pin Connector</t>
  </si>
  <si>
    <t>J12</t>
  </si>
  <si>
    <t>J8 J9</t>
  </si>
  <si>
    <t>2 Pin Connector</t>
  </si>
  <si>
    <t>4 Pin Connector</t>
  </si>
  <si>
    <t>J10 J11</t>
  </si>
  <si>
    <t>D1 D2</t>
  </si>
  <si>
    <t>FDD8878</t>
  </si>
  <si>
    <t>MOSFET N-CH 30V 40A DPAK</t>
  </si>
  <si>
    <t>Q1 Q2</t>
  </si>
  <si>
    <t>FDD8878CT-ND</t>
  </si>
  <si>
    <t>TB6549FG(O,EL)</t>
  </si>
  <si>
    <t>Toshiba</t>
  </si>
  <si>
    <t>TB6549FGOELCT-ND</t>
  </si>
  <si>
    <t>IC MOTOR DRIVER PAR 20HSOP</t>
  </si>
  <si>
    <t>J7 J13 J14</t>
  </si>
  <si>
    <t>Molex</t>
  </si>
  <si>
    <t>WM8275-ND</t>
  </si>
  <si>
    <t>6 Positions Header, Shrouded Connector 0.100" (2.54mm) Through Hole, Right Angle Gold</t>
  </si>
  <si>
    <t>WM8035-ND</t>
  </si>
  <si>
    <t>CONN HOUSING 6POS .100" DUAL</t>
  </si>
  <si>
    <t>P7 P13 P14</t>
  </si>
  <si>
    <t>Socket Contact Gold 22-24 AWG Crimp</t>
  </si>
  <si>
    <t>WM2580CT-ND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</si>
</sst>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9.25"/>
      <color theme="10"/>
      <name val="Calibri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ont="1" applyFill="1" applyAlignment="1">
      <alignment horizontal="left" vertical="top" wrapText="1"/>
    </xf>
    <xf numFmtId="0" fontId="4" fillId="0" borderId="0" xfId="0" applyFont="1" applyFill="1"/>
    <xf numFmtId="0" fontId="0" fillId="0" borderId="1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164" fontId="0" fillId="0" borderId="6" xfId="0" applyNumberFormat="1" applyFont="1" applyFill="1" applyBorder="1" applyAlignment="1">
      <alignment horizontal="left" vertical="top" wrapText="1"/>
    </xf>
    <xf numFmtId="164" fontId="0" fillId="0" borderId="7" xfId="0" applyNumberFormat="1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64" fontId="0" fillId="0" borderId="9" xfId="0" applyNumberFormat="1" applyFont="1" applyFill="1" applyBorder="1" applyAlignment="1">
      <alignment horizontal="left" vertical="top" wrapText="1"/>
    </xf>
    <xf numFmtId="0" fontId="7" fillId="0" borderId="1" xfId="1" applyFont="1" applyFill="1" applyBorder="1" applyAlignment="1" applyProtection="1">
      <alignment horizontal="left" vertical="top" wrapText="1"/>
    </xf>
    <xf numFmtId="164" fontId="0" fillId="0" borderId="1" xfId="0" applyNumberFormat="1" applyFont="1" applyFill="1" applyBorder="1" applyAlignment="1">
      <alignment horizontal="left" vertical="top" wrapText="1"/>
    </xf>
    <xf numFmtId="164" fontId="6" fillId="0" borderId="9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164" fontId="6" fillId="0" borderId="11" xfId="0" applyNumberFormat="1" applyFont="1" applyFill="1" applyBorder="1" applyAlignment="1">
      <alignment horizontal="left" vertical="top" wrapText="1"/>
    </xf>
    <xf numFmtId="164" fontId="6" fillId="0" borderId="12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search/en?pv7=2&amp;k=SN74LVC1G04QDBVRQ1&amp;mnonly=0&amp;newproducts=0&amp;ColumnSort=0&amp;page=1&amp;quantity=0&amp;ptm=0&amp;fid=0&amp;pageSize=2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search/en?x=-787&amp;y=-73&amp;lang=en&amp;site=us&amp;KeyWords=S9201-ND" TargetMode="External"/><Relationship Id="rId1" Type="http://schemas.openxmlformats.org/officeDocument/2006/relationships/hyperlink" Target="http://www.digikey.com/product-detail/en/M20-1180046/952-2159-ND/3728125" TargetMode="External"/><Relationship Id="rId6" Type="http://schemas.openxmlformats.org/officeDocument/2006/relationships/hyperlink" Target="http://www.digikey.com/product-detail/en/molex-llc/0901303206/WM8275-ND/760987" TargetMode="External"/><Relationship Id="rId5" Type="http://schemas.openxmlformats.org/officeDocument/2006/relationships/hyperlink" Target="http://www.digikey.com/product-search/en?pv7=2&amp;k=BAT42-TR&amp;mnonly=0&amp;newproducts=0&amp;ColumnSort=0&amp;page=1&amp;quantity=0&amp;ptm=0&amp;fid=0&amp;pageSize=25" TargetMode="External"/><Relationship Id="rId4" Type="http://schemas.openxmlformats.org/officeDocument/2006/relationships/hyperlink" Target="http://www.digikey.com/product-detail/en/D6C90%20F1%20LFS/401-1969-ND/1466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115" zoomScaleNormal="115" workbookViewId="0">
      <pane ySplit="1" topLeftCell="A16" activePane="bottomLeft" state="frozen"/>
      <selection pane="bottomLeft" activeCell="D19" sqref="D19"/>
    </sheetView>
  </sheetViews>
  <sheetFormatPr defaultColWidth="9" defaultRowHeight="15" x14ac:dyDescent="0.25"/>
  <cols>
    <col min="1" max="1" width="6.42578125" style="3" customWidth="1"/>
    <col min="2" max="2" width="12.7109375" style="3" customWidth="1"/>
    <col min="3" max="3" width="19.42578125" style="3" bestFit="1" customWidth="1"/>
    <col min="4" max="4" width="26.28515625" style="3" customWidth="1"/>
    <col min="5" max="5" width="8.5703125" style="3" bestFit="1" customWidth="1"/>
    <col min="6" max="6" width="6.28515625" style="3" customWidth="1"/>
    <col min="7" max="7" width="9.140625" style="3" bestFit="1" customWidth="1"/>
    <col min="8" max="8" width="21.7109375" style="3" bestFit="1" customWidth="1"/>
    <col min="9" max="9" width="6.140625" style="3" bestFit="1" customWidth="1"/>
    <col min="10" max="10" width="6.5703125" style="3" bestFit="1" customWidth="1"/>
    <col min="11" max="11" width="8" style="3" bestFit="1" customWidth="1"/>
    <col min="12" max="16384" width="9" style="3"/>
  </cols>
  <sheetData>
    <row r="1" spans="1:11" s="1" customFormat="1" ht="30.75" thickBot="1" x14ac:dyDescent="0.3">
      <c r="A1" s="8" t="s">
        <v>0</v>
      </c>
      <c r="B1" s="9" t="s">
        <v>6</v>
      </c>
      <c r="C1" s="9" t="s">
        <v>7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8</v>
      </c>
      <c r="J1" s="9" t="s">
        <v>10</v>
      </c>
      <c r="K1" s="10">
        <f>SUM(J2:J72)</f>
        <v>37.340000000000003</v>
      </c>
    </row>
    <row r="2" spans="1:11" s="2" customFormat="1" ht="60" x14ac:dyDescent="0.25">
      <c r="A2" s="11">
        <v>1</v>
      </c>
      <c r="B2" s="12" t="s">
        <v>48</v>
      </c>
      <c r="C2" s="28" t="s">
        <v>49</v>
      </c>
      <c r="D2" s="12" t="s">
        <v>50</v>
      </c>
      <c r="E2" s="13" t="s">
        <v>39</v>
      </c>
      <c r="F2" s="13">
        <v>4</v>
      </c>
      <c r="G2" s="13" t="s">
        <v>18</v>
      </c>
      <c r="H2" s="13" t="s">
        <v>51</v>
      </c>
      <c r="I2" s="14">
        <v>0.12</v>
      </c>
      <c r="J2" s="15">
        <f t="shared" ref="J2:J7" si="0">I2*F2</f>
        <v>0.48</v>
      </c>
      <c r="K2" s="5"/>
    </row>
    <row r="3" spans="1:11" ht="90" x14ac:dyDescent="0.25">
      <c r="A3" s="16">
        <f>A2+1</f>
        <v>2</v>
      </c>
      <c r="B3" s="7" t="s">
        <v>73</v>
      </c>
      <c r="C3" s="29" t="s">
        <v>77</v>
      </c>
      <c r="D3" s="29" t="s">
        <v>78</v>
      </c>
      <c r="E3" s="7" t="s">
        <v>93</v>
      </c>
      <c r="F3" s="7">
        <v>5</v>
      </c>
      <c r="G3" s="17" t="s">
        <v>18</v>
      </c>
      <c r="H3" s="29" t="s">
        <v>79</v>
      </c>
      <c r="I3" s="7">
        <v>0.11</v>
      </c>
      <c r="J3" s="18">
        <f t="shared" si="0"/>
        <v>0.55000000000000004</v>
      </c>
      <c r="K3" s="5"/>
    </row>
    <row r="4" spans="1:11" ht="90" x14ac:dyDescent="0.25">
      <c r="A4" s="16">
        <f t="shared" ref="A4:A29" si="1">A3+1</f>
        <v>3</v>
      </c>
      <c r="B4" s="7" t="s">
        <v>73</v>
      </c>
      <c r="C4" s="29" t="s">
        <v>80</v>
      </c>
      <c r="D4" s="29" t="s">
        <v>81</v>
      </c>
      <c r="E4" s="7" t="s">
        <v>89</v>
      </c>
      <c r="F4" s="7">
        <v>2</v>
      </c>
      <c r="G4" s="17" t="s">
        <v>18</v>
      </c>
      <c r="H4" s="29" t="s">
        <v>82</v>
      </c>
      <c r="I4" s="7">
        <v>0.18</v>
      </c>
      <c r="J4" s="18">
        <f t="shared" si="0"/>
        <v>0.36</v>
      </c>
      <c r="K4" s="5"/>
    </row>
    <row r="5" spans="1:11" ht="90" x14ac:dyDescent="0.25">
      <c r="A5" s="16">
        <f t="shared" si="1"/>
        <v>4</v>
      </c>
      <c r="B5" s="7" t="s">
        <v>73</v>
      </c>
      <c r="C5" s="29" t="s">
        <v>83</v>
      </c>
      <c r="D5" s="29" t="s">
        <v>84</v>
      </c>
      <c r="E5" s="7" t="s">
        <v>90</v>
      </c>
      <c r="F5" s="7">
        <v>4</v>
      </c>
      <c r="G5" s="17" t="s">
        <v>18</v>
      </c>
      <c r="H5" s="29" t="s">
        <v>85</v>
      </c>
      <c r="I5" s="7">
        <v>0.14000000000000001</v>
      </c>
      <c r="J5" s="18">
        <f t="shared" si="0"/>
        <v>0.56000000000000005</v>
      </c>
      <c r="K5" s="5"/>
    </row>
    <row r="6" spans="1:11" ht="90" x14ac:dyDescent="0.25">
      <c r="A6" s="16">
        <f t="shared" si="1"/>
        <v>5</v>
      </c>
      <c r="B6" s="7" t="s">
        <v>73</v>
      </c>
      <c r="C6" s="29" t="s">
        <v>74</v>
      </c>
      <c r="D6" s="29" t="s">
        <v>75</v>
      </c>
      <c r="E6" s="7" t="s">
        <v>91</v>
      </c>
      <c r="F6" s="7">
        <v>3</v>
      </c>
      <c r="G6" s="17" t="s">
        <v>18</v>
      </c>
      <c r="H6" s="29" t="s">
        <v>76</v>
      </c>
      <c r="I6" s="7">
        <v>0.14000000000000001</v>
      </c>
      <c r="J6" s="18">
        <f t="shared" si="0"/>
        <v>0.42000000000000004</v>
      </c>
      <c r="K6" s="5"/>
    </row>
    <row r="7" spans="1:11" ht="90" x14ac:dyDescent="0.25">
      <c r="A7" s="16">
        <f t="shared" si="1"/>
        <v>6</v>
      </c>
      <c r="B7" s="7" t="s">
        <v>73</v>
      </c>
      <c r="C7" s="29" t="s">
        <v>86</v>
      </c>
      <c r="D7" s="29" t="s">
        <v>87</v>
      </c>
      <c r="E7" s="7" t="s">
        <v>92</v>
      </c>
      <c r="F7" s="7">
        <v>1</v>
      </c>
      <c r="G7" s="17" t="s">
        <v>18</v>
      </c>
      <c r="H7" s="29" t="s">
        <v>88</v>
      </c>
      <c r="I7" s="7">
        <v>0.35</v>
      </c>
      <c r="J7" s="18">
        <f t="shared" si="0"/>
        <v>0.35</v>
      </c>
      <c r="K7" s="5"/>
    </row>
    <row r="8" spans="1:11" ht="30" x14ac:dyDescent="0.25">
      <c r="A8" s="16">
        <f t="shared" si="1"/>
        <v>7</v>
      </c>
      <c r="B8" s="17" t="s">
        <v>33</v>
      </c>
      <c r="C8" s="7" t="s">
        <v>32</v>
      </c>
      <c r="D8" s="17" t="s">
        <v>34</v>
      </c>
      <c r="E8" s="7" t="s">
        <v>106</v>
      </c>
      <c r="F8" s="7">
        <v>2</v>
      </c>
      <c r="G8" s="17" t="s">
        <v>18</v>
      </c>
      <c r="H8" s="19" t="s">
        <v>35</v>
      </c>
      <c r="I8" s="20">
        <v>0.4</v>
      </c>
      <c r="J8" s="21">
        <f t="shared" ref="J8" si="2">I8*F8</f>
        <v>0.8</v>
      </c>
      <c r="K8" s="5"/>
    </row>
    <row r="9" spans="1:11" x14ac:dyDescent="0.25">
      <c r="A9" s="16">
        <f t="shared" si="1"/>
        <v>8</v>
      </c>
      <c r="B9" s="17" t="s">
        <v>52</v>
      </c>
      <c r="C9" s="7">
        <v>3568</v>
      </c>
      <c r="D9" s="17" t="s">
        <v>36</v>
      </c>
      <c r="E9" s="7" t="s">
        <v>37</v>
      </c>
      <c r="F9" s="7">
        <v>2</v>
      </c>
      <c r="G9" s="7" t="s">
        <v>18</v>
      </c>
      <c r="H9" s="29" t="s">
        <v>53</v>
      </c>
      <c r="I9" s="20">
        <v>0.98</v>
      </c>
      <c r="J9" s="18">
        <f>I9*F9</f>
        <v>1.96</v>
      </c>
      <c r="K9" s="5"/>
    </row>
    <row r="10" spans="1:11" x14ac:dyDescent="0.25">
      <c r="A10" s="16">
        <f t="shared" si="1"/>
        <v>9</v>
      </c>
      <c r="B10" s="7" t="s">
        <v>54</v>
      </c>
      <c r="C10" s="7" t="s">
        <v>55</v>
      </c>
      <c r="D10" s="7" t="s">
        <v>56</v>
      </c>
      <c r="E10" s="7" t="s">
        <v>37</v>
      </c>
      <c r="F10" s="7">
        <v>2</v>
      </c>
      <c r="G10" s="7" t="s">
        <v>18</v>
      </c>
      <c r="H10" s="7" t="s">
        <v>57</v>
      </c>
      <c r="I10" s="20">
        <v>0.47</v>
      </c>
      <c r="J10" s="18">
        <f>I10*F10</f>
        <v>0.94</v>
      </c>
      <c r="K10" s="5"/>
    </row>
    <row r="11" spans="1:11" ht="60" x14ac:dyDescent="0.25">
      <c r="A11" s="16">
        <f t="shared" si="1"/>
        <v>10</v>
      </c>
      <c r="B11" s="7" t="s">
        <v>40</v>
      </c>
      <c r="C11" s="29" t="s">
        <v>41</v>
      </c>
      <c r="D11" s="7" t="s">
        <v>42</v>
      </c>
      <c r="E11" s="7" t="s">
        <v>43</v>
      </c>
      <c r="F11" s="7">
        <v>2</v>
      </c>
      <c r="G11" s="7" t="s">
        <v>18</v>
      </c>
      <c r="H11" s="29" t="s">
        <v>44</v>
      </c>
      <c r="I11" s="20">
        <v>1.34</v>
      </c>
      <c r="J11" s="18">
        <f t="shared" ref="J11" si="3">I11*F11</f>
        <v>2.68</v>
      </c>
      <c r="K11" s="5"/>
    </row>
    <row r="12" spans="1:11" ht="75" x14ac:dyDescent="0.25">
      <c r="A12" s="16">
        <f t="shared" si="1"/>
        <v>11</v>
      </c>
      <c r="B12" s="7" t="s">
        <v>40</v>
      </c>
      <c r="C12" s="29" t="s">
        <v>45</v>
      </c>
      <c r="D12" s="7" t="s">
        <v>46</v>
      </c>
      <c r="E12" s="7" t="s">
        <v>43</v>
      </c>
      <c r="F12" s="7">
        <v>2</v>
      </c>
      <c r="G12" s="7" t="s">
        <v>18</v>
      </c>
      <c r="H12" s="29" t="s">
        <v>47</v>
      </c>
      <c r="I12" s="20">
        <v>0.55000000000000004</v>
      </c>
      <c r="J12" s="18">
        <f>I12*F12</f>
        <v>1.1000000000000001</v>
      </c>
      <c r="K12" s="5"/>
    </row>
    <row r="13" spans="1:11" s="4" customFormat="1" ht="45" x14ac:dyDescent="0.25">
      <c r="A13" s="16">
        <f t="shared" si="1"/>
        <v>12</v>
      </c>
      <c r="B13" s="17" t="s">
        <v>9</v>
      </c>
      <c r="C13" s="17" t="s">
        <v>27</v>
      </c>
      <c r="D13" s="17" t="s">
        <v>28</v>
      </c>
      <c r="E13" s="17" t="s">
        <v>61</v>
      </c>
      <c r="F13" s="17">
        <v>2</v>
      </c>
      <c r="G13" s="17" t="s">
        <v>18</v>
      </c>
      <c r="H13" s="19" t="s">
        <v>29</v>
      </c>
      <c r="I13" s="22">
        <v>2.89</v>
      </c>
      <c r="J13" s="21">
        <f>I13*F13</f>
        <v>5.78</v>
      </c>
      <c r="K13" s="5"/>
    </row>
    <row r="14" spans="1:11" ht="45" x14ac:dyDescent="0.25">
      <c r="A14" s="16">
        <f t="shared" si="1"/>
        <v>13</v>
      </c>
      <c r="B14" s="7" t="s">
        <v>17</v>
      </c>
      <c r="C14" s="29" t="s">
        <v>65</v>
      </c>
      <c r="D14" s="29" t="s">
        <v>66</v>
      </c>
      <c r="E14" s="7" t="s">
        <v>67</v>
      </c>
      <c r="F14" s="7">
        <v>1</v>
      </c>
      <c r="G14" s="17" t="s">
        <v>18</v>
      </c>
      <c r="H14" s="29" t="s">
        <v>68</v>
      </c>
      <c r="I14" s="7">
        <v>0.7</v>
      </c>
      <c r="J14" s="18">
        <f>I14*F14</f>
        <v>0.7</v>
      </c>
      <c r="K14" s="5"/>
    </row>
    <row r="15" spans="1:11" ht="45" x14ac:dyDescent="0.25">
      <c r="A15" s="16">
        <f t="shared" si="1"/>
        <v>14</v>
      </c>
      <c r="B15" s="7" t="s">
        <v>17</v>
      </c>
      <c r="C15" s="29" t="s">
        <v>69</v>
      </c>
      <c r="D15" s="29" t="s">
        <v>70</v>
      </c>
      <c r="E15" s="7" t="s">
        <v>71</v>
      </c>
      <c r="F15" s="7">
        <v>1</v>
      </c>
      <c r="G15" s="17" t="s">
        <v>18</v>
      </c>
      <c r="H15" s="29" t="s">
        <v>72</v>
      </c>
      <c r="I15" s="7">
        <v>1.01</v>
      </c>
      <c r="J15" s="18">
        <f>I15*F15</f>
        <v>1.01</v>
      </c>
      <c r="K15" s="5"/>
    </row>
    <row r="16" spans="1:11" ht="60" x14ac:dyDescent="0.25">
      <c r="A16" s="16">
        <f t="shared" si="1"/>
        <v>15</v>
      </c>
      <c r="B16" s="7" t="s">
        <v>116</v>
      </c>
      <c r="C16" s="29">
        <v>901303206</v>
      </c>
      <c r="D16" s="29" t="s">
        <v>118</v>
      </c>
      <c r="E16" s="7" t="s">
        <v>115</v>
      </c>
      <c r="F16" s="7">
        <v>3</v>
      </c>
      <c r="G16" s="17" t="s">
        <v>18</v>
      </c>
      <c r="H16" s="19" t="s">
        <v>117</v>
      </c>
      <c r="I16" s="7">
        <v>1.55</v>
      </c>
      <c r="J16" s="18">
        <f>I16*F16</f>
        <v>4.6500000000000004</v>
      </c>
      <c r="K16" s="5"/>
    </row>
    <row r="17" spans="1:11" ht="30" x14ac:dyDescent="0.25">
      <c r="A17" s="16">
        <f t="shared" si="1"/>
        <v>16</v>
      </c>
      <c r="B17" s="7" t="s">
        <v>116</v>
      </c>
      <c r="C17" s="29">
        <v>901420006</v>
      </c>
      <c r="D17" s="29" t="s">
        <v>120</v>
      </c>
      <c r="E17" s="7" t="s">
        <v>121</v>
      </c>
      <c r="F17" s="7">
        <f>F16</f>
        <v>3</v>
      </c>
      <c r="G17" s="17" t="s">
        <v>18</v>
      </c>
      <c r="H17" s="19" t="s">
        <v>119</v>
      </c>
      <c r="I17" s="7">
        <v>0.43</v>
      </c>
      <c r="J17" s="18">
        <f>I17*F17</f>
        <v>1.29</v>
      </c>
      <c r="K17" s="5"/>
    </row>
    <row r="18" spans="1:11" ht="30" x14ac:dyDescent="0.25">
      <c r="A18" s="16">
        <f t="shared" si="1"/>
        <v>17</v>
      </c>
      <c r="B18" s="7" t="s">
        <v>116</v>
      </c>
      <c r="C18" s="29">
        <v>901190110</v>
      </c>
      <c r="D18" s="29" t="s">
        <v>122</v>
      </c>
      <c r="E18" s="7" t="s">
        <v>121</v>
      </c>
      <c r="F18" s="7">
        <f>F17*6</f>
        <v>18</v>
      </c>
      <c r="G18" s="17" t="s">
        <v>18</v>
      </c>
      <c r="H18" s="19" t="s">
        <v>123</v>
      </c>
      <c r="I18" s="7">
        <v>0.22</v>
      </c>
      <c r="J18" s="18">
        <f>I18*F18</f>
        <v>3.96</v>
      </c>
      <c r="K18" s="5"/>
    </row>
    <row r="19" spans="1:11" x14ac:dyDescent="0.25">
      <c r="A19" s="16">
        <f t="shared" si="1"/>
        <v>18</v>
      </c>
      <c r="B19" s="7"/>
      <c r="C19" s="29"/>
      <c r="D19" s="29" t="s">
        <v>103</v>
      </c>
      <c r="E19" s="7" t="s">
        <v>102</v>
      </c>
      <c r="F19" s="7">
        <v>2</v>
      </c>
      <c r="G19" s="17"/>
      <c r="H19" s="29"/>
      <c r="I19" s="7"/>
      <c r="J19" s="18"/>
      <c r="K19" s="5"/>
    </row>
    <row r="20" spans="1:11" x14ac:dyDescent="0.25">
      <c r="A20" s="16">
        <f t="shared" si="1"/>
        <v>19</v>
      </c>
      <c r="B20" s="7"/>
      <c r="C20" s="29"/>
      <c r="D20" s="29" t="s">
        <v>104</v>
      </c>
      <c r="E20" s="7" t="s">
        <v>105</v>
      </c>
      <c r="F20" s="7">
        <v>2</v>
      </c>
      <c r="G20" s="17"/>
      <c r="H20" s="29"/>
      <c r="I20" s="7"/>
      <c r="J20" s="18"/>
      <c r="K20" s="5"/>
    </row>
    <row r="21" spans="1:11" x14ac:dyDescent="0.25">
      <c r="A21" s="16">
        <f t="shared" si="1"/>
        <v>20</v>
      </c>
      <c r="B21" s="17" t="s">
        <v>58</v>
      </c>
      <c r="C21" s="7" t="s">
        <v>59</v>
      </c>
      <c r="D21" s="17" t="s">
        <v>38</v>
      </c>
      <c r="E21" s="7" t="s">
        <v>101</v>
      </c>
      <c r="F21" s="7">
        <v>1</v>
      </c>
      <c r="G21" s="7" t="s">
        <v>18</v>
      </c>
      <c r="H21" s="29" t="s">
        <v>60</v>
      </c>
      <c r="I21" s="20">
        <v>0.63</v>
      </c>
      <c r="J21" s="18">
        <f t="shared" ref="J21" si="4">I21*F21</f>
        <v>0.63</v>
      </c>
      <c r="K21" s="5"/>
    </row>
    <row r="22" spans="1:11" x14ac:dyDescent="0.25">
      <c r="A22" s="16">
        <f t="shared" si="1"/>
        <v>21</v>
      </c>
      <c r="B22" s="17"/>
      <c r="C22" s="7"/>
      <c r="D22" s="17" t="s">
        <v>100</v>
      </c>
      <c r="E22" s="7" t="s">
        <v>99</v>
      </c>
      <c r="F22" s="7">
        <v>2</v>
      </c>
      <c r="G22" s="7"/>
      <c r="H22" s="29"/>
      <c r="I22" s="20"/>
      <c r="J22" s="18"/>
      <c r="K22" s="5"/>
    </row>
    <row r="23" spans="1:11" s="4" customFormat="1" ht="30" x14ac:dyDescent="0.25">
      <c r="A23" s="16">
        <f t="shared" si="1"/>
        <v>22</v>
      </c>
      <c r="B23" s="17" t="s">
        <v>19</v>
      </c>
      <c r="C23" s="17" t="s">
        <v>22</v>
      </c>
      <c r="D23" s="17" t="s">
        <v>20</v>
      </c>
      <c r="E23" s="17"/>
      <c r="F23" s="17"/>
      <c r="G23" s="17" t="s">
        <v>18</v>
      </c>
      <c r="H23" s="19" t="s">
        <v>21</v>
      </c>
      <c r="I23" s="22">
        <v>0.14000000000000001</v>
      </c>
      <c r="J23" s="21">
        <f>I23*F23</f>
        <v>0</v>
      </c>
      <c r="K23" s="5"/>
    </row>
    <row r="24" spans="1:11" ht="30" x14ac:dyDescent="0.25">
      <c r="A24" s="16">
        <f t="shared" si="1"/>
        <v>23</v>
      </c>
      <c r="B24" s="7" t="s">
        <v>48</v>
      </c>
      <c r="C24" s="7" t="s">
        <v>62</v>
      </c>
      <c r="D24" s="7" t="s">
        <v>63</v>
      </c>
      <c r="E24" s="7" t="s">
        <v>98</v>
      </c>
      <c r="F24" s="7">
        <v>8</v>
      </c>
      <c r="G24" s="17" t="s">
        <v>18</v>
      </c>
      <c r="H24" s="29" t="s">
        <v>64</v>
      </c>
      <c r="I24" s="20">
        <v>0.1</v>
      </c>
      <c r="J24" s="18">
        <f>I24*F24</f>
        <v>0.8</v>
      </c>
      <c r="K24" s="5"/>
    </row>
    <row r="25" spans="1:11" ht="30" x14ac:dyDescent="0.25">
      <c r="A25" s="16">
        <f t="shared" si="1"/>
        <v>24</v>
      </c>
      <c r="B25" s="7" t="s">
        <v>48</v>
      </c>
      <c r="C25" s="7" t="s">
        <v>94</v>
      </c>
      <c r="D25" s="29" t="s">
        <v>95</v>
      </c>
      <c r="E25" s="7" t="s">
        <v>97</v>
      </c>
      <c r="F25" s="7">
        <v>3</v>
      </c>
      <c r="G25" s="17" t="s">
        <v>18</v>
      </c>
      <c r="H25" s="29" t="s">
        <v>96</v>
      </c>
      <c r="I25" s="20">
        <v>0.1</v>
      </c>
      <c r="J25" s="18">
        <f>I25*F25</f>
        <v>0.30000000000000004</v>
      </c>
      <c r="K25" s="5"/>
    </row>
    <row r="26" spans="1:11" ht="30" x14ac:dyDescent="0.25">
      <c r="A26" s="16">
        <f t="shared" si="1"/>
        <v>25</v>
      </c>
      <c r="B26" s="7" t="s">
        <v>15</v>
      </c>
      <c r="C26" s="30" t="s">
        <v>107</v>
      </c>
      <c r="D26" s="30" t="s">
        <v>108</v>
      </c>
      <c r="E26" s="7" t="s">
        <v>109</v>
      </c>
      <c r="F26" s="7">
        <v>2</v>
      </c>
      <c r="G26" s="17" t="s">
        <v>18</v>
      </c>
      <c r="H26" s="30" t="s">
        <v>110</v>
      </c>
      <c r="I26" s="20">
        <v>0.78</v>
      </c>
      <c r="J26" s="18">
        <f>I26*F26</f>
        <v>1.56</v>
      </c>
      <c r="K26" s="5"/>
    </row>
    <row r="27" spans="1:11" ht="30" x14ac:dyDescent="0.25">
      <c r="A27" s="16">
        <f t="shared" si="1"/>
        <v>26</v>
      </c>
      <c r="B27" s="17" t="s">
        <v>23</v>
      </c>
      <c r="C27" s="17" t="s">
        <v>24</v>
      </c>
      <c r="D27" s="17" t="s">
        <v>25</v>
      </c>
      <c r="E27" s="17" t="s">
        <v>26</v>
      </c>
      <c r="F27" s="17">
        <v>2</v>
      </c>
      <c r="G27" s="17" t="s">
        <v>18</v>
      </c>
      <c r="H27" s="19" t="s">
        <v>31</v>
      </c>
      <c r="I27" s="20">
        <v>0.82</v>
      </c>
      <c r="J27" s="18">
        <f>I27*F27</f>
        <v>1.64</v>
      </c>
      <c r="K27" s="5"/>
    </row>
    <row r="28" spans="1:11" s="2" customFormat="1" ht="30" x14ac:dyDescent="0.25">
      <c r="A28" s="16">
        <f t="shared" si="1"/>
        <v>27</v>
      </c>
      <c r="B28" s="17" t="s">
        <v>12</v>
      </c>
      <c r="C28" s="17" t="s">
        <v>13</v>
      </c>
      <c r="D28" s="17" t="s">
        <v>14</v>
      </c>
      <c r="E28" s="17" t="s">
        <v>11</v>
      </c>
      <c r="F28" s="17">
        <v>1</v>
      </c>
      <c r="G28" s="17" t="s">
        <v>18</v>
      </c>
      <c r="H28" s="19" t="s">
        <v>30</v>
      </c>
      <c r="I28" s="22">
        <v>0.49</v>
      </c>
      <c r="J28" s="21">
        <f t="shared" ref="J28" si="5">I28*F28</f>
        <v>0.49</v>
      </c>
      <c r="K28" s="5"/>
    </row>
    <row r="29" spans="1:11" ht="30.75" thickBot="1" x14ac:dyDescent="0.3">
      <c r="A29" s="23">
        <f t="shared" si="1"/>
        <v>28</v>
      </c>
      <c r="B29" s="24" t="s">
        <v>112</v>
      </c>
      <c r="C29" s="24" t="s">
        <v>111</v>
      </c>
      <c r="D29" s="31" t="s">
        <v>114</v>
      </c>
      <c r="E29" s="24" t="s">
        <v>16</v>
      </c>
      <c r="F29" s="24">
        <v>1</v>
      </c>
      <c r="G29" s="25" t="s">
        <v>18</v>
      </c>
      <c r="H29" s="31" t="s">
        <v>113</v>
      </c>
      <c r="I29" s="26">
        <v>4.33</v>
      </c>
      <c r="J29" s="27">
        <f t="shared" ref="J29" si="6">I29*F29</f>
        <v>4.33</v>
      </c>
      <c r="K29" s="5"/>
    </row>
    <row r="31" spans="1:11" x14ac:dyDescent="0.25">
      <c r="G31" s="6"/>
    </row>
  </sheetData>
  <hyperlinks>
    <hyperlink ref="H23" r:id="rId1"/>
    <hyperlink ref="H13" r:id="rId2"/>
    <hyperlink ref="H28" r:id="rId3"/>
    <hyperlink ref="H27" r:id="rId4"/>
    <hyperlink ref="H8" r:id="rId5" display="BAT42CT-ND"/>
    <hyperlink ref="H16" r:id="rId6" display=" WM8275-ND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2015-12-06T23:21:15Z</dcterms:created>
  <dcterms:modified xsi:type="dcterms:W3CDTF">2016-07-09T22:44:27Z</dcterms:modified>
</cp:coreProperties>
</file>