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ução" sheetId="1" state="visible" r:id="rId2"/>
    <sheet name="porSexo" sheetId="2" state="visible" r:id="rId3"/>
    <sheet name="evolucaoCidade" sheetId="3" state="visible" r:id="rId4"/>
    <sheet name="evolucaoDoencas" sheetId="4" state="visible" r:id="rId5"/>
    <sheet name="Data Science Workflow Canvas" sheetId="5" state="visible" r:id="rId6"/>
    <sheet name="TCC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<sst xmlns="http://schemas.openxmlformats.org/spreadsheetml/2006/main" count="320" uniqueCount="93">
  <si>
    <t xml:space="preserve">ANO</t>
  </si>
  <si>
    <t xml:space="preserve">VALIDOS</t>
  </si>
  <si>
    <t xml:space="preserve">ABAIXO</t>
  </si>
  <si>
    <t xml:space="preserve">NORMAL</t>
  </si>
  <si>
    <t xml:space="preserve">SOBREPESO</t>
  </si>
  <si>
    <t xml:space="preserve">OBESIDADE</t>
  </si>
  <si>
    <t xml:space="preserve">TOTAL</t>
  </si>
  <si>
    <t xml:space="preserve">ORIGEM</t>
  </si>
  <si>
    <t xml:space="preserve">REGISTROS</t>
  </si>
  <si>
    <t xml:space="preserve">aracaju</t>
  </si>
  <si>
    <t xml:space="preserve">Vigitel-2009-peso-rake.xls</t>
  </si>
  <si>
    <t xml:space="preserve">belem</t>
  </si>
  <si>
    <t xml:space="preserve">Vigitel-2010-peso-rake.xls</t>
  </si>
  <si>
    <t xml:space="preserve">belo horizonte</t>
  </si>
  <si>
    <t xml:space="preserve">Vigitel-2011-peso-rake.xls</t>
  </si>
  <si>
    <t xml:space="preserve">boa vista</t>
  </si>
  <si>
    <t xml:space="preserve">Vigitel-2012-peso-rake.xls</t>
  </si>
  <si>
    <t xml:space="preserve">campo grande</t>
  </si>
  <si>
    <t xml:space="preserve">Vigitel-2013-peso-rake.xls</t>
  </si>
  <si>
    <t xml:space="preserve">cuiaba</t>
  </si>
  <si>
    <t xml:space="preserve">Vigitel-2014-peso-rake.xls</t>
  </si>
  <si>
    <t xml:space="preserve">curitiba</t>
  </si>
  <si>
    <t xml:space="preserve">Vigitel-2015-peso-rake.xls</t>
  </si>
  <si>
    <t xml:space="preserve">florianopolis</t>
  </si>
  <si>
    <t xml:space="preserve">Vigitel-2016-peso-rake.xls</t>
  </si>
  <si>
    <t xml:space="preserve">fortaleza</t>
  </si>
  <si>
    <t xml:space="preserve">Vigitel-2017-peso-rake.xls</t>
  </si>
  <si>
    <t xml:space="preserve">goiania</t>
  </si>
  <si>
    <t xml:space="preserve">Vigitel-2018-peso-rake.xls</t>
  </si>
  <si>
    <t xml:space="preserve">joao pessoa</t>
  </si>
  <si>
    <t xml:space="preserve">Vigitel-2019-peso-rake.xls</t>
  </si>
  <si>
    <t xml:space="preserve">macapa</t>
  </si>
  <si>
    <t xml:space="preserve">maceio</t>
  </si>
  <si>
    <t xml:space="preserve">manaus</t>
  </si>
  <si>
    <t xml:space="preserve">natal</t>
  </si>
  <si>
    <t xml:space="preserve">palmas</t>
  </si>
  <si>
    <t xml:space="preserve">porto alegre</t>
  </si>
  <si>
    <t xml:space="preserve">porto velho</t>
  </si>
  <si>
    <t xml:space="preserve">recife</t>
  </si>
  <si>
    <t xml:space="preserve">rio branco</t>
  </si>
  <si>
    <t xml:space="preserve">rio de janeiro</t>
  </si>
  <si>
    <t xml:space="preserve">salvador</t>
  </si>
  <si>
    <t xml:space="preserve">sao luis</t>
  </si>
  <si>
    <t xml:space="preserve">sao paulo</t>
  </si>
  <si>
    <t xml:space="preserve">teresina</t>
  </si>
  <si>
    <t xml:space="preserve">vitoria</t>
  </si>
  <si>
    <t xml:space="preserve">distrito federal</t>
  </si>
  <si>
    <t xml:space="preserve">masculino</t>
  </si>
  <si>
    <t xml:space="preserve">feminino</t>
  </si>
  <si>
    <t xml:space="preserve">M_VALIDOS</t>
  </si>
  <si>
    <t xml:space="preserve">M_ABAIXO</t>
  </si>
  <si>
    <t xml:space="preserve">M_NORMAL</t>
  </si>
  <si>
    <t xml:space="preserve">M_SOBREPESO</t>
  </si>
  <si>
    <t xml:space="preserve">M_OBESIDADE</t>
  </si>
  <si>
    <t xml:space="preserve">F_ABAIXO</t>
  </si>
  <si>
    <t xml:space="preserve">F_NORMAL</t>
  </si>
  <si>
    <t xml:space="preserve">F_SOBREPESO</t>
  </si>
  <si>
    <t xml:space="preserve">F_OBESIDADE</t>
  </si>
  <si>
    <t xml:space="preserve">F_VALIDOS</t>
  </si>
  <si>
    <t xml:space="preserve">Pos</t>
  </si>
  <si>
    <t xml:space="preserve">Cidade</t>
  </si>
  <si>
    <t xml:space="preserve">evol</t>
  </si>
  <si>
    <t xml:space="preserve">ano</t>
  </si>
  <si>
    <t xml:space="preserve">pressao_alta</t>
  </si>
  <si>
    <t xml:space="preserve">diabetes</t>
  </si>
  <si>
    <t xml:space="preserve">sobrepeso</t>
  </si>
  <si>
    <t xml:space="preserve">obesidade</t>
  </si>
  <si>
    <t xml:space="preserve">1 – Problem Statement</t>
  </si>
  <si>
    <t xml:space="preserve">2 – Outcomes/Predictions</t>
  </si>
  <si>
    <t xml:space="preserve">3 – Data Acquisition</t>
  </si>
  <si>
    <t xml:space="preserve">A análise da obesidade no Brasil, sua evolução anual e relação com outras doenças, como pressão alta e diabetes, impacta nas decisões e políticas publicas de saúde.</t>
  </si>
  <si>
    <t xml:space="preserve">Espera-se confirmar o aumento da obesidade e a relação com outras doenças.</t>
  </si>
  <si>
    <t xml:space="preserve">Dados da Pesquisa de Vigilância de Fatores de Risco e Proteção para Doenças crônicas por Inquérito Telefônico (Vigitel) do Ministério da Saúde.</t>
  </si>
  <si>
    <t xml:space="preserve">4 – Modeling</t>
  </si>
  <si>
    <t xml:space="preserve">5 – Model Evaluation</t>
  </si>
  <si>
    <t xml:space="preserve">6 – Data Preparation</t>
  </si>
  <si>
    <t xml:space="preserve"> Análise exploratória dos dados.</t>
  </si>
  <si>
    <t xml:space="preserve">Confronto com estudos de outras áreas, como a biomedicina.</t>
  </si>
  <si>
    <t xml:space="preserve">Selecionando dados da coleta do vigitel, como valor de IMC, ano e cidade com a tabela de IMC (Índice de Massa Corporal).</t>
  </si>
  <si>
    <t xml:space="preserve">TCC_Analise_Vigitel.pdf</t>
  </si>
  <si>
    <t xml:space="preserve">TCC (este documento)</t>
  </si>
  <si>
    <t xml:space="preserve">Analise_Vigitel.ipynb</t>
  </si>
  <si>
    <r>
      <rPr>
        <sz val="11"/>
        <rFont val="Arial"/>
        <family val="2"/>
        <charset val="1"/>
      </rPr>
      <t xml:space="preserve">Arquivo </t>
    </r>
    <r>
      <rPr>
        <i val="true"/>
        <sz val="11"/>
        <rFont val="Arial"/>
        <family val="2"/>
        <charset val="1"/>
      </rPr>
      <t xml:space="preserve">jupyter notebook</t>
    </r>
    <r>
      <rPr>
        <sz val="11"/>
        <rFont val="Arial"/>
        <family val="2"/>
        <charset val="1"/>
      </rPr>
      <t xml:space="preserve"> com as consultas, tabelas e gráficos</t>
    </r>
  </si>
  <si>
    <t xml:space="preserve">vigitel.py</t>
  </si>
  <si>
    <r>
      <rPr>
        <sz val="11"/>
        <rFont val="Arial"/>
        <family val="2"/>
        <charset val="1"/>
      </rPr>
      <t xml:space="preserve">Arquivo </t>
    </r>
    <r>
      <rPr>
        <i val="true"/>
        <sz val="11"/>
        <rFont val="Arial"/>
        <family val="2"/>
        <charset val="1"/>
      </rPr>
      <t xml:space="preserve">python</t>
    </r>
    <r>
      <rPr>
        <sz val="11"/>
        <rFont val="Arial"/>
        <family val="2"/>
        <charset val="1"/>
      </rPr>
      <t xml:space="preserve"> para rotinas de importação e consulta de dados</t>
    </r>
  </si>
  <si>
    <t xml:space="preserve">DB_VIGITEL.db</t>
  </si>
  <si>
    <r>
      <rPr>
        <sz val="11"/>
        <rFont val="Arial"/>
        <family val="2"/>
        <charset val="1"/>
      </rPr>
      <t xml:space="preserve">Arquivo </t>
    </r>
    <r>
      <rPr>
        <i val="true"/>
        <sz val="11"/>
        <rFont val="Arial"/>
        <family val="2"/>
        <charset val="1"/>
      </rPr>
      <t xml:space="preserve">SQLite</t>
    </r>
    <r>
      <rPr>
        <sz val="11"/>
        <rFont val="Arial"/>
        <family val="2"/>
        <charset val="1"/>
      </rPr>
      <t xml:space="preserve"> com dados importados</t>
    </r>
  </si>
  <si>
    <t xml:space="preserve">calculo_aux.xlsx</t>
  </si>
  <si>
    <t xml:space="preserve">Planilha auxiliar para a apresentação de tabelas e gráficos</t>
  </si>
  <si>
    <t xml:space="preserve">Analise_Vigitel.pdf</t>
  </si>
  <si>
    <t xml:space="preserve">Apresentação</t>
  </si>
  <si>
    <t xml:space="preserve">Analise_Vigitel.mp4</t>
  </si>
  <si>
    <t xml:space="preserve">Video de apresentação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</si>
</sst>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b val="true"/>
      <sz val="10"/>
      <name val="Liberation Sans Narrow"/>
      <family val="2"/>
      <charset val="1"/>
    </font>
    <font>
      <sz val="10"/>
      <name val="Times New Roman"/>
      <family val="1"/>
      <charset val="1"/>
    </font>
    <font>
      <sz val="10"/>
      <name val="Liberation Sans Narrow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3D73"/>
        <bgColor rgb="FF00458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003D73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003D73"/>
      </right>
      <top/>
      <bottom/>
      <diagonal/>
    </border>
    <border diagonalUp="false" diagonalDown="false">
      <left style="thin">
        <color rgb="FF003D73"/>
      </left>
      <right style="thin">
        <color rgb="FF003D73"/>
      </right>
      <top/>
      <bottom/>
      <diagonal/>
    </border>
    <border diagonalUp="false" diagonalDown="false">
      <left style="thin">
        <color rgb="FF003D73"/>
      </left>
      <right style="thin">
        <color rgb="FF003D73"/>
      </right>
      <top/>
      <bottom style="thin">
        <color rgb="FF003D73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3" fillId="3" borderId="4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3" fillId="3" borderId="5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1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4" fillId="0" borderId="8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72BF44"/>
      <rgbColor rgb="FFFFD320"/>
      <rgbColor rgb="FFFF9900"/>
      <rgbColor rgb="FFFF6600"/>
      <rgbColor rgb="FF666699"/>
      <rgbColor rgb="FFB2B2B2"/>
      <rgbColor rgb="FF003D73"/>
      <rgbColor rgb="FF00A65D"/>
      <rgbColor rgb="FF003300"/>
      <rgbColor rgb="FF333300"/>
      <rgbColor rgb="FFCE181E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Evolução da composição da Obesidade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porSexo!$D$31:$D$31</c:f>
              <c:strCache>
                <c:ptCount val="1"/>
                <c:pt idx="0">
                  <c:v>M_ABAIXO</c:v>
                </c:pt>
              </c:strCache>
            </c:strRef>
          </c:tx>
          <c:spPr>
            <a:solidFill>
              <a:srgbClr val="87d1d1"/>
            </a:solidFill>
            <a:ln w="28800">
              <a:solidFill>
                <a:srgbClr val="87d1d1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porSexo!$B$32:$B$42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porSexo!$D$32:$D$42</c:f>
              <c:numCache>
                <c:formatCode>General</c:formatCode>
                <c:ptCount val="11"/>
                <c:pt idx="0">
                  <c:v>0.00680381013367486</c:v>
                </c:pt>
                <c:pt idx="1">
                  <c:v>0.00680326878950123</c:v>
                </c:pt>
                <c:pt idx="2">
                  <c:v>0.00728582704256137</c:v>
                </c:pt>
                <c:pt idx="3">
                  <c:v>0.00683892407349435</c:v>
                </c:pt>
                <c:pt idx="4">
                  <c:v>0.00754169688179841</c:v>
                </c:pt>
                <c:pt idx="5">
                  <c:v>0.0060896744988144</c:v>
                </c:pt>
                <c:pt idx="6">
                  <c:v>0.00542618132489261</c:v>
                </c:pt>
                <c:pt idx="7">
                  <c:v>0.00554067592157183</c:v>
                </c:pt>
                <c:pt idx="8">
                  <c:v>0.00606562467653452</c:v>
                </c:pt>
                <c:pt idx="9">
                  <c:v>0.00565942818814455</c:v>
                </c:pt>
                <c:pt idx="10">
                  <c:v>0.00536938390033744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porSexo!$E$31:$E$31</c:f>
              <c:strCache>
                <c:ptCount val="1"/>
                <c:pt idx="0">
                  <c:v>M_NORMAL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porSexo!$B$32:$B$42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porSexo!$E$32:$E$42</c:f>
              <c:numCache>
                <c:formatCode>General</c:formatCode>
                <c:ptCount val="11"/>
                <c:pt idx="0">
                  <c:v>0.183522772752742</c:v>
                </c:pt>
                <c:pt idx="1">
                  <c:v>0.168713014773962</c:v>
                </c:pt>
                <c:pt idx="2">
                  <c:v>0.170852644148064</c:v>
                </c:pt>
                <c:pt idx="3">
                  <c:v>0.160786957882823</c:v>
                </c:pt>
                <c:pt idx="4">
                  <c:v>0.158499948202631</c:v>
                </c:pt>
                <c:pt idx="5">
                  <c:v>0.154235826686786</c:v>
                </c:pt>
                <c:pt idx="6">
                  <c:v>0.148685589788913</c:v>
                </c:pt>
                <c:pt idx="7">
                  <c:v>0.146327002105866</c:v>
                </c:pt>
                <c:pt idx="8">
                  <c:v>0.143691129282683</c:v>
                </c:pt>
                <c:pt idx="9">
                  <c:v>0.143120650624633</c:v>
                </c:pt>
                <c:pt idx="10">
                  <c:v>0.138542838345466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porSexo!$F$31:$F$31</c:f>
              <c:strCache>
                <c:ptCount val="1"/>
                <c:pt idx="0">
                  <c:v>M_SOBREPESO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porSexo!$B$32:$B$42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porSexo!$F$32:$F$42</c:f>
              <c:numCache>
                <c:formatCode>General</c:formatCode>
                <c:ptCount val="11"/>
                <c:pt idx="0">
                  <c:v>0.163291443208197</c:v>
                </c:pt>
                <c:pt idx="1">
                  <c:v>0.161265649531017</c:v>
                </c:pt>
                <c:pt idx="2">
                  <c:v>0.166987108133816</c:v>
                </c:pt>
                <c:pt idx="3">
                  <c:v>0.163628482673923</c:v>
                </c:pt>
                <c:pt idx="4">
                  <c:v>0.162105045063711</c:v>
                </c:pt>
                <c:pt idx="5">
                  <c:v>0.168058848889847</c:v>
                </c:pt>
                <c:pt idx="6">
                  <c:v>0.170451976239903</c:v>
                </c:pt>
                <c:pt idx="7">
                  <c:v>0.170432009159494</c:v>
                </c:pt>
                <c:pt idx="8">
                  <c:v>0.162426249870614</c:v>
                </c:pt>
                <c:pt idx="9">
                  <c:v>0.16081160392387</c:v>
                </c:pt>
                <c:pt idx="10">
                  <c:v>0.154077972792292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porSexo!$G$31:$G$31</c:f>
              <c:strCache>
                <c:ptCount val="1"/>
                <c:pt idx="0">
                  <c:v>M_OBESIDADE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porSexo!$B$32:$B$42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porSexo!$G$32:$G$42</c:f>
              <c:numCache>
                <c:formatCode>General</c:formatCode>
                <c:ptCount val="11"/>
                <c:pt idx="0">
                  <c:v>0.0604738653646042</c:v>
                </c:pt>
                <c:pt idx="1">
                  <c:v>0.0656978382512781</c:v>
                </c:pt>
                <c:pt idx="2">
                  <c:v>0.0713808666086499</c:v>
                </c:pt>
                <c:pt idx="3">
                  <c:v>0.0704842632504154</c:v>
                </c:pt>
                <c:pt idx="4">
                  <c:v>0.0756448772402362</c:v>
                </c:pt>
                <c:pt idx="5">
                  <c:v>0.0732647122224617</c:v>
                </c:pt>
                <c:pt idx="6">
                  <c:v>0.0739317205516618</c:v>
                </c:pt>
                <c:pt idx="7">
                  <c:v>0.0773241193187627</c:v>
                </c:pt>
                <c:pt idx="8">
                  <c:v>0.0764310112824759</c:v>
                </c:pt>
                <c:pt idx="9">
                  <c:v>0.0742852351806825</c:v>
                </c:pt>
                <c:pt idx="10">
                  <c:v>0.0750864831596596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01927"/>
        <c:axId val="51289251"/>
      </c:lineChart>
      <c:catAx>
        <c:axId val="4401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evolução (anos)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89251"/>
        <c:crosses val="autoZero"/>
        <c:auto val="1"/>
        <c:lblAlgn val="ctr"/>
        <c:lblOffset val="100"/>
      </c:catAx>
      <c:valAx>
        <c:axId val="512892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faixas IMC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019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Evolução da composição da Obesidade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porSexo!$D$45:$D$45</c:f>
              <c:strCache>
                <c:ptCount val="1"/>
                <c:pt idx="0">
                  <c:v>F_ABAIXO</c:v>
                </c:pt>
              </c:strCache>
            </c:strRef>
          </c:tx>
          <c:spPr>
            <a:solidFill>
              <a:srgbClr val="87d1d1"/>
            </a:solidFill>
            <a:ln w="28800">
              <a:solidFill>
                <a:srgbClr val="87d1d1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porSexo!$B$46:$B$56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porSexo!$D$46:$D$56</c:f>
              <c:numCache>
                <c:formatCode>General</c:formatCode>
                <c:ptCount val="11"/>
                <c:pt idx="0">
                  <c:v>0.0261546466020972</c:v>
                </c:pt>
                <c:pt idx="1">
                  <c:v>0.0267702588462622</c:v>
                </c:pt>
                <c:pt idx="2">
                  <c:v>0.0223836797474247</c:v>
                </c:pt>
                <c:pt idx="3">
                  <c:v>0.0212391937775423</c:v>
                </c:pt>
                <c:pt idx="4">
                  <c:v>0.0204081632653061</c:v>
                </c:pt>
                <c:pt idx="5">
                  <c:v>0.0194546238413451</c:v>
                </c:pt>
                <c:pt idx="6">
                  <c:v>0.0174912132859228</c:v>
                </c:pt>
                <c:pt idx="7">
                  <c:v>0.0173580585144446</c:v>
                </c:pt>
                <c:pt idx="8">
                  <c:v>0.017720732843391</c:v>
                </c:pt>
                <c:pt idx="9">
                  <c:v>0.017690953299237</c:v>
                </c:pt>
                <c:pt idx="10">
                  <c:v>0.0178908720473694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porSexo!$E$45:$E$45</c:f>
              <c:strCache>
                <c:ptCount val="1"/>
                <c:pt idx="0">
                  <c:v>F_NORMAL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porSexo!$B$46:$B$56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porSexo!$E$46:$E$56</c:f>
              <c:numCache>
                <c:formatCode>General</c:formatCode>
                <c:ptCount val="11"/>
                <c:pt idx="0">
                  <c:v>0.310293764508125</c:v>
                </c:pt>
                <c:pt idx="1">
                  <c:v>0.30365122177046</c:v>
                </c:pt>
                <c:pt idx="2">
                  <c:v>0.289712816984072</c:v>
                </c:pt>
                <c:pt idx="3">
                  <c:v>0.284128398391408</c:v>
                </c:pt>
                <c:pt idx="4">
                  <c:v>0.284056769916088</c:v>
                </c:pt>
                <c:pt idx="5">
                  <c:v>0.270667169648631</c:v>
                </c:pt>
                <c:pt idx="6">
                  <c:v>0.269356463116355</c:v>
                </c:pt>
                <c:pt idx="7">
                  <c:v>0.265584428860584</c:v>
                </c:pt>
                <c:pt idx="8">
                  <c:v>0.267756960977125</c:v>
                </c:pt>
                <c:pt idx="9">
                  <c:v>0.261863838349962</c:v>
                </c:pt>
                <c:pt idx="10">
                  <c:v>0.26053184490333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porSexo!$F$45:$F$45</c:f>
              <c:strCache>
                <c:ptCount val="1"/>
                <c:pt idx="0">
                  <c:v>F_SOBREPESO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porSexo!$B$46:$B$56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porSexo!$F$46:$F$56</c:f>
              <c:numCache>
                <c:formatCode>General</c:formatCode>
                <c:ptCount val="11"/>
                <c:pt idx="0">
                  <c:v>0.168194188745698</c:v>
                </c:pt>
                <c:pt idx="1">
                  <c:v>0.176422044201119</c:v>
                </c:pt>
                <c:pt idx="2">
                  <c:v>0.176701544190565</c:v>
                </c:pt>
                <c:pt idx="3">
                  <c:v>0.187733281961134</c:v>
                </c:pt>
                <c:pt idx="4">
                  <c:v>0.189578369418834</c:v>
                </c:pt>
                <c:pt idx="5">
                  <c:v>0.198237766760078</c:v>
                </c:pt>
                <c:pt idx="6">
                  <c:v>0.20206359320083</c:v>
                </c:pt>
                <c:pt idx="7">
                  <c:v>0.205127680889779</c:v>
                </c:pt>
                <c:pt idx="8">
                  <c:v>0.211448090259807</c:v>
                </c:pt>
                <c:pt idx="9">
                  <c:v>0.214219837343842</c:v>
                </c:pt>
                <c:pt idx="10">
                  <c:v>0.220675311445489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porSexo!$G$45:$G$45</c:f>
              <c:strCache>
                <c:ptCount val="1"/>
                <c:pt idx="0">
                  <c:v>F_OBESIDADE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porSexo!$B$46:$B$56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porSexo!$G$46:$G$56</c:f>
              <c:numCache>
                <c:formatCode>General</c:formatCode>
                <c:ptCount val="11"/>
                <c:pt idx="0">
                  <c:v>0.0812655086848635</c:v>
                </c:pt>
                <c:pt idx="1">
                  <c:v>0.0906767038363995</c:v>
                </c:pt>
                <c:pt idx="2">
                  <c:v>0.0946955131448463</c:v>
                </c:pt>
                <c:pt idx="3">
                  <c:v>0.10516049798926</c:v>
                </c:pt>
                <c:pt idx="4">
                  <c:v>0.102165130011395</c:v>
                </c:pt>
                <c:pt idx="5">
                  <c:v>0.109991377452037</c:v>
                </c:pt>
                <c:pt idx="6">
                  <c:v>0.112593262491522</c:v>
                </c:pt>
                <c:pt idx="7">
                  <c:v>0.112306025229498</c:v>
                </c:pt>
                <c:pt idx="8">
                  <c:v>0.11446020080737</c:v>
                </c:pt>
                <c:pt idx="9">
                  <c:v>0.122348453089629</c:v>
                </c:pt>
                <c:pt idx="10">
                  <c:v>0.127825293406057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712712"/>
        <c:axId val="96239229"/>
      </c:lineChart>
      <c:catAx>
        <c:axId val="487127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evolução (anos)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39229"/>
        <c:crosses val="autoZero"/>
        <c:auto val="1"/>
        <c:lblAlgn val="ctr"/>
        <c:lblOffset val="100"/>
      </c:catAx>
      <c:valAx>
        <c:axId val="96239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faixas IMC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127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2009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1"/>
            <c:spPr>
              <a:solidFill>
                <a:srgbClr val="00a65d"/>
              </a:solidFill>
              <a:ln>
                <a:noFill/>
              </a:ln>
            </c:spPr>
          </c:dPt>
          <c:dPt>
            <c:idx val="2"/>
            <c:spPr>
              <a:solidFill>
                <a:srgbClr val="fff200"/>
              </a:solidFill>
              <a:ln>
                <a:noFill/>
              </a:ln>
            </c:spPr>
          </c:dPt>
          <c:dPt>
            <c:idx val="3"/>
            <c:spPr>
              <a:solidFill>
                <a:srgbClr val="ed1c24"/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porSexo!$D$63:$G$63</c:f>
              <c:strCache>
                <c:ptCount val="4"/>
                <c:pt idx="0">
                  <c:v>M_ABAIXO</c:v>
                </c:pt>
                <c:pt idx="1">
                  <c:v>M_NORMAL</c:v>
                </c:pt>
                <c:pt idx="2">
                  <c:v>M_SOBREPESO</c:v>
                </c:pt>
                <c:pt idx="3">
                  <c:v>M_OBESIDADE</c:v>
                </c:pt>
              </c:strCache>
            </c:strRef>
          </c:cat>
          <c:val>
            <c:numRef>
              <c:f>porSexo!$D$64:$G$64</c:f>
              <c:numCache>
                <c:formatCode>General</c:formatCode>
                <c:ptCount val="4"/>
                <c:pt idx="0">
                  <c:v>0.00680381013367486</c:v>
                </c:pt>
                <c:pt idx="1">
                  <c:v>0.183522772752742</c:v>
                </c:pt>
                <c:pt idx="2">
                  <c:v>0.163291443208197</c:v>
                </c:pt>
                <c:pt idx="3">
                  <c:v>0.0604738653646042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220349248006"/>
          <c:y val="0.217168338907469"/>
          <c:w val="0.703946704350459"/>
          <c:h val="0.776588628762542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1"/>
            <c:spPr>
              <a:solidFill>
                <a:srgbClr val="00a65d"/>
              </a:solidFill>
              <a:ln>
                <a:noFill/>
              </a:ln>
            </c:spPr>
          </c:dPt>
          <c:dPt>
            <c:idx val="2"/>
            <c:spPr>
              <a:solidFill>
                <a:srgbClr val="fff200"/>
              </a:solidFill>
              <a:ln>
                <a:noFill/>
              </a:ln>
            </c:spPr>
          </c:dPt>
          <c:dPt>
            <c:idx val="3"/>
            <c:spPr>
              <a:solidFill>
                <a:srgbClr val="ed1c24"/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porSexo!$D$67:$G$67</c:f>
              <c:strCache>
                <c:ptCount val="4"/>
                <c:pt idx="0">
                  <c:v>M_ABAIXO</c:v>
                </c:pt>
                <c:pt idx="1">
                  <c:v>M_NORMAL</c:v>
                </c:pt>
                <c:pt idx="2">
                  <c:v>M_SOBREPESO</c:v>
                </c:pt>
                <c:pt idx="3">
                  <c:v>M_OBESIDADE</c:v>
                </c:pt>
              </c:strCache>
            </c:strRef>
          </c:cat>
          <c:val>
            <c:numRef>
              <c:f>porSexo!$D$68:$G$68</c:f>
              <c:numCache>
                <c:formatCode>General</c:formatCode>
                <c:ptCount val="4"/>
                <c:pt idx="0">
                  <c:v>0.00536938390033744</c:v>
                </c:pt>
                <c:pt idx="1">
                  <c:v>0.138542838345466</c:v>
                </c:pt>
                <c:pt idx="2">
                  <c:v>0.154077972792292</c:v>
                </c:pt>
                <c:pt idx="3">
                  <c:v>0.0750864831596596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2009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220349248006"/>
          <c:y val="0.217168338907469"/>
          <c:w val="0.703946704350459"/>
          <c:h val="0.77647714604236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1"/>
            <c:spPr>
              <a:solidFill>
                <a:srgbClr val="00a65d"/>
              </a:solidFill>
              <a:ln>
                <a:noFill/>
              </a:ln>
            </c:spPr>
          </c:dPt>
          <c:dPt>
            <c:idx val="2"/>
            <c:spPr>
              <a:solidFill>
                <a:srgbClr val="fff200"/>
              </a:solidFill>
              <a:ln>
                <a:noFill/>
              </a:ln>
            </c:spPr>
          </c:dPt>
          <c:dPt>
            <c:idx val="3"/>
            <c:spPr>
              <a:solidFill>
                <a:srgbClr val="ed1c24"/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porSexo!$D$71:$G$71</c:f>
              <c:strCache>
                <c:ptCount val="4"/>
                <c:pt idx="0">
                  <c:v>F_ABAIXO</c:v>
                </c:pt>
                <c:pt idx="1">
                  <c:v>F_NORMAL</c:v>
                </c:pt>
                <c:pt idx="2">
                  <c:v>F_SOBREPESO</c:v>
                </c:pt>
                <c:pt idx="3">
                  <c:v>F_OBESIDADE</c:v>
                </c:pt>
              </c:strCache>
            </c:strRef>
          </c:cat>
          <c:val>
            <c:numRef>
              <c:f>porSexo!$D$72:$G$72</c:f>
              <c:numCache>
                <c:formatCode>General</c:formatCode>
                <c:ptCount val="4"/>
                <c:pt idx="0">
                  <c:v>0.0261546466020972</c:v>
                </c:pt>
                <c:pt idx="1">
                  <c:v>0.310293764508125</c:v>
                </c:pt>
                <c:pt idx="2">
                  <c:v>0.168194188745698</c:v>
                </c:pt>
                <c:pt idx="3">
                  <c:v>0.0812655086848635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220349248006"/>
          <c:y val="0.217168338907469"/>
          <c:w val="0.703946704350459"/>
          <c:h val="0.77647714604236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87d1d1"/>
              </a:solidFill>
              <a:ln>
                <a:noFill/>
              </a:ln>
            </c:spPr>
          </c:dPt>
          <c:dPt>
            <c:idx val="1"/>
            <c:spPr>
              <a:solidFill>
                <a:srgbClr val="00a65d"/>
              </a:solidFill>
              <a:ln>
                <a:noFill/>
              </a:ln>
            </c:spPr>
          </c:dPt>
          <c:dPt>
            <c:idx val="2"/>
            <c:spPr>
              <a:solidFill>
                <a:srgbClr val="fff200"/>
              </a:solidFill>
              <a:ln>
                <a:noFill/>
              </a:ln>
            </c:spPr>
          </c:dPt>
          <c:dPt>
            <c:idx val="3"/>
            <c:spPr>
              <a:solidFill>
                <a:srgbClr val="ed1c24"/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1"/>
            <c:showLeaderLines val="0"/>
          </c:dLbls>
          <c:cat>
            <c:strRef>
              <c:f>porSexo!$D$75:$G$75</c:f>
              <c:strCache>
                <c:ptCount val="4"/>
                <c:pt idx="0">
                  <c:v>F_ABAIXO</c:v>
                </c:pt>
                <c:pt idx="1">
                  <c:v>F_NORMAL</c:v>
                </c:pt>
                <c:pt idx="2">
                  <c:v>F_SOBREPESO</c:v>
                </c:pt>
                <c:pt idx="3">
                  <c:v>F_OBESIDADE</c:v>
                </c:pt>
              </c:strCache>
            </c:strRef>
          </c:cat>
          <c:val>
            <c:numRef>
              <c:f>porSexo!$D$76:$G$76</c:f>
              <c:numCache>
                <c:formatCode>General</c:formatCode>
                <c:ptCount val="4"/>
                <c:pt idx="0">
                  <c:v>0.0178908720473694</c:v>
                </c:pt>
                <c:pt idx="1">
                  <c:v>0.26053184490333</c:v>
                </c:pt>
                <c:pt idx="2">
                  <c:v>0.220675311445489</c:v>
                </c:pt>
                <c:pt idx="3">
                  <c:v>0.127825293406057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Evolução das doenças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evolucaoDoencas!$D$2:$D$2</c:f>
              <c:strCache>
                <c:ptCount val="1"/>
                <c:pt idx="0">
                  <c:v>pressao_alta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evolucaoDoencas!$C$3:$C$13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evolucaoDoencas!$D$3:$D$13</c:f>
              <c:numCache>
                <c:formatCode>General</c:formatCode>
                <c:ptCount val="11"/>
                <c:pt idx="0">
                  <c:v>0.255566</c:v>
                </c:pt>
                <c:pt idx="1">
                  <c:v>0.263933</c:v>
                </c:pt>
                <c:pt idx="2">
                  <c:v>0.269975</c:v>
                </c:pt>
                <c:pt idx="3">
                  <c:v>0.281619</c:v>
                </c:pt>
                <c:pt idx="4">
                  <c:v>0.291967</c:v>
                </c:pt>
                <c:pt idx="5">
                  <c:v>0.309341</c:v>
                </c:pt>
                <c:pt idx="6">
                  <c:v>0.321945</c:v>
                </c:pt>
                <c:pt idx="7">
                  <c:v>0.336294</c:v>
                </c:pt>
                <c:pt idx="8">
                  <c:v>0.343195</c:v>
                </c:pt>
                <c:pt idx="9">
                  <c:v>0.338468</c:v>
                </c:pt>
                <c:pt idx="10">
                  <c:v>0.35801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evolucaoDoencas!$E$2:$E$2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rgbClr val="72bf44"/>
            </a:solidFill>
            <a:ln w="28800">
              <a:solidFill>
                <a:srgbClr val="72bf44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evolucaoDoencas!$C$3:$C$13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evolucaoDoencas!$E$3:$E$13</c:f>
              <c:numCache>
                <c:formatCode>General</c:formatCode>
                <c:ptCount val="11"/>
                <c:pt idx="0">
                  <c:v>0.063426</c:v>
                </c:pt>
                <c:pt idx="1">
                  <c:v>0.072383</c:v>
                </c:pt>
                <c:pt idx="2">
                  <c:v>0.072322</c:v>
                </c:pt>
                <c:pt idx="3">
                  <c:v>0.082758</c:v>
                </c:pt>
                <c:pt idx="4">
                  <c:v>0.084239</c:v>
                </c:pt>
                <c:pt idx="5">
                  <c:v>0.096005</c:v>
                </c:pt>
                <c:pt idx="6">
                  <c:v>0.097074</c:v>
                </c:pt>
                <c:pt idx="7">
                  <c:v>0.121238</c:v>
                </c:pt>
                <c:pt idx="8">
                  <c:v>0.108552</c:v>
                </c:pt>
                <c:pt idx="9">
                  <c:v>0.107108</c:v>
                </c:pt>
                <c:pt idx="10">
                  <c:v>0.114136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evolucaoDoencas!$F$2:$F$2</c:f>
              <c:strCache>
                <c:ptCount val="1"/>
                <c:pt idx="0">
                  <c:v>sobrepeso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evolucaoDoencas!$C$3:$C$13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evolucaoDoencas!$F$3:$F$13</c:f>
              <c:numCache>
                <c:formatCode>General</c:formatCode>
                <c:ptCount val="11"/>
                <c:pt idx="0">
                  <c:v>0.331516</c:v>
                </c:pt>
                <c:pt idx="1">
                  <c:v>0.337768</c:v>
                </c:pt>
                <c:pt idx="2">
                  <c:v>0.343654</c:v>
                </c:pt>
                <c:pt idx="3">
                  <c:v>0.351373</c:v>
                </c:pt>
                <c:pt idx="4">
                  <c:v>0.350928</c:v>
                </c:pt>
                <c:pt idx="5">
                  <c:v>0.366452</c:v>
                </c:pt>
                <c:pt idx="6">
                  <c:v>0.372532</c:v>
                </c:pt>
                <c:pt idx="7">
                  <c:v>0.37556</c:v>
                </c:pt>
                <c:pt idx="8">
                  <c:v>0.373878</c:v>
                </c:pt>
                <c:pt idx="9">
                  <c:v>0.375045</c:v>
                </c:pt>
                <c:pt idx="10">
                  <c:v>0.374737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evolucaoDoencas!$G$2:$G$2</c:f>
              <c:strCache>
                <c:ptCount val="1"/>
                <c:pt idx="0">
                  <c:v>obesidade</c:v>
                </c:pt>
              </c:strCache>
            </c:strRef>
          </c:tx>
          <c:spPr>
            <a:solidFill>
              <a:srgbClr val="ce181e"/>
            </a:solidFill>
            <a:ln w="28800">
              <a:solidFill>
                <a:srgbClr val="ce181e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evolucaoDoencas!$C$3:$C$13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evolucaoDoencas!$G$3:$G$13</c:f>
              <c:numCache>
                <c:formatCode>General</c:formatCode>
                <c:ptCount val="11"/>
                <c:pt idx="0">
                  <c:v>0.14162</c:v>
                </c:pt>
                <c:pt idx="1">
                  <c:v>0.156356</c:v>
                </c:pt>
                <c:pt idx="2">
                  <c:v>0.166103</c:v>
                </c:pt>
                <c:pt idx="3">
                  <c:v>0.175626</c:v>
                </c:pt>
                <c:pt idx="4">
                  <c:v>0.176336</c:v>
                </c:pt>
                <c:pt idx="5">
                  <c:v>0.18301</c:v>
                </c:pt>
                <c:pt idx="6">
                  <c:v>0.186297</c:v>
                </c:pt>
                <c:pt idx="7">
                  <c:v>0.18954</c:v>
                </c:pt>
                <c:pt idx="8">
                  <c:v>0.19094</c:v>
                </c:pt>
                <c:pt idx="9">
                  <c:v>0.196609</c:v>
                </c:pt>
                <c:pt idx="10">
                  <c:v>0.202852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995111"/>
        <c:axId val="72860366"/>
      </c:lineChart>
      <c:catAx>
        <c:axId val="849951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60366"/>
        <c:crosses val="autoZero"/>
        <c:auto val="1"/>
        <c:lblAlgn val="ctr"/>
        <c:lblOffset val="100"/>
      </c:catAx>
      <c:valAx>
        <c:axId val="728603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percentual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951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748440</xdr:colOff>
      <xdr:row>23</xdr:row>
      <xdr:rowOff>160200</xdr:rowOff>
    </xdr:from>
    <xdr:to>
      <xdr:col>15</xdr:col>
      <xdr:colOff>813600</xdr:colOff>
      <xdr:row>40</xdr:row>
      <xdr:rowOff>15120</xdr:rowOff>
    </xdr:to>
    <xdr:graphicFrame>
      <xdr:nvGraphicFramePr>
        <xdr:cNvPr id="0" name=""/>
        <xdr:cNvGraphicFramePr/>
      </xdr:nvGraphicFramePr>
      <xdr:xfrm>
        <a:off x="8399520" y="3898800"/>
        <a:ext cx="5754600" cy="261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24840</xdr:colOff>
      <xdr:row>51</xdr:row>
      <xdr:rowOff>360</xdr:rowOff>
    </xdr:from>
    <xdr:to>
      <xdr:col>16</xdr:col>
      <xdr:colOff>90360</xdr:colOff>
      <xdr:row>66</xdr:row>
      <xdr:rowOff>158400</xdr:rowOff>
    </xdr:to>
    <xdr:graphicFrame>
      <xdr:nvGraphicFramePr>
        <xdr:cNvPr id="1" name=""/>
        <xdr:cNvGraphicFramePr/>
      </xdr:nvGraphicFramePr>
      <xdr:xfrm>
        <a:off x="8488440" y="8290800"/>
        <a:ext cx="5755320" cy="259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865080</xdr:colOff>
      <xdr:row>79</xdr:row>
      <xdr:rowOff>48600</xdr:rowOff>
    </xdr:from>
    <xdr:to>
      <xdr:col>5</xdr:col>
      <xdr:colOff>962280</xdr:colOff>
      <xdr:row>99</xdr:row>
      <xdr:rowOff>25920</xdr:rowOff>
    </xdr:to>
    <xdr:graphicFrame>
      <xdr:nvGraphicFramePr>
        <xdr:cNvPr id="2" name=""/>
        <xdr:cNvGraphicFramePr/>
      </xdr:nvGraphicFramePr>
      <xdr:xfrm>
        <a:off x="1921680" y="12890520"/>
        <a:ext cx="356616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143280</xdr:colOff>
      <xdr:row>79</xdr:row>
      <xdr:rowOff>19440</xdr:rowOff>
    </xdr:from>
    <xdr:to>
      <xdr:col>10</xdr:col>
      <xdr:colOff>114840</xdr:colOff>
      <xdr:row>98</xdr:row>
      <xdr:rowOff>159480</xdr:rowOff>
    </xdr:to>
    <xdr:graphicFrame>
      <xdr:nvGraphicFramePr>
        <xdr:cNvPr id="3" name=""/>
        <xdr:cNvGraphicFramePr/>
      </xdr:nvGraphicFramePr>
      <xdr:xfrm>
        <a:off x="5825160" y="12861360"/>
        <a:ext cx="356616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895320</xdr:colOff>
      <xdr:row>101</xdr:row>
      <xdr:rowOff>133920</xdr:rowOff>
    </xdr:from>
    <xdr:to>
      <xdr:col>5</xdr:col>
      <xdr:colOff>992520</xdr:colOff>
      <xdr:row>121</xdr:row>
      <xdr:rowOff>111600</xdr:rowOff>
    </xdr:to>
    <xdr:graphicFrame>
      <xdr:nvGraphicFramePr>
        <xdr:cNvPr id="4" name=""/>
        <xdr:cNvGraphicFramePr/>
      </xdr:nvGraphicFramePr>
      <xdr:xfrm>
        <a:off x="1951920" y="16552440"/>
        <a:ext cx="356616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172800</xdr:colOff>
      <xdr:row>101</xdr:row>
      <xdr:rowOff>76680</xdr:rowOff>
    </xdr:from>
    <xdr:to>
      <xdr:col>10</xdr:col>
      <xdr:colOff>144360</xdr:colOff>
      <xdr:row>121</xdr:row>
      <xdr:rowOff>54360</xdr:rowOff>
    </xdr:to>
    <xdr:graphicFrame>
      <xdr:nvGraphicFramePr>
        <xdr:cNvPr id="5" name=""/>
        <xdr:cNvGraphicFramePr/>
      </xdr:nvGraphicFramePr>
      <xdr:xfrm>
        <a:off x="5854680" y="16495200"/>
        <a:ext cx="356616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481680</xdr:colOff>
      <xdr:row>15</xdr:row>
      <xdr:rowOff>160200</xdr:rowOff>
    </xdr:from>
    <xdr:to>
      <xdr:col>7</xdr:col>
      <xdr:colOff>366840</xdr:colOff>
      <xdr:row>35</xdr:row>
      <xdr:rowOff>146520</xdr:rowOff>
    </xdr:to>
    <xdr:graphicFrame>
      <xdr:nvGraphicFramePr>
        <xdr:cNvPr id="6" name=""/>
        <xdr:cNvGraphicFramePr/>
      </xdr:nvGraphicFramePr>
      <xdr:xfrm>
        <a:off x="481680" y="259848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R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.44"/>
    <col collapsed="false" customWidth="false" hidden="false" outlineLevel="0" max="2" min="2" style="0" width="11.52"/>
    <col collapsed="false" customWidth="true" hidden="false" outlineLevel="0" max="3" min="3" style="1" width="10.12"/>
    <col collapsed="false" customWidth="true" hidden="false" outlineLevel="0" max="14" min="4" style="2" width="5.1"/>
    <col collapsed="false" customWidth="true" hidden="false" outlineLevel="0" max="15" min="15" style="2" width="6.62"/>
    <col collapsed="false" customWidth="true" hidden="false" outlineLevel="0" max="16" min="16" style="0" width="6.62"/>
    <col collapsed="false" customWidth="true" hidden="false" outlineLevel="0" max="18" min="17" style="0" width="8.47"/>
    <col collapsed="false" customWidth="true" hidden="false" outlineLevel="0" max="19" min="19" style="0" width="24.31"/>
    <col collapsed="false" customWidth="true" hidden="false" outlineLevel="0" max="20" min="20" style="0" width="12.78"/>
    <col collapsed="false" customWidth="true" hidden="false" outlineLevel="0" max="21" min="21" style="0" width="7.68"/>
    <col collapsed="false" customWidth="false" hidden="false" outlineLevel="0" max="22" min="22" style="0" width="11.52"/>
    <col collapsed="false" customWidth="true" hidden="false" outlineLevel="0" max="23" min="23" style="0" width="6.81"/>
    <col collapsed="false" customWidth="true" hidden="false" outlineLevel="0" max="24" min="24" style="0" width="8.47"/>
    <col collapsed="false" customWidth="true" hidden="false" outlineLevel="0" max="29" min="25" style="0" width="12.78"/>
    <col collapsed="false" customWidth="false" hidden="false" outlineLevel="0" max="30" min="30" style="0" width="11.52"/>
    <col collapsed="false" customWidth="true" hidden="false" outlineLevel="0" max="31" min="31" style="0" width="10.97"/>
    <col collapsed="false" customWidth="true" hidden="false" outlineLevel="0" max="32" min="32" style="0" width="8.75"/>
    <col collapsed="false" customWidth="true" hidden="false" outlineLevel="0" max="37" min="33" style="0" width="16.39"/>
    <col collapsed="false" customWidth="false" hidden="false" outlineLevel="0" max="1025" min="38" style="0" width="11.52"/>
  </cols>
  <sheetData>
    <row r="2" customFormat="false" ht="12.75" hidden="false" customHeight="true" outlineLevel="0" collapsed="false">
      <c r="X2" s="3" t="s">
        <v>0</v>
      </c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</row>
    <row r="3" customFormat="false" ht="12.75" hidden="false" customHeight="true" outlineLevel="0" collapsed="false">
      <c r="C3" s="4"/>
      <c r="D3" s="5" t="n">
        <v>2009</v>
      </c>
      <c r="E3" s="5" t="n">
        <v>2010</v>
      </c>
      <c r="F3" s="5" t="n">
        <v>2011</v>
      </c>
      <c r="G3" s="5" t="n">
        <v>2012</v>
      </c>
      <c r="H3" s="5" t="n">
        <v>2013</v>
      </c>
      <c r="I3" s="5" t="n">
        <v>2014</v>
      </c>
      <c r="J3" s="5" t="n">
        <v>2015</v>
      </c>
      <c r="K3" s="5" t="n">
        <v>2016</v>
      </c>
      <c r="L3" s="5" t="n">
        <v>2017</v>
      </c>
      <c r="M3" s="5" t="n">
        <v>2018</v>
      </c>
      <c r="N3" s="5" t="n">
        <v>2019</v>
      </c>
      <c r="O3" s="5" t="s">
        <v>6</v>
      </c>
      <c r="P3" s="6"/>
      <c r="R3" s="7" t="s">
        <v>0</v>
      </c>
      <c r="S3" s="7" t="s">
        <v>7</v>
      </c>
      <c r="T3" s="7" t="s">
        <v>8</v>
      </c>
      <c r="U3" s="6"/>
      <c r="W3" s="8" t="n">
        <v>0</v>
      </c>
      <c r="X3" s="9" t="n">
        <v>2009</v>
      </c>
      <c r="Y3" s="10" t="n">
        <v>49972</v>
      </c>
      <c r="Z3" s="10" t="n">
        <v>1647</v>
      </c>
      <c r="AA3" s="10" t="n">
        <v>24677</v>
      </c>
      <c r="AB3" s="10" t="n">
        <v>16565</v>
      </c>
      <c r="AC3" s="10" t="n">
        <v>7083</v>
      </c>
      <c r="AE3" s="8"/>
    </row>
    <row r="4" customFormat="false" ht="12.75" hidden="false" customHeight="true" outlineLevel="0" collapsed="false">
      <c r="C4" s="4" t="s">
        <v>9</v>
      </c>
      <c r="D4" s="11" t="n">
        <v>2014</v>
      </c>
      <c r="E4" s="11" t="n">
        <v>2006</v>
      </c>
      <c r="F4" s="11" t="n">
        <v>2003</v>
      </c>
      <c r="G4" s="11" t="n">
        <v>1677</v>
      </c>
      <c r="H4" s="11" t="n">
        <v>1942</v>
      </c>
      <c r="I4" s="11" t="n">
        <v>1503</v>
      </c>
      <c r="J4" s="11" t="n">
        <v>2005</v>
      </c>
      <c r="K4" s="11" t="n">
        <v>2015</v>
      </c>
      <c r="L4" s="11" t="n">
        <v>2025</v>
      </c>
      <c r="M4" s="11" t="n">
        <v>2001</v>
      </c>
      <c r="N4" s="11" t="n">
        <v>2053</v>
      </c>
      <c r="O4" s="7" t="n">
        <f aca="false">SUM(D4:N4)</f>
        <v>21244</v>
      </c>
      <c r="P4" s="12" t="n">
        <f aca="false">O4/$O$31</f>
        <v>0.0374451823963225</v>
      </c>
      <c r="R4" s="13" t="n">
        <v>2009</v>
      </c>
      <c r="S4" s="13" t="s">
        <v>10</v>
      </c>
      <c r="T4" s="11" t="n">
        <v>54367</v>
      </c>
      <c r="U4" s="14" t="n">
        <f aca="false">T4/$T$15</f>
        <v>0.0958285742487697</v>
      </c>
      <c r="W4" s="8" t="n">
        <v>1</v>
      </c>
      <c r="X4" s="9" t="n">
        <v>2010</v>
      </c>
      <c r="Y4" s="10" t="n">
        <v>49682</v>
      </c>
      <c r="Z4" s="10" t="n">
        <v>1668</v>
      </c>
      <c r="AA4" s="10" t="n">
        <v>23468</v>
      </c>
      <c r="AB4" s="10" t="n">
        <v>16777</v>
      </c>
      <c r="AC4" s="10" t="n">
        <v>7769</v>
      </c>
      <c r="AE4" s="8"/>
    </row>
    <row r="5" customFormat="false" ht="12.75" hidden="false" customHeight="true" outlineLevel="0" collapsed="false">
      <c r="C5" s="4" t="s">
        <v>11</v>
      </c>
      <c r="D5" s="11" t="n">
        <v>2012</v>
      </c>
      <c r="E5" s="11" t="n">
        <v>2009</v>
      </c>
      <c r="F5" s="11" t="n">
        <v>2042</v>
      </c>
      <c r="G5" s="11" t="n">
        <v>1696</v>
      </c>
      <c r="H5" s="11" t="n">
        <v>1955</v>
      </c>
      <c r="I5" s="11" t="n">
        <v>1512</v>
      </c>
      <c r="J5" s="11" t="n">
        <v>2003</v>
      </c>
      <c r="K5" s="11" t="n">
        <v>1998</v>
      </c>
      <c r="L5" s="11" t="n">
        <v>1920</v>
      </c>
      <c r="M5" s="11" t="n">
        <v>2000</v>
      </c>
      <c r="N5" s="11" t="n">
        <v>2059</v>
      </c>
      <c r="O5" s="7" t="n">
        <f aca="false">SUM(D5:N5)</f>
        <v>21206</v>
      </c>
      <c r="P5" s="12" t="n">
        <f aca="false">O5/$O$31</f>
        <v>0.0373782026876489</v>
      </c>
      <c r="R5" s="13" t="n">
        <v>2010</v>
      </c>
      <c r="S5" s="13" t="s">
        <v>12</v>
      </c>
      <c r="T5" s="11" t="n">
        <v>54339</v>
      </c>
      <c r="U5" s="14" t="n">
        <f aca="false">T5/$T$15</f>
        <v>0.0957792207792208</v>
      </c>
      <c r="W5" s="8" t="n">
        <v>2</v>
      </c>
      <c r="X5" s="9" t="n">
        <v>2011</v>
      </c>
      <c r="Y5" s="10" t="n">
        <v>49411</v>
      </c>
      <c r="Z5" s="10" t="n">
        <v>1466</v>
      </c>
      <c r="AA5" s="10" t="n">
        <v>22757</v>
      </c>
      <c r="AB5" s="10" t="n">
        <v>16982</v>
      </c>
      <c r="AC5" s="10" t="n">
        <v>8206</v>
      </c>
    </row>
    <row r="6" customFormat="false" ht="12.75" hidden="false" customHeight="true" outlineLevel="0" collapsed="false">
      <c r="C6" s="4" t="s">
        <v>13</v>
      </c>
      <c r="D6" s="11" t="n">
        <v>2011</v>
      </c>
      <c r="E6" s="11" t="n">
        <v>2007</v>
      </c>
      <c r="F6" s="11" t="n">
        <v>2006</v>
      </c>
      <c r="G6" s="11" t="n">
        <v>1811</v>
      </c>
      <c r="H6" s="11" t="n">
        <v>1956</v>
      </c>
      <c r="I6" s="11" t="n">
        <v>1519</v>
      </c>
      <c r="J6" s="11" t="n">
        <v>2007</v>
      </c>
      <c r="K6" s="11" t="n">
        <v>2004</v>
      </c>
      <c r="L6" s="11" t="n">
        <v>2008</v>
      </c>
      <c r="M6" s="11" t="n">
        <v>2072</v>
      </c>
      <c r="N6" s="11" t="n">
        <v>2064</v>
      </c>
      <c r="O6" s="7" t="n">
        <f aca="false">SUM(D6:N6)</f>
        <v>21465</v>
      </c>
      <c r="P6" s="12" t="n">
        <f aca="false">O6/$O$31</f>
        <v>0.0378347222809764</v>
      </c>
      <c r="R6" s="13" t="n">
        <v>2011</v>
      </c>
      <c r="S6" s="13" t="s">
        <v>14</v>
      </c>
      <c r="T6" s="11" t="n">
        <v>54144</v>
      </c>
      <c r="U6" s="14" t="n">
        <f aca="false">T6/$T$15</f>
        <v>0.0954355091162909</v>
      </c>
      <c r="W6" s="8" t="n">
        <v>3</v>
      </c>
      <c r="X6" s="9" t="n">
        <v>2012</v>
      </c>
      <c r="Y6" s="10" t="n">
        <v>41527</v>
      </c>
      <c r="Z6" s="10" t="n">
        <v>1166</v>
      </c>
      <c r="AA6" s="10" t="n">
        <v>18476</v>
      </c>
      <c r="AB6" s="10" t="n">
        <v>14591</v>
      </c>
      <c r="AC6" s="10" t="n">
        <v>7294</v>
      </c>
    </row>
    <row r="7" customFormat="false" ht="12.75" hidden="false" customHeight="true" outlineLevel="0" collapsed="false">
      <c r="C7" s="4" t="s">
        <v>15</v>
      </c>
      <c r="D7" s="11" t="n">
        <v>2010</v>
      </c>
      <c r="E7" s="11" t="n">
        <v>2019</v>
      </c>
      <c r="F7" s="11" t="n">
        <v>2018</v>
      </c>
      <c r="G7" s="11" t="n">
        <v>1692</v>
      </c>
      <c r="H7" s="11" t="n">
        <v>1953</v>
      </c>
      <c r="I7" s="11" t="n">
        <v>1500</v>
      </c>
      <c r="J7" s="11" t="n">
        <v>2026</v>
      </c>
      <c r="K7" s="11" t="n">
        <v>1853</v>
      </c>
      <c r="L7" s="11" t="n">
        <v>1674</v>
      </c>
      <c r="M7" s="11" t="n">
        <v>1200</v>
      </c>
      <c r="N7" s="11" t="n">
        <v>1017</v>
      </c>
      <c r="O7" s="7" t="n">
        <f aca="false">SUM(D7:N7)</f>
        <v>18962</v>
      </c>
      <c r="P7" s="12" t="n">
        <f aca="false">O7/$O$31</f>
        <v>0.0334228746280864</v>
      </c>
      <c r="R7" s="13" t="n">
        <v>2012</v>
      </c>
      <c r="S7" s="13" t="s">
        <v>16</v>
      </c>
      <c r="T7" s="11" t="n">
        <v>45448</v>
      </c>
      <c r="U7" s="14" t="n">
        <f aca="false">T7/$T$15</f>
        <v>0.0801077315735296</v>
      </c>
      <c r="W7" s="8" t="n">
        <v>4</v>
      </c>
      <c r="X7" s="9" t="n">
        <v>2013</v>
      </c>
      <c r="Y7" s="10" t="n">
        <v>48265</v>
      </c>
      <c r="Z7" s="10" t="n">
        <v>1349</v>
      </c>
      <c r="AA7" s="10" t="n">
        <v>21360</v>
      </c>
      <c r="AB7" s="10" t="n">
        <v>16974</v>
      </c>
      <c r="AC7" s="10" t="n">
        <v>8582</v>
      </c>
    </row>
    <row r="8" customFormat="false" ht="12.75" hidden="false" customHeight="true" outlineLevel="0" collapsed="false">
      <c r="C8" s="4" t="s">
        <v>17</v>
      </c>
      <c r="D8" s="11" t="n">
        <v>2013</v>
      </c>
      <c r="E8" s="11" t="n">
        <v>2010</v>
      </c>
      <c r="F8" s="11" t="n">
        <v>2000</v>
      </c>
      <c r="G8" s="11" t="n">
        <v>1666</v>
      </c>
      <c r="H8" s="11" t="n">
        <v>1949</v>
      </c>
      <c r="I8" s="11" t="n">
        <v>1501</v>
      </c>
      <c r="J8" s="11" t="n">
        <v>2007</v>
      </c>
      <c r="K8" s="11" t="n">
        <v>2011</v>
      </c>
      <c r="L8" s="11" t="n">
        <v>2032</v>
      </c>
      <c r="M8" s="11" t="n">
        <v>2000</v>
      </c>
      <c r="N8" s="11" t="n">
        <v>2086</v>
      </c>
      <c r="O8" s="7" t="n">
        <f aca="false">SUM(D8:N8)</f>
        <v>21275</v>
      </c>
      <c r="P8" s="12" t="n">
        <f aca="false">O8/$O$31</f>
        <v>0.0374998237376088</v>
      </c>
      <c r="R8" s="13" t="n">
        <v>2013</v>
      </c>
      <c r="S8" s="13" t="s">
        <v>18</v>
      </c>
      <c r="T8" s="11" t="n">
        <v>52929</v>
      </c>
      <c r="U8" s="14" t="n">
        <f aca="false">T8/$T$15</f>
        <v>0.0932939210626507</v>
      </c>
      <c r="W8" s="8" t="n">
        <v>5</v>
      </c>
      <c r="X8" s="9" t="n">
        <v>2014</v>
      </c>
      <c r="Y8" s="10" t="n">
        <v>37112</v>
      </c>
      <c r="Z8" s="10" t="n">
        <v>948</v>
      </c>
      <c r="AA8" s="10" t="n">
        <v>15769</v>
      </c>
      <c r="AB8" s="10" t="n">
        <v>13594</v>
      </c>
      <c r="AC8" s="10" t="n">
        <v>6801</v>
      </c>
    </row>
    <row r="9" customFormat="false" ht="12.75" hidden="false" customHeight="true" outlineLevel="0" collapsed="false">
      <c r="C9" s="4" t="s">
        <v>19</v>
      </c>
      <c r="D9" s="11" t="n">
        <v>2012</v>
      </c>
      <c r="E9" s="11" t="n">
        <v>2010</v>
      </c>
      <c r="F9" s="11" t="n">
        <v>2001</v>
      </c>
      <c r="G9" s="11" t="n">
        <v>1666</v>
      </c>
      <c r="H9" s="11" t="n">
        <v>1964</v>
      </c>
      <c r="I9" s="11" t="n">
        <v>1509</v>
      </c>
      <c r="J9" s="11" t="n">
        <v>2006</v>
      </c>
      <c r="K9" s="11" t="n">
        <v>2040</v>
      </c>
      <c r="L9" s="11" t="n">
        <v>2026</v>
      </c>
      <c r="M9" s="11" t="n">
        <v>2010</v>
      </c>
      <c r="N9" s="11" t="n">
        <v>2064</v>
      </c>
      <c r="O9" s="7" t="n">
        <f aca="false">SUM(D9:N9)</f>
        <v>21308</v>
      </c>
      <c r="P9" s="12" t="n">
        <f aca="false">O9/$O$31</f>
        <v>0.03755799032672</v>
      </c>
      <c r="R9" s="13" t="n">
        <v>2014</v>
      </c>
      <c r="S9" s="13" t="s">
        <v>20</v>
      </c>
      <c r="T9" s="11" t="n">
        <v>40853</v>
      </c>
      <c r="U9" s="14" t="n">
        <f aca="false">T9/$T$15</f>
        <v>0.0720084746957711</v>
      </c>
      <c r="W9" s="8" t="n">
        <v>6</v>
      </c>
      <c r="X9" s="9" t="n">
        <v>2015</v>
      </c>
      <c r="Y9" s="10" t="n">
        <v>48653</v>
      </c>
      <c r="Z9" s="10" t="n">
        <v>1115</v>
      </c>
      <c r="AA9" s="10" t="n">
        <v>20339</v>
      </c>
      <c r="AB9" s="10" t="n">
        <v>18124</v>
      </c>
      <c r="AC9" s="10" t="n">
        <v>9075</v>
      </c>
    </row>
    <row r="10" customFormat="false" ht="12.75" hidden="false" customHeight="true" outlineLevel="0" collapsed="false">
      <c r="C10" s="4" t="s">
        <v>21</v>
      </c>
      <c r="D10" s="11" t="n">
        <v>2014</v>
      </c>
      <c r="E10" s="11" t="n">
        <v>2010</v>
      </c>
      <c r="F10" s="11" t="n">
        <v>2000</v>
      </c>
      <c r="G10" s="11" t="n">
        <v>1668</v>
      </c>
      <c r="H10" s="11" t="n">
        <v>1951</v>
      </c>
      <c r="I10" s="11" t="n">
        <v>1504</v>
      </c>
      <c r="J10" s="11" t="n">
        <v>2002</v>
      </c>
      <c r="K10" s="11" t="n">
        <v>2011</v>
      </c>
      <c r="L10" s="11" t="n">
        <v>2063</v>
      </c>
      <c r="M10" s="11" t="n">
        <v>2058</v>
      </c>
      <c r="N10" s="11" t="n">
        <v>2058</v>
      </c>
      <c r="O10" s="7" t="n">
        <f aca="false">SUM(D10:N10)</f>
        <v>21339</v>
      </c>
      <c r="P10" s="12" t="n">
        <f aca="false">O10/$O$31</f>
        <v>0.0376126316680063</v>
      </c>
      <c r="R10" s="13" t="n">
        <v>2015</v>
      </c>
      <c r="S10" s="13" t="s">
        <v>22</v>
      </c>
      <c r="T10" s="11" t="n">
        <v>54174</v>
      </c>
      <c r="U10" s="14" t="n">
        <f aca="false">T10/$T$15</f>
        <v>0.0954883878336647</v>
      </c>
      <c r="W10" s="8" t="n">
        <v>7</v>
      </c>
      <c r="X10" s="9" t="n">
        <v>2016</v>
      </c>
      <c r="Y10" s="10" t="n">
        <v>48911</v>
      </c>
      <c r="Z10" s="10" t="n">
        <v>1120</v>
      </c>
      <c r="AA10" s="10" t="n">
        <v>20147</v>
      </c>
      <c r="AB10" s="10" t="n">
        <v>18369</v>
      </c>
      <c r="AC10" s="10" t="n">
        <v>9275</v>
      </c>
    </row>
    <row r="11" customFormat="false" ht="12.75" hidden="false" customHeight="true" outlineLevel="0" collapsed="false">
      <c r="C11" s="4" t="s">
        <v>23</v>
      </c>
      <c r="D11" s="11" t="n">
        <v>2011</v>
      </c>
      <c r="E11" s="11" t="n">
        <v>2007</v>
      </c>
      <c r="F11" s="11" t="n">
        <v>2000</v>
      </c>
      <c r="G11" s="11" t="n">
        <v>1669</v>
      </c>
      <c r="H11" s="11" t="n">
        <v>1956</v>
      </c>
      <c r="I11" s="11" t="n">
        <v>1507</v>
      </c>
      <c r="J11" s="11" t="n">
        <v>2005</v>
      </c>
      <c r="K11" s="11" t="n">
        <v>1886</v>
      </c>
      <c r="L11" s="11" t="n">
        <v>1970</v>
      </c>
      <c r="M11" s="11" t="n">
        <v>2005</v>
      </c>
      <c r="N11" s="11" t="n">
        <v>2080</v>
      </c>
      <c r="O11" s="7" t="n">
        <f aca="false">SUM(D11:N11)</f>
        <v>21096</v>
      </c>
      <c r="P11" s="12" t="n">
        <f aca="false">O11/$O$31</f>
        <v>0.0371843140572782</v>
      </c>
      <c r="R11" s="13" t="n">
        <v>2016</v>
      </c>
      <c r="S11" s="13" t="s">
        <v>24</v>
      </c>
      <c r="T11" s="11" t="n">
        <v>53210</v>
      </c>
      <c r="U11" s="14" t="n">
        <f aca="false">T11/$T$15</f>
        <v>0.0937892183820523</v>
      </c>
      <c r="W11" s="8" t="n">
        <v>8</v>
      </c>
      <c r="X11" s="9" t="n">
        <v>2017</v>
      </c>
      <c r="Y11" s="10" t="n">
        <v>48305</v>
      </c>
      <c r="Z11" s="10" t="n">
        <v>1149</v>
      </c>
      <c r="AA11" s="10" t="n">
        <v>19875</v>
      </c>
      <c r="AB11" s="10" t="n">
        <v>18060</v>
      </c>
      <c r="AC11" s="10" t="n">
        <v>9221</v>
      </c>
    </row>
    <row r="12" customFormat="false" ht="12.75" hidden="false" customHeight="true" outlineLevel="0" collapsed="false">
      <c r="C12" s="4" t="s">
        <v>25</v>
      </c>
      <c r="D12" s="11" t="n">
        <v>2011</v>
      </c>
      <c r="E12" s="11" t="n">
        <v>2011</v>
      </c>
      <c r="F12" s="11" t="n">
        <v>2002</v>
      </c>
      <c r="G12" s="11" t="n">
        <v>1690</v>
      </c>
      <c r="H12" s="11" t="n">
        <v>1977</v>
      </c>
      <c r="I12" s="11" t="n">
        <v>1518</v>
      </c>
      <c r="J12" s="11" t="n">
        <v>2001</v>
      </c>
      <c r="K12" s="11" t="n">
        <v>1944</v>
      </c>
      <c r="L12" s="11" t="n">
        <v>2027</v>
      </c>
      <c r="M12" s="11" t="n">
        <v>2075</v>
      </c>
      <c r="N12" s="11" t="n">
        <v>2051</v>
      </c>
      <c r="O12" s="7" t="n">
        <f aca="false">SUM(D12:N12)</f>
        <v>21307</v>
      </c>
      <c r="P12" s="12" t="n">
        <f aca="false">O12/$O$31</f>
        <v>0.0375562277028075</v>
      </c>
      <c r="R12" s="13" t="n">
        <v>2017</v>
      </c>
      <c r="S12" s="13" t="s">
        <v>26</v>
      </c>
      <c r="T12" s="11" t="n">
        <v>53034</v>
      </c>
      <c r="U12" s="14" t="n">
        <f aca="false">T12/$T$15</f>
        <v>0.0934789965734591</v>
      </c>
      <c r="W12" s="8" t="n">
        <v>9</v>
      </c>
      <c r="X12" s="9" t="n">
        <v>2018</v>
      </c>
      <c r="Y12" s="10" t="n">
        <v>47708</v>
      </c>
      <c r="Z12" s="10" t="n">
        <v>1114</v>
      </c>
      <c r="AA12" s="10" t="n">
        <v>19321</v>
      </c>
      <c r="AB12" s="10" t="n">
        <v>17892</v>
      </c>
      <c r="AC12" s="10" t="n">
        <v>9381</v>
      </c>
    </row>
    <row r="13" customFormat="false" ht="12.75" hidden="false" customHeight="true" outlineLevel="0" collapsed="false">
      <c r="C13" s="4" t="s">
        <v>27</v>
      </c>
      <c r="D13" s="11" t="n">
        <v>2011</v>
      </c>
      <c r="E13" s="11" t="n">
        <v>2012</v>
      </c>
      <c r="F13" s="11" t="n">
        <v>2000</v>
      </c>
      <c r="G13" s="11" t="n">
        <v>1710</v>
      </c>
      <c r="H13" s="11" t="n">
        <v>1979</v>
      </c>
      <c r="I13" s="11" t="n">
        <v>1538</v>
      </c>
      <c r="J13" s="11" t="n">
        <v>2003</v>
      </c>
      <c r="K13" s="11" t="n">
        <v>2012</v>
      </c>
      <c r="L13" s="11" t="n">
        <v>2048</v>
      </c>
      <c r="M13" s="11" t="n">
        <v>2047</v>
      </c>
      <c r="N13" s="11" t="n">
        <v>2050</v>
      </c>
      <c r="O13" s="7" t="n">
        <f aca="false">SUM(D13:N13)</f>
        <v>21410</v>
      </c>
      <c r="P13" s="12" t="n">
        <f aca="false">O13/$O$31</f>
        <v>0.037737777965791</v>
      </c>
      <c r="R13" s="13" t="n">
        <v>2018</v>
      </c>
      <c r="S13" s="13" t="s">
        <v>28</v>
      </c>
      <c r="T13" s="11" t="n">
        <v>52395</v>
      </c>
      <c r="U13" s="14" t="n">
        <f aca="false">T13/$T$15</f>
        <v>0.0923526798933965</v>
      </c>
      <c r="W13" s="8" t="n">
        <v>10</v>
      </c>
      <c r="X13" s="9" t="n">
        <v>2019</v>
      </c>
      <c r="Y13" s="10" t="n">
        <v>47119</v>
      </c>
      <c r="Z13" s="10" t="n">
        <v>1096</v>
      </c>
      <c r="AA13" s="10" t="n">
        <v>18804</v>
      </c>
      <c r="AB13" s="10" t="n">
        <v>17658</v>
      </c>
      <c r="AC13" s="10" t="n">
        <v>9561</v>
      </c>
    </row>
    <row r="14" customFormat="false" ht="12.75" hidden="false" customHeight="true" outlineLevel="0" collapsed="false">
      <c r="C14" s="4" t="s">
        <v>29</v>
      </c>
      <c r="D14" s="11" t="n">
        <v>2009</v>
      </c>
      <c r="E14" s="11" t="n">
        <v>2011</v>
      </c>
      <c r="F14" s="11" t="n">
        <v>2002</v>
      </c>
      <c r="G14" s="11" t="n">
        <v>1667</v>
      </c>
      <c r="H14" s="11" t="n">
        <v>1953</v>
      </c>
      <c r="I14" s="11" t="n">
        <v>1517</v>
      </c>
      <c r="J14" s="11" t="n">
        <v>2000</v>
      </c>
      <c r="K14" s="11" t="n">
        <v>1919</v>
      </c>
      <c r="L14" s="11" t="n">
        <v>2063</v>
      </c>
      <c r="M14" s="11" t="n">
        <v>2002</v>
      </c>
      <c r="N14" s="11" t="n">
        <v>2064</v>
      </c>
      <c r="O14" s="7" t="n">
        <f aca="false">SUM(D14:N14)</f>
        <v>21207</v>
      </c>
      <c r="P14" s="12" t="n">
        <f aca="false">O14/$O$31</f>
        <v>0.0373799653115614</v>
      </c>
      <c r="R14" s="13" t="n">
        <v>2019</v>
      </c>
      <c r="S14" s="13" t="s">
        <v>30</v>
      </c>
      <c r="T14" s="11" t="n">
        <v>52443</v>
      </c>
      <c r="U14" s="14" t="n">
        <f aca="false">T14/$T$15</f>
        <v>0.0924372858411946</v>
      </c>
    </row>
    <row r="15" customFormat="false" ht="12.75" hidden="false" customHeight="true" outlineLevel="0" collapsed="false">
      <c r="C15" s="4" t="s">
        <v>31</v>
      </c>
      <c r="D15" s="11" t="n">
        <v>2010</v>
      </c>
      <c r="E15" s="11" t="n">
        <v>2004</v>
      </c>
      <c r="F15" s="11" t="n">
        <v>2000</v>
      </c>
      <c r="G15" s="11" t="n">
        <v>1650</v>
      </c>
      <c r="H15" s="11" t="n">
        <v>1949</v>
      </c>
      <c r="I15" s="11" t="n">
        <v>1500</v>
      </c>
      <c r="J15" s="11" t="n">
        <v>2011</v>
      </c>
      <c r="K15" s="11" t="n">
        <v>1880</v>
      </c>
      <c r="L15" s="11" t="n">
        <v>1439</v>
      </c>
      <c r="M15" s="11" t="n">
        <v>1333</v>
      </c>
      <c r="N15" s="11" t="n">
        <v>973</v>
      </c>
      <c r="O15" s="7" t="n">
        <f aca="false">SUM(D15:N15)</f>
        <v>18749</v>
      </c>
      <c r="P15" s="12" t="n">
        <f aca="false">O15/$O$31</f>
        <v>0.0330474357347321</v>
      </c>
      <c r="R15" s="15" t="s">
        <v>6</v>
      </c>
      <c r="S15" s="6"/>
      <c r="T15" s="7" t="n">
        <f aca="false">SUM(T4:T14)</f>
        <v>567336</v>
      </c>
      <c r="U15" s="14" t="n">
        <f aca="false">T15/$T$15</f>
        <v>1</v>
      </c>
    </row>
    <row r="16" customFormat="false" ht="12.75" hidden="false" customHeight="true" outlineLevel="0" collapsed="false">
      <c r="C16" s="4" t="s">
        <v>32</v>
      </c>
      <c r="D16" s="11" t="n">
        <v>2012</v>
      </c>
      <c r="E16" s="11" t="n">
        <v>2007</v>
      </c>
      <c r="F16" s="11" t="n">
        <v>2001</v>
      </c>
      <c r="G16" s="11" t="n">
        <v>1668</v>
      </c>
      <c r="H16" s="11" t="n">
        <v>1978</v>
      </c>
      <c r="I16" s="11" t="n">
        <v>1518</v>
      </c>
      <c r="J16" s="11" t="n">
        <v>2005</v>
      </c>
      <c r="K16" s="11" t="n">
        <v>2017</v>
      </c>
      <c r="L16" s="11" t="n">
        <v>2056</v>
      </c>
      <c r="M16" s="11" t="n">
        <v>2051</v>
      </c>
      <c r="N16" s="11" t="n">
        <v>2064</v>
      </c>
      <c r="O16" s="7" t="n">
        <f aca="false">SUM(D16:N16)</f>
        <v>21377</v>
      </c>
      <c r="P16" s="12" t="n">
        <f aca="false">O16/$O$31</f>
        <v>0.0376796113766798</v>
      </c>
      <c r="W16" s="8"/>
      <c r="X16" s="8"/>
      <c r="Y16" s="8"/>
      <c r="Z16" s="8"/>
      <c r="AA16" s="8"/>
      <c r="AB16" s="8"/>
      <c r="AC16" s="8"/>
    </row>
    <row r="17" customFormat="false" ht="12.75" hidden="false" customHeight="true" outlineLevel="0" collapsed="false">
      <c r="C17" s="4" t="s">
        <v>33</v>
      </c>
      <c r="D17" s="11" t="n">
        <v>2021</v>
      </c>
      <c r="E17" s="11" t="n">
        <v>2098</v>
      </c>
      <c r="F17" s="11" t="n">
        <v>2015</v>
      </c>
      <c r="G17" s="11" t="n">
        <v>1629</v>
      </c>
      <c r="H17" s="11" t="n">
        <v>1959</v>
      </c>
      <c r="I17" s="11" t="n">
        <v>1502</v>
      </c>
      <c r="J17" s="11" t="n">
        <v>2006</v>
      </c>
      <c r="K17" s="11" t="n">
        <v>2014</v>
      </c>
      <c r="L17" s="11" t="n">
        <v>1646</v>
      </c>
      <c r="M17" s="11" t="n">
        <v>1601</v>
      </c>
      <c r="N17" s="11" t="n">
        <v>1953</v>
      </c>
      <c r="O17" s="7" t="n">
        <f aca="false">SUM(D17:N17)</f>
        <v>20444</v>
      </c>
      <c r="P17" s="12" t="n">
        <f aca="false">O17/$O$31</f>
        <v>0.0360350832663536</v>
      </c>
      <c r="W17" s="8"/>
      <c r="X17" s="16"/>
      <c r="Y17" s="16"/>
      <c r="Z17" s="17" t="n">
        <f aca="false">Z3/$Y$3</f>
        <v>0.032958456735772</v>
      </c>
      <c r="AA17" s="17" t="n">
        <f aca="false">AA3/$Y$3</f>
        <v>0.493816537260866</v>
      </c>
      <c r="AB17" s="17" t="n">
        <f aca="false">AB3/$Y$3</f>
        <v>0.331485631953894</v>
      </c>
      <c r="AC17" s="17" t="n">
        <f aca="false">AC3/$Y$3</f>
        <v>0.141739374049468</v>
      </c>
    </row>
    <row r="18" customFormat="false" ht="12.75" hidden="false" customHeight="true" outlineLevel="0" collapsed="false">
      <c r="C18" s="4" t="s">
        <v>34</v>
      </c>
      <c r="D18" s="11" t="n">
        <v>2024</v>
      </c>
      <c r="E18" s="11" t="n">
        <v>2006</v>
      </c>
      <c r="F18" s="11" t="n">
        <v>2000</v>
      </c>
      <c r="G18" s="11" t="n">
        <v>1698</v>
      </c>
      <c r="H18" s="11" t="n">
        <v>1956</v>
      </c>
      <c r="I18" s="11" t="n">
        <v>1509</v>
      </c>
      <c r="J18" s="11" t="n">
        <v>2017</v>
      </c>
      <c r="K18" s="11" t="n">
        <v>2009</v>
      </c>
      <c r="L18" s="11" t="n">
        <v>2018</v>
      </c>
      <c r="M18" s="11" t="n">
        <v>2048</v>
      </c>
      <c r="N18" s="11" t="n">
        <v>2076</v>
      </c>
      <c r="O18" s="7" t="n">
        <f aca="false">SUM(D18:N18)</f>
        <v>21361</v>
      </c>
      <c r="P18" s="12" t="n">
        <f aca="false">O18/$O$31</f>
        <v>0.0376514093940804</v>
      </c>
      <c r="W18" s="8"/>
      <c r="X18" s="16"/>
      <c r="Y18" s="16"/>
      <c r="Z18" s="16"/>
      <c r="AA18" s="16"/>
      <c r="AB18" s="16"/>
      <c r="AC18" s="16"/>
    </row>
    <row r="19" customFormat="false" ht="12.75" hidden="false" customHeight="true" outlineLevel="0" collapsed="false">
      <c r="C19" s="4" t="s">
        <v>35</v>
      </c>
      <c r="D19" s="11" t="n">
        <v>2012</v>
      </c>
      <c r="E19" s="11" t="n">
        <v>2009</v>
      </c>
      <c r="F19" s="11" t="n">
        <v>2002</v>
      </c>
      <c r="G19" s="11" t="n">
        <v>1692</v>
      </c>
      <c r="H19" s="11" t="n">
        <v>1960</v>
      </c>
      <c r="I19" s="11" t="n">
        <v>1514</v>
      </c>
      <c r="J19" s="11" t="n">
        <v>2002</v>
      </c>
      <c r="K19" s="11" t="n">
        <v>2034</v>
      </c>
      <c r="L19" s="11" t="n">
        <v>2070</v>
      </c>
      <c r="M19" s="11" t="n">
        <v>2018</v>
      </c>
      <c r="N19" s="11" t="n">
        <v>1470</v>
      </c>
      <c r="O19" s="7" t="n">
        <f aca="false">SUM(D19:N19)</f>
        <v>20783</v>
      </c>
      <c r="P19" s="12" t="n">
        <f aca="false">O19/$O$31</f>
        <v>0.0366326127726779</v>
      </c>
      <c r="W19" s="8"/>
      <c r="X19" s="16"/>
      <c r="Y19" s="16"/>
      <c r="Z19" s="16"/>
      <c r="AA19" s="16"/>
      <c r="AB19" s="16"/>
      <c r="AC19" s="16"/>
      <c r="AM19" s="18"/>
      <c r="AN19" s="19"/>
      <c r="AO19" s="19"/>
      <c r="AP19" s="19"/>
      <c r="AQ19" s="19"/>
      <c r="AR19" s="19"/>
    </row>
    <row r="20" customFormat="false" ht="12.75" hidden="false" customHeight="true" outlineLevel="0" collapsed="false">
      <c r="C20" s="4" t="s">
        <v>36</v>
      </c>
      <c r="D20" s="11" t="n">
        <v>2010</v>
      </c>
      <c r="E20" s="11" t="n">
        <v>2005</v>
      </c>
      <c r="F20" s="11" t="n">
        <v>2016</v>
      </c>
      <c r="G20" s="11" t="n">
        <v>1665</v>
      </c>
      <c r="H20" s="11" t="n">
        <v>1949</v>
      </c>
      <c r="I20" s="11" t="n">
        <v>1506</v>
      </c>
      <c r="J20" s="11" t="n">
        <v>2013</v>
      </c>
      <c r="K20" s="11" t="n">
        <v>2035</v>
      </c>
      <c r="L20" s="11" t="n">
        <v>2067</v>
      </c>
      <c r="M20" s="11" t="n">
        <v>2040</v>
      </c>
      <c r="N20" s="11" t="n">
        <v>2058</v>
      </c>
      <c r="O20" s="7" t="n">
        <f aca="false">SUM(D20:N20)</f>
        <v>21364</v>
      </c>
      <c r="P20" s="12" t="n">
        <f aca="false">O20/$O$31</f>
        <v>0.0376566972658178</v>
      </c>
      <c r="W20" s="8"/>
      <c r="X20" s="16"/>
      <c r="Y20" s="16"/>
      <c r="Z20" s="17" t="n">
        <f aca="false">Z13/$Y$13</f>
        <v>0.0232602559477069</v>
      </c>
      <c r="AA20" s="17" t="n">
        <f aca="false">AA13/$Y$13</f>
        <v>0.399074683248796</v>
      </c>
      <c r="AB20" s="17" t="n">
        <f aca="false">AB13/$Y$13</f>
        <v>0.374753284237781</v>
      </c>
      <c r="AC20" s="17" t="n">
        <f aca="false">AC13/$Y$13</f>
        <v>0.202911776565717</v>
      </c>
    </row>
    <row r="21" customFormat="false" ht="12.75" hidden="false" customHeight="true" outlineLevel="0" collapsed="false">
      <c r="C21" s="4" t="s">
        <v>37</v>
      </c>
      <c r="D21" s="11" t="n">
        <v>2025</v>
      </c>
      <c r="E21" s="11" t="n">
        <v>2008</v>
      </c>
      <c r="F21" s="11" t="n">
        <v>2000</v>
      </c>
      <c r="G21" s="11" t="n">
        <v>1668</v>
      </c>
      <c r="H21" s="11" t="n">
        <v>1954</v>
      </c>
      <c r="I21" s="11" t="n">
        <v>1513</v>
      </c>
      <c r="J21" s="11" t="n">
        <v>2004</v>
      </c>
      <c r="K21" s="11" t="n">
        <v>1897</v>
      </c>
      <c r="L21" s="11" t="n">
        <v>1846</v>
      </c>
      <c r="M21" s="11" t="n">
        <v>2048</v>
      </c>
      <c r="N21" s="11" t="n">
        <v>1926</v>
      </c>
      <c r="O21" s="7" t="n">
        <f aca="false">SUM(D21:N21)</f>
        <v>20889</v>
      </c>
      <c r="P21" s="12" t="n">
        <f aca="false">O21/$O$31</f>
        <v>0.0368194509073988</v>
      </c>
      <c r="W21" s="8"/>
      <c r="X21" s="16"/>
      <c r="Y21" s="16"/>
      <c r="Z21" s="16"/>
      <c r="AA21" s="16"/>
      <c r="AB21" s="16"/>
      <c r="AC21" s="16"/>
    </row>
    <row r="22" customFormat="false" ht="12.75" hidden="false" customHeight="true" outlineLevel="0" collapsed="false">
      <c r="C22" s="4" t="s">
        <v>38</v>
      </c>
      <c r="D22" s="11" t="n">
        <v>2010</v>
      </c>
      <c r="E22" s="11" t="n">
        <v>2005</v>
      </c>
      <c r="F22" s="11" t="n">
        <v>2016</v>
      </c>
      <c r="G22" s="11" t="n">
        <v>1671</v>
      </c>
      <c r="H22" s="11" t="n">
        <v>1951</v>
      </c>
      <c r="I22" s="11" t="n">
        <v>1505</v>
      </c>
      <c r="J22" s="11" t="n">
        <v>2010</v>
      </c>
      <c r="K22" s="11" t="n">
        <v>2031</v>
      </c>
      <c r="L22" s="11" t="n">
        <v>2053</v>
      </c>
      <c r="M22" s="11" t="n">
        <v>2066</v>
      </c>
      <c r="N22" s="11" t="n">
        <v>2053</v>
      </c>
      <c r="O22" s="7" t="n">
        <f aca="false">SUM(D22:N22)</f>
        <v>21371</v>
      </c>
      <c r="P22" s="12" t="n">
        <f aca="false">O22/$O$31</f>
        <v>0.037669035633205</v>
      </c>
      <c r="W22" s="8"/>
      <c r="X22" s="16"/>
      <c r="Y22" s="16"/>
      <c r="Z22" s="16"/>
      <c r="AA22" s="16"/>
      <c r="AB22" s="16"/>
      <c r="AC22" s="16"/>
    </row>
    <row r="23" customFormat="false" ht="12.75" hidden="false" customHeight="true" outlineLevel="0" collapsed="false">
      <c r="C23" s="4" t="s">
        <v>39</v>
      </c>
      <c r="D23" s="11" t="n">
        <v>2023</v>
      </c>
      <c r="E23" s="11" t="n">
        <v>2016</v>
      </c>
      <c r="F23" s="11" t="n">
        <v>2002</v>
      </c>
      <c r="G23" s="11" t="n">
        <v>1662</v>
      </c>
      <c r="H23" s="11" t="n">
        <v>1971</v>
      </c>
      <c r="I23" s="11" t="n">
        <v>1517</v>
      </c>
      <c r="J23" s="11" t="n">
        <v>2011</v>
      </c>
      <c r="K23" s="11" t="n">
        <v>1806</v>
      </c>
      <c r="L23" s="11" t="n">
        <v>1831</v>
      </c>
      <c r="M23" s="11" t="n">
        <v>1461</v>
      </c>
      <c r="N23" s="11" t="n">
        <v>1812</v>
      </c>
      <c r="O23" s="7" t="n">
        <f aca="false">SUM(D23:N23)</f>
        <v>20112</v>
      </c>
      <c r="P23" s="12" t="n">
        <f aca="false">O23/$O$31</f>
        <v>0.0354498921274166</v>
      </c>
      <c r="W23" s="8"/>
      <c r="X23" s="16"/>
      <c r="Y23" s="16"/>
      <c r="Z23" s="16"/>
      <c r="AA23" s="16"/>
      <c r="AB23" s="16"/>
      <c r="AC23" s="16"/>
    </row>
    <row r="24" customFormat="false" ht="12.75" hidden="false" customHeight="true" outlineLevel="0" collapsed="false">
      <c r="C24" s="4" t="s">
        <v>40</v>
      </c>
      <c r="D24" s="11" t="n">
        <v>2011</v>
      </c>
      <c r="E24" s="11" t="n">
        <v>2007</v>
      </c>
      <c r="F24" s="11" t="n">
        <v>2004</v>
      </c>
      <c r="G24" s="11" t="n">
        <v>1690</v>
      </c>
      <c r="H24" s="11" t="n">
        <v>1980</v>
      </c>
      <c r="I24" s="11" t="n">
        <v>1537</v>
      </c>
      <c r="J24" s="11" t="n">
        <v>2012</v>
      </c>
      <c r="K24" s="11" t="n">
        <v>1934</v>
      </c>
      <c r="L24" s="11" t="n">
        <v>2031</v>
      </c>
      <c r="M24" s="11" t="n">
        <v>2062</v>
      </c>
      <c r="N24" s="11" t="n">
        <v>2059</v>
      </c>
      <c r="O24" s="7" t="n">
        <f aca="false">SUM(D24:N24)</f>
        <v>21327</v>
      </c>
      <c r="P24" s="12" t="n">
        <f aca="false">O24/$O$31</f>
        <v>0.0375914801810567</v>
      </c>
      <c r="W24" s="8"/>
      <c r="X24" s="16"/>
      <c r="Y24" s="16"/>
      <c r="Z24" s="17"/>
      <c r="AA24" s="17"/>
      <c r="AB24" s="17"/>
      <c r="AC24" s="17"/>
    </row>
    <row r="25" customFormat="false" ht="12.75" hidden="false" customHeight="true" outlineLevel="0" collapsed="false">
      <c r="C25" s="4" t="s">
        <v>41</v>
      </c>
      <c r="D25" s="11" t="n">
        <v>2020</v>
      </c>
      <c r="E25" s="11" t="n">
        <v>2009</v>
      </c>
      <c r="F25" s="11" t="n">
        <v>2001</v>
      </c>
      <c r="G25" s="11" t="n">
        <v>1685</v>
      </c>
      <c r="H25" s="11" t="n">
        <v>1960</v>
      </c>
      <c r="I25" s="11" t="n">
        <v>1533</v>
      </c>
      <c r="J25" s="11" t="n">
        <v>2002</v>
      </c>
      <c r="K25" s="11" t="n">
        <v>1922</v>
      </c>
      <c r="L25" s="11" t="n">
        <v>2048</v>
      </c>
      <c r="M25" s="11" t="n">
        <v>2030</v>
      </c>
      <c r="N25" s="11" t="n">
        <v>2056</v>
      </c>
      <c r="O25" s="7" t="n">
        <f aca="false">SUM(D25:N25)</f>
        <v>21266</v>
      </c>
      <c r="P25" s="12" t="n">
        <f aca="false">O25/$O$31</f>
        <v>0.0374839601223966</v>
      </c>
      <c r="Q25" s="20"/>
      <c r="R25" s="20"/>
      <c r="S25" s="20"/>
      <c r="T25" s="20"/>
      <c r="U25" s="20"/>
      <c r="V25" s="20"/>
      <c r="W25" s="8"/>
      <c r="X25" s="16"/>
      <c r="Y25" s="16"/>
      <c r="Z25" s="16"/>
      <c r="AA25" s="16"/>
      <c r="AB25" s="16"/>
      <c r="AC25" s="16"/>
    </row>
    <row r="26" customFormat="false" ht="12.75" hidden="false" customHeight="true" outlineLevel="0" collapsed="false">
      <c r="C26" s="4" t="s">
        <v>42</v>
      </c>
      <c r="D26" s="11" t="n">
        <v>2011</v>
      </c>
      <c r="E26" s="11" t="n">
        <v>2021</v>
      </c>
      <c r="F26" s="11" t="n">
        <v>2009</v>
      </c>
      <c r="G26" s="11" t="n">
        <v>1675</v>
      </c>
      <c r="H26" s="11" t="n">
        <v>1942</v>
      </c>
      <c r="I26" s="11" t="n">
        <v>1512</v>
      </c>
      <c r="J26" s="11" t="n">
        <v>2005</v>
      </c>
      <c r="K26" s="11" t="n">
        <v>1934</v>
      </c>
      <c r="L26" s="11" t="n">
        <v>2051</v>
      </c>
      <c r="M26" s="11" t="n">
        <v>2004</v>
      </c>
      <c r="N26" s="11" t="n">
        <v>2065</v>
      </c>
      <c r="O26" s="7" t="n">
        <f aca="false">SUM(D26:N26)</f>
        <v>21229</v>
      </c>
      <c r="P26" s="12" t="n">
        <f aca="false">O26/$O$31</f>
        <v>0.0374187430376355</v>
      </c>
      <c r="W26" s="8"/>
      <c r="X26" s="16"/>
      <c r="Y26" s="16"/>
      <c r="Z26" s="16"/>
      <c r="AA26" s="16"/>
      <c r="AB26" s="16"/>
      <c r="AC26" s="16"/>
    </row>
    <row r="27" customFormat="false" ht="12.75" hidden="false" customHeight="true" outlineLevel="0" collapsed="false">
      <c r="C27" s="4" t="s">
        <v>43</v>
      </c>
      <c r="D27" s="11" t="n">
        <v>2010</v>
      </c>
      <c r="E27" s="11" t="n">
        <v>2008</v>
      </c>
      <c r="F27" s="11" t="n">
        <v>2001</v>
      </c>
      <c r="G27" s="11" t="n">
        <v>1737</v>
      </c>
      <c r="H27" s="11" t="n">
        <v>1999</v>
      </c>
      <c r="I27" s="11" t="n">
        <v>1535</v>
      </c>
      <c r="J27" s="11" t="n">
        <v>2002</v>
      </c>
      <c r="K27" s="11" t="n">
        <v>2034</v>
      </c>
      <c r="L27" s="11" t="n">
        <v>2020</v>
      </c>
      <c r="M27" s="11" t="n">
        <v>2052</v>
      </c>
      <c r="N27" s="11" t="n">
        <v>2052</v>
      </c>
      <c r="O27" s="7" t="n">
        <f aca="false">SUM(D27:N27)</f>
        <v>21450</v>
      </c>
      <c r="P27" s="12" t="n">
        <f aca="false">O27/$O$31</f>
        <v>0.0378082829222894</v>
      </c>
      <c r="W27" s="8"/>
      <c r="X27" s="16"/>
      <c r="Y27" s="16"/>
      <c r="Z27" s="16"/>
      <c r="AA27" s="16"/>
      <c r="AB27" s="16"/>
      <c r="AC27" s="16"/>
    </row>
    <row r="28" customFormat="false" ht="12.75" hidden="false" customHeight="true" outlineLevel="0" collapsed="false">
      <c r="C28" s="4" t="s">
        <v>44</v>
      </c>
      <c r="D28" s="11" t="n">
        <v>2011</v>
      </c>
      <c r="E28" s="11" t="n">
        <v>2010</v>
      </c>
      <c r="F28" s="11" t="n">
        <v>2001</v>
      </c>
      <c r="G28" s="11" t="n">
        <v>1667</v>
      </c>
      <c r="H28" s="11" t="n">
        <v>1954</v>
      </c>
      <c r="I28" s="11" t="n">
        <v>1500</v>
      </c>
      <c r="J28" s="11" t="n">
        <v>2001</v>
      </c>
      <c r="K28" s="11" t="n">
        <v>2001</v>
      </c>
      <c r="L28" s="11" t="n">
        <v>2041</v>
      </c>
      <c r="M28" s="11" t="n">
        <v>2017</v>
      </c>
      <c r="N28" s="11" t="n">
        <v>2075</v>
      </c>
      <c r="O28" s="7" t="n">
        <f aca="false">SUM(D28:N28)</f>
        <v>21278</v>
      </c>
      <c r="P28" s="12" t="n">
        <f aca="false">O28/$O$31</f>
        <v>0.0375051116093461</v>
      </c>
    </row>
    <row r="29" customFormat="false" ht="12.75" hidden="false" customHeight="true" outlineLevel="0" collapsed="false">
      <c r="C29" s="4" t="s">
        <v>45</v>
      </c>
      <c r="D29" s="11" t="n">
        <v>2019</v>
      </c>
      <c r="E29" s="11" t="n">
        <v>2010</v>
      </c>
      <c r="F29" s="11" t="n">
        <v>2000</v>
      </c>
      <c r="G29" s="11" t="n">
        <v>1679</v>
      </c>
      <c r="H29" s="11" t="n">
        <v>1966</v>
      </c>
      <c r="I29" s="11" t="n">
        <v>1511</v>
      </c>
      <c r="J29" s="11" t="n">
        <v>2001</v>
      </c>
      <c r="K29" s="11" t="n">
        <v>2003</v>
      </c>
      <c r="L29" s="11" t="n">
        <v>2055</v>
      </c>
      <c r="M29" s="11" t="n">
        <v>2002</v>
      </c>
      <c r="N29" s="11" t="n">
        <v>2051</v>
      </c>
      <c r="O29" s="7" t="n">
        <f aca="false">SUM(D29:N29)</f>
        <v>21297</v>
      </c>
      <c r="P29" s="12" t="n">
        <f aca="false">O29/$O$31</f>
        <v>0.0375386014636829</v>
      </c>
    </row>
    <row r="30" customFormat="false" ht="12.75" hidden="false" customHeight="true" outlineLevel="0" collapsed="false">
      <c r="C30" s="4" t="s">
        <v>46</v>
      </c>
      <c r="D30" s="11" t="n">
        <v>2010</v>
      </c>
      <c r="E30" s="11" t="n">
        <v>2004</v>
      </c>
      <c r="F30" s="11" t="n">
        <v>2002</v>
      </c>
      <c r="G30" s="11" t="n">
        <v>1700</v>
      </c>
      <c r="H30" s="11" t="n">
        <v>1966</v>
      </c>
      <c r="I30" s="11" t="n">
        <v>1513</v>
      </c>
      <c r="J30" s="11" t="n">
        <v>2007</v>
      </c>
      <c r="K30" s="11" t="n">
        <v>1966</v>
      </c>
      <c r="L30" s="11" t="n">
        <v>1906</v>
      </c>
      <c r="M30" s="11" t="n">
        <v>2092</v>
      </c>
      <c r="N30" s="11" t="n">
        <v>2054</v>
      </c>
      <c r="O30" s="7" t="n">
        <f aca="false">SUM(D30:N30)</f>
        <v>21220</v>
      </c>
      <c r="P30" s="12" t="n">
        <f aca="false">O30/$O$31</f>
        <v>0.0374028794224234</v>
      </c>
    </row>
    <row r="31" customFormat="false" ht="12.75" hidden="false" customHeight="true" outlineLevel="0" collapsed="false">
      <c r="C31" s="21"/>
      <c r="D31" s="7" t="n">
        <f aca="false">SUM(D4:D30)</f>
        <v>54367</v>
      </c>
      <c r="E31" s="7" t="n">
        <f aca="false">SUM(E4:E30)</f>
        <v>54339</v>
      </c>
      <c r="F31" s="7" t="n">
        <f aca="false">SUM(F4:F30)</f>
        <v>54144</v>
      </c>
      <c r="G31" s="7" t="n">
        <f aca="false">SUM(G4:G30)</f>
        <v>45448</v>
      </c>
      <c r="H31" s="7" t="n">
        <f aca="false">SUM(H4:H30)</f>
        <v>52929</v>
      </c>
      <c r="I31" s="7" t="n">
        <f aca="false">SUM(I4:I30)</f>
        <v>40853</v>
      </c>
      <c r="J31" s="7" t="n">
        <f aca="false">SUM(J4:J30)</f>
        <v>54174</v>
      </c>
      <c r="K31" s="7" t="n">
        <f aca="false">SUM(K4:K30)</f>
        <v>53210</v>
      </c>
      <c r="L31" s="7" t="n">
        <f aca="false">SUM(L4:L30)</f>
        <v>53034</v>
      </c>
      <c r="M31" s="7" t="n">
        <f aca="false">SUM(M4:M30)</f>
        <v>52395</v>
      </c>
      <c r="N31" s="7" t="n">
        <f aca="false">SUM(N4:N30)</f>
        <v>52443</v>
      </c>
      <c r="O31" s="7" t="n">
        <f aca="false">SUM(D31:N31)</f>
        <v>567336</v>
      </c>
      <c r="P31" s="12" t="n">
        <f aca="false">O31/$O$31</f>
        <v>1</v>
      </c>
    </row>
    <row r="32" customFormat="false" ht="12.75" hidden="false" customHeight="true" outlineLevel="0" collapsed="false">
      <c r="C32" s="22"/>
      <c r="D32" s="12" t="n">
        <f aca="false">D31/$O$31</f>
        <v>0.0958285742487697</v>
      </c>
      <c r="E32" s="12" t="n">
        <f aca="false">E31/$O$31</f>
        <v>0.0957792207792208</v>
      </c>
      <c r="F32" s="12" t="n">
        <f aca="false">F31/$O$31</f>
        <v>0.0954355091162909</v>
      </c>
      <c r="G32" s="12" t="n">
        <f aca="false">G31/$O$31</f>
        <v>0.0801077315735296</v>
      </c>
      <c r="H32" s="12" t="n">
        <f aca="false">H31/$O$31</f>
        <v>0.0932939210626507</v>
      </c>
      <c r="I32" s="12" t="n">
        <f aca="false">I31/$O$31</f>
        <v>0.0720084746957711</v>
      </c>
      <c r="J32" s="12" t="n">
        <f aca="false">J31/$O$31</f>
        <v>0.0954883878336647</v>
      </c>
      <c r="K32" s="12" t="n">
        <f aca="false">K31/$O$31</f>
        <v>0.0937892183820523</v>
      </c>
      <c r="L32" s="12" t="n">
        <f aca="false">L31/$O$31</f>
        <v>0.0934789965734591</v>
      </c>
      <c r="M32" s="12" t="n">
        <f aca="false">M31/$O$31</f>
        <v>0.0923526798933965</v>
      </c>
      <c r="N32" s="12" t="n">
        <f aca="false">N31/$O$31</f>
        <v>0.0924372858411946</v>
      </c>
      <c r="O32" s="12" t="n">
        <f aca="false">O31/$O$31</f>
        <v>1</v>
      </c>
      <c r="P32" s="6"/>
    </row>
    <row r="35" customFormat="false" ht="12.75" hidden="false" customHeight="true" outlineLevel="0" collapsed="false">
      <c r="D35" s="7" t="n">
        <f aca="false">SUM(D39:D92)</f>
        <v>54367</v>
      </c>
      <c r="E35" s="7" t="n">
        <f aca="false">SUM(E39:E92)</f>
        <v>54339</v>
      </c>
      <c r="F35" s="7" t="n">
        <f aca="false">SUM(F39:F92)</f>
        <v>54144</v>
      </c>
      <c r="G35" s="7" t="n">
        <f aca="false">SUM(G39:G92)</f>
        <v>45448</v>
      </c>
      <c r="H35" s="7" t="n">
        <f aca="false">SUM(H39:H92)</f>
        <v>52929</v>
      </c>
      <c r="I35" s="7" t="n">
        <f aca="false">SUM(I39:I92)</f>
        <v>40853</v>
      </c>
      <c r="J35" s="7" t="n">
        <f aca="false">SUM(J39:J92)</f>
        <v>54174</v>
      </c>
      <c r="K35" s="7" t="n">
        <f aca="false">SUM(K39:K92)</f>
        <v>53210</v>
      </c>
      <c r="L35" s="7" t="n">
        <f aca="false">SUM(L39:L92)</f>
        <v>53034</v>
      </c>
      <c r="M35" s="7" t="n">
        <f aca="false">SUM(M39:M92)</f>
        <v>52395</v>
      </c>
      <c r="N35" s="7" t="n">
        <f aca="false">SUM(N39:N92)</f>
        <v>52443</v>
      </c>
      <c r="O35" s="7" t="n">
        <f aca="false">SUM(O39:O92)</f>
        <v>0</v>
      </c>
    </row>
    <row r="38" customFormat="false" ht="12.75" hidden="false" customHeight="true" outlineLevel="0" collapsed="false">
      <c r="B38" s="6"/>
      <c r="C38" s="22"/>
      <c r="D38" s="5" t="n">
        <v>2009</v>
      </c>
      <c r="E38" s="5" t="n">
        <v>2010</v>
      </c>
      <c r="F38" s="5" t="n">
        <v>2011</v>
      </c>
      <c r="G38" s="5" t="n">
        <v>2012</v>
      </c>
      <c r="H38" s="5" t="n">
        <v>2013</v>
      </c>
      <c r="I38" s="5" t="n">
        <v>2014</v>
      </c>
      <c r="J38" s="5" t="n">
        <v>2015</v>
      </c>
      <c r="K38" s="5" t="n">
        <v>2016</v>
      </c>
      <c r="L38" s="5" t="n">
        <v>2017</v>
      </c>
      <c r="M38" s="5" t="n">
        <v>2018</v>
      </c>
      <c r="N38" s="5" t="n">
        <v>2019</v>
      </c>
      <c r="O38" s="5"/>
    </row>
    <row r="39" customFormat="false" ht="12.75" hidden="false" customHeight="true" outlineLevel="0" collapsed="false">
      <c r="B39" s="23" t="s">
        <v>9</v>
      </c>
      <c r="C39" s="24" t="s">
        <v>47</v>
      </c>
      <c r="D39" s="25" t="n">
        <v>799</v>
      </c>
      <c r="E39" s="25" t="n">
        <v>744</v>
      </c>
      <c r="F39" s="25" t="n">
        <v>762</v>
      </c>
      <c r="G39" s="25" t="n">
        <v>609</v>
      </c>
      <c r="H39" s="25" t="n">
        <v>762</v>
      </c>
      <c r="I39" s="25" t="n">
        <v>536</v>
      </c>
      <c r="J39" s="25" t="n">
        <v>745</v>
      </c>
      <c r="K39" s="25" t="n">
        <v>765</v>
      </c>
      <c r="L39" s="25" t="n">
        <v>706</v>
      </c>
      <c r="M39" s="25" t="n">
        <v>668</v>
      </c>
      <c r="N39" s="25" t="n">
        <v>702</v>
      </c>
    </row>
    <row r="40" customFormat="false" ht="12.75" hidden="false" customHeight="true" outlineLevel="0" collapsed="false">
      <c r="B40" s="23"/>
      <c r="C40" s="24" t="s">
        <v>48</v>
      </c>
      <c r="D40" s="25" t="n">
        <v>1215</v>
      </c>
      <c r="E40" s="25" t="n">
        <v>1262</v>
      </c>
      <c r="F40" s="25" t="n">
        <v>1241</v>
      </c>
      <c r="G40" s="25" t="n">
        <v>1068</v>
      </c>
      <c r="H40" s="25" t="n">
        <v>1180</v>
      </c>
      <c r="I40" s="25" t="n">
        <v>967</v>
      </c>
      <c r="J40" s="25" t="n">
        <v>1260</v>
      </c>
      <c r="K40" s="25" t="n">
        <v>1250</v>
      </c>
      <c r="L40" s="25" t="n">
        <v>1319</v>
      </c>
      <c r="M40" s="25" t="n">
        <v>1333</v>
      </c>
      <c r="N40" s="25" t="n">
        <v>1351</v>
      </c>
    </row>
    <row r="41" customFormat="false" ht="12.75" hidden="false" customHeight="true" outlineLevel="0" collapsed="false">
      <c r="B41" s="23" t="s">
        <v>11</v>
      </c>
      <c r="C41" s="24" t="s">
        <v>47</v>
      </c>
      <c r="D41" s="25" t="n">
        <v>776</v>
      </c>
      <c r="E41" s="25" t="n">
        <v>751</v>
      </c>
      <c r="F41" s="25" t="n">
        <v>804</v>
      </c>
      <c r="G41" s="25" t="n">
        <v>653</v>
      </c>
      <c r="H41" s="25" t="n">
        <v>732</v>
      </c>
      <c r="I41" s="25" t="n">
        <v>578</v>
      </c>
      <c r="J41" s="25" t="n">
        <v>809</v>
      </c>
      <c r="K41" s="25" t="n">
        <v>735</v>
      </c>
      <c r="L41" s="25" t="n">
        <v>741</v>
      </c>
      <c r="M41" s="25" t="n">
        <v>706</v>
      </c>
      <c r="N41" s="25" t="n">
        <v>731</v>
      </c>
    </row>
    <row r="42" customFormat="false" ht="12.75" hidden="false" customHeight="true" outlineLevel="0" collapsed="false">
      <c r="B42" s="23"/>
      <c r="C42" s="24" t="s">
        <v>48</v>
      </c>
      <c r="D42" s="25" t="n">
        <v>1236</v>
      </c>
      <c r="E42" s="25" t="n">
        <v>1258</v>
      </c>
      <c r="F42" s="25" t="n">
        <v>1238</v>
      </c>
      <c r="G42" s="25" t="n">
        <v>1043</v>
      </c>
      <c r="H42" s="25" t="n">
        <v>1223</v>
      </c>
      <c r="I42" s="25" t="n">
        <v>934</v>
      </c>
      <c r="J42" s="25" t="n">
        <v>1194</v>
      </c>
      <c r="K42" s="25" t="n">
        <v>1263</v>
      </c>
      <c r="L42" s="25" t="n">
        <v>1179</v>
      </c>
      <c r="M42" s="25" t="n">
        <v>1294</v>
      </c>
      <c r="N42" s="25" t="n">
        <v>1328</v>
      </c>
    </row>
    <row r="43" customFormat="false" ht="12.75" hidden="false" customHeight="true" outlineLevel="0" collapsed="false">
      <c r="B43" s="23" t="s">
        <v>13</v>
      </c>
      <c r="C43" s="24" t="s">
        <v>47</v>
      </c>
      <c r="D43" s="25" t="n">
        <v>817</v>
      </c>
      <c r="E43" s="25" t="n">
        <v>789</v>
      </c>
      <c r="F43" s="25" t="n">
        <v>836</v>
      </c>
      <c r="G43" s="25" t="n">
        <v>689</v>
      </c>
      <c r="H43" s="25" t="n">
        <v>757</v>
      </c>
      <c r="I43" s="25" t="n">
        <v>527</v>
      </c>
      <c r="J43" s="25" t="n">
        <v>779</v>
      </c>
      <c r="K43" s="25" t="n">
        <v>747</v>
      </c>
      <c r="L43" s="25" t="n">
        <v>816</v>
      </c>
      <c r="M43" s="25" t="n">
        <v>772</v>
      </c>
      <c r="N43" s="25" t="n">
        <v>766</v>
      </c>
    </row>
    <row r="44" customFormat="false" ht="12.75" hidden="false" customHeight="true" outlineLevel="0" collapsed="false">
      <c r="B44" s="23"/>
      <c r="C44" s="24" t="s">
        <v>48</v>
      </c>
      <c r="D44" s="25" t="n">
        <v>1194</v>
      </c>
      <c r="E44" s="25" t="n">
        <v>1218</v>
      </c>
      <c r="F44" s="25" t="n">
        <v>1170</v>
      </c>
      <c r="G44" s="25" t="n">
        <v>1122</v>
      </c>
      <c r="H44" s="25" t="n">
        <v>1199</v>
      </c>
      <c r="I44" s="25" t="n">
        <v>992</v>
      </c>
      <c r="J44" s="25" t="n">
        <v>1228</v>
      </c>
      <c r="K44" s="25" t="n">
        <v>1257</v>
      </c>
      <c r="L44" s="25" t="n">
        <v>1192</v>
      </c>
      <c r="M44" s="25" t="n">
        <v>1300</v>
      </c>
      <c r="N44" s="25" t="n">
        <v>1298</v>
      </c>
    </row>
    <row r="45" customFormat="false" ht="12.75" hidden="false" customHeight="true" outlineLevel="0" collapsed="false">
      <c r="B45" s="23" t="s">
        <v>15</v>
      </c>
      <c r="C45" s="24" t="s">
        <v>47</v>
      </c>
      <c r="D45" s="25" t="n">
        <v>812</v>
      </c>
      <c r="E45" s="25" t="n">
        <v>825</v>
      </c>
      <c r="F45" s="25" t="n">
        <v>815</v>
      </c>
      <c r="G45" s="25" t="n">
        <v>657</v>
      </c>
      <c r="H45" s="25" t="n">
        <v>790</v>
      </c>
      <c r="I45" s="25" t="n">
        <v>652</v>
      </c>
      <c r="J45" s="25" t="n">
        <v>808</v>
      </c>
      <c r="K45" s="25" t="n">
        <v>794</v>
      </c>
      <c r="L45" s="25" t="n">
        <v>680</v>
      </c>
      <c r="M45" s="25" t="n">
        <v>468</v>
      </c>
      <c r="N45" s="25" t="n">
        <v>389</v>
      </c>
    </row>
    <row r="46" customFormat="false" ht="12.75" hidden="false" customHeight="true" outlineLevel="0" collapsed="false">
      <c r="B46" s="23"/>
      <c r="C46" s="24" t="s">
        <v>48</v>
      </c>
      <c r="D46" s="25" t="n">
        <v>1198</v>
      </c>
      <c r="E46" s="25" t="n">
        <v>1194</v>
      </c>
      <c r="F46" s="25" t="n">
        <v>1203</v>
      </c>
      <c r="G46" s="25" t="n">
        <v>1035</v>
      </c>
      <c r="H46" s="25" t="n">
        <v>1163</v>
      </c>
      <c r="I46" s="25" t="n">
        <v>848</v>
      </c>
      <c r="J46" s="25" t="n">
        <v>1218</v>
      </c>
      <c r="K46" s="25" t="n">
        <v>1059</v>
      </c>
      <c r="L46" s="25" t="n">
        <v>994</v>
      </c>
      <c r="M46" s="25" t="n">
        <v>732</v>
      </c>
      <c r="N46" s="25" t="n">
        <v>628</v>
      </c>
      <c r="AM46" s="26" t="n">
        <f aca="false">porSexo!H46+porSexo!H32</f>
        <v>1</v>
      </c>
    </row>
    <row r="47" customFormat="false" ht="12.75" hidden="false" customHeight="true" outlineLevel="0" collapsed="false">
      <c r="B47" s="23" t="s">
        <v>17</v>
      </c>
      <c r="C47" s="24" t="s">
        <v>47</v>
      </c>
      <c r="D47" s="25" t="n">
        <v>771</v>
      </c>
      <c r="E47" s="25" t="n">
        <v>788</v>
      </c>
      <c r="F47" s="25" t="n">
        <v>785</v>
      </c>
      <c r="G47" s="25" t="n">
        <v>658</v>
      </c>
      <c r="H47" s="25" t="n">
        <v>727</v>
      </c>
      <c r="I47" s="25" t="n">
        <v>546</v>
      </c>
      <c r="J47" s="25" t="n">
        <v>785</v>
      </c>
      <c r="K47" s="25" t="n">
        <v>755</v>
      </c>
      <c r="L47" s="25" t="n">
        <v>714</v>
      </c>
      <c r="M47" s="25" t="n">
        <v>725</v>
      </c>
      <c r="N47" s="25" t="n">
        <v>731</v>
      </c>
      <c r="AM47" s="26" t="n">
        <f aca="false">porSexo!H47+porSexo!H33</f>
        <v>1</v>
      </c>
    </row>
    <row r="48" customFormat="false" ht="12.75" hidden="false" customHeight="true" outlineLevel="0" collapsed="false">
      <c r="B48" s="23"/>
      <c r="C48" s="24" t="s">
        <v>48</v>
      </c>
      <c r="D48" s="25" t="n">
        <v>1242</v>
      </c>
      <c r="E48" s="25" t="n">
        <v>1222</v>
      </c>
      <c r="F48" s="25" t="n">
        <v>1215</v>
      </c>
      <c r="G48" s="25" t="n">
        <v>1008</v>
      </c>
      <c r="H48" s="25" t="n">
        <v>1222</v>
      </c>
      <c r="I48" s="25" t="n">
        <v>955</v>
      </c>
      <c r="J48" s="25" t="n">
        <v>1222</v>
      </c>
      <c r="K48" s="25" t="n">
        <v>1256</v>
      </c>
      <c r="L48" s="25" t="n">
        <v>1318</v>
      </c>
      <c r="M48" s="25" t="n">
        <v>1275</v>
      </c>
      <c r="N48" s="25" t="n">
        <v>1355</v>
      </c>
      <c r="AM48" s="26" t="n">
        <f aca="false">porSexo!H48+porSexo!H34</f>
        <v>1</v>
      </c>
    </row>
    <row r="49" customFormat="false" ht="12.75" hidden="false" customHeight="true" outlineLevel="0" collapsed="false">
      <c r="B49" s="23" t="s">
        <v>19</v>
      </c>
      <c r="C49" s="24" t="s">
        <v>47</v>
      </c>
      <c r="D49" s="25" t="n">
        <v>806</v>
      </c>
      <c r="E49" s="25" t="n">
        <v>809</v>
      </c>
      <c r="F49" s="25" t="n">
        <v>833</v>
      </c>
      <c r="G49" s="25" t="n">
        <v>649</v>
      </c>
      <c r="H49" s="25" t="n">
        <v>747</v>
      </c>
      <c r="I49" s="25" t="n">
        <v>575</v>
      </c>
      <c r="J49" s="25" t="n">
        <v>659</v>
      </c>
      <c r="K49" s="25" t="n">
        <v>792</v>
      </c>
      <c r="L49" s="25" t="n">
        <v>698</v>
      </c>
      <c r="M49" s="25" t="n">
        <v>797</v>
      </c>
      <c r="N49" s="25" t="n">
        <v>717</v>
      </c>
      <c r="AM49" s="26" t="n">
        <f aca="false">porSexo!H49+porSexo!H35</f>
        <v>1</v>
      </c>
    </row>
    <row r="50" customFormat="false" ht="12.75" hidden="false" customHeight="true" outlineLevel="0" collapsed="false">
      <c r="B50" s="23"/>
      <c r="C50" s="24" t="s">
        <v>48</v>
      </c>
      <c r="D50" s="25" t="n">
        <v>1206</v>
      </c>
      <c r="E50" s="25" t="n">
        <v>1201</v>
      </c>
      <c r="F50" s="25" t="n">
        <v>1168</v>
      </c>
      <c r="G50" s="25" t="n">
        <v>1017</v>
      </c>
      <c r="H50" s="25" t="n">
        <v>1217</v>
      </c>
      <c r="I50" s="25" t="n">
        <v>934</v>
      </c>
      <c r="J50" s="25" t="n">
        <v>1347</v>
      </c>
      <c r="K50" s="25" t="n">
        <v>1248</v>
      </c>
      <c r="L50" s="25" t="n">
        <v>1328</v>
      </c>
      <c r="M50" s="25" t="n">
        <v>1213</v>
      </c>
      <c r="N50" s="25" t="n">
        <v>1347</v>
      </c>
      <c r="AM50" s="26" t="n">
        <f aca="false">porSexo!H50+porSexo!H36</f>
        <v>1</v>
      </c>
    </row>
    <row r="51" customFormat="false" ht="12.75" hidden="false" customHeight="true" outlineLevel="0" collapsed="false">
      <c r="B51" s="23" t="s">
        <v>21</v>
      </c>
      <c r="C51" s="24" t="s">
        <v>47</v>
      </c>
      <c r="D51" s="25" t="n">
        <v>796</v>
      </c>
      <c r="E51" s="25" t="n">
        <v>761</v>
      </c>
      <c r="F51" s="25" t="n">
        <v>812</v>
      </c>
      <c r="G51" s="25" t="n">
        <v>644</v>
      </c>
      <c r="H51" s="25" t="n">
        <v>730</v>
      </c>
      <c r="I51" s="25" t="n">
        <v>557</v>
      </c>
      <c r="J51" s="25" t="n">
        <v>830</v>
      </c>
      <c r="K51" s="25" t="n">
        <v>737</v>
      </c>
      <c r="L51" s="25" t="n">
        <v>658</v>
      </c>
      <c r="M51" s="25" t="n">
        <v>736</v>
      </c>
      <c r="N51" s="25" t="n">
        <v>737</v>
      </c>
      <c r="AM51" s="26" t="n">
        <f aca="false">porSexo!H51+porSexo!H37</f>
        <v>1</v>
      </c>
    </row>
    <row r="52" customFormat="false" ht="12.75" hidden="false" customHeight="true" outlineLevel="0" collapsed="false">
      <c r="B52" s="23"/>
      <c r="C52" s="24" t="s">
        <v>48</v>
      </c>
      <c r="D52" s="25" t="n">
        <v>1218</v>
      </c>
      <c r="E52" s="25" t="n">
        <v>1249</v>
      </c>
      <c r="F52" s="25" t="n">
        <v>1188</v>
      </c>
      <c r="G52" s="25" t="n">
        <v>1024</v>
      </c>
      <c r="H52" s="25" t="n">
        <v>1221</v>
      </c>
      <c r="I52" s="25" t="n">
        <v>947</v>
      </c>
      <c r="J52" s="25" t="n">
        <v>1172</v>
      </c>
      <c r="K52" s="25" t="n">
        <v>1274</v>
      </c>
      <c r="L52" s="25" t="n">
        <v>1405</v>
      </c>
      <c r="M52" s="25" t="n">
        <v>1322</v>
      </c>
      <c r="N52" s="25" t="n">
        <v>1321</v>
      </c>
      <c r="AM52" s="26" t="n">
        <f aca="false">porSexo!H52+porSexo!H38</f>
        <v>1</v>
      </c>
    </row>
    <row r="53" customFormat="false" ht="12.75" hidden="false" customHeight="true" outlineLevel="0" collapsed="false">
      <c r="B53" s="23" t="s">
        <v>23</v>
      </c>
      <c r="C53" s="24" t="s">
        <v>47</v>
      </c>
      <c r="D53" s="25" t="n">
        <v>801</v>
      </c>
      <c r="E53" s="25" t="n">
        <v>757</v>
      </c>
      <c r="F53" s="25" t="n">
        <v>795</v>
      </c>
      <c r="G53" s="25" t="n">
        <v>676</v>
      </c>
      <c r="H53" s="25" t="n">
        <v>742</v>
      </c>
      <c r="I53" s="25" t="n">
        <v>573</v>
      </c>
      <c r="J53" s="25" t="n">
        <v>710</v>
      </c>
      <c r="K53" s="25" t="n">
        <v>677</v>
      </c>
      <c r="L53" s="25" t="n">
        <v>678</v>
      </c>
      <c r="M53" s="25" t="n">
        <v>762</v>
      </c>
      <c r="N53" s="25" t="n">
        <v>790</v>
      </c>
      <c r="AM53" s="26" t="n">
        <f aca="false">porSexo!H53+porSexo!H39</f>
        <v>1</v>
      </c>
    </row>
    <row r="54" customFormat="false" ht="12.75" hidden="false" customHeight="true" outlineLevel="0" collapsed="false">
      <c r="B54" s="23"/>
      <c r="C54" s="24" t="s">
        <v>48</v>
      </c>
      <c r="D54" s="25" t="n">
        <v>1210</v>
      </c>
      <c r="E54" s="25" t="n">
        <v>1250</v>
      </c>
      <c r="F54" s="25" t="n">
        <v>1205</v>
      </c>
      <c r="G54" s="25" t="n">
        <v>993</v>
      </c>
      <c r="H54" s="25" t="n">
        <v>1214</v>
      </c>
      <c r="I54" s="25" t="n">
        <v>934</v>
      </c>
      <c r="J54" s="25" t="n">
        <v>1295</v>
      </c>
      <c r="K54" s="25" t="n">
        <v>1209</v>
      </c>
      <c r="L54" s="25" t="n">
        <v>1292</v>
      </c>
      <c r="M54" s="25" t="n">
        <v>1243</v>
      </c>
      <c r="N54" s="25" t="n">
        <v>1290</v>
      </c>
      <c r="AM54" s="26" t="n">
        <f aca="false">porSexo!H54+porSexo!H40</f>
        <v>1</v>
      </c>
    </row>
    <row r="55" customFormat="false" ht="12.75" hidden="false" customHeight="true" outlineLevel="0" collapsed="false">
      <c r="B55" s="23" t="s">
        <v>25</v>
      </c>
      <c r="C55" s="24" t="s">
        <v>47</v>
      </c>
      <c r="D55" s="25" t="n">
        <v>738</v>
      </c>
      <c r="E55" s="25" t="n">
        <v>734</v>
      </c>
      <c r="F55" s="25" t="n">
        <v>776</v>
      </c>
      <c r="G55" s="25" t="n">
        <v>656</v>
      </c>
      <c r="H55" s="25" t="n">
        <v>785</v>
      </c>
      <c r="I55" s="25" t="n">
        <v>557</v>
      </c>
      <c r="J55" s="25" t="n">
        <v>739</v>
      </c>
      <c r="K55" s="25" t="n">
        <v>687</v>
      </c>
      <c r="L55" s="25" t="n">
        <v>725</v>
      </c>
      <c r="M55" s="25" t="n">
        <v>708</v>
      </c>
      <c r="N55" s="25" t="n">
        <v>702</v>
      </c>
      <c r="AM55" s="26" t="n">
        <f aca="false">porSexo!H55+porSexo!H41</f>
        <v>1</v>
      </c>
    </row>
    <row r="56" customFormat="false" ht="12.75" hidden="false" customHeight="true" outlineLevel="0" collapsed="false">
      <c r="B56" s="23"/>
      <c r="C56" s="24" t="s">
        <v>48</v>
      </c>
      <c r="D56" s="25" t="n">
        <v>1273</v>
      </c>
      <c r="E56" s="25" t="n">
        <v>1277</v>
      </c>
      <c r="F56" s="25" t="n">
        <v>1226</v>
      </c>
      <c r="G56" s="25" t="n">
        <v>1034</v>
      </c>
      <c r="H56" s="25" t="n">
        <v>1192</v>
      </c>
      <c r="I56" s="25" t="n">
        <v>961</v>
      </c>
      <c r="J56" s="25" t="n">
        <v>1262</v>
      </c>
      <c r="K56" s="25" t="n">
        <v>1257</v>
      </c>
      <c r="L56" s="25" t="n">
        <v>1302</v>
      </c>
      <c r="M56" s="25" t="n">
        <v>1367</v>
      </c>
      <c r="N56" s="25" t="n">
        <v>1349</v>
      </c>
      <c r="AM56" s="26" t="n">
        <f aca="false">porSexo!H56+porSexo!H42</f>
        <v>1</v>
      </c>
    </row>
    <row r="57" customFormat="false" ht="12.75" hidden="false" customHeight="true" outlineLevel="0" collapsed="false">
      <c r="B57" s="23" t="s">
        <v>27</v>
      </c>
      <c r="C57" s="24" t="s">
        <v>47</v>
      </c>
      <c r="D57" s="25" t="n">
        <v>808</v>
      </c>
      <c r="E57" s="25" t="n">
        <v>785</v>
      </c>
      <c r="F57" s="25" t="n">
        <v>760</v>
      </c>
      <c r="G57" s="25" t="n">
        <v>645</v>
      </c>
      <c r="H57" s="25" t="n">
        <v>746</v>
      </c>
      <c r="I57" s="25" t="n">
        <v>583</v>
      </c>
      <c r="J57" s="25" t="n">
        <v>638</v>
      </c>
      <c r="K57" s="25" t="n">
        <v>755</v>
      </c>
      <c r="L57" s="25" t="n">
        <v>704</v>
      </c>
      <c r="M57" s="25" t="n">
        <v>717</v>
      </c>
      <c r="N57" s="25" t="n">
        <v>720</v>
      </c>
    </row>
    <row r="58" customFormat="false" ht="12.75" hidden="false" customHeight="true" outlineLevel="0" collapsed="false">
      <c r="B58" s="23"/>
      <c r="C58" s="24" t="s">
        <v>48</v>
      </c>
      <c r="D58" s="25" t="n">
        <v>1203</v>
      </c>
      <c r="E58" s="25" t="n">
        <v>1227</v>
      </c>
      <c r="F58" s="25" t="n">
        <v>1240</v>
      </c>
      <c r="G58" s="25" t="n">
        <v>1065</v>
      </c>
      <c r="H58" s="25" t="n">
        <v>1233</v>
      </c>
      <c r="I58" s="25" t="n">
        <v>955</v>
      </c>
      <c r="J58" s="25" t="n">
        <v>1365</v>
      </c>
      <c r="K58" s="25" t="n">
        <v>1257</v>
      </c>
      <c r="L58" s="25" t="n">
        <v>1344</v>
      </c>
      <c r="M58" s="25" t="n">
        <v>1330</v>
      </c>
      <c r="N58" s="25" t="n">
        <v>1330</v>
      </c>
    </row>
    <row r="59" customFormat="false" ht="12.75" hidden="false" customHeight="true" outlineLevel="0" collapsed="false">
      <c r="B59" s="23" t="s">
        <v>29</v>
      </c>
      <c r="C59" s="24" t="s">
        <v>47</v>
      </c>
      <c r="D59" s="25" t="n">
        <v>733</v>
      </c>
      <c r="E59" s="25" t="n">
        <v>697</v>
      </c>
      <c r="F59" s="25" t="n">
        <v>790</v>
      </c>
      <c r="G59" s="25" t="n">
        <v>590</v>
      </c>
      <c r="H59" s="25" t="n">
        <v>702</v>
      </c>
      <c r="I59" s="25" t="n">
        <v>579</v>
      </c>
      <c r="J59" s="25" t="n">
        <v>708</v>
      </c>
      <c r="K59" s="25" t="n">
        <v>641</v>
      </c>
      <c r="L59" s="25" t="n">
        <v>746</v>
      </c>
      <c r="M59" s="25" t="n">
        <v>638</v>
      </c>
      <c r="N59" s="25" t="n">
        <v>636</v>
      </c>
    </row>
    <row r="60" customFormat="false" ht="12.75" hidden="false" customHeight="true" outlineLevel="0" collapsed="false">
      <c r="B60" s="23"/>
      <c r="C60" s="24" t="s">
        <v>48</v>
      </c>
      <c r="D60" s="25" t="n">
        <v>1276</v>
      </c>
      <c r="E60" s="25" t="n">
        <v>1314</v>
      </c>
      <c r="F60" s="25" t="n">
        <v>1212</v>
      </c>
      <c r="G60" s="25" t="n">
        <v>1077</v>
      </c>
      <c r="H60" s="25" t="n">
        <v>1251</v>
      </c>
      <c r="I60" s="25" t="n">
        <v>938</v>
      </c>
      <c r="J60" s="25" t="n">
        <v>1292</v>
      </c>
      <c r="K60" s="25" t="n">
        <v>1278</v>
      </c>
      <c r="L60" s="25" t="n">
        <v>1317</v>
      </c>
      <c r="M60" s="25" t="n">
        <v>1364</v>
      </c>
      <c r="N60" s="25" t="n">
        <v>1428</v>
      </c>
    </row>
    <row r="61" customFormat="false" ht="12.75" hidden="false" customHeight="true" outlineLevel="0" collapsed="false">
      <c r="B61" s="23" t="s">
        <v>31</v>
      </c>
      <c r="C61" s="24" t="s">
        <v>47</v>
      </c>
      <c r="D61" s="25" t="n">
        <v>796</v>
      </c>
      <c r="E61" s="25" t="n">
        <v>816</v>
      </c>
      <c r="F61" s="25" t="n">
        <v>820</v>
      </c>
      <c r="G61" s="25" t="n">
        <v>650</v>
      </c>
      <c r="H61" s="25" t="n">
        <v>765</v>
      </c>
      <c r="I61" s="25" t="n">
        <v>624</v>
      </c>
      <c r="J61" s="25" t="n">
        <v>792</v>
      </c>
      <c r="K61" s="25" t="n">
        <v>734</v>
      </c>
      <c r="L61" s="25" t="n">
        <v>559</v>
      </c>
      <c r="M61" s="25" t="n">
        <v>496</v>
      </c>
      <c r="N61" s="25" t="n">
        <v>365</v>
      </c>
    </row>
    <row r="62" customFormat="false" ht="12.75" hidden="false" customHeight="true" outlineLevel="0" collapsed="false">
      <c r="B62" s="23"/>
      <c r="C62" s="24" t="s">
        <v>48</v>
      </c>
      <c r="D62" s="25" t="n">
        <v>1214</v>
      </c>
      <c r="E62" s="25" t="n">
        <v>1188</v>
      </c>
      <c r="F62" s="25" t="n">
        <v>1180</v>
      </c>
      <c r="G62" s="25" t="n">
        <v>1000</v>
      </c>
      <c r="H62" s="25" t="n">
        <v>1184</v>
      </c>
      <c r="I62" s="25" t="n">
        <v>876</v>
      </c>
      <c r="J62" s="25" t="n">
        <v>1219</v>
      </c>
      <c r="K62" s="25" t="n">
        <v>1146</v>
      </c>
      <c r="L62" s="25" t="n">
        <v>880</v>
      </c>
      <c r="M62" s="25" t="n">
        <v>837</v>
      </c>
      <c r="N62" s="25" t="n">
        <v>608</v>
      </c>
    </row>
    <row r="63" customFormat="false" ht="12.75" hidden="false" customHeight="true" outlineLevel="0" collapsed="false">
      <c r="B63" s="23" t="s">
        <v>32</v>
      </c>
      <c r="C63" s="24" t="s">
        <v>47</v>
      </c>
      <c r="D63" s="25" t="n">
        <v>783</v>
      </c>
      <c r="E63" s="25" t="n">
        <v>730</v>
      </c>
      <c r="F63" s="25" t="n">
        <v>746</v>
      </c>
      <c r="G63" s="25" t="n">
        <v>621</v>
      </c>
      <c r="H63" s="25" t="n">
        <v>750</v>
      </c>
      <c r="I63" s="25" t="n">
        <v>533</v>
      </c>
      <c r="J63" s="25" t="n">
        <v>765</v>
      </c>
      <c r="K63" s="25" t="n">
        <v>740</v>
      </c>
      <c r="L63" s="25" t="n">
        <v>693</v>
      </c>
      <c r="M63" s="25" t="n">
        <v>704</v>
      </c>
      <c r="N63" s="25" t="n">
        <v>634</v>
      </c>
    </row>
    <row r="64" customFormat="false" ht="12.75" hidden="false" customHeight="true" outlineLevel="0" collapsed="false">
      <c r="B64" s="23"/>
      <c r="C64" s="24" t="s">
        <v>48</v>
      </c>
      <c r="D64" s="25" t="n">
        <v>1229</v>
      </c>
      <c r="E64" s="25" t="n">
        <v>1277</v>
      </c>
      <c r="F64" s="25" t="n">
        <v>1255</v>
      </c>
      <c r="G64" s="25" t="n">
        <v>1047</v>
      </c>
      <c r="H64" s="25" t="n">
        <v>1228</v>
      </c>
      <c r="I64" s="25" t="n">
        <v>985</v>
      </c>
      <c r="J64" s="25" t="n">
        <v>1240</v>
      </c>
      <c r="K64" s="25" t="n">
        <v>1277</v>
      </c>
      <c r="L64" s="25" t="n">
        <v>1363</v>
      </c>
      <c r="M64" s="25" t="n">
        <v>1347</v>
      </c>
      <c r="N64" s="25" t="n">
        <v>1430</v>
      </c>
    </row>
    <row r="65" customFormat="false" ht="12.75" hidden="false" customHeight="true" outlineLevel="0" collapsed="false">
      <c r="B65" s="23" t="s">
        <v>33</v>
      </c>
      <c r="C65" s="24" t="s">
        <v>47</v>
      </c>
      <c r="D65" s="25" t="n">
        <v>787</v>
      </c>
      <c r="E65" s="25" t="n">
        <v>822</v>
      </c>
      <c r="F65" s="25" t="n">
        <v>784</v>
      </c>
      <c r="G65" s="25" t="n">
        <v>623</v>
      </c>
      <c r="H65" s="25" t="n">
        <v>822</v>
      </c>
      <c r="I65" s="25" t="n">
        <v>599</v>
      </c>
      <c r="J65" s="25" t="n">
        <v>759</v>
      </c>
      <c r="K65" s="25" t="n">
        <v>835</v>
      </c>
      <c r="L65" s="25" t="n">
        <v>623</v>
      </c>
      <c r="M65" s="25" t="n">
        <v>575</v>
      </c>
      <c r="N65" s="25" t="n">
        <v>707</v>
      </c>
    </row>
    <row r="66" customFormat="false" ht="12.75" hidden="false" customHeight="true" outlineLevel="0" collapsed="false">
      <c r="B66" s="23"/>
      <c r="C66" s="24" t="s">
        <v>48</v>
      </c>
      <c r="D66" s="25" t="n">
        <v>1234</v>
      </c>
      <c r="E66" s="25" t="n">
        <v>1276</v>
      </c>
      <c r="F66" s="25" t="n">
        <v>1231</v>
      </c>
      <c r="G66" s="25" t="n">
        <v>1006</v>
      </c>
      <c r="H66" s="25" t="n">
        <v>1137</v>
      </c>
      <c r="I66" s="25" t="n">
        <v>903</v>
      </c>
      <c r="J66" s="25" t="n">
        <v>1247</v>
      </c>
      <c r="K66" s="25" t="n">
        <v>1179</v>
      </c>
      <c r="L66" s="25" t="n">
        <v>1023</v>
      </c>
      <c r="M66" s="25" t="n">
        <v>1026</v>
      </c>
      <c r="N66" s="25" t="n">
        <v>1246</v>
      </c>
    </row>
    <row r="67" customFormat="false" ht="12.75" hidden="false" customHeight="true" outlineLevel="0" collapsed="false">
      <c r="B67" s="23" t="s">
        <v>34</v>
      </c>
      <c r="C67" s="24" t="s">
        <v>47</v>
      </c>
      <c r="D67" s="25" t="n">
        <v>771</v>
      </c>
      <c r="E67" s="25" t="n">
        <v>732</v>
      </c>
      <c r="F67" s="25" t="n">
        <v>779</v>
      </c>
      <c r="G67" s="25" t="n">
        <v>625</v>
      </c>
      <c r="H67" s="25" t="n">
        <v>705</v>
      </c>
      <c r="I67" s="25" t="n">
        <v>552</v>
      </c>
      <c r="J67" s="25" t="n">
        <v>748</v>
      </c>
      <c r="K67" s="25" t="n">
        <v>730</v>
      </c>
      <c r="L67" s="25" t="n">
        <v>742</v>
      </c>
      <c r="M67" s="25" t="n">
        <v>739</v>
      </c>
      <c r="N67" s="25" t="n">
        <v>711</v>
      </c>
    </row>
    <row r="68" customFormat="false" ht="12.75" hidden="false" customHeight="true" outlineLevel="0" collapsed="false">
      <c r="B68" s="23"/>
      <c r="C68" s="24" t="s">
        <v>48</v>
      </c>
      <c r="D68" s="25" t="n">
        <v>1253</v>
      </c>
      <c r="E68" s="25" t="n">
        <v>1274</v>
      </c>
      <c r="F68" s="25" t="n">
        <v>1221</v>
      </c>
      <c r="G68" s="25" t="n">
        <v>1073</v>
      </c>
      <c r="H68" s="25" t="n">
        <v>1251</v>
      </c>
      <c r="I68" s="25" t="n">
        <v>957</v>
      </c>
      <c r="J68" s="25" t="n">
        <v>1269</v>
      </c>
      <c r="K68" s="25" t="n">
        <v>1279</v>
      </c>
      <c r="L68" s="25" t="n">
        <v>1276</v>
      </c>
      <c r="M68" s="25" t="n">
        <v>1309</v>
      </c>
      <c r="N68" s="25" t="n">
        <v>1365</v>
      </c>
    </row>
    <row r="69" customFormat="false" ht="12.75" hidden="false" customHeight="true" outlineLevel="0" collapsed="false">
      <c r="B69" s="23" t="s">
        <v>35</v>
      </c>
      <c r="C69" s="24" t="s">
        <v>47</v>
      </c>
      <c r="D69" s="25" t="n">
        <v>865</v>
      </c>
      <c r="E69" s="25" t="n">
        <v>841</v>
      </c>
      <c r="F69" s="25" t="n">
        <v>872</v>
      </c>
      <c r="G69" s="25" t="n">
        <v>726</v>
      </c>
      <c r="H69" s="25" t="n">
        <v>831</v>
      </c>
      <c r="I69" s="25" t="n">
        <v>654</v>
      </c>
      <c r="J69" s="25" t="n">
        <v>877</v>
      </c>
      <c r="K69" s="25" t="n">
        <v>914</v>
      </c>
      <c r="L69" s="25" t="n">
        <v>873</v>
      </c>
      <c r="M69" s="25" t="n">
        <v>872</v>
      </c>
      <c r="N69" s="25" t="n">
        <v>566</v>
      </c>
    </row>
    <row r="70" customFormat="false" ht="12.75" hidden="false" customHeight="true" outlineLevel="0" collapsed="false">
      <c r="B70" s="23"/>
      <c r="C70" s="24" t="s">
        <v>48</v>
      </c>
      <c r="D70" s="25" t="n">
        <v>1147</v>
      </c>
      <c r="E70" s="25" t="n">
        <v>1168</v>
      </c>
      <c r="F70" s="25" t="n">
        <v>1130</v>
      </c>
      <c r="G70" s="25" t="n">
        <v>966</v>
      </c>
      <c r="H70" s="25" t="n">
        <v>1129</v>
      </c>
      <c r="I70" s="25" t="n">
        <v>860</v>
      </c>
      <c r="J70" s="25" t="n">
        <v>1125</v>
      </c>
      <c r="K70" s="25" t="n">
        <v>1120</v>
      </c>
      <c r="L70" s="25" t="n">
        <v>1197</v>
      </c>
      <c r="M70" s="25" t="n">
        <v>1146</v>
      </c>
      <c r="N70" s="25" t="n">
        <v>904</v>
      </c>
    </row>
    <row r="71" customFormat="false" ht="12.75" hidden="false" customHeight="true" outlineLevel="0" collapsed="false">
      <c r="B71" s="23" t="s">
        <v>36</v>
      </c>
      <c r="C71" s="24" t="s">
        <v>47</v>
      </c>
      <c r="D71" s="25" t="n">
        <v>771</v>
      </c>
      <c r="E71" s="25" t="n">
        <v>701</v>
      </c>
      <c r="F71" s="25" t="n">
        <v>712</v>
      </c>
      <c r="G71" s="25" t="n">
        <v>573</v>
      </c>
      <c r="H71" s="25" t="n">
        <v>700</v>
      </c>
      <c r="I71" s="25" t="n">
        <v>536</v>
      </c>
      <c r="J71" s="25" t="n">
        <v>793</v>
      </c>
      <c r="K71" s="25" t="n">
        <v>752</v>
      </c>
      <c r="L71" s="25" t="n">
        <v>709</v>
      </c>
      <c r="M71" s="25" t="n">
        <v>668</v>
      </c>
      <c r="N71" s="25" t="n">
        <v>710</v>
      </c>
    </row>
    <row r="72" customFormat="false" ht="12.75" hidden="false" customHeight="true" outlineLevel="0" collapsed="false">
      <c r="B72" s="23"/>
      <c r="C72" s="24" t="s">
        <v>48</v>
      </c>
      <c r="D72" s="25" t="n">
        <v>1239</v>
      </c>
      <c r="E72" s="25" t="n">
        <v>1304</v>
      </c>
      <c r="F72" s="25" t="n">
        <v>1304</v>
      </c>
      <c r="G72" s="25" t="n">
        <v>1092</v>
      </c>
      <c r="H72" s="25" t="n">
        <v>1249</v>
      </c>
      <c r="I72" s="25" t="n">
        <v>970</v>
      </c>
      <c r="J72" s="25" t="n">
        <v>1220</v>
      </c>
      <c r="K72" s="25" t="n">
        <v>1283</v>
      </c>
      <c r="L72" s="25" t="n">
        <v>1358</v>
      </c>
      <c r="M72" s="25" t="n">
        <v>1372</v>
      </c>
      <c r="N72" s="25" t="n">
        <v>1348</v>
      </c>
    </row>
    <row r="73" customFormat="false" ht="12.75" hidden="false" customHeight="true" outlineLevel="0" collapsed="false">
      <c r="B73" s="23" t="s">
        <v>37</v>
      </c>
      <c r="C73" s="24" t="s">
        <v>47</v>
      </c>
      <c r="D73" s="25" t="n">
        <v>879</v>
      </c>
      <c r="E73" s="25" t="n">
        <v>843</v>
      </c>
      <c r="F73" s="25" t="n">
        <v>893</v>
      </c>
      <c r="G73" s="25" t="n">
        <v>682</v>
      </c>
      <c r="H73" s="25" t="n">
        <v>861</v>
      </c>
      <c r="I73" s="25" t="n">
        <v>614</v>
      </c>
      <c r="J73" s="25" t="n">
        <v>797</v>
      </c>
      <c r="K73" s="25" t="n">
        <v>778</v>
      </c>
      <c r="L73" s="25" t="n">
        <v>766</v>
      </c>
      <c r="M73" s="25" t="n">
        <v>832</v>
      </c>
      <c r="N73" s="25" t="n">
        <v>744</v>
      </c>
    </row>
    <row r="74" customFormat="false" ht="12.75" hidden="false" customHeight="true" outlineLevel="0" collapsed="false">
      <c r="B74" s="23"/>
      <c r="C74" s="24" t="s">
        <v>48</v>
      </c>
      <c r="D74" s="25" t="n">
        <v>1146</v>
      </c>
      <c r="E74" s="25" t="n">
        <v>1165</v>
      </c>
      <c r="F74" s="25" t="n">
        <v>1107</v>
      </c>
      <c r="G74" s="25" t="n">
        <v>986</v>
      </c>
      <c r="H74" s="25" t="n">
        <v>1093</v>
      </c>
      <c r="I74" s="25" t="n">
        <v>899</v>
      </c>
      <c r="J74" s="25" t="n">
        <v>1207</v>
      </c>
      <c r="K74" s="25" t="n">
        <v>1119</v>
      </c>
      <c r="L74" s="25" t="n">
        <v>1080</v>
      </c>
      <c r="M74" s="25" t="n">
        <v>1216</v>
      </c>
      <c r="N74" s="25" t="n">
        <v>1182</v>
      </c>
    </row>
    <row r="75" customFormat="false" ht="12.75" hidden="false" customHeight="true" outlineLevel="0" collapsed="false">
      <c r="B75" s="23" t="s">
        <v>38</v>
      </c>
      <c r="C75" s="24" t="s">
        <v>47</v>
      </c>
      <c r="D75" s="25" t="n">
        <v>756</v>
      </c>
      <c r="E75" s="25" t="n">
        <v>762</v>
      </c>
      <c r="F75" s="25" t="n">
        <v>724</v>
      </c>
      <c r="G75" s="25" t="n">
        <v>606</v>
      </c>
      <c r="H75" s="25" t="n">
        <v>676</v>
      </c>
      <c r="I75" s="25" t="n">
        <v>532</v>
      </c>
      <c r="J75" s="25" t="n">
        <v>717</v>
      </c>
      <c r="K75" s="25" t="n">
        <v>716</v>
      </c>
      <c r="L75" s="25" t="n">
        <v>702</v>
      </c>
      <c r="M75" s="25" t="n">
        <v>712</v>
      </c>
      <c r="N75" s="25" t="n">
        <v>690</v>
      </c>
    </row>
    <row r="76" customFormat="false" ht="12.75" hidden="false" customHeight="true" outlineLevel="0" collapsed="false">
      <c r="B76" s="23"/>
      <c r="C76" s="24" t="s">
        <v>48</v>
      </c>
      <c r="D76" s="25" t="n">
        <v>1254</v>
      </c>
      <c r="E76" s="25" t="n">
        <v>1243</v>
      </c>
      <c r="F76" s="25" t="n">
        <v>1292</v>
      </c>
      <c r="G76" s="25" t="n">
        <v>1065</v>
      </c>
      <c r="H76" s="25" t="n">
        <v>1275</v>
      </c>
      <c r="I76" s="25" t="n">
        <v>973</v>
      </c>
      <c r="J76" s="25" t="n">
        <v>1293</v>
      </c>
      <c r="K76" s="25" t="n">
        <v>1315</v>
      </c>
      <c r="L76" s="25" t="n">
        <v>1351</v>
      </c>
      <c r="M76" s="25" t="n">
        <v>1354</v>
      </c>
      <c r="N76" s="25" t="n">
        <v>1363</v>
      </c>
    </row>
    <row r="77" customFormat="false" ht="12.75" hidden="false" customHeight="true" outlineLevel="0" collapsed="false">
      <c r="B77" s="23" t="s">
        <v>39</v>
      </c>
      <c r="C77" s="24" t="s">
        <v>47</v>
      </c>
      <c r="D77" s="25" t="n">
        <v>788</v>
      </c>
      <c r="E77" s="25" t="n">
        <v>754</v>
      </c>
      <c r="F77" s="25" t="n">
        <v>783</v>
      </c>
      <c r="G77" s="25" t="n">
        <v>638</v>
      </c>
      <c r="H77" s="25" t="n">
        <v>788</v>
      </c>
      <c r="I77" s="25" t="n">
        <v>589</v>
      </c>
      <c r="J77" s="25" t="n">
        <v>712</v>
      </c>
      <c r="K77" s="25" t="n">
        <v>770</v>
      </c>
      <c r="L77" s="25" t="n">
        <v>699</v>
      </c>
      <c r="M77" s="25" t="n">
        <v>524</v>
      </c>
      <c r="N77" s="25" t="n">
        <v>631</v>
      </c>
    </row>
    <row r="78" customFormat="false" ht="12.75" hidden="false" customHeight="true" outlineLevel="0" collapsed="false">
      <c r="B78" s="23"/>
      <c r="C78" s="24" t="s">
        <v>48</v>
      </c>
      <c r="D78" s="25" t="n">
        <v>1235</v>
      </c>
      <c r="E78" s="25" t="n">
        <v>1262</v>
      </c>
      <c r="F78" s="25" t="n">
        <v>1219</v>
      </c>
      <c r="G78" s="25" t="n">
        <v>1024</v>
      </c>
      <c r="H78" s="25" t="n">
        <v>1183</v>
      </c>
      <c r="I78" s="25" t="n">
        <v>928</v>
      </c>
      <c r="J78" s="25" t="n">
        <v>1299</v>
      </c>
      <c r="K78" s="25" t="n">
        <v>1036</v>
      </c>
      <c r="L78" s="25" t="n">
        <v>1132</v>
      </c>
      <c r="M78" s="25" t="n">
        <v>937</v>
      </c>
      <c r="N78" s="25" t="n">
        <v>1181</v>
      </c>
    </row>
    <row r="79" customFormat="false" ht="12.75" hidden="false" customHeight="true" outlineLevel="0" collapsed="false">
      <c r="B79" s="23" t="s">
        <v>40</v>
      </c>
      <c r="C79" s="24" t="s">
        <v>47</v>
      </c>
      <c r="D79" s="25" t="n">
        <v>758</v>
      </c>
      <c r="E79" s="25" t="n">
        <v>744</v>
      </c>
      <c r="F79" s="25" t="n">
        <v>746</v>
      </c>
      <c r="G79" s="25" t="n">
        <v>642</v>
      </c>
      <c r="H79" s="25" t="n">
        <v>733</v>
      </c>
      <c r="I79" s="25" t="n">
        <v>562</v>
      </c>
      <c r="J79" s="25" t="n">
        <v>727</v>
      </c>
      <c r="K79" s="25" t="n">
        <v>733</v>
      </c>
      <c r="L79" s="25" t="n">
        <v>825</v>
      </c>
      <c r="M79" s="25" t="n">
        <v>767</v>
      </c>
      <c r="N79" s="25" t="n">
        <v>730</v>
      </c>
    </row>
    <row r="80" customFormat="false" ht="12.75" hidden="false" customHeight="true" outlineLevel="0" collapsed="false">
      <c r="B80" s="23"/>
      <c r="C80" s="24" t="s">
        <v>48</v>
      </c>
      <c r="D80" s="25" t="n">
        <v>1253</v>
      </c>
      <c r="E80" s="25" t="n">
        <v>1263</v>
      </c>
      <c r="F80" s="25" t="n">
        <v>1258</v>
      </c>
      <c r="G80" s="25" t="n">
        <v>1048</v>
      </c>
      <c r="H80" s="25" t="n">
        <v>1247</v>
      </c>
      <c r="I80" s="25" t="n">
        <v>975</v>
      </c>
      <c r="J80" s="25" t="n">
        <v>1285</v>
      </c>
      <c r="K80" s="25" t="n">
        <v>1201</v>
      </c>
      <c r="L80" s="25" t="n">
        <v>1206</v>
      </c>
      <c r="M80" s="25" t="n">
        <v>1295</v>
      </c>
      <c r="N80" s="25" t="n">
        <v>1329</v>
      </c>
    </row>
    <row r="81" customFormat="false" ht="12.75" hidden="false" customHeight="true" outlineLevel="0" collapsed="false">
      <c r="B81" s="23" t="s">
        <v>41</v>
      </c>
      <c r="C81" s="24" t="s">
        <v>47</v>
      </c>
      <c r="D81" s="25" t="n">
        <v>789</v>
      </c>
      <c r="E81" s="25" t="n">
        <v>753</v>
      </c>
      <c r="F81" s="25" t="n">
        <v>810</v>
      </c>
      <c r="G81" s="25" t="n">
        <v>607</v>
      </c>
      <c r="H81" s="25" t="n">
        <v>728</v>
      </c>
      <c r="I81" s="25" t="n">
        <v>592</v>
      </c>
      <c r="J81" s="25" t="n">
        <v>712</v>
      </c>
      <c r="K81" s="25" t="n">
        <v>704</v>
      </c>
      <c r="L81" s="25" t="n">
        <v>738</v>
      </c>
      <c r="M81" s="25" t="n">
        <v>729</v>
      </c>
      <c r="N81" s="25" t="n">
        <v>641</v>
      </c>
    </row>
    <row r="82" customFormat="false" ht="12.75" hidden="false" customHeight="true" outlineLevel="0" collapsed="false">
      <c r="B82" s="23"/>
      <c r="C82" s="24" t="s">
        <v>48</v>
      </c>
      <c r="D82" s="25" t="n">
        <v>1231</v>
      </c>
      <c r="E82" s="25" t="n">
        <v>1256</v>
      </c>
      <c r="F82" s="25" t="n">
        <v>1191</v>
      </c>
      <c r="G82" s="25" t="n">
        <v>1078</v>
      </c>
      <c r="H82" s="25" t="n">
        <v>1232</v>
      </c>
      <c r="I82" s="25" t="n">
        <v>941</v>
      </c>
      <c r="J82" s="25" t="n">
        <v>1290</v>
      </c>
      <c r="K82" s="25" t="n">
        <v>1218</v>
      </c>
      <c r="L82" s="25" t="n">
        <v>1310</v>
      </c>
      <c r="M82" s="25" t="n">
        <v>1301</v>
      </c>
      <c r="N82" s="25" t="n">
        <v>1415</v>
      </c>
    </row>
    <row r="83" customFormat="false" ht="12.75" hidden="false" customHeight="true" outlineLevel="0" collapsed="false">
      <c r="B83" s="23" t="s">
        <v>42</v>
      </c>
      <c r="C83" s="24" t="s">
        <v>47</v>
      </c>
      <c r="D83" s="25" t="n">
        <v>794</v>
      </c>
      <c r="E83" s="25" t="n">
        <v>761</v>
      </c>
      <c r="F83" s="25" t="n">
        <v>782</v>
      </c>
      <c r="G83" s="25" t="n">
        <v>650</v>
      </c>
      <c r="H83" s="25" t="n">
        <v>713</v>
      </c>
      <c r="I83" s="25" t="n">
        <v>595</v>
      </c>
      <c r="J83" s="25" t="n">
        <v>719</v>
      </c>
      <c r="K83" s="25" t="n">
        <v>752</v>
      </c>
      <c r="L83" s="25" t="n">
        <v>745</v>
      </c>
      <c r="M83" s="25" t="n">
        <v>732</v>
      </c>
      <c r="N83" s="25" t="n">
        <v>707</v>
      </c>
    </row>
    <row r="84" customFormat="false" ht="12.75" hidden="false" customHeight="true" outlineLevel="0" collapsed="false">
      <c r="B84" s="23"/>
      <c r="C84" s="24" t="s">
        <v>48</v>
      </c>
      <c r="D84" s="25" t="n">
        <v>1217</v>
      </c>
      <c r="E84" s="25" t="n">
        <v>1260</v>
      </c>
      <c r="F84" s="25" t="n">
        <v>1227</v>
      </c>
      <c r="G84" s="25" t="n">
        <v>1025</v>
      </c>
      <c r="H84" s="25" t="n">
        <v>1229</v>
      </c>
      <c r="I84" s="25" t="n">
        <v>917</v>
      </c>
      <c r="J84" s="25" t="n">
        <v>1286</v>
      </c>
      <c r="K84" s="25" t="n">
        <v>1182</v>
      </c>
      <c r="L84" s="25" t="n">
        <v>1306</v>
      </c>
      <c r="M84" s="25" t="n">
        <v>1272</v>
      </c>
      <c r="N84" s="25" t="n">
        <v>1358</v>
      </c>
    </row>
    <row r="85" customFormat="false" ht="12.75" hidden="false" customHeight="true" outlineLevel="0" collapsed="false">
      <c r="B85" s="23" t="s">
        <v>43</v>
      </c>
      <c r="C85" s="24" t="s">
        <v>47</v>
      </c>
      <c r="D85" s="25" t="n">
        <v>757</v>
      </c>
      <c r="E85" s="25" t="n">
        <v>748</v>
      </c>
      <c r="F85" s="25" t="n">
        <v>829</v>
      </c>
      <c r="G85" s="25" t="n">
        <v>679</v>
      </c>
      <c r="H85" s="25" t="n">
        <v>775</v>
      </c>
      <c r="I85" s="25" t="n">
        <v>588</v>
      </c>
      <c r="J85" s="25" t="n">
        <v>805</v>
      </c>
      <c r="K85" s="25" t="n">
        <v>783</v>
      </c>
      <c r="L85" s="25" t="n">
        <v>748</v>
      </c>
      <c r="M85" s="25" t="n">
        <v>766</v>
      </c>
      <c r="N85" s="25" t="n">
        <v>708</v>
      </c>
    </row>
    <row r="86" customFormat="false" ht="12.75" hidden="false" customHeight="true" outlineLevel="0" collapsed="false">
      <c r="B86" s="23"/>
      <c r="C86" s="24" t="s">
        <v>48</v>
      </c>
      <c r="D86" s="25" t="n">
        <v>1253</v>
      </c>
      <c r="E86" s="25" t="n">
        <v>1260</v>
      </c>
      <c r="F86" s="25" t="n">
        <v>1172</v>
      </c>
      <c r="G86" s="25" t="n">
        <v>1058</v>
      </c>
      <c r="H86" s="25" t="n">
        <v>1224</v>
      </c>
      <c r="I86" s="25" t="n">
        <v>947</v>
      </c>
      <c r="J86" s="25" t="n">
        <v>1197</v>
      </c>
      <c r="K86" s="25" t="n">
        <v>1251</v>
      </c>
      <c r="L86" s="25" t="n">
        <v>1272</v>
      </c>
      <c r="M86" s="25" t="n">
        <v>1286</v>
      </c>
      <c r="N86" s="25" t="n">
        <v>1344</v>
      </c>
    </row>
    <row r="87" customFormat="false" ht="12.75" hidden="false" customHeight="true" outlineLevel="0" collapsed="false">
      <c r="B87" s="23" t="s">
        <v>44</v>
      </c>
      <c r="C87" s="24" t="s">
        <v>47</v>
      </c>
      <c r="D87" s="25" t="n">
        <v>752</v>
      </c>
      <c r="E87" s="25" t="n">
        <v>767</v>
      </c>
      <c r="F87" s="25" t="n">
        <v>780</v>
      </c>
      <c r="G87" s="25" t="n">
        <v>635</v>
      </c>
      <c r="H87" s="25" t="n">
        <v>753</v>
      </c>
      <c r="I87" s="25" t="n">
        <v>562</v>
      </c>
      <c r="J87" s="25" t="n">
        <v>769</v>
      </c>
      <c r="K87" s="25" t="n">
        <v>782</v>
      </c>
      <c r="L87" s="25" t="n">
        <v>760</v>
      </c>
      <c r="M87" s="25" t="n">
        <v>754</v>
      </c>
      <c r="N87" s="25" t="n">
        <v>733</v>
      </c>
    </row>
    <row r="88" customFormat="false" ht="12.75" hidden="false" customHeight="true" outlineLevel="0" collapsed="false">
      <c r="B88" s="23"/>
      <c r="C88" s="24" t="s">
        <v>48</v>
      </c>
      <c r="D88" s="25" t="n">
        <v>1259</v>
      </c>
      <c r="E88" s="25" t="n">
        <v>1243</v>
      </c>
      <c r="F88" s="25" t="n">
        <v>1221</v>
      </c>
      <c r="G88" s="25" t="n">
        <v>1032</v>
      </c>
      <c r="H88" s="25" t="n">
        <v>1201</v>
      </c>
      <c r="I88" s="25" t="n">
        <v>938</v>
      </c>
      <c r="J88" s="25" t="n">
        <v>1232</v>
      </c>
      <c r="K88" s="25" t="n">
        <v>1219</v>
      </c>
      <c r="L88" s="25" t="n">
        <v>1281</v>
      </c>
      <c r="M88" s="25" t="n">
        <v>1263</v>
      </c>
      <c r="N88" s="25" t="n">
        <v>1342</v>
      </c>
    </row>
    <row r="89" customFormat="false" ht="12.75" hidden="false" customHeight="true" outlineLevel="0" collapsed="false">
      <c r="B89" s="23" t="s">
        <v>45</v>
      </c>
      <c r="C89" s="24" t="s">
        <v>47</v>
      </c>
      <c r="D89" s="25" t="n">
        <v>812</v>
      </c>
      <c r="E89" s="25" t="n">
        <v>749</v>
      </c>
      <c r="F89" s="25" t="n">
        <v>784</v>
      </c>
      <c r="G89" s="25" t="n">
        <v>633</v>
      </c>
      <c r="H89" s="25" t="n">
        <v>703</v>
      </c>
      <c r="I89" s="25" t="n">
        <v>570</v>
      </c>
      <c r="J89" s="25" t="n">
        <v>683</v>
      </c>
      <c r="K89" s="25" t="n">
        <v>669</v>
      </c>
      <c r="L89" s="25" t="n">
        <v>728</v>
      </c>
      <c r="M89" s="25" t="n">
        <v>690</v>
      </c>
      <c r="N89" s="25" t="n">
        <v>700</v>
      </c>
    </row>
    <row r="90" customFormat="false" ht="12.75" hidden="false" customHeight="true" outlineLevel="0" collapsed="false">
      <c r="B90" s="23"/>
      <c r="C90" s="24" t="s">
        <v>48</v>
      </c>
      <c r="D90" s="25" t="n">
        <v>1207</v>
      </c>
      <c r="E90" s="25" t="n">
        <v>1261</v>
      </c>
      <c r="F90" s="25" t="n">
        <v>1216</v>
      </c>
      <c r="G90" s="25" t="n">
        <v>1046</v>
      </c>
      <c r="H90" s="25" t="n">
        <v>1263</v>
      </c>
      <c r="I90" s="25" t="n">
        <v>941</v>
      </c>
      <c r="J90" s="25" t="n">
        <v>1318</v>
      </c>
      <c r="K90" s="25" t="n">
        <v>1334</v>
      </c>
      <c r="L90" s="25" t="n">
        <v>1327</v>
      </c>
      <c r="M90" s="25" t="n">
        <v>1312</v>
      </c>
      <c r="N90" s="25" t="n">
        <v>1351</v>
      </c>
    </row>
    <row r="91" customFormat="false" ht="12.75" hidden="false" customHeight="true" outlineLevel="0" collapsed="false">
      <c r="B91" s="23" t="s">
        <v>46</v>
      </c>
      <c r="C91" s="24" t="s">
        <v>47</v>
      </c>
      <c r="D91" s="25" t="n">
        <v>832</v>
      </c>
      <c r="E91" s="25" t="n">
        <v>801</v>
      </c>
      <c r="F91" s="25" t="n">
        <v>814</v>
      </c>
      <c r="G91" s="25" t="n">
        <v>673</v>
      </c>
      <c r="H91" s="25" t="n">
        <v>753</v>
      </c>
      <c r="I91" s="25" t="n">
        <v>556</v>
      </c>
      <c r="J91" s="25" t="n">
        <v>783</v>
      </c>
      <c r="K91" s="25" t="n">
        <v>781</v>
      </c>
      <c r="L91" s="25" t="n">
        <v>728</v>
      </c>
      <c r="M91" s="25" t="n">
        <v>782</v>
      </c>
      <c r="N91" s="25" t="n">
        <v>756</v>
      </c>
    </row>
    <row r="92" customFormat="false" ht="12.75" hidden="false" customHeight="true" outlineLevel="0" collapsed="false">
      <c r="B92" s="23"/>
      <c r="C92" s="24" t="s">
        <v>48</v>
      </c>
      <c r="D92" s="25" t="n">
        <v>1178</v>
      </c>
      <c r="E92" s="25" t="n">
        <v>1203</v>
      </c>
      <c r="F92" s="25" t="n">
        <v>1188</v>
      </c>
      <c r="G92" s="25" t="n">
        <v>1027</v>
      </c>
      <c r="H92" s="25" t="n">
        <v>1213</v>
      </c>
      <c r="I92" s="25" t="n">
        <v>957</v>
      </c>
      <c r="J92" s="25" t="n">
        <v>1224</v>
      </c>
      <c r="K92" s="25" t="n">
        <v>1185</v>
      </c>
      <c r="L92" s="25" t="n">
        <v>1178</v>
      </c>
      <c r="M92" s="25" t="n">
        <v>1310</v>
      </c>
      <c r="N92" s="25" t="n">
        <v>1298</v>
      </c>
    </row>
  </sheetData>
  <mergeCells count="27"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8.75"/>
    <col collapsed="false" customWidth="true" hidden="false" outlineLevel="0" max="7" min="3" style="0" width="16.39"/>
    <col collapsed="false" customWidth="false" hidden="false" outlineLevel="0" max="1025" min="8" style="0" width="11.52"/>
  </cols>
  <sheetData>
    <row r="2" customFormat="false" ht="12.8" hidden="false" customHeight="false" outlineLevel="0" collapsed="false">
      <c r="B2" s="27" t="s">
        <v>0</v>
      </c>
      <c r="C2" s="27" t="s">
        <v>49</v>
      </c>
      <c r="D2" s="27" t="s">
        <v>50</v>
      </c>
      <c r="E2" s="27" t="s">
        <v>51</v>
      </c>
      <c r="F2" s="27" t="s">
        <v>52</v>
      </c>
      <c r="G2" s="27" t="s">
        <v>53</v>
      </c>
    </row>
    <row r="3" customFormat="false" ht="12.8" hidden="false" customHeight="false" outlineLevel="0" collapsed="false">
      <c r="B3" s="18" t="n">
        <v>2009</v>
      </c>
      <c r="C3" s="19" t="n">
        <f aca="false">SUM(D3:G3)</f>
        <v>20693</v>
      </c>
      <c r="D3" s="19" t="n">
        <v>340</v>
      </c>
      <c r="E3" s="19" t="n">
        <v>9171</v>
      </c>
      <c r="F3" s="19" t="n">
        <v>8160</v>
      </c>
      <c r="G3" s="19" t="n">
        <v>3022</v>
      </c>
    </row>
    <row r="4" customFormat="false" ht="12.8" hidden="false" customHeight="false" outlineLevel="0" collapsed="false">
      <c r="B4" s="18" t="n">
        <v>2010</v>
      </c>
      <c r="C4" s="19" t="n">
        <f aca="false">SUM(D4:G4)</f>
        <v>19996</v>
      </c>
      <c r="D4" s="19" t="n">
        <v>338</v>
      </c>
      <c r="E4" s="19" t="n">
        <v>8382</v>
      </c>
      <c r="F4" s="19" t="n">
        <v>8012</v>
      </c>
      <c r="G4" s="19" t="n">
        <v>3264</v>
      </c>
    </row>
    <row r="5" customFormat="false" ht="12.8" hidden="false" customHeight="false" outlineLevel="0" collapsed="false">
      <c r="B5" s="18" t="n">
        <v>2011</v>
      </c>
      <c r="C5" s="19" t="n">
        <f aca="false">SUM(D5:G5)</f>
        <v>20580</v>
      </c>
      <c r="D5" s="19" t="n">
        <v>360</v>
      </c>
      <c r="E5" s="19" t="n">
        <v>8442</v>
      </c>
      <c r="F5" s="19" t="n">
        <v>8251</v>
      </c>
      <c r="G5" s="19" t="n">
        <v>3527</v>
      </c>
    </row>
    <row r="6" customFormat="false" ht="12.8" hidden="false" customHeight="false" outlineLevel="0" collapsed="false">
      <c r="B6" s="18" t="n">
        <v>2012</v>
      </c>
      <c r="C6" s="19" t="n">
        <f aca="false">SUM(D6:G6)</f>
        <v>16683</v>
      </c>
      <c r="D6" s="19" t="n">
        <v>284</v>
      </c>
      <c r="E6" s="19" t="n">
        <v>6677</v>
      </c>
      <c r="F6" s="19" t="n">
        <v>6795</v>
      </c>
      <c r="G6" s="19" t="n">
        <v>2927</v>
      </c>
    </row>
    <row r="7" customFormat="false" ht="12.8" hidden="false" customHeight="false" outlineLevel="0" collapsed="false">
      <c r="B7" s="18" t="n">
        <v>2013</v>
      </c>
      <c r="C7" s="19" t="n">
        <f aca="false">SUM(D7:G7)</f>
        <v>19489</v>
      </c>
      <c r="D7" s="19" t="n">
        <v>364</v>
      </c>
      <c r="E7" s="19" t="n">
        <v>7650</v>
      </c>
      <c r="F7" s="19" t="n">
        <v>7824</v>
      </c>
      <c r="G7" s="19" t="n">
        <v>3651</v>
      </c>
    </row>
    <row r="8" customFormat="false" ht="12.8" hidden="false" customHeight="false" outlineLevel="0" collapsed="false">
      <c r="B8" s="18" t="n">
        <v>2014</v>
      </c>
      <c r="C8" s="19" t="n">
        <f aca="false">SUM(D8:G8)</f>
        <v>14906</v>
      </c>
      <c r="D8" s="19" t="n">
        <v>226</v>
      </c>
      <c r="E8" s="19" t="n">
        <v>5724</v>
      </c>
      <c r="F8" s="19" t="n">
        <v>6237</v>
      </c>
      <c r="G8" s="19" t="n">
        <v>2719</v>
      </c>
    </row>
    <row r="9" customFormat="false" ht="12.8" hidden="false" customHeight="false" outlineLevel="0" collapsed="false">
      <c r="B9" s="18" t="n">
        <v>2015</v>
      </c>
      <c r="C9" s="19" t="n">
        <f aca="false">SUM(D9:G9)</f>
        <v>19388</v>
      </c>
      <c r="D9" s="19" t="n">
        <v>264</v>
      </c>
      <c r="E9" s="19" t="n">
        <v>7234</v>
      </c>
      <c r="F9" s="19" t="n">
        <v>8293</v>
      </c>
      <c r="G9" s="19" t="n">
        <v>3597</v>
      </c>
    </row>
    <row r="10" customFormat="false" ht="12.8" hidden="false" customHeight="false" outlineLevel="0" collapsed="false">
      <c r="B10" s="18" t="n">
        <v>2016</v>
      </c>
      <c r="C10" s="19" t="n">
        <f aca="false">SUM(D10:G10)</f>
        <v>19546</v>
      </c>
      <c r="D10" s="19" t="n">
        <v>271</v>
      </c>
      <c r="E10" s="19" t="n">
        <v>7157</v>
      </c>
      <c r="F10" s="19" t="n">
        <v>8336</v>
      </c>
      <c r="G10" s="19" t="n">
        <v>3782</v>
      </c>
    </row>
    <row r="11" customFormat="false" ht="12.8" hidden="false" customHeight="false" outlineLevel="0" collapsed="false">
      <c r="B11" s="18" t="n">
        <v>2017</v>
      </c>
      <c r="C11" s="19" t="n">
        <f aca="false">SUM(D11:G11)</f>
        <v>18772</v>
      </c>
      <c r="D11" s="19" t="n">
        <v>293</v>
      </c>
      <c r="E11" s="19" t="n">
        <v>6941</v>
      </c>
      <c r="F11" s="19" t="n">
        <v>7846</v>
      </c>
      <c r="G11" s="19" t="n">
        <v>3692</v>
      </c>
    </row>
    <row r="12" customFormat="false" ht="12.8" hidden="false" customHeight="false" outlineLevel="0" collapsed="false">
      <c r="B12" s="18" t="n">
        <v>2018</v>
      </c>
      <c r="C12" s="19" t="n">
        <f aca="false">SUM(D12:G12)</f>
        <v>18314</v>
      </c>
      <c r="D12" s="19" t="n">
        <v>270</v>
      </c>
      <c r="E12" s="19" t="n">
        <v>6828</v>
      </c>
      <c r="F12" s="19" t="n">
        <v>7672</v>
      </c>
      <c r="G12" s="19" t="n">
        <v>3544</v>
      </c>
    </row>
    <row r="13" customFormat="false" ht="12.8" hidden="false" customHeight="false" outlineLevel="0" collapsed="false">
      <c r="B13" s="18" t="n">
        <v>2019</v>
      </c>
      <c r="C13" s="19" t="n">
        <f aca="false">SUM(D13:G13)</f>
        <v>17579</v>
      </c>
      <c r="D13" s="19" t="n">
        <v>253</v>
      </c>
      <c r="E13" s="19" t="n">
        <v>6528</v>
      </c>
      <c r="F13" s="19" t="n">
        <v>7260</v>
      </c>
      <c r="G13" s="19" t="n">
        <v>3538</v>
      </c>
    </row>
    <row r="14" customFormat="false" ht="12.8" hidden="false" customHeight="false" outlineLevel="0" collapsed="false">
      <c r="B14" s="16"/>
    </row>
    <row r="16" customFormat="false" ht="12.8" hidden="false" customHeight="false" outlineLevel="0" collapsed="false">
      <c r="B16" s="27" t="s">
        <v>0</v>
      </c>
      <c r="C16" s="27" t="s">
        <v>49</v>
      </c>
      <c r="D16" s="27" t="s">
        <v>54</v>
      </c>
      <c r="E16" s="27" t="s">
        <v>55</v>
      </c>
      <c r="F16" s="27" t="s">
        <v>56</v>
      </c>
      <c r="G16" s="27" t="s">
        <v>57</v>
      </c>
    </row>
    <row r="17" customFormat="false" ht="12.8" hidden="false" customHeight="false" outlineLevel="0" collapsed="false">
      <c r="B17" s="18" t="n">
        <v>2009</v>
      </c>
      <c r="C17" s="19" t="n">
        <f aca="false">SUM(D17:G17)</f>
        <v>29279</v>
      </c>
      <c r="D17" s="19" t="n">
        <v>1307</v>
      </c>
      <c r="E17" s="19" t="n">
        <v>15506</v>
      </c>
      <c r="F17" s="19" t="n">
        <v>8405</v>
      </c>
      <c r="G17" s="19" t="n">
        <v>4061</v>
      </c>
    </row>
    <row r="18" customFormat="false" ht="12.8" hidden="false" customHeight="false" outlineLevel="0" collapsed="false">
      <c r="B18" s="18" t="n">
        <v>2010</v>
      </c>
      <c r="C18" s="19" t="n">
        <f aca="false">SUM(D18:G18)</f>
        <v>29686</v>
      </c>
      <c r="D18" s="19" t="n">
        <v>1330</v>
      </c>
      <c r="E18" s="19" t="n">
        <v>15086</v>
      </c>
      <c r="F18" s="19" t="n">
        <v>8765</v>
      </c>
      <c r="G18" s="19" t="n">
        <v>4505</v>
      </c>
    </row>
    <row r="19" customFormat="false" ht="12.8" hidden="false" customHeight="false" outlineLevel="0" collapsed="false">
      <c r="B19" s="18" t="n">
        <v>2011</v>
      </c>
      <c r="C19" s="19" t="n">
        <f aca="false">SUM(D19:G19)</f>
        <v>28831</v>
      </c>
      <c r="D19" s="19" t="n">
        <v>1106</v>
      </c>
      <c r="E19" s="19" t="n">
        <v>14315</v>
      </c>
      <c r="F19" s="19" t="n">
        <v>8731</v>
      </c>
      <c r="G19" s="19" t="n">
        <v>4679</v>
      </c>
    </row>
    <row r="20" customFormat="false" ht="12.8" hidden="false" customHeight="false" outlineLevel="0" collapsed="false">
      <c r="B20" s="18" t="n">
        <v>2012</v>
      </c>
      <c r="C20" s="19" t="n">
        <f aca="false">SUM(D20:G20)</f>
        <v>24844</v>
      </c>
      <c r="D20" s="19" t="n">
        <v>882</v>
      </c>
      <c r="E20" s="19" t="n">
        <v>11799</v>
      </c>
      <c r="F20" s="19" t="n">
        <v>7796</v>
      </c>
      <c r="G20" s="19" t="n">
        <v>4367</v>
      </c>
    </row>
    <row r="21" customFormat="false" ht="12.8" hidden="false" customHeight="false" outlineLevel="0" collapsed="false">
      <c r="B21" s="18" t="n">
        <v>2013</v>
      </c>
      <c r="C21" s="19" t="n">
        <f aca="false">SUM(D21:G21)</f>
        <v>28776</v>
      </c>
      <c r="D21" s="19" t="n">
        <v>985</v>
      </c>
      <c r="E21" s="19" t="n">
        <v>13710</v>
      </c>
      <c r="F21" s="19" t="n">
        <v>9150</v>
      </c>
      <c r="G21" s="19" t="n">
        <v>4931</v>
      </c>
    </row>
    <row r="22" customFormat="false" ht="12.8" hidden="false" customHeight="false" outlineLevel="0" collapsed="false">
      <c r="B22" s="18" t="n">
        <v>2014</v>
      </c>
      <c r="C22" s="19" t="n">
        <f aca="false">SUM(D22:G22)</f>
        <v>22206</v>
      </c>
      <c r="D22" s="19" t="n">
        <v>722</v>
      </c>
      <c r="E22" s="19" t="n">
        <v>10045</v>
      </c>
      <c r="F22" s="19" t="n">
        <v>7357</v>
      </c>
      <c r="G22" s="19" t="n">
        <v>4082</v>
      </c>
    </row>
    <row r="23" customFormat="false" ht="12.8" hidden="false" customHeight="false" outlineLevel="0" collapsed="false">
      <c r="B23" s="18" t="n">
        <v>2015</v>
      </c>
      <c r="C23" s="19" t="n">
        <f aca="false">SUM(D23:G23)</f>
        <v>29265</v>
      </c>
      <c r="D23" s="19" t="n">
        <v>851</v>
      </c>
      <c r="E23" s="19" t="n">
        <v>13105</v>
      </c>
      <c r="F23" s="19" t="n">
        <v>9831</v>
      </c>
      <c r="G23" s="19" t="n">
        <v>5478</v>
      </c>
    </row>
    <row r="24" customFormat="false" ht="12.8" hidden="false" customHeight="false" outlineLevel="0" collapsed="false">
      <c r="B24" s="18" t="n">
        <v>2016</v>
      </c>
      <c r="C24" s="19" t="n">
        <f aca="false">SUM(D24:G24)</f>
        <v>29365</v>
      </c>
      <c r="D24" s="19" t="n">
        <v>849</v>
      </c>
      <c r="E24" s="19" t="n">
        <v>12990</v>
      </c>
      <c r="F24" s="19" t="n">
        <v>10033</v>
      </c>
      <c r="G24" s="19" t="n">
        <v>5493</v>
      </c>
    </row>
    <row r="25" customFormat="false" ht="12.8" hidden="false" customHeight="false" outlineLevel="0" collapsed="false">
      <c r="B25" s="18" t="n">
        <v>2017</v>
      </c>
      <c r="C25" s="19" t="n">
        <f aca="false">SUM(D25:G25)</f>
        <v>29533</v>
      </c>
      <c r="D25" s="19" t="n">
        <v>856</v>
      </c>
      <c r="E25" s="19" t="n">
        <v>12934</v>
      </c>
      <c r="F25" s="19" t="n">
        <v>10214</v>
      </c>
      <c r="G25" s="19" t="n">
        <v>5529</v>
      </c>
      <c r="Q25" s="28"/>
    </row>
    <row r="26" customFormat="false" ht="12.8" hidden="false" customHeight="false" outlineLevel="0" collapsed="false">
      <c r="B26" s="18" t="n">
        <v>2018</v>
      </c>
      <c r="C26" s="19" t="n">
        <f aca="false">SUM(D26:G26)</f>
        <v>29394</v>
      </c>
      <c r="D26" s="19" t="n">
        <v>844</v>
      </c>
      <c r="E26" s="19" t="n">
        <v>12493</v>
      </c>
      <c r="F26" s="19" t="n">
        <v>10220</v>
      </c>
      <c r="G26" s="19" t="n">
        <v>5837</v>
      </c>
      <c r="Q26" s="28"/>
    </row>
    <row r="27" customFormat="false" ht="12.8" hidden="false" customHeight="false" outlineLevel="0" collapsed="false">
      <c r="B27" s="18" t="n">
        <v>2019</v>
      </c>
      <c r="C27" s="19" t="n">
        <f aca="false">SUM(D27:G27)</f>
        <v>29540</v>
      </c>
      <c r="D27" s="19" t="n">
        <v>843</v>
      </c>
      <c r="E27" s="19" t="n">
        <v>12276</v>
      </c>
      <c r="F27" s="19" t="n">
        <v>10398</v>
      </c>
      <c r="G27" s="19" t="n">
        <v>6023</v>
      </c>
      <c r="Q27" s="28"/>
    </row>
    <row r="28" customFormat="false" ht="12.8" hidden="false" customHeight="false" outlineLevel="0" collapsed="false">
      <c r="Q28" s="28"/>
    </row>
    <row r="29" customFormat="false" ht="12.8" hidden="false" customHeight="false" outlineLevel="0" collapsed="false">
      <c r="Q29" s="28"/>
    </row>
    <row r="30" customFormat="false" ht="12.8" hidden="false" customHeight="false" outlineLevel="0" collapsed="false">
      <c r="Q30" s="28"/>
    </row>
    <row r="31" customFormat="false" ht="12.8" hidden="false" customHeight="false" outlineLevel="0" collapsed="false">
      <c r="B31" s="27" t="s">
        <v>0</v>
      </c>
      <c r="C31" s="27" t="s">
        <v>49</v>
      </c>
      <c r="D31" s="27" t="s">
        <v>50</v>
      </c>
      <c r="E31" s="27" t="s">
        <v>51</v>
      </c>
      <c r="F31" s="27" t="s">
        <v>52</v>
      </c>
      <c r="G31" s="27" t="s">
        <v>53</v>
      </c>
      <c r="Q31" s="28"/>
    </row>
    <row r="32" customFormat="false" ht="12.8" hidden="false" customHeight="false" outlineLevel="0" collapsed="false">
      <c r="B32" s="18" t="n">
        <v>2009</v>
      </c>
      <c r="C32" s="19" t="n">
        <f aca="false">C3+C17</f>
        <v>49972</v>
      </c>
      <c r="D32" s="29" t="n">
        <f aca="false">D3/$C32</f>
        <v>0.00680381013367486</v>
      </c>
      <c r="E32" s="29" t="n">
        <f aca="false">E3/$C32</f>
        <v>0.183522772752742</v>
      </c>
      <c r="F32" s="29" t="n">
        <f aca="false">F3/$C32</f>
        <v>0.163291443208197</v>
      </c>
      <c r="G32" s="29" t="n">
        <f aca="false">G3/$C32</f>
        <v>0.0604738653646042</v>
      </c>
      <c r="H32" s="26" t="n">
        <f aca="false">SUM(D32:G32)</f>
        <v>0.414091891459217</v>
      </c>
      <c r="Q32" s="28"/>
    </row>
    <row r="33" customFormat="false" ht="12.8" hidden="false" customHeight="false" outlineLevel="0" collapsed="false">
      <c r="B33" s="18" t="n">
        <v>2010</v>
      </c>
      <c r="C33" s="19" t="n">
        <f aca="false">C4+C18</f>
        <v>49682</v>
      </c>
      <c r="D33" s="29" t="n">
        <f aca="false">D4/$C33</f>
        <v>0.00680326878950123</v>
      </c>
      <c r="E33" s="29" t="n">
        <f aca="false">E4/$C33</f>
        <v>0.168713014773962</v>
      </c>
      <c r="F33" s="29" t="n">
        <f aca="false">F4/$C33</f>
        <v>0.161265649531017</v>
      </c>
      <c r="G33" s="29" t="n">
        <f aca="false">G4/$C33</f>
        <v>0.0656978382512781</v>
      </c>
      <c r="H33" s="26" t="n">
        <f aca="false">SUM(D33:G33)</f>
        <v>0.402479771345759</v>
      </c>
      <c r="Q33" s="28"/>
    </row>
    <row r="34" customFormat="false" ht="12.8" hidden="false" customHeight="false" outlineLevel="0" collapsed="false">
      <c r="B34" s="18" t="n">
        <v>2011</v>
      </c>
      <c r="C34" s="19" t="n">
        <f aca="false">C5+C19</f>
        <v>49411</v>
      </c>
      <c r="D34" s="29" t="n">
        <f aca="false">D5/$C34</f>
        <v>0.00728582704256137</v>
      </c>
      <c r="E34" s="29" t="n">
        <f aca="false">E5/$C34</f>
        <v>0.170852644148064</v>
      </c>
      <c r="F34" s="29" t="n">
        <f aca="false">F5/$C34</f>
        <v>0.166987108133816</v>
      </c>
      <c r="G34" s="29" t="n">
        <f aca="false">G5/$C34</f>
        <v>0.0713808666086499</v>
      </c>
      <c r="H34" s="26" t="n">
        <f aca="false">SUM(D34:G34)</f>
        <v>0.416506445933092</v>
      </c>
      <c r="Q34" s="28"/>
    </row>
    <row r="35" customFormat="false" ht="12.8" hidden="false" customHeight="false" outlineLevel="0" collapsed="false">
      <c r="B35" s="18" t="n">
        <v>2012</v>
      </c>
      <c r="C35" s="19" t="n">
        <f aca="false">C6+C20</f>
        <v>41527</v>
      </c>
      <c r="D35" s="29" t="n">
        <f aca="false">D6/$C35</f>
        <v>0.00683892407349435</v>
      </c>
      <c r="E35" s="29" t="n">
        <f aca="false">E6/$C35</f>
        <v>0.160786957882823</v>
      </c>
      <c r="F35" s="29" t="n">
        <f aca="false">F6/$C35</f>
        <v>0.163628482673923</v>
      </c>
      <c r="G35" s="29" t="n">
        <f aca="false">G6/$C35</f>
        <v>0.0704842632504154</v>
      </c>
      <c r="H35" s="26" t="n">
        <f aca="false">SUM(D35:G35)</f>
        <v>0.401738627880656</v>
      </c>
      <c r="Q35" s="28"/>
    </row>
    <row r="36" customFormat="false" ht="12.8" hidden="false" customHeight="false" outlineLevel="0" collapsed="false">
      <c r="B36" s="18" t="n">
        <v>2013</v>
      </c>
      <c r="C36" s="19" t="n">
        <f aca="false">C7+C21</f>
        <v>48265</v>
      </c>
      <c r="D36" s="29" t="n">
        <f aca="false">D7/$C36</f>
        <v>0.00754169688179841</v>
      </c>
      <c r="E36" s="29" t="n">
        <f aca="false">E7/$C36</f>
        <v>0.158499948202631</v>
      </c>
      <c r="F36" s="29" t="n">
        <f aca="false">F7/$C36</f>
        <v>0.162105045063711</v>
      </c>
      <c r="G36" s="29" t="n">
        <f aca="false">G7/$C36</f>
        <v>0.0756448772402362</v>
      </c>
      <c r="H36" s="26" t="n">
        <f aca="false">SUM(D36:G36)</f>
        <v>0.403791567388377</v>
      </c>
      <c r="Q36" s="28"/>
    </row>
    <row r="37" customFormat="false" ht="12.8" hidden="false" customHeight="false" outlineLevel="0" collapsed="false">
      <c r="B37" s="18" t="n">
        <v>2014</v>
      </c>
      <c r="C37" s="19" t="n">
        <f aca="false">C8+C22</f>
        <v>37112</v>
      </c>
      <c r="D37" s="29" t="n">
        <f aca="false">D8/$C37</f>
        <v>0.0060896744988144</v>
      </c>
      <c r="E37" s="29" t="n">
        <f aca="false">E8/$C37</f>
        <v>0.154235826686786</v>
      </c>
      <c r="F37" s="29" t="n">
        <f aca="false">F8/$C37</f>
        <v>0.168058848889847</v>
      </c>
      <c r="G37" s="29" t="n">
        <f aca="false">G8/$C37</f>
        <v>0.0732647122224617</v>
      </c>
      <c r="H37" s="26" t="n">
        <f aca="false">SUM(D37:G37)</f>
        <v>0.401649062297909</v>
      </c>
      <c r="Q37" s="28"/>
    </row>
    <row r="38" customFormat="false" ht="12.8" hidden="false" customHeight="false" outlineLevel="0" collapsed="false">
      <c r="B38" s="18" t="n">
        <v>2015</v>
      </c>
      <c r="C38" s="19" t="n">
        <f aca="false">C9+C23</f>
        <v>48653</v>
      </c>
      <c r="D38" s="29" t="n">
        <f aca="false">D9/$C38</f>
        <v>0.00542618132489261</v>
      </c>
      <c r="E38" s="29" t="n">
        <f aca="false">E9/$C38</f>
        <v>0.148685589788913</v>
      </c>
      <c r="F38" s="29" t="n">
        <f aca="false">F9/$C38</f>
        <v>0.170451976239903</v>
      </c>
      <c r="G38" s="29" t="n">
        <f aca="false">G9/$C38</f>
        <v>0.0739317205516618</v>
      </c>
      <c r="H38" s="26" t="n">
        <f aca="false">SUM(D38:G38)</f>
        <v>0.398495467905371</v>
      </c>
      <c r="Q38" s="28"/>
    </row>
    <row r="39" customFormat="false" ht="12.8" hidden="false" customHeight="false" outlineLevel="0" collapsed="false">
      <c r="B39" s="18" t="n">
        <v>2016</v>
      </c>
      <c r="C39" s="19" t="n">
        <f aca="false">C10+C24</f>
        <v>48911</v>
      </c>
      <c r="D39" s="29" t="n">
        <f aca="false">D10/$C39</f>
        <v>0.00554067592157183</v>
      </c>
      <c r="E39" s="29" t="n">
        <f aca="false">E10/$C39</f>
        <v>0.146327002105866</v>
      </c>
      <c r="F39" s="29" t="n">
        <f aca="false">F10/$C39</f>
        <v>0.170432009159494</v>
      </c>
      <c r="G39" s="29" t="n">
        <f aca="false">G10/$C39</f>
        <v>0.0773241193187627</v>
      </c>
      <c r="H39" s="26" t="n">
        <f aca="false">SUM(D39:G39)</f>
        <v>0.399623806505694</v>
      </c>
      <c r="Q39" s="28"/>
    </row>
    <row r="40" customFormat="false" ht="12.8" hidden="false" customHeight="false" outlineLevel="0" collapsed="false">
      <c r="B40" s="18" t="n">
        <v>2017</v>
      </c>
      <c r="C40" s="19" t="n">
        <f aca="false">C11+C25</f>
        <v>48305</v>
      </c>
      <c r="D40" s="29" t="n">
        <f aca="false">D11/$C40</f>
        <v>0.00606562467653452</v>
      </c>
      <c r="E40" s="29" t="n">
        <f aca="false">E11/$C40</f>
        <v>0.143691129282683</v>
      </c>
      <c r="F40" s="29" t="n">
        <f aca="false">F11/$C40</f>
        <v>0.162426249870614</v>
      </c>
      <c r="G40" s="29" t="n">
        <f aca="false">G11/$C40</f>
        <v>0.0764310112824759</v>
      </c>
      <c r="H40" s="26" t="n">
        <f aca="false">SUM(D40:G40)</f>
        <v>0.388614015112307</v>
      </c>
      <c r="Q40" s="28"/>
    </row>
    <row r="41" customFormat="false" ht="12.8" hidden="false" customHeight="false" outlineLevel="0" collapsed="false">
      <c r="B41" s="18" t="n">
        <v>2018</v>
      </c>
      <c r="C41" s="19" t="n">
        <f aca="false">C12+C26</f>
        <v>47708</v>
      </c>
      <c r="D41" s="29" t="n">
        <f aca="false">D12/$C41</f>
        <v>0.00565942818814455</v>
      </c>
      <c r="E41" s="29" t="n">
        <f aca="false">E12/$C41</f>
        <v>0.143120650624633</v>
      </c>
      <c r="F41" s="29" t="n">
        <f aca="false">F12/$C41</f>
        <v>0.16081160392387</v>
      </c>
      <c r="G41" s="29" t="n">
        <f aca="false">G12/$C41</f>
        <v>0.0742852351806825</v>
      </c>
      <c r="H41" s="26" t="n">
        <f aca="false">SUM(D41:G41)</f>
        <v>0.38387691791733</v>
      </c>
    </row>
    <row r="42" customFormat="false" ht="12.8" hidden="false" customHeight="false" outlineLevel="0" collapsed="false">
      <c r="B42" s="18" t="n">
        <v>2019</v>
      </c>
      <c r="C42" s="19" t="n">
        <f aca="false">C13+C27</f>
        <v>47119</v>
      </c>
      <c r="D42" s="29" t="n">
        <f aca="false">D13/$C42</f>
        <v>0.00536938390033744</v>
      </c>
      <c r="E42" s="29" t="n">
        <f aca="false">E13/$C42</f>
        <v>0.138542838345466</v>
      </c>
      <c r="F42" s="29" t="n">
        <f aca="false">F13/$C42</f>
        <v>0.154077972792292</v>
      </c>
      <c r="G42" s="29" t="n">
        <f aca="false">G13/$C42</f>
        <v>0.0750864831596596</v>
      </c>
      <c r="H42" s="26" t="n">
        <f aca="false">SUM(D42:G42)</f>
        <v>0.373076678197755</v>
      </c>
    </row>
    <row r="45" customFormat="false" ht="12.8" hidden="false" customHeight="false" outlineLevel="0" collapsed="false">
      <c r="B45" s="27" t="s">
        <v>0</v>
      </c>
      <c r="C45" s="27" t="s">
        <v>58</v>
      </c>
      <c r="D45" s="27" t="s">
        <v>54</v>
      </c>
      <c r="E45" s="27" t="s">
        <v>55</v>
      </c>
      <c r="F45" s="27" t="s">
        <v>56</v>
      </c>
      <c r="G45" s="27" t="s">
        <v>57</v>
      </c>
    </row>
    <row r="46" customFormat="false" ht="12.8" hidden="false" customHeight="false" outlineLevel="0" collapsed="false">
      <c r="B46" s="18" t="n">
        <v>2009</v>
      </c>
      <c r="C46" s="19" t="n">
        <f aca="false">C3+C17</f>
        <v>49972</v>
      </c>
      <c r="D46" s="29" t="n">
        <f aca="false">D17/$C46</f>
        <v>0.0261546466020972</v>
      </c>
      <c r="E46" s="29" t="n">
        <f aca="false">E17/$C46</f>
        <v>0.310293764508125</v>
      </c>
      <c r="F46" s="29" t="n">
        <f aca="false">F17/$C46</f>
        <v>0.168194188745698</v>
      </c>
      <c r="G46" s="29" t="n">
        <f aca="false">G17/$C46</f>
        <v>0.0812655086848635</v>
      </c>
      <c r="H46" s="26" t="n">
        <f aca="false">SUM(D46:G46)</f>
        <v>0.585908108540783</v>
      </c>
    </row>
    <row r="47" customFormat="false" ht="12.8" hidden="false" customHeight="false" outlineLevel="0" collapsed="false">
      <c r="B47" s="18" t="n">
        <v>2010</v>
      </c>
      <c r="C47" s="19" t="n">
        <f aca="false">C4+C18</f>
        <v>49682</v>
      </c>
      <c r="D47" s="29" t="n">
        <f aca="false">D18/$C47</f>
        <v>0.0267702588462622</v>
      </c>
      <c r="E47" s="29" t="n">
        <f aca="false">E18/$C47</f>
        <v>0.30365122177046</v>
      </c>
      <c r="F47" s="29" t="n">
        <f aca="false">F18/$C47</f>
        <v>0.176422044201119</v>
      </c>
      <c r="G47" s="29" t="n">
        <f aca="false">G18/$C47</f>
        <v>0.0906767038363995</v>
      </c>
      <c r="H47" s="26" t="n">
        <f aca="false">SUM(D47:G47)</f>
        <v>0.597520228654241</v>
      </c>
    </row>
    <row r="48" customFormat="false" ht="12.8" hidden="false" customHeight="false" outlineLevel="0" collapsed="false">
      <c r="B48" s="18" t="n">
        <v>2011</v>
      </c>
      <c r="C48" s="19" t="n">
        <f aca="false">C5+C19</f>
        <v>49411</v>
      </c>
      <c r="D48" s="29" t="n">
        <f aca="false">D19/$C48</f>
        <v>0.0223836797474247</v>
      </c>
      <c r="E48" s="29" t="n">
        <f aca="false">E19/$C48</f>
        <v>0.289712816984072</v>
      </c>
      <c r="F48" s="29" t="n">
        <f aca="false">F19/$C48</f>
        <v>0.176701544190565</v>
      </c>
      <c r="G48" s="29" t="n">
        <f aca="false">G19/$C48</f>
        <v>0.0946955131448463</v>
      </c>
      <c r="H48" s="26" t="n">
        <f aca="false">SUM(D48:G48)</f>
        <v>0.583493554066908</v>
      </c>
    </row>
    <row r="49" customFormat="false" ht="12.8" hidden="false" customHeight="false" outlineLevel="0" collapsed="false">
      <c r="B49" s="18" t="n">
        <v>2012</v>
      </c>
      <c r="C49" s="19" t="n">
        <f aca="false">C6+C20</f>
        <v>41527</v>
      </c>
      <c r="D49" s="29" t="n">
        <f aca="false">D20/$C49</f>
        <v>0.0212391937775423</v>
      </c>
      <c r="E49" s="29" t="n">
        <f aca="false">E20/$C49</f>
        <v>0.284128398391408</v>
      </c>
      <c r="F49" s="29" t="n">
        <f aca="false">F20/$C49</f>
        <v>0.187733281961134</v>
      </c>
      <c r="G49" s="29" t="n">
        <f aca="false">G20/$C49</f>
        <v>0.10516049798926</v>
      </c>
      <c r="H49" s="26" t="n">
        <f aca="false">SUM(D49:G49)</f>
        <v>0.598261372119344</v>
      </c>
    </row>
    <row r="50" customFormat="false" ht="12.8" hidden="false" customHeight="false" outlineLevel="0" collapsed="false">
      <c r="B50" s="18" t="n">
        <v>2013</v>
      </c>
      <c r="C50" s="19" t="n">
        <f aca="false">C7+C21</f>
        <v>48265</v>
      </c>
      <c r="D50" s="29" t="n">
        <f aca="false">D21/$C50</f>
        <v>0.0204081632653061</v>
      </c>
      <c r="E50" s="29" t="n">
        <f aca="false">E21/$C50</f>
        <v>0.284056769916088</v>
      </c>
      <c r="F50" s="29" t="n">
        <f aca="false">F21/$C50</f>
        <v>0.189578369418834</v>
      </c>
      <c r="G50" s="29" t="n">
        <f aca="false">G21/$C50</f>
        <v>0.102165130011395</v>
      </c>
      <c r="H50" s="26" t="n">
        <f aca="false">SUM(D50:G50)</f>
        <v>0.596208432611623</v>
      </c>
    </row>
    <row r="51" customFormat="false" ht="12.8" hidden="false" customHeight="false" outlineLevel="0" collapsed="false">
      <c r="B51" s="18" t="n">
        <v>2014</v>
      </c>
      <c r="C51" s="19" t="n">
        <f aca="false">C8+C22</f>
        <v>37112</v>
      </c>
      <c r="D51" s="29" t="n">
        <f aca="false">D22/$C51</f>
        <v>0.0194546238413451</v>
      </c>
      <c r="E51" s="29" t="n">
        <f aca="false">E22/$C51</f>
        <v>0.270667169648631</v>
      </c>
      <c r="F51" s="29" t="n">
        <f aca="false">F22/$C51</f>
        <v>0.198237766760078</v>
      </c>
      <c r="G51" s="29" t="n">
        <f aca="false">G22/$C51</f>
        <v>0.109991377452037</v>
      </c>
      <c r="H51" s="26" t="n">
        <f aca="false">SUM(D51:G51)</f>
        <v>0.598350937702091</v>
      </c>
    </row>
    <row r="52" customFormat="false" ht="12.8" hidden="false" customHeight="false" outlineLevel="0" collapsed="false">
      <c r="B52" s="18" t="n">
        <v>2015</v>
      </c>
      <c r="C52" s="19" t="n">
        <f aca="false">C9+C23</f>
        <v>48653</v>
      </c>
      <c r="D52" s="29" t="n">
        <f aca="false">D23/$C52</f>
        <v>0.0174912132859228</v>
      </c>
      <c r="E52" s="29" t="n">
        <f aca="false">E23/$C52</f>
        <v>0.269356463116355</v>
      </c>
      <c r="F52" s="29" t="n">
        <f aca="false">F23/$C52</f>
        <v>0.20206359320083</v>
      </c>
      <c r="G52" s="29" t="n">
        <f aca="false">G23/$C52</f>
        <v>0.112593262491522</v>
      </c>
      <c r="H52" s="26" t="n">
        <f aca="false">SUM(D52:G52)</f>
        <v>0.601504532094629</v>
      </c>
      <c r="Q52" s="28"/>
    </row>
    <row r="53" customFormat="false" ht="12.8" hidden="false" customHeight="false" outlineLevel="0" collapsed="false">
      <c r="B53" s="18" t="n">
        <v>2016</v>
      </c>
      <c r="C53" s="19" t="n">
        <f aca="false">C10+C24</f>
        <v>48911</v>
      </c>
      <c r="D53" s="29" t="n">
        <f aca="false">D24/$C53</f>
        <v>0.0173580585144446</v>
      </c>
      <c r="E53" s="29" t="n">
        <f aca="false">E24/$C53</f>
        <v>0.265584428860584</v>
      </c>
      <c r="F53" s="29" t="n">
        <f aca="false">F24/$C53</f>
        <v>0.205127680889779</v>
      </c>
      <c r="G53" s="29" t="n">
        <f aca="false">G24/$C53</f>
        <v>0.112306025229498</v>
      </c>
      <c r="H53" s="26" t="n">
        <f aca="false">SUM(D53:G53)</f>
        <v>0.600376193494306</v>
      </c>
      <c r="Q53" s="28"/>
    </row>
    <row r="54" customFormat="false" ht="12.8" hidden="false" customHeight="false" outlineLevel="0" collapsed="false">
      <c r="B54" s="18" t="n">
        <v>2017</v>
      </c>
      <c r="C54" s="19" t="n">
        <f aca="false">C11+C25</f>
        <v>48305</v>
      </c>
      <c r="D54" s="29" t="n">
        <f aca="false">D25/$C54</f>
        <v>0.017720732843391</v>
      </c>
      <c r="E54" s="29" t="n">
        <f aca="false">E25/$C54</f>
        <v>0.267756960977125</v>
      </c>
      <c r="F54" s="29" t="n">
        <f aca="false">F25/$C54</f>
        <v>0.211448090259807</v>
      </c>
      <c r="G54" s="29" t="n">
        <f aca="false">G25/$C54</f>
        <v>0.11446020080737</v>
      </c>
      <c r="H54" s="26" t="n">
        <f aca="false">SUM(D54:G54)</f>
        <v>0.611385984887693</v>
      </c>
      <c r="Q54" s="28"/>
    </row>
    <row r="55" customFormat="false" ht="12.8" hidden="false" customHeight="false" outlineLevel="0" collapsed="false">
      <c r="B55" s="18" t="n">
        <v>2018</v>
      </c>
      <c r="C55" s="19" t="n">
        <f aca="false">C12+C26</f>
        <v>47708</v>
      </c>
      <c r="D55" s="29" t="n">
        <f aca="false">D26/$C55</f>
        <v>0.017690953299237</v>
      </c>
      <c r="E55" s="29" t="n">
        <f aca="false">E26/$C55</f>
        <v>0.261863838349962</v>
      </c>
      <c r="F55" s="29" t="n">
        <f aca="false">F26/$C55</f>
        <v>0.214219837343842</v>
      </c>
      <c r="G55" s="29" t="n">
        <f aca="false">G26/$C55</f>
        <v>0.122348453089629</v>
      </c>
      <c r="H55" s="26" t="n">
        <f aca="false">SUM(D55:G55)</f>
        <v>0.61612308208267</v>
      </c>
      <c r="Q55" s="28"/>
    </row>
    <row r="56" customFormat="false" ht="12.8" hidden="false" customHeight="false" outlineLevel="0" collapsed="false">
      <c r="B56" s="18" t="n">
        <v>2019</v>
      </c>
      <c r="C56" s="19" t="n">
        <f aca="false">C13+C27</f>
        <v>47119</v>
      </c>
      <c r="D56" s="29" t="n">
        <f aca="false">D27/$C56</f>
        <v>0.0178908720473694</v>
      </c>
      <c r="E56" s="29" t="n">
        <f aca="false">E27/$C56</f>
        <v>0.26053184490333</v>
      </c>
      <c r="F56" s="29" t="n">
        <f aca="false">F27/$C56</f>
        <v>0.220675311445489</v>
      </c>
      <c r="G56" s="29" t="n">
        <f aca="false">G27/$C56</f>
        <v>0.127825293406057</v>
      </c>
      <c r="H56" s="26" t="n">
        <f aca="false">SUM(D56:G56)</f>
        <v>0.626923321802245</v>
      </c>
      <c r="Q56" s="28"/>
    </row>
    <row r="57" customFormat="false" ht="12.8" hidden="false" customHeight="false" outlineLevel="0" collapsed="false">
      <c r="Q57" s="28"/>
    </row>
    <row r="58" customFormat="false" ht="12.8" hidden="false" customHeight="false" outlineLevel="0" collapsed="false">
      <c r="Q58" s="28"/>
    </row>
    <row r="59" customFormat="false" ht="12.8" hidden="false" customHeight="false" outlineLevel="0" collapsed="false">
      <c r="Q59" s="28"/>
    </row>
    <row r="60" customFormat="false" ht="12.8" hidden="false" customHeight="false" outlineLevel="0" collapsed="false">
      <c r="Q60" s="28"/>
    </row>
    <row r="61" customFormat="false" ht="12.8" hidden="false" customHeight="false" outlineLevel="0" collapsed="false">
      <c r="Q61" s="28"/>
    </row>
    <row r="62" customFormat="false" ht="12.8" hidden="false" customHeight="false" outlineLevel="0" collapsed="false">
      <c r="Q62" s="28"/>
    </row>
    <row r="63" customFormat="false" ht="12.8" hidden="false" customHeight="false" outlineLevel="0" collapsed="false">
      <c r="C63" s="27" t="s">
        <v>0</v>
      </c>
      <c r="D63" s="27" t="s">
        <v>50</v>
      </c>
      <c r="E63" s="27" t="s">
        <v>51</v>
      </c>
      <c r="F63" s="27" t="s">
        <v>52</v>
      </c>
      <c r="G63" s="27" t="s">
        <v>53</v>
      </c>
      <c r="Q63" s="28"/>
    </row>
    <row r="64" customFormat="false" ht="12.8" hidden="false" customHeight="false" outlineLevel="0" collapsed="false">
      <c r="C64" s="18" t="n">
        <v>2009</v>
      </c>
      <c r="D64" s="30" t="n">
        <v>0.00680381013367486</v>
      </c>
      <c r="E64" s="30" t="n">
        <v>0.183522772752742</v>
      </c>
      <c r="F64" s="30" t="n">
        <v>0.163291443208197</v>
      </c>
      <c r="G64" s="30" t="n">
        <v>0.0604738653646042</v>
      </c>
      <c r="Q64" s="28"/>
    </row>
    <row r="65" customFormat="false" ht="12.8" hidden="false" customHeight="false" outlineLevel="0" collapsed="false">
      <c r="Q65" s="28"/>
    </row>
    <row r="66" customFormat="false" ht="12.8" hidden="false" customHeight="false" outlineLevel="0" collapsed="false">
      <c r="Q66" s="28"/>
    </row>
    <row r="67" customFormat="false" ht="12.8" hidden="false" customHeight="false" outlineLevel="0" collapsed="false">
      <c r="C67" s="27" t="s">
        <v>0</v>
      </c>
      <c r="D67" s="27" t="s">
        <v>50</v>
      </c>
      <c r="E67" s="27" t="s">
        <v>51</v>
      </c>
      <c r="F67" s="27" t="s">
        <v>52</v>
      </c>
      <c r="G67" s="27" t="s">
        <v>53</v>
      </c>
      <c r="Q67" s="28"/>
    </row>
    <row r="68" customFormat="false" ht="12.8" hidden="false" customHeight="false" outlineLevel="0" collapsed="false">
      <c r="C68" s="18" t="n">
        <v>2019</v>
      </c>
      <c r="D68" s="29" t="n">
        <v>0.00536938390033744</v>
      </c>
      <c r="E68" s="29" t="n">
        <v>0.138542838345466</v>
      </c>
      <c r="F68" s="29" t="n">
        <v>0.154077972792292</v>
      </c>
      <c r="G68" s="29" t="n">
        <v>0.0750864831596596</v>
      </c>
    </row>
    <row r="71" customFormat="false" ht="12.8" hidden="false" customHeight="false" outlineLevel="0" collapsed="false">
      <c r="C71" s="27" t="s">
        <v>0</v>
      </c>
      <c r="D71" s="27" t="s">
        <v>54</v>
      </c>
      <c r="E71" s="27" t="s">
        <v>55</v>
      </c>
      <c r="F71" s="27" t="s">
        <v>56</v>
      </c>
      <c r="G71" s="27" t="s">
        <v>57</v>
      </c>
    </row>
    <row r="72" customFormat="false" ht="12.8" hidden="false" customHeight="false" outlineLevel="0" collapsed="false">
      <c r="C72" s="18" t="n">
        <v>2009</v>
      </c>
      <c r="D72" s="29" t="n">
        <v>0.0261546466020972</v>
      </c>
      <c r="E72" s="29" t="n">
        <v>0.310293764508125</v>
      </c>
      <c r="F72" s="29" t="n">
        <v>0.168194188745698</v>
      </c>
      <c r="G72" s="29" t="n">
        <v>0.0812655086848635</v>
      </c>
    </row>
    <row r="75" customFormat="false" ht="12.8" hidden="false" customHeight="false" outlineLevel="0" collapsed="false">
      <c r="C75" s="27" t="s">
        <v>0</v>
      </c>
      <c r="D75" s="27" t="s">
        <v>54</v>
      </c>
      <c r="E75" s="27" t="s">
        <v>55</v>
      </c>
      <c r="F75" s="27" t="s">
        <v>56</v>
      </c>
      <c r="G75" s="27" t="s">
        <v>57</v>
      </c>
    </row>
    <row r="76" customFormat="false" ht="12.8" hidden="false" customHeight="false" outlineLevel="0" collapsed="false">
      <c r="C76" s="18" t="n">
        <v>2019</v>
      </c>
      <c r="D76" s="29" t="n">
        <v>0.0178908720473694</v>
      </c>
      <c r="E76" s="29" t="n">
        <v>0.26053184490333</v>
      </c>
      <c r="F76" s="29" t="n">
        <v>0.220675311445489</v>
      </c>
      <c r="G76" s="29" t="n">
        <v>0.127825293406057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.1"/>
    <col collapsed="false" customWidth="true" hidden="false" outlineLevel="0" max="2" min="2" style="1" width="13.29"/>
    <col collapsed="false" customWidth="true" hidden="false" outlineLevel="0" max="3" min="3" style="0" width="6.12"/>
    <col collapsed="false" customWidth="true" hidden="false" outlineLevel="0" max="13" min="4" style="0" width="7.65"/>
    <col collapsed="false" customWidth="false" hidden="false" outlineLevel="0" max="1025" min="14" style="0" width="11.52"/>
  </cols>
  <sheetData>
    <row r="2" customFormat="false" ht="12.8" hidden="false" customHeight="false" outlineLevel="0" collapsed="false">
      <c r="B2" s="31"/>
    </row>
    <row r="3" customFormat="false" ht="12.8" hidden="false" customHeight="false" outlineLevel="0" collapsed="false">
      <c r="B3" s="32"/>
      <c r="C3" s="33" t="n">
        <v>2009</v>
      </c>
      <c r="D3" s="33" t="n">
        <v>2010</v>
      </c>
      <c r="E3" s="33" t="n">
        <v>2011</v>
      </c>
      <c r="F3" s="33" t="n">
        <v>2012</v>
      </c>
      <c r="G3" s="33" t="n">
        <v>2013</v>
      </c>
      <c r="H3" s="33" t="n">
        <v>2014</v>
      </c>
      <c r="I3" s="33" t="n">
        <v>2015</v>
      </c>
      <c r="J3" s="33" t="n">
        <v>2016</v>
      </c>
      <c r="K3" s="33" t="n">
        <v>2017</v>
      </c>
      <c r="L3" s="33" t="n">
        <v>2018</v>
      </c>
      <c r="M3" s="33" t="n">
        <v>2019</v>
      </c>
    </row>
    <row r="4" customFormat="false" ht="12.8" hidden="false" customHeight="false" outlineLevel="0" collapsed="false">
      <c r="B4" s="32" t="s">
        <v>9</v>
      </c>
      <c r="C4" s="34" t="n">
        <v>0.154814</v>
      </c>
      <c r="D4" s="34" t="n">
        <v>0.16097</v>
      </c>
      <c r="E4" s="34" t="n">
        <v>0.155432</v>
      </c>
      <c r="F4" s="34" t="n">
        <v>0.161355</v>
      </c>
      <c r="G4" s="34" t="n">
        <v>0.187429</v>
      </c>
      <c r="H4" s="34" t="n">
        <v>0.168929</v>
      </c>
      <c r="I4" s="34" t="n">
        <v>0.175768</v>
      </c>
      <c r="J4" s="34" t="n">
        <v>0.204786</v>
      </c>
      <c r="K4" s="34" t="n">
        <v>0.192905</v>
      </c>
      <c r="L4" s="34" t="n">
        <v>0.191226</v>
      </c>
      <c r="M4" s="34" t="n">
        <v>0.207611</v>
      </c>
    </row>
    <row r="5" customFormat="false" ht="12.8" hidden="false" customHeight="false" outlineLevel="0" collapsed="false">
      <c r="B5" s="32" t="s">
        <v>11</v>
      </c>
      <c r="C5" s="34" t="n">
        <v>0.130769</v>
      </c>
      <c r="D5" s="34" t="n">
        <v>0.155592</v>
      </c>
      <c r="E5" s="34" t="n">
        <v>0.151251</v>
      </c>
      <c r="F5" s="34" t="n">
        <v>0.170507</v>
      </c>
      <c r="G5" s="34" t="n">
        <v>0.165414</v>
      </c>
      <c r="H5" s="34" t="n">
        <v>0.183628</v>
      </c>
      <c r="I5" s="34" t="n">
        <v>0.187217</v>
      </c>
      <c r="J5" s="34" t="n">
        <v>0.200779</v>
      </c>
      <c r="K5" s="34" t="n">
        <v>0.188767</v>
      </c>
      <c r="L5" s="34" t="n">
        <v>0.18847</v>
      </c>
      <c r="M5" s="34" t="n">
        <v>0.200545</v>
      </c>
    </row>
    <row r="6" customFormat="false" ht="12.8" hidden="false" customHeight="false" outlineLevel="0" collapsed="false">
      <c r="B6" s="32" t="s">
        <v>13</v>
      </c>
      <c r="C6" s="34" t="n">
        <v>0.125136</v>
      </c>
      <c r="D6" s="34" t="n">
        <v>0.125344</v>
      </c>
      <c r="E6" s="34" t="n">
        <v>0.143729</v>
      </c>
      <c r="F6" s="34" t="n">
        <v>0.156693</v>
      </c>
      <c r="G6" s="34" t="n">
        <v>0.154922</v>
      </c>
      <c r="H6" s="34" t="n">
        <v>0.165205</v>
      </c>
      <c r="I6" s="34" t="n">
        <v>0.180563</v>
      </c>
      <c r="J6" s="34" t="n">
        <v>0.171989</v>
      </c>
      <c r="K6" s="34" t="n">
        <v>0.162162</v>
      </c>
      <c r="L6" s="34" t="n">
        <v>0.186731</v>
      </c>
      <c r="M6" s="34" t="n">
        <v>0.197802</v>
      </c>
    </row>
    <row r="7" customFormat="false" ht="12.8" hidden="false" customHeight="false" outlineLevel="0" collapsed="false">
      <c r="B7" s="32" t="s">
        <v>15</v>
      </c>
      <c r="C7" s="34" t="n">
        <v>0.145958</v>
      </c>
      <c r="D7" s="34" t="n">
        <v>0.149246</v>
      </c>
      <c r="E7" s="34" t="n">
        <v>0.165084</v>
      </c>
      <c r="F7" s="34" t="n">
        <v>0.181582</v>
      </c>
      <c r="G7" s="34" t="n">
        <v>0.182873</v>
      </c>
      <c r="H7" s="34" t="n">
        <v>0.192614</v>
      </c>
      <c r="I7" s="34" t="n">
        <v>0.191216</v>
      </c>
      <c r="J7" s="34" t="n">
        <v>0.172197</v>
      </c>
      <c r="K7" s="34" t="n">
        <v>0.195153</v>
      </c>
      <c r="L7" s="34" t="n">
        <v>0.197309</v>
      </c>
      <c r="M7" s="34" t="n">
        <v>0.227322</v>
      </c>
    </row>
    <row r="8" customFormat="false" ht="12.8" hidden="false" customHeight="false" outlineLevel="0" collapsed="false">
      <c r="B8" s="32" t="s">
        <v>17</v>
      </c>
      <c r="C8" s="34" t="n">
        <v>0.166486</v>
      </c>
      <c r="D8" s="34" t="n">
        <v>0.179726</v>
      </c>
      <c r="E8" s="34" t="n">
        <v>0.184735</v>
      </c>
      <c r="F8" s="34" t="n">
        <v>0.212557</v>
      </c>
      <c r="G8" s="34" t="n">
        <v>0.191036</v>
      </c>
      <c r="H8" s="34" t="n">
        <v>0.224163</v>
      </c>
      <c r="I8" s="34" t="n">
        <v>0.255283</v>
      </c>
      <c r="J8" s="34" t="n">
        <v>0.19726</v>
      </c>
      <c r="K8" s="34" t="n">
        <v>0.214482</v>
      </c>
      <c r="L8" s="34" t="n">
        <v>0.228587</v>
      </c>
      <c r="M8" s="34" t="n">
        <v>0.229412</v>
      </c>
    </row>
    <row r="9" customFormat="false" ht="12.8" hidden="false" customHeight="false" outlineLevel="0" collapsed="false">
      <c r="B9" s="32" t="s">
        <v>19</v>
      </c>
      <c r="C9" s="34" t="n">
        <v>0.169584</v>
      </c>
      <c r="D9" s="34" t="n">
        <v>0.188382</v>
      </c>
      <c r="E9" s="34" t="n">
        <v>0.197354</v>
      </c>
      <c r="F9" s="34" t="n">
        <v>0.18795</v>
      </c>
      <c r="G9" s="34" t="n">
        <v>0.220613</v>
      </c>
      <c r="H9" s="34" t="n">
        <v>0.207148</v>
      </c>
      <c r="I9" s="34" t="n">
        <v>0.195014</v>
      </c>
      <c r="J9" s="34" t="n">
        <v>0.221805</v>
      </c>
      <c r="K9" s="34" t="n">
        <v>0.227496</v>
      </c>
      <c r="L9" s="34" t="n">
        <v>0.23794</v>
      </c>
      <c r="M9" s="34" t="n">
        <v>0.232482</v>
      </c>
    </row>
    <row r="10" customFormat="false" ht="12.8" hidden="false" customHeight="false" outlineLevel="0" collapsed="false">
      <c r="B10" s="32" t="s">
        <v>21</v>
      </c>
      <c r="C10" s="34" t="n">
        <v>0.136079</v>
      </c>
      <c r="D10" s="34" t="n">
        <v>0.177743</v>
      </c>
      <c r="E10" s="34" t="n">
        <v>0.167722</v>
      </c>
      <c r="F10" s="34" t="n">
        <v>0.175016</v>
      </c>
      <c r="G10" s="34" t="n">
        <v>0.177499</v>
      </c>
      <c r="H10" s="34" t="n">
        <v>0.187943</v>
      </c>
      <c r="I10" s="34" t="n">
        <v>0.180556</v>
      </c>
      <c r="J10" s="34" t="n">
        <v>0.186848</v>
      </c>
      <c r="K10" s="34" t="n">
        <v>0.187147</v>
      </c>
      <c r="L10" s="34" t="n">
        <v>0.188768</v>
      </c>
      <c r="M10" s="34" t="n">
        <v>0.213166</v>
      </c>
    </row>
    <row r="11" customFormat="false" ht="12.8" hidden="false" customHeight="false" outlineLevel="0" collapsed="false">
      <c r="B11" s="32" t="s">
        <v>23</v>
      </c>
      <c r="C11" s="34" t="n">
        <v>0.133961</v>
      </c>
      <c r="D11" s="34" t="n">
        <v>0.153683</v>
      </c>
      <c r="E11" s="34" t="n">
        <v>0.156333</v>
      </c>
      <c r="F11" s="34" t="n">
        <v>0.165829</v>
      </c>
      <c r="G11" s="34" t="n">
        <v>0.168404</v>
      </c>
      <c r="H11" s="34" t="n">
        <v>0.162124</v>
      </c>
      <c r="I11" s="34" t="n">
        <v>0.16881</v>
      </c>
      <c r="J11" s="34" t="n">
        <v>0.1614</v>
      </c>
      <c r="K11" s="34" t="n">
        <v>0.172713</v>
      </c>
      <c r="L11" s="34" t="n">
        <v>0.185556</v>
      </c>
      <c r="M11" s="34" t="n">
        <v>0.194589</v>
      </c>
    </row>
    <row r="12" customFormat="false" ht="12.8" hidden="false" customHeight="false" outlineLevel="0" collapsed="false">
      <c r="B12" s="32" t="s">
        <v>25</v>
      </c>
      <c r="C12" s="34" t="n">
        <v>0.148476</v>
      </c>
      <c r="D12" s="34" t="n">
        <v>0.172222</v>
      </c>
      <c r="E12" s="34" t="n">
        <v>0.180509</v>
      </c>
      <c r="F12" s="34" t="n">
        <v>0.182838</v>
      </c>
      <c r="G12" s="34" t="n">
        <v>0.176104</v>
      </c>
      <c r="H12" s="34" t="n">
        <v>0.177083</v>
      </c>
      <c r="I12" s="34" t="n">
        <v>0.195233</v>
      </c>
      <c r="J12" s="34" t="n">
        <v>0.198281</v>
      </c>
      <c r="K12" s="34" t="n">
        <v>0.204116</v>
      </c>
      <c r="L12" s="34" t="n">
        <v>0.209076</v>
      </c>
      <c r="M12" s="34" t="n">
        <v>0.207915</v>
      </c>
    </row>
    <row r="13" customFormat="false" ht="12.8" hidden="false" customHeight="false" outlineLevel="0" collapsed="false">
      <c r="B13" s="32" t="s">
        <v>27</v>
      </c>
      <c r="C13" s="34" t="n">
        <v>0.131217</v>
      </c>
      <c r="D13" s="34" t="n">
        <v>0.141779</v>
      </c>
      <c r="E13" s="34" t="n">
        <v>0.150543</v>
      </c>
      <c r="F13" s="34" t="n">
        <v>0.157729</v>
      </c>
      <c r="G13" s="34" t="n">
        <v>0.170294</v>
      </c>
      <c r="H13" s="34" t="n">
        <v>0.156008</v>
      </c>
      <c r="I13" s="34" t="n">
        <v>0.138535</v>
      </c>
      <c r="J13" s="34" t="n">
        <v>0.170797</v>
      </c>
      <c r="K13" s="34" t="n">
        <v>0.196027</v>
      </c>
      <c r="L13" s="34" t="n">
        <v>0.186405</v>
      </c>
      <c r="M13" s="34" t="n">
        <v>0.205196</v>
      </c>
    </row>
    <row r="14" customFormat="false" ht="12.8" hidden="false" customHeight="false" outlineLevel="0" collapsed="false">
      <c r="B14" s="32" t="s">
        <v>29</v>
      </c>
      <c r="C14" s="34" t="n">
        <v>0.149085</v>
      </c>
      <c r="D14" s="34" t="n">
        <v>0.151664</v>
      </c>
      <c r="E14" s="34" t="n">
        <v>0.161273</v>
      </c>
      <c r="F14" s="34" t="n">
        <v>0.186385</v>
      </c>
      <c r="G14" s="34" t="n">
        <v>0.185981</v>
      </c>
      <c r="H14" s="34" t="n">
        <v>0.177892</v>
      </c>
      <c r="I14" s="34" t="n">
        <v>0.192023</v>
      </c>
      <c r="J14" s="34" t="n">
        <v>0.208879</v>
      </c>
      <c r="K14" s="34" t="n">
        <v>0.193115</v>
      </c>
      <c r="L14" s="34" t="n">
        <v>0.189571</v>
      </c>
      <c r="M14" s="34" t="n">
        <v>0.191501</v>
      </c>
    </row>
    <row r="15" customFormat="false" ht="12.8" hidden="false" customHeight="false" outlineLevel="0" collapsed="false">
      <c r="B15" s="32" t="s">
        <v>31</v>
      </c>
      <c r="C15" s="34" t="n">
        <v>0.155702</v>
      </c>
      <c r="D15" s="34" t="n">
        <v>0.175771</v>
      </c>
      <c r="E15" s="34" t="n">
        <v>0.198566</v>
      </c>
      <c r="F15" s="34" t="n">
        <v>0.17545</v>
      </c>
      <c r="G15" s="34" t="n">
        <v>0.200905</v>
      </c>
      <c r="H15" s="34" t="n">
        <v>0.201449</v>
      </c>
      <c r="I15" s="34" t="n">
        <v>0.203238</v>
      </c>
      <c r="J15" s="34" t="n">
        <v>0.209275</v>
      </c>
      <c r="K15" s="34" t="n">
        <v>0.200758</v>
      </c>
      <c r="L15" s="34" t="n">
        <v>0.199837</v>
      </c>
      <c r="M15" s="34" t="n">
        <v>0.213626</v>
      </c>
    </row>
    <row r="16" customFormat="false" ht="12.8" hidden="false" customHeight="false" outlineLevel="0" collapsed="false">
      <c r="B16" s="32" t="s">
        <v>32</v>
      </c>
      <c r="C16" s="34" t="n">
        <v>0.127019</v>
      </c>
      <c r="D16" s="34" t="n">
        <v>0.145973</v>
      </c>
      <c r="E16" s="34" t="n">
        <v>0.170512</v>
      </c>
      <c r="F16" s="34" t="n">
        <v>0.177224</v>
      </c>
      <c r="G16" s="34" t="n">
        <v>0.187394</v>
      </c>
      <c r="H16" s="34" t="n">
        <v>0.189291</v>
      </c>
      <c r="I16" s="34" t="n">
        <v>0.212121</v>
      </c>
      <c r="J16" s="34" t="n">
        <v>0.188301</v>
      </c>
      <c r="K16" s="34" t="n">
        <v>0.198754</v>
      </c>
      <c r="L16" s="34" t="n">
        <v>0.177201</v>
      </c>
      <c r="M16" s="34" t="n">
        <v>0.205965</v>
      </c>
    </row>
    <row r="17" customFormat="false" ht="12.8" hidden="false" customHeight="false" outlineLevel="0" collapsed="false">
      <c r="B17" s="32" t="s">
        <v>33</v>
      </c>
      <c r="C17" s="34" t="n">
        <v>0.165581</v>
      </c>
      <c r="D17" s="34" t="n">
        <v>0.192087</v>
      </c>
      <c r="E17" s="34" t="n">
        <v>0.204483</v>
      </c>
      <c r="F17" s="34" t="n">
        <v>0.201062</v>
      </c>
      <c r="G17" s="34" t="n">
        <v>0.209911</v>
      </c>
      <c r="H17" s="34" t="n">
        <v>0.202182</v>
      </c>
      <c r="I17" s="34" t="n">
        <v>0.238253</v>
      </c>
      <c r="J17" s="34" t="n">
        <v>0.227224</v>
      </c>
      <c r="K17" s="34" t="n">
        <v>0.235681</v>
      </c>
      <c r="L17" s="34" t="n">
        <v>0.234543</v>
      </c>
      <c r="M17" s="34" t="n">
        <v>0.237374</v>
      </c>
    </row>
    <row r="18" customFormat="false" ht="12.8" hidden="false" customHeight="false" outlineLevel="0" collapsed="false">
      <c r="B18" s="32" t="s">
        <v>34</v>
      </c>
      <c r="C18" s="34" t="n">
        <v>0.140921</v>
      </c>
      <c r="D18" s="34" t="n">
        <v>0.158155</v>
      </c>
      <c r="E18" s="34" t="n">
        <v>0.161732</v>
      </c>
      <c r="F18" s="34" t="n">
        <v>0.19401</v>
      </c>
      <c r="G18" s="34" t="n">
        <v>0.165909</v>
      </c>
      <c r="H18" s="34" t="n">
        <v>0.193382</v>
      </c>
      <c r="I18" s="34" t="n">
        <v>0.180135</v>
      </c>
      <c r="J18" s="34" t="n">
        <v>0.185944</v>
      </c>
      <c r="K18" s="34" t="n">
        <v>0.190955</v>
      </c>
      <c r="L18" s="34" t="n">
        <v>0.202593</v>
      </c>
      <c r="M18" s="34" t="n">
        <v>0.208425</v>
      </c>
    </row>
    <row r="19" customFormat="false" ht="12.8" hidden="false" customHeight="false" outlineLevel="0" collapsed="false">
      <c r="B19" s="32" t="s">
        <v>35</v>
      </c>
      <c r="C19" s="34" t="n">
        <v>0.106092</v>
      </c>
      <c r="D19" s="34" t="n">
        <v>0.132275</v>
      </c>
      <c r="E19" s="34" t="n">
        <v>0.139547</v>
      </c>
      <c r="F19" s="34" t="n">
        <v>0.152268</v>
      </c>
      <c r="G19" s="34" t="n">
        <v>0.147775</v>
      </c>
      <c r="H19" s="34" t="n">
        <v>0.160221</v>
      </c>
      <c r="I19" s="34" t="n">
        <v>0.146597</v>
      </c>
      <c r="J19" s="34" t="n">
        <v>0.160961</v>
      </c>
      <c r="K19" s="34" t="n">
        <v>0.16189</v>
      </c>
      <c r="L19" s="34" t="n">
        <v>0.164773</v>
      </c>
      <c r="M19" s="34" t="n">
        <v>0.171674</v>
      </c>
    </row>
    <row r="20" customFormat="false" ht="12.8" hidden="false" customHeight="false" outlineLevel="0" collapsed="false">
      <c r="B20" s="32" t="s">
        <v>36</v>
      </c>
      <c r="C20" s="34" t="n">
        <v>0.148628</v>
      </c>
      <c r="D20" s="34" t="n">
        <v>0.153115</v>
      </c>
      <c r="E20" s="34" t="n">
        <v>0.183684</v>
      </c>
      <c r="F20" s="34" t="n">
        <v>0.183206</v>
      </c>
      <c r="G20" s="34" t="n">
        <v>0.174551</v>
      </c>
      <c r="H20" s="34" t="n">
        <v>0.187101</v>
      </c>
      <c r="I20" s="34" t="n">
        <v>0.196677</v>
      </c>
      <c r="J20" s="34" t="n">
        <v>0.199057</v>
      </c>
      <c r="K20" s="34" t="n">
        <v>0.174317</v>
      </c>
      <c r="L20" s="34" t="n">
        <v>0.204038</v>
      </c>
      <c r="M20" s="34" t="n">
        <v>0.200312</v>
      </c>
    </row>
    <row r="21" customFormat="false" ht="12.8" hidden="false" customHeight="false" outlineLevel="0" collapsed="false">
      <c r="B21" s="32" t="s">
        <v>37</v>
      </c>
      <c r="C21" s="34" t="n">
        <v>0.173819</v>
      </c>
      <c r="D21" s="34" t="n">
        <v>0.161467</v>
      </c>
      <c r="E21" s="34" t="n">
        <v>0.190028</v>
      </c>
      <c r="F21" s="34" t="n">
        <v>0.191196</v>
      </c>
      <c r="G21" s="34" t="n">
        <v>0.190503</v>
      </c>
      <c r="H21" s="34" t="n">
        <v>0.205279</v>
      </c>
      <c r="I21" s="34" t="n">
        <v>0.204283</v>
      </c>
      <c r="J21" s="34" t="n">
        <v>0.200787</v>
      </c>
      <c r="K21" s="34" t="n">
        <v>0.210496</v>
      </c>
      <c r="L21" s="34" t="n">
        <v>0.227949</v>
      </c>
      <c r="M21" s="34" t="n">
        <v>0.215877</v>
      </c>
    </row>
    <row r="22" customFormat="false" ht="12.8" hidden="false" customHeight="false" outlineLevel="0" collapsed="false">
      <c r="B22" s="32" t="s">
        <v>38</v>
      </c>
      <c r="C22" s="34" t="n">
        <v>0.141074</v>
      </c>
      <c r="D22" s="34" t="n">
        <v>0.168142</v>
      </c>
      <c r="E22" s="34" t="n">
        <v>0.174603</v>
      </c>
      <c r="F22" s="34" t="n">
        <v>0.182299</v>
      </c>
      <c r="G22" s="34" t="n">
        <v>0.193052</v>
      </c>
      <c r="H22" s="34" t="n">
        <v>0.192626</v>
      </c>
      <c r="I22" s="34" t="n">
        <v>0.204046</v>
      </c>
      <c r="J22" s="34" t="n">
        <v>0.195534</v>
      </c>
      <c r="K22" s="34" t="n">
        <v>0.193601</v>
      </c>
      <c r="L22" s="34" t="n">
        <v>0.19673</v>
      </c>
      <c r="M22" s="34" t="n">
        <v>0.213689</v>
      </c>
    </row>
    <row r="23" customFormat="false" ht="12.8" hidden="false" customHeight="false" outlineLevel="0" collapsed="false">
      <c r="B23" s="32" t="s">
        <v>39</v>
      </c>
      <c r="C23" s="34" t="n">
        <v>0.159845</v>
      </c>
      <c r="D23" s="34" t="n">
        <v>0.184444</v>
      </c>
      <c r="E23" s="34" t="n">
        <v>0.185538</v>
      </c>
      <c r="F23" s="34" t="n">
        <v>0.210774</v>
      </c>
      <c r="G23" s="34" t="n">
        <v>0.195149</v>
      </c>
      <c r="H23" s="34" t="n">
        <v>0.212703</v>
      </c>
      <c r="I23" s="34" t="n">
        <v>0.226218</v>
      </c>
      <c r="J23" s="34" t="n">
        <v>0.234004</v>
      </c>
      <c r="K23" s="34" t="n">
        <v>0.218523</v>
      </c>
      <c r="L23" s="34" t="n">
        <v>0.219011</v>
      </c>
      <c r="M23" s="34" t="n">
        <v>0.219282</v>
      </c>
    </row>
    <row r="24" customFormat="false" ht="12.8" hidden="false" customHeight="false" outlineLevel="0" collapsed="false">
      <c r="B24" s="32" t="s">
        <v>40</v>
      </c>
      <c r="C24" s="34" t="n">
        <v>0.159718</v>
      </c>
      <c r="D24" s="34" t="n">
        <v>0.168874</v>
      </c>
      <c r="E24" s="34" t="n">
        <v>0.183315</v>
      </c>
      <c r="F24" s="34" t="n">
        <v>0.198577</v>
      </c>
      <c r="G24" s="34" t="n">
        <v>0.196246</v>
      </c>
      <c r="H24" s="34" t="n">
        <v>0.192614</v>
      </c>
      <c r="I24" s="34" t="n">
        <v>0.170436</v>
      </c>
      <c r="J24" s="34" t="n">
        <v>0.195935</v>
      </c>
      <c r="K24" s="34" t="n">
        <v>0.220994</v>
      </c>
      <c r="L24" s="34" t="n">
        <v>0.21632</v>
      </c>
      <c r="M24" s="34" t="n">
        <v>0.211343</v>
      </c>
    </row>
    <row r="25" customFormat="false" ht="12.8" hidden="false" customHeight="false" outlineLevel="0" collapsed="false">
      <c r="B25" s="32" t="s">
        <v>41</v>
      </c>
      <c r="C25" s="34" t="n">
        <v>0.139833</v>
      </c>
      <c r="D25" s="34" t="n">
        <v>0.134712</v>
      </c>
      <c r="E25" s="34" t="n">
        <v>0.148779</v>
      </c>
      <c r="F25" s="34" t="n">
        <v>0.154977</v>
      </c>
      <c r="G25" s="34" t="n">
        <v>0.150259</v>
      </c>
      <c r="H25" s="34" t="n">
        <v>0.181619</v>
      </c>
      <c r="I25" s="34" t="n">
        <v>0.17279</v>
      </c>
      <c r="J25" s="34" t="n">
        <v>0.196855</v>
      </c>
      <c r="K25" s="34" t="n">
        <v>0.197199</v>
      </c>
      <c r="L25" s="34" t="n">
        <v>0.19096</v>
      </c>
      <c r="M25" s="34" t="n">
        <v>0.189909</v>
      </c>
    </row>
    <row r="26" customFormat="false" ht="12.8" hidden="false" customHeight="false" outlineLevel="0" collapsed="false">
      <c r="B26" s="32" t="s">
        <v>42</v>
      </c>
      <c r="C26" s="34" t="n">
        <v>0.114474</v>
      </c>
      <c r="D26" s="34" t="n">
        <v>0.117614</v>
      </c>
      <c r="E26" s="34" t="n">
        <v>0.131038</v>
      </c>
      <c r="F26" s="34" t="n">
        <v>0.132226</v>
      </c>
      <c r="G26" s="34" t="n">
        <v>0.141553</v>
      </c>
      <c r="H26" s="34" t="n">
        <v>0.149601</v>
      </c>
      <c r="I26" s="34" t="n">
        <v>0.155911</v>
      </c>
      <c r="J26" s="34" t="n">
        <v>0.155581</v>
      </c>
      <c r="K26" s="34" t="n">
        <v>0.164516</v>
      </c>
      <c r="L26" s="34" t="n">
        <v>0.154392</v>
      </c>
      <c r="M26" s="34" t="n">
        <v>0.154218</v>
      </c>
    </row>
    <row r="27" customFormat="false" ht="12.8" hidden="false" customHeight="false" outlineLevel="0" collapsed="false">
      <c r="B27" s="32" t="s">
        <v>43</v>
      </c>
      <c r="C27" s="34" t="n">
        <v>0.14723</v>
      </c>
      <c r="D27" s="34" t="n">
        <v>0.157951</v>
      </c>
      <c r="E27" s="34" t="n">
        <v>0.165245</v>
      </c>
      <c r="F27" s="34" t="n">
        <v>0.186177</v>
      </c>
      <c r="G27" s="34" t="n">
        <v>0.195793</v>
      </c>
      <c r="H27" s="34" t="n">
        <v>0.177374</v>
      </c>
      <c r="I27" s="34" t="n">
        <v>0.204059</v>
      </c>
      <c r="J27" s="34" t="n">
        <v>0.195504</v>
      </c>
      <c r="K27" s="34" t="n">
        <v>0.182796</v>
      </c>
      <c r="L27" s="34" t="n">
        <v>0.214701</v>
      </c>
      <c r="M27" s="34" t="n">
        <v>0.209824</v>
      </c>
    </row>
    <row r="28" customFormat="false" ht="12.8" hidden="false" customHeight="false" outlineLevel="0" collapsed="false">
      <c r="B28" s="32" t="s">
        <v>44</v>
      </c>
      <c r="C28" s="34" t="n">
        <v>0.1214</v>
      </c>
      <c r="D28" s="34" t="n">
        <v>0.134648</v>
      </c>
      <c r="E28" s="34" t="n">
        <v>0.127242</v>
      </c>
      <c r="F28" s="34" t="n">
        <v>0.149596</v>
      </c>
      <c r="G28" s="34" t="n">
        <v>0.148986</v>
      </c>
      <c r="H28" s="34" t="n">
        <v>0.153214</v>
      </c>
      <c r="I28" s="34" t="n">
        <v>0.162712</v>
      </c>
      <c r="J28" s="34" t="n">
        <v>0.156712</v>
      </c>
      <c r="K28" s="34" t="n">
        <v>0.160413</v>
      </c>
      <c r="L28" s="34" t="n">
        <v>0.172149</v>
      </c>
      <c r="M28" s="34" t="n">
        <v>0.181575</v>
      </c>
    </row>
    <row r="29" customFormat="false" ht="12.8" hidden="false" customHeight="false" outlineLevel="0" collapsed="false">
      <c r="B29" s="32" t="s">
        <v>45</v>
      </c>
      <c r="C29" s="34" t="n">
        <v>0.1254</v>
      </c>
      <c r="D29" s="34" t="n">
        <v>0.152361</v>
      </c>
      <c r="E29" s="34" t="n">
        <v>0.150082</v>
      </c>
      <c r="F29" s="34" t="n">
        <v>0.162354</v>
      </c>
      <c r="G29" s="34" t="n">
        <v>0.159444</v>
      </c>
      <c r="H29" s="34" t="n">
        <v>0.171083</v>
      </c>
      <c r="I29" s="34" t="n">
        <v>0.158273</v>
      </c>
      <c r="J29" s="34" t="n">
        <v>0.164591</v>
      </c>
      <c r="K29" s="34" t="n">
        <v>0.170797</v>
      </c>
      <c r="L29" s="34" t="n">
        <v>0.183461</v>
      </c>
      <c r="M29" s="34" t="n">
        <v>0.180022</v>
      </c>
    </row>
    <row r="30" customFormat="false" ht="12.8" hidden="false" customHeight="false" outlineLevel="0" collapsed="false">
      <c r="B30" s="32" t="s">
        <v>46</v>
      </c>
      <c r="C30" s="34" t="n">
        <v>0.111225</v>
      </c>
      <c r="D30" s="34" t="n">
        <v>0.127123</v>
      </c>
      <c r="E30" s="34" t="n">
        <v>0.155879</v>
      </c>
      <c r="F30" s="34" t="n">
        <v>0.155444</v>
      </c>
      <c r="G30" s="34" t="n">
        <v>0.16274</v>
      </c>
      <c r="H30" s="34" t="n">
        <v>0.177778</v>
      </c>
      <c r="I30" s="34" t="n">
        <v>0.151656</v>
      </c>
      <c r="J30" s="34" t="n">
        <v>0.165167</v>
      </c>
      <c r="K30" s="34" t="n">
        <v>0.15847</v>
      </c>
      <c r="L30" s="34" t="n">
        <v>0.177196</v>
      </c>
      <c r="M30" s="34" t="n">
        <v>0.174068</v>
      </c>
    </row>
    <row r="31" customFormat="false" ht="12.8" hidden="false" customHeight="false" outlineLevel="0" collapsed="false">
      <c r="B31" s="35"/>
    </row>
    <row r="32" customFormat="false" ht="12.8" hidden="false" customHeight="false" outlineLevel="0" collapsed="false">
      <c r="B32" s="0"/>
    </row>
    <row r="34" customFormat="false" ht="12.8" hidden="false" customHeight="false" outlineLevel="0" collapsed="false">
      <c r="A34" s="32" t="s">
        <v>59</v>
      </c>
      <c r="B34" s="32" t="s">
        <v>60</v>
      </c>
      <c r="C34" s="33" t="n">
        <v>2009</v>
      </c>
    </row>
    <row r="35" customFormat="false" ht="12.8" hidden="false" customHeight="false" outlineLevel="0" collapsed="false">
      <c r="A35" s="32" t="n">
        <v>1</v>
      </c>
      <c r="B35" s="32" t="s">
        <v>37</v>
      </c>
      <c r="C35" s="34" t="n">
        <v>0.173819</v>
      </c>
    </row>
    <row r="36" customFormat="false" ht="12.8" hidden="false" customHeight="false" outlineLevel="0" collapsed="false">
      <c r="A36" s="32" t="n">
        <v>2</v>
      </c>
      <c r="B36" s="32" t="s">
        <v>19</v>
      </c>
      <c r="C36" s="34" t="n">
        <v>0.169584</v>
      </c>
    </row>
    <row r="37" customFormat="false" ht="12.8" hidden="false" customHeight="false" outlineLevel="0" collapsed="false">
      <c r="A37" s="32" t="n">
        <v>3</v>
      </c>
      <c r="B37" s="32" t="s">
        <v>17</v>
      </c>
      <c r="C37" s="34" t="n">
        <v>0.166486</v>
      </c>
    </row>
    <row r="38" customFormat="false" ht="12.8" hidden="false" customHeight="false" outlineLevel="0" collapsed="false">
      <c r="A38" s="32" t="n">
        <v>4</v>
      </c>
      <c r="B38" s="32" t="s">
        <v>33</v>
      </c>
      <c r="C38" s="34" t="n">
        <v>0.165581</v>
      </c>
    </row>
    <row r="39" customFormat="false" ht="12.8" hidden="false" customHeight="false" outlineLevel="0" collapsed="false">
      <c r="A39" s="32" t="n">
        <v>5</v>
      </c>
      <c r="B39" s="32" t="s">
        <v>39</v>
      </c>
      <c r="C39" s="34" t="n">
        <v>0.159845</v>
      </c>
    </row>
    <row r="40" customFormat="false" ht="12.8" hidden="false" customHeight="false" outlineLevel="0" collapsed="false">
      <c r="A40" s="32" t="n">
        <v>6</v>
      </c>
      <c r="B40" s="32" t="s">
        <v>40</v>
      </c>
      <c r="C40" s="34" t="n">
        <v>0.159718</v>
      </c>
    </row>
    <row r="41" customFormat="false" ht="12.8" hidden="false" customHeight="false" outlineLevel="0" collapsed="false">
      <c r="A41" s="32" t="n">
        <v>7</v>
      </c>
      <c r="B41" s="32" t="s">
        <v>31</v>
      </c>
      <c r="C41" s="34" t="n">
        <v>0.155702</v>
      </c>
    </row>
    <row r="42" customFormat="false" ht="12.8" hidden="false" customHeight="false" outlineLevel="0" collapsed="false">
      <c r="A42" s="32" t="n">
        <v>8</v>
      </c>
      <c r="B42" s="32" t="s">
        <v>9</v>
      </c>
      <c r="C42" s="34" t="n">
        <v>0.154814</v>
      </c>
    </row>
    <row r="43" customFormat="false" ht="12.8" hidden="false" customHeight="false" outlineLevel="0" collapsed="false">
      <c r="A43" s="32" t="n">
        <v>9</v>
      </c>
      <c r="B43" s="32" t="s">
        <v>29</v>
      </c>
      <c r="C43" s="34" t="n">
        <v>0.149085</v>
      </c>
    </row>
    <row r="44" customFormat="false" ht="12.8" hidden="false" customHeight="false" outlineLevel="0" collapsed="false">
      <c r="A44" s="32" t="n">
        <v>10</v>
      </c>
      <c r="B44" s="32" t="s">
        <v>36</v>
      </c>
      <c r="C44" s="34" t="n">
        <v>0.148628</v>
      </c>
    </row>
    <row r="45" customFormat="false" ht="12.8" hidden="false" customHeight="false" outlineLevel="0" collapsed="false">
      <c r="A45" s="32" t="n">
        <v>11</v>
      </c>
      <c r="B45" s="32" t="s">
        <v>25</v>
      </c>
      <c r="C45" s="34" t="n">
        <v>0.148476</v>
      </c>
    </row>
    <row r="46" customFormat="false" ht="12.8" hidden="false" customHeight="false" outlineLevel="0" collapsed="false">
      <c r="A46" s="32" t="n">
        <v>12</v>
      </c>
      <c r="B46" s="32" t="s">
        <v>43</v>
      </c>
      <c r="C46" s="34" t="n">
        <v>0.14723</v>
      </c>
    </row>
    <row r="47" customFormat="false" ht="12.8" hidden="false" customHeight="false" outlineLevel="0" collapsed="false">
      <c r="A47" s="32" t="n">
        <v>13</v>
      </c>
      <c r="B47" s="32" t="s">
        <v>15</v>
      </c>
      <c r="C47" s="34" t="n">
        <v>0.145958</v>
      </c>
    </row>
    <row r="48" customFormat="false" ht="12.8" hidden="false" customHeight="false" outlineLevel="0" collapsed="false">
      <c r="A48" s="32" t="n">
        <v>14</v>
      </c>
      <c r="B48" s="32" t="s">
        <v>38</v>
      </c>
      <c r="C48" s="34" t="n">
        <v>0.141074</v>
      </c>
    </row>
    <row r="49" customFormat="false" ht="12.8" hidden="false" customHeight="false" outlineLevel="0" collapsed="false">
      <c r="A49" s="32" t="n">
        <v>15</v>
      </c>
      <c r="B49" s="32" t="s">
        <v>34</v>
      </c>
      <c r="C49" s="34" t="n">
        <v>0.140921</v>
      </c>
    </row>
    <row r="50" customFormat="false" ht="12.8" hidden="false" customHeight="false" outlineLevel="0" collapsed="false">
      <c r="A50" s="32" t="n">
        <v>16</v>
      </c>
      <c r="B50" s="32" t="s">
        <v>41</v>
      </c>
      <c r="C50" s="34" t="n">
        <v>0.139833</v>
      </c>
    </row>
    <row r="51" customFormat="false" ht="12.8" hidden="false" customHeight="false" outlineLevel="0" collapsed="false">
      <c r="A51" s="32" t="n">
        <v>17</v>
      </c>
      <c r="B51" s="32" t="s">
        <v>21</v>
      </c>
      <c r="C51" s="34" t="n">
        <v>0.136079</v>
      </c>
    </row>
    <row r="52" customFormat="false" ht="12.8" hidden="false" customHeight="false" outlineLevel="0" collapsed="false">
      <c r="A52" s="32" t="n">
        <v>18</v>
      </c>
      <c r="B52" s="32" t="s">
        <v>23</v>
      </c>
      <c r="C52" s="34" t="n">
        <v>0.133961</v>
      </c>
    </row>
    <row r="53" customFormat="false" ht="12.8" hidden="false" customHeight="false" outlineLevel="0" collapsed="false">
      <c r="A53" s="32" t="n">
        <v>19</v>
      </c>
      <c r="B53" s="32" t="s">
        <v>27</v>
      </c>
      <c r="C53" s="34" t="n">
        <v>0.131217</v>
      </c>
    </row>
    <row r="54" customFormat="false" ht="12.8" hidden="false" customHeight="false" outlineLevel="0" collapsed="false">
      <c r="A54" s="32" t="n">
        <v>20</v>
      </c>
      <c r="B54" s="32" t="s">
        <v>11</v>
      </c>
      <c r="C54" s="34" t="n">
        <v>0.130769</v>
      </c>
    </row>
    <row r="55" customFormat="false" ht="12.8" hidden="false" customHeight="false" outlineLevel="0" collapsed="false">
      <c r="A55" s="32" t="n">
        <v>21</v>
      </c>
      <c r="B55" s="32" t="s">
        <v>32</v>
      </c>
      <c r="C55" s="34" t="n">
        <v>0.127019</v>
      </c>
    </row>
    <row r="56" customFormat="false" ht="12.8" hidden="false" customHeight="false" outlineLevel="0" collapsed="false">
      <c r="A56" s="32" t="n">
        <v>22</v>
      </c>
      <c r="B56" s="32" t="s">
        <v>45</v>
      </c>
      <c r="C56" s="34" t="n">
        <v>0.1254</v>
      </c>
    </row>
    <row r="57" customFormat="false" ht="12.8" hidden="false" customHeight="false" outlineLevel="0" collapsed="false">
      <c r="A57" s="32" t="n">
        <v>23</v>
      </c>
      <c r="B57" s="32" t="s">
        <v>13</v>
      </c>
      <c r="C57" s="34" t="n">
        <v>0.125136</v>
      </c>
    </row>
    <row r="58" customFormat="false" ht="12.8" hidden="false" customHeight="false" outlineLevel="0" collapsed="false">
      <c r="A58" s="32" t="n">
        <v>24</v>
      </c>
      <c r="B58" s="32" t="s">
        <v>44</v>
      </c>
      <c r="C58" s="34" t="n">
        <v>0.1214</v>
      </c>
    </row>
    <row r="59" customFormat="false" ht="12.8" hidden="false" customHeight="false" outlineLevel="0" collapsed="false">
      <c r="A59" s="32" t="n">
        <v>25</v>
      </c>
      <c r="B59" s="32" t="s">
        <v>42</v>
      </c>
      <c r="C59" s="34" t="n">
        <v>0.114474</v>
      </c>
    </row>
    <row r="60" customFormat="false" ht="12.8" hidden="false" customHeight="false" outlineLevel="0" collapsed="false">
      <c r="A60" s="32" t="n">
        <v>26</v>
      </c>
      <c r="B60" s="32" t="s">
        <v>46</v>
      </c>
      <c r="C60" s="34" t="n">
        <v>0.111225</v>
      </c>
    </row>
    <row r="61" customFormat="false" ht="12.8" hidden="false" customHeight="false" outlineLevel="0" collapsed="false">
      <c r="A61" s="32" t="n">
        <v>27</v>
      </c>
      <c r="B61" s="32" t="s">
        <v>35</v>
      </c>
      <c r="C61" s="34" t="n">
        <v>0.106092</v>
      </c>
    </row>
    <row r="66" customFormat="false" ht="12.8" hidden="false" customHeight="false" outlineLevel="0" collapsed="false">
      <c r="A66" s="32" t="s">
        <v>59</v>
      </c>
      <c r="B66" s="32" t="s">
        <v>60</v>
      </c>
      <c r="C66" s="33" t="n">
        <v>2019</v>
      </c>
    </row>
    <row r="67" customFormat="false" ht="12.8" hidden="false" customHeight="false" outlineLevel="0" collapsed="false">
      <c r="A67" s="32" t="n">
        <v>1</v>
      </c>
      <c r="B67" s="32" t="s">
        <v>33</v>
      </c>
      <c r="C67" s="34" t="n">
        <v>0.237374</v>
      </c>
      <c r="E67" s="34" t="n">
        <f aca="false">VLOOKUP(B67,$B$35:$C$61,2,0)</f>
        <v>0.165581</v>
      </c>
      <c r="G67" s="0" t="n">
        <f aca="false">E67&gt;C67</f>
        <v>0</v>
      </c>
      <c r="H67" s="26" t="n">
        <f aca="false">C67-E67</f>
        <v>0.071793</v>
      </c>
    </row>
    <row r="68" customFormat="false" ht="12.8" hidden="false" customHeight="false" outlineLevel="0" collapsed="false">
      <c r="A68" s="32" t="n">
        <v>2</v>
      </c>
      <c r="B68" s="32" t="s">
        <v>19</v>
      </c>
      <c r="C68" s="34" t="n">
        <v>0.232482</v>
      </c>
      <c r="E68" s="34" t="n">
        <f aca="false">VLOOKUP(B68,$B$35:$C$61,2,0)</f>
        <v>0.169584</v>
      </c>
      <c r="G68" s="0" t="n">
        <f aca="false">E68&gt;C68</f>
        <v>0</v>
      </c>
      <c r="H68" s="26" t="n">
        <f aca="false">C68-E68</f>
        <v>0.062898</v>
      </c>
    </row>
    <row r="69" customFormat="false" ht="12.8" hidden="false" customHeight="false" outlineLevel="0" collapsed="false">
      <c r="A69" s="32" t="n">
        <v>3</v>
      </c>
      <c r="B69" s="32" t="s">
        <v>17</v>
      </c>
      <c r="C69" s="34" t="n">
        <v>0.229412</v>
      </c>
      <c r="E69" s="34" t="n">
        <f aca="false">VLOOKUP(B69,$B$35:$C$61,2,0)</f>
        <v>0.166486</v>
      </c>
      <c r="G69" s="0" t="n">
        <f aca="false">E69&gt;C69</f>
        <v>0</v>
      </c>
      <c r="H69" s="26" t="n">
        <f aca="false">C69-E69</f>
        <v>0.062926</v>
      </c>
    </row>
    <row r="70" customFormat="false" ht="12.8" hidden="false" customHeight="false" outlineLevel="0" collapsed="false">
      <c r="A70" s="32" t="n">
        <v>4</v>
      </c>
      <c r="B70" s="32" t="s">
        <v>15</v>
      </c>
      <c r="C70" s="34" t="n">
        <v>0.227322</v>
      </c>
      <c r="E70" s="34" t="n">
        <f aca="false">VLOOKUP(B70,$B$35:$C$61,2,0)</f>
        <v>0.145958</v>
      </c>
      <c r="G70" s="0" t="n">
        <f aca="false">E70&gt;C70</f>
        <v>0</v>
      </c>
      <c r="H70" s="26" t="n">
        <f aca="false">C70-E70</f>
        <v>0.081364</v>
      </c>
    </row>
    <row r="71" customFormat="false" ht="12.8" hidden="false" customHeight="false" outlineLevel="0" collapsed="false">
      <c r="A71" s="32" t="n">
        <v>5</v>
      </c>
      <c r="B71" s="32" t="s">
        <v>39</v>
      </c>
      <c r="C71" s="34" t="n">
        <v>0.219282</v>
      </c>
      <c r="E71" s="34" t="n">
        <f aca="false">VLOOKUP(B71,$B$35:$C$61,2,0)</f>
        <v>0.159845</v>
      </c>
      <c r="G71" s="0" t="n">
        <f aca="false">E71&gt;C71</f>
        <v>0</v>
      </c>
      <c r="H71" s="26" t="n">
        <f aca="false">C71-E71</f>
        <v>0.059437</v>
      </c>
    </row>
    <row r="72" customFormat="false" ht="12.8" hidden="false" customHeight="false" outlineLevel="0" collapsed="false">
      <c r="A72" s="32" t="n">
        <v>6</v>
      </c>
      <c r="B72" s="32" t="s">
        <v>37</v>
      </c>
      <c r="C72" s="34" t="n">
        <v>0.215877</v>
      </c>
      <c r="E72" s="34" t="n">
        <f aca="false">VLOOKUP(B72,$B$35:$C$61,2,0)</f>
        <v>0.173819</v>
      </c>
      <c r="G72" s="0" t="n">
        <f aca="false">E72&gt;C72</f>
        <v>0</v>
      </c>
      <c r="H72" s="26" t="n">
        <f aca="false">C72-E72</f>
        <v>0.042058</v>
      </c>
    </row>
    <row r="73" customFormat="false" ht="12.8" hidden="false" customHeight="false" outlineLevel="0" collapsed="false">
      <c r="A73" s="32" t="n">
        <v>7</v>
      </c>
      <c r="B73" s="32" t="s">
        <v>38</v>
      </c>
      <c r="C73" s="34" t="n">
        <v>0.213689</v>
      </c>
      <c r="E73" s="34" t="n">
        <f aca="false">VLOOKUP(B73,$B$35:$C$61,2,0)</f>
        <v>0.141074</v>
      </c>
      <c r="G73" s="0" t="n">
        <f aca="false">E73&gt;C73</f>
        <v>0</v>
      </c>
      <c r="H73" s="26" t="n">
        <f aca="false">C73-E73</f>
        <v>0.072615</v>
      </c>
    </row>
    <row r="74" customFormat="false" ht="12.8" hidden="false" customHeight="false" outlineLevel="0" collapsed="false">
      <c r="A74" s="32" t="n">
        <v>8</v>
      </c>
      <c r="B74" s="32" t="s">
        <v>31</v>
      </c>
      <c r="C74" s="34" t="n">
        <v>0.213626</v>
      </c>
      <c r="E74" s="34" t="n">
        <f aca="false">VLOOKUP(B74,$B$35:$C$61,2,0)</f>
        <v>0.155702</v>
      </c>
      <c r="G74" s="0" t="n">
        <f aca="false">E74&gt;C74</f>
        <v>0</v>
      </c>
      <c r="H74" s="26" t="n">
        <f aca="false">C74-E74</f>
        <v>0.057924</v>
      </c>
    </row>
    <row r="75" customFormat="false" ht="12.8" hidden="false" customHeight="false" outlineLevel="0" collapsed="false">
      <c r="A75" s="32" t="n">
        <v>9</v>
      </c>
      <c r="B75" s="32" t="s">
        <v>21</v>
      </c>
      <c r="C75" s="34" t="n">
        <v>0.213166</v>
      </c>
      <c r="E75" s="34" t="n">
        <f aca="false">VLOOKUP(B75,$B$35:$C$61,2,0)</f>
        <v>0.136079</v>
      </c>
      <c r="G75" s="0" t="n">
        <f aca="false">E75&gt;C75</f>
        <v>0</v>
      </c>
      <c r="H75" s="26" t="n">
        <f aca="false">C75-E75</f>
        <v>0.077087</v>
      </c>
    </row>
    <row r="76" customFormat="false" ht="12.8" hidden="false" customHeight="false" outlineLevel="0" collapsed="false">
      <c r="A76" s="32" t="n">
        <v>10</v>
      </c>
      <c r="B76" s="32" t="s">
        <v>40</v>
      </c>
      <c r="C76" s="34" t="n">
        <v>0.211343</v>
      </c>
      <c r="E76" s="34" t="n">
        <f aca="false">VLOOKUP(B76,$B$35:$C$61,2,0)</f>
        <v>0.159718</v>
      </c>
      <c r="G76" s="0" t="n">
        <f aca="false">E76&gt;C76</f>
        <v>0</v>
      </c>
      <c r="H76" s="26" t="n">
        <f aca="false">C76-E76</f>
        <v>0.051625</v>
      </c>
    </row>
    <row r="77" customFormat="false" ht="12.8" hidden="false" customHeight="false" outlineLevel="0" collapsed="false">
      <c r="A77" s="32" t="n">
        <v>11</v>
      </c>
      <c r="B77" s="32" t="s">
        <v>43</v>
      </c>
      <c r="C77" s="34" t="n">
        <v>0.209824</v>
      </c>
      <c r="E77" s="34" t="n">
        <f aca="false">VLOOKUP(B77,$B$35:$C$61,2,0)</f>
        <v>0.14723</v>
      </c>
      <c r="G77" s="0" t="n">
        <f aca="false">E77&gt;C77</f>
        <v>0</v>
      </c>
      <c r="H77" s="26" t="n">
        <f aca="false">C77-E77</f>
        <v>0.062594</v>
      </c>
    </row>
    <row r="78" customFormat="false" ht="12.8" hidden="false" customHeight="false" outlineLevel="0" collapsed="false">
      <c r="A78" s="32" t="n">
        <v>12</v>
      </c>
      <c r="B78" s="32" t="s">
        <v>34</v>
      </c>
      <c r="C78" s="34" t="n">
        <v>0.208425</v>
      </c>
      <c r="E78" s="34" t="n">
        <f aca="false">VLOOKUP(B78,$B$35:$C$61,2,0)</f>
        <v>0.140921</v>
      </c>
      <c r="G78" s="0" t="n">
        <f aca="false">E78&gt;C78</f>
        <v>0</v>
      </c>
      <c r="H78" s="26" t="n">
        <f aca="false">C78-E78</f>
        <v>0.067504</v>
      </c>
    </row>
    <row r="79" customFormat="false" ht="12.8" hidden="false" customHeight="false" outlineLevel="0" collapsed="false">
      <c r="A79" s="32" t="n">
        <v>13</v>
      </c>
      <c r="B79" s="32" t="s">
        <v>25</v>
      </c>
      <c r="C79" s="34" t="n">
        <v>0.207915</v>
      </c>
      <c r="E79" s="34" t="n">
        <f aca="false">VLOOKUP(B79,$B$35:$C$61,2,0)</f>
        <v>0.148476</v>
      </c>
      <c r="G79" s="0" t="n">
        <f aca="false">E79&gt;C79</f>
        <v>0</v>
      </c>
      <c r="H79" s="26" t="n">
        <f aca="false">C79-E79</f>
        <v>0.059439</v>
      </c>
    </row>
    <row r="80" customFormat="false" ht="12.8" hidden="false" customHeight="false" outlineLevel="0" collapsed="false">
      <c r="A80" s="32" t="n">
        <v>14</v>
      </c>
      <c r="B80" s="32" t="s">
        <v>9</v>
      </c>
      <c r="C80" s="34" t="n">
        <v>0.207611</v>
      </c>
      <c r="E80" s="34" t="n">
        <f aca="false">VLOOKUP(B80,$B$35:$C$61,2,0)</f>
        <v>0.154814</v>
      </c>
      <c r="G80" s="0" t="n">
        <f aca="false">E80&gt;C80</f>
        <v>0</v>
      </c>
      <c r="H80" s="26" t="n">
        <f aca="false">C80-E80</f>
        <v>0.052797</v>
      </c>
    </row>
    <row r="81" customFormat="false" ht="12.8" hidden="false" customHeight="false" outlineLevel="0" collapsed="false">
      <c r="A81" s="32" t="n">
        <v>15</v>
      </c>
      <c r="B81" s="32" t="s">
        <v>32</v>
      </c>
      <c r="C81" s="34" t="n">
        <v>0.205965</v>
      </c>
      <c r="E81" s="34" t="n">
        <f aca="false">VLOOKUP(B81,$B$35:$C$61,2,0)</f>
        <v>0.127019</v>
      </c>
      <c r="G81" s="0" t="n">
        <f aca="false">E81&gt;C81</f>
        <v>0</v>
      </c>
      <c r="H81" s="26" t="n">
        <f aca="false">C81-E81</f>
        <v>0.078946</v>
      </c>
    </row>
    <row r="82" customFormat="false" ht="12.8" hidden="false" customHeight="false" outlineLevel="0" collapsed="false">
      <c r="A82" s="32" t="n">
        <v>16</v>
      </c>
      <c r="B82" s="32" t="s">
        <v>27</v>
      </c>
      <c r="C82" s="34" t="n">
        <v>0.205196</v>
      </c>
      <c r="E82" s="34" t="n">
        <f aca="false">VLOOKUP(B82,$B$35:$C$61,2,0)</f>
        <v>0.131217</v>
      </c>
      <c r="G82" s="0" t="n">
        <f aca="false">E82&gt;C82</f>
        <v>0</v>
      </c>
      <c r="H82" s="26" t="n">
        <f aca="false">C82-E82</f>
        <v>0.073979</v>
      </c>
    </row>
    <row r="83" customFormat="false" ht="12.8" hidden="false" customHeight="false" outlineLevel="0" collapsed="false">
      <c r="A83" s="32" t="n">
        <v>17</v>
      </c>
      <c r="B83" s="32" t="s">
        <v>11</v>
      </c>
      <c r="C83" s="34" t="n">
        <v>0.200545</v>
      </c>
      <c r="E83" s="34" t="n">
        <f aca="false">VLOOKUP(B83,$B$35:$C$61,2,0)</f>
        <v>0.130769</v>
      </c>
      <c r="G83" s="0" t="n">
        <f aca="false">E83&gt;C83</f>
        <v>0</v>
      </c>
      <c r="H83" s="26" t="n">
        <f aca="false">C83-E83</f>
        <v>0.069776</v>
      </c>
    </row>
    <row r="84" customFormat="false" ht="12.8" hidden="false" customHeight="false" outlineLevel="0" collapsed="false">
      <c r="A84" s="32" t="n">
        <v>18</v>
      </c>
      <c r="B84" s="32" t="s">
        <v>36</v>
      </c>
      <c r="C84" s="34" t="n">
        <v>0.200312</v>
      </c>
      <c r="E84" s="34" t="n">
        <f aca="false">VLOOKUP(B84,$B$35:$C$61,2,0)</f>
        <v>0.148628</v>
      </c>
      <c r="G84" s="0" t="n">
        <f aca="false">E84&gt;C84</f>
        <v>0</v>
      </c>
      <c r="H84" s="26" t="n">
        <f aca="false">C84-E84</f>
        <v>0.051684</v>
      </c>
    </row>
    <row r="85" customFormat="false" ht="12.8" hidden="false" customHeight="false" outlineLevel="0" collapsed="false">
      <c r="A85" s="32" t="n">
        <v>19</v>
      </c>
      <c r="B85" s="32" t="s">
        <v>13</v>
      </c>
      <c r="C85" s="34" t="n">
        <v>0.197802</v>
      </c>
      <c r="E85" s="34" t="n">
        <f aca="false">VLOOKUP(B85,$B$35:$C$61,2,0)</f>
        <v>0.125136</v>
      </c>
      <c r="G85" s="0" t="n">
        <f aca="false">E85&gt;C85</f>
        <v>0</v>
      </c>
      <c r="H85" s="26" t="n">
        <f aca="false">C85-E85</f>
        <v>0.072666</v>
      </c>
    </row>
    <row r="86" customFormat="false" ht="12.8" hidden="false" customHeight="false" outlineLevel="0" collapsed="false">
      <c r="A86" s="32" t="n">
        <v>20</v>
      </c>
      <c r="B86" s="32" t="s">
        <v>23</v>
      </c>
      <c r="C86" s="34" t="n">
        <v>0.194589</v>
      </c>
      <c r="E86" s="34" t="n">
        <f aca="false">VLOOKUP(B86,$B$35:$C$61,2,0)</f>
        <v>0.133961</v>
      </c>
      <c r="G86" s="0" t="n">
        <f aca="false">E86&gt;C86</f>
        <v>0</v>
      </c>
      <c r="H86" s="26" t="n">
        <f aca="false">C86-E86</f>
        <v>0.060628</v>
      </c>
    </row>
    <row r="87" customFormat="false" ht="12.8" hidden="false" customHeight="false" outlineLevel="0" collapsed="false">
      <c r="A87" s="32" t="n">
        <v>21</v>
      </c>
      <c r="B87" s="32" t="s">
        <v>29</v>
      </c>
      <c r="C87" s="34" t="n">
        <v>0.191501</v>
      </c>
      <c r="E87" s="34" t="n">
        <f aca="false">VLOOKUP(B87,$B$35:$C$61,2,0)</f>
        <v>0.149085</v>
      </c>
      <c r="G87" s="0" t="n">
        <f aca="false">E87&gt;C87</f>
        <v>0</v>
      </c>
      <c r="H87" s="26" t="n">
        <f aca="false">C87-E87</f>
        <v>0.042416</v>
      </c>
    </row>
    <row r="88" customFormat="false" ht="12.8" hidden="false" customHeight="false" outlineLevel="0" collapsed="false">
      <c r="A88" s="32" t="n">
        <v>22</v>
      </c>
      <c r="B88" s="32" t="s">
        <v>41</v>
      </c>
      <c r="C88" s="34" t="n">
        <v>0.189909</v>
      </c>
      <c r="E88" s="34" t="n">
        <f aca="false">VLOOKUP(B88,$B$35:$C$61,2,0)</f>
        <v>0.139833</v>
      </c>
      <c r="G88" s="0" t="n">
        <f aca="false">E88&gt;C88</f>
        <v>0</v>
      </c>
      <c r="H88" s="26" t="n">
        <f aca="false">C88-E88</f>
        <v>0.050076</v>
      </c>
    </row>
    <row r="89" customFormat="false" ht="12.8" hidden="false" customHeight="false" outlineLevel="0" collapsed="false">
      <c r="A89" s="32" t="n">
        <v>23</v>
      </c>
      <c r="B89" s="32" t="s">
        <v>44</v>
      </c>
      <c r="C89" s="34" t="n">
        <v>0.181575</v>
      </c>
      <c r="E89" s="34" t="n">
        <f aca="false">VLOOKUP(B89,$B$35:$C$61,2,0)</f>
        <v>0.1214</v>
      </c>
      <c r="G89" s="0" t="n">
        <f aca="false">E89&gt;C89</f>
        <v>0</v>
      </c>
      <c r="H89" s="26" t="n">
        <f aca="false">C89-E89</f>
        <v>0.060175</v>
      </c>
    </row>
    <row r="90" customFormat="false" ht="12.8" hidden="false" customHeight="false" outlineLevel="0" collapsed="false">
      <c r="A90" s="32" t="n">
        <v>24</v>
      </c>
      <c r="B90" s="32" t="s">
        <v>45</v>
      </c>
      <c r="C90" s="34" t="n">
        <v>0.180022</v>
      </c>
      <c r="E90" s="34" t="n">
        <f aca="false">VLOOKUP(B90,$B$35:$C$61,2,0)</f>
        <v>0.1254</v>
      </c>
      <c r="G90" s="0" t="n">
        <f aca="false">E90&gt;C90</f>
        <v>0</v>
      </c>
      <c r="H90" s="26" t="n">
        <f aca="false">C90-E90</f>
        <v>0.054622</v>
      </c>
    </row>
    <row r="91" customFormat="false" ht="12.8" hidden="false" customHeight="false" outlineLevel="0" collapsed="false">
      <c r="A91" s="32" t="n">
        <v>25</v>
      </c>
      <c r="B91" s="32" t="s">
        <v>46</v>
      </c>
      <c r="C91" s="34" t="n">
        <v>0.174068</v>
      </c>
      <c r="E91" s="34" t="n">
        <f aca="false">VLOOKUP(B91,$B$35:$C$61,2,0)</f>
        <v>0.111225</v>
      </c>
      <c r="G91" s="0" t="n">
        <f aca="false">E91&gt;C91</f>
        <v>0</v>
      </c>
      <c r="H91" s="26" t="n">
        <f aca="false">C91-E91</f>
        <v>0.062843</v>
      </c>
    </row>
    <row r="92" customFormat="false" ht="12.8" hidden="false" customHeight="false" outlineLevel="0" collapsed="false">
      <c r="A92" s="32" t="n">
        <v>26</v>
      </c>
      <c r="B92" s="32" t="s">
        <v>35</v>
      </c>
      <c r="C92" s="34" t="n">
        <v>0.171674</v>
      </c>
      <c r="E92" s="34" t="n">
        <f aca="false">VLOOKUP(B92,$B$35:$C$61,2,0)</f>
        <v>0.106092</v>
      </c>
      <c r="G92" s="0" t="n">
        <f aca="false">E92&gt;C92</f>
        <v>0</v>
      </c>
      <c r="H92" s="26" t="n">
        <f aca="false">C92-E92</f>
        <v>0.065582</v>
      </c>
    </row>
    <row r="93" customFormat="false" ht="12.8" hidden="false" customHeight="false" outlineLevel="0" collapsed="false">
      <c r="A93" s="32" t="n">
        <v>27</v>
      </c>
      <c r="B93" s="32" t="s">
        <v>42</v>
      </c>
      <c r="C93" s="34" t="n">
        <v>0.154218</v>
      </c>
      <c r="E93" s="34" t="n">
        <f aca="false">VLOOKUP(B93,$B$35:$C$61,2,0)</f>
        <v>0.114474</v>
      </c>
      <c r="G93" s="0" t="n">
        <f aca="false">E93&gt;C93</f>
        <v>0</v>
      </c>
      <c r="H93" s="26" t="n">
        <f aca="false">C93-E93</f>
        <v>0.039744</v>
      </c>
    </row>
    <row r="97" customFormat="false" ht="12.8" hidden="false" customHeight="false" outlineLevel="0" collapsed="false">
      <c r="A97" s="32" t="s">
        <v>59</v>
      </c>
      <c r="B97" s="32" t="s">
        <v>60</v>
      </c>
      <c r="C97" s="33" t="s">
        <v>61</v>
      </c>
    </row>
    <row r="98" customFormat="false" ht="12.8" hidden="false" customHeight="false" outlineLevel="0" collapsed="false">
      <c r="A98" s="32" t="n">
        <v>1</v>
      </c>
      <c r="B98" s="32" t="s">
        <v>15</v>
      </c>
      <c r="C98" s="34" t="n">
        <v>0.081364</v>
      </c>
    </row>
    <row r="99" customFormat="false" ht="12.8" hidden="false" customHeight="false" outlineLevel="0" collapsed="false">
      <c r="A99" s="32" t="n">
        <v>2</v>
      </c>
      <c r="B99" s="32" t="s">
        <v>32</v>
      </c>
      <c r="C99" s="34" t="n">
        <v>0.078946</v>
      </c>
    </row>
    <row r="100" customFormat="false" ht="12.8" hidden="false" customHeight="false" outlineLevel="0" collapsed="false">
      <c r="A100" s="32" t="n">
        <v>3</v>
      </c>
      <c r="B100" s="32" t="s">
        <v>21</v>
      </c>
      <c r="C100" s="34" t="n">
        <v>0.077087</v>
      </c>
    </row>
    <row r="101" customFormat="false" ht="12.8" hidden="false" customHeight="false" outlineLevel="0" collapsed="false">
      <c r="A101" s="32" t="n">
        <v>4</v>
      </c>
      <c r="B101" s="32" t="s">
        <v>27</v>
      </c>
      <c r="C101" s="34" t="n">
        <v>0.073979</v>
      </c>
    </row>
    <row r="102" customFormat="false" ht="12.8" hidden="false" customHeight="false" outlineLevel="0" collapsed="false">
      <c r="A102" s="32" t="n">
        <v>5</v>
      </c>
      <c r="B102" s="32" t="s">
        <v>13</v>
      </c>
      <c r="C102" s="34" t="n">
        <v>0.072666</v>
      </c>
    </row>
    <row r="103" customFormat="false" ht="12.8" hidden="false" customHeight="false" outlineLevel="0" collapsed="false">
      <c r="A103" s="32" t="n">
        <v>6</v>
      </c>
      <c r="B103" s="32" t="s">
        <v>38</v>
      </c>
      <c r="C103" s="34" t="n">
        <v>0.072615</v>
      </c>
    </row>
    <row r="104" customFormat="false" ht="12.8" hidden="false" customHeight="false" outlineLevel="0" collapsed="false">
      <c r="A104" s="32" t="n">
        <v>7</v>
      </c>
      <c r="B104" s="32" t="s">
        <v>33</v>
      </c>
      <c r="C104" s="34" t="n">
        <v>0.071793</v>
      </c>
    </row>
    <row r="105" customFormat="false" ht="12.8" hidden="false" customHeight="false" outlineLevel="0" collapsed="false">
      <c r="A105" s="32" t="n">
        <v>8</v>
      </c>
      <c r="B105" s="32" t="s">
        <v>11</v>
      </c>
      <c r="C105" s="34" t="n">
        <v>0.069776</v>
      </c>
    </row>
    <row r="106" customFormat="false" ht="12.8" hidden="false" customHeight="false" outlineLevel="0" collapsed="false">
      <c r="A106" s="32" t="n">
        <v>9</v>
      </c>
      <c r="B106" s="32" t="s">
        <v>34</v>
      </c>
      <c r="C106" s="34" t="n">
        <v>0.067504</v>
      </c>
    </row>
    <row r="107" customFormat="false" ht="12.8" hidden="false" customHeight="false" outlineLevel="0" collapsed="false">
      <c r="A107" s="32" t="n">
        <v>10</v>
      </c>
      <c r="B107" s="32" t="s">
        <v>35</v>
      </c>
      <c r="C107" s="34" t="n">
        <v>0.065582</v>
      </c>
    </row>
    <row r="108" customFormat="false" ht="12.8" hidden="false" customHeight="false" outlineLevel="0" collapsed="false">
      <c r="A108" s="32" t="n">
        <v>11</v>
      </c>
      <c r="B108" s="32" t="s">
        <v>17</v>
      </c>
      <c r="C108" s="34" t="n">
        <v>0.062926</v>
      </c>
    </row>
    <row r="109" customFormat="false" ht="12.8" hidden="false" customHeight="false" outlineLevel="0" collapsed="false">
      <c r="A109" s="32" t="n">
        <v>12</v>
      </c>
      <c r="B109" s="32" t="s">
        <v>19</v>
      </c>
      <c r="C109" s="34" t="n">
        <v>0.062898</v>
      </c>
    </row>
    <row r="110" customFormat="false" ht="12.8" hidden="false" customHeight="false" outlineLevel="0" collapsed="false">
      <c r="A110" s="32" t="n">
        <v>13</v>
      </c>
      <c r="B110" s="32" t="s">
        <v>46</v>
      </c>
      <c r="C110" s="34" t="n">
        <v>0.062843</v>
      </c>
    </row>
    <row r="111" customFormat="false" ht="12.8" hidden="false" customHeight="false" outlineLevel="0" collapsed="false">
      <c r="A111" s="32" t="n">
        <v>14</v>
      </c>
      <c r="B111" s="32" t="s">
        <v>43</v>
      </c>
      <c r="C111" s="34" t="n">
        <v>0.062594</v>
      </c>
    </row>
    <row r="112" customFormat="false" ht="12.8" hidden="false" customHeight="false" outlineLevel="0" collapsed="false">
      <c r="A112" s="32" t="n">
        <v>15</v>
      </c>
      <c r="B112" s="32" t="s">
        <v>23</v>
      </c>
      <c r="C112" s="34" t="n">
        <v>0.060628</v>
      </c>
    </row>
    <row r="113" customFormat="false" ht="12.8" hidden="false" customHeight="false" outlineLevel="0" collapsed="false">
      <c r="A113" s="32" t="n">
        <v>16</v>
      </c>
      <c r="B113" s="32" t="s">
        <v>44</v>
      </c>
      <c r="C113" s="34" t="n">
        <v>0.060175</v>
      </c>
    </row>
    <row r="114" customFormat="false" ht="12.8" hidden="false" customHeight="false" outlineLevel="0" collapsed="false">
      <c r="A114" s="32" t="n">
        <v>17</v>
      </c>
      <c r="B114" s="32" t="s">
        <v>25</v>
      </c>
      <c r="C114" s="34" t="n">
        <v>0.059439</v>
      </c>
    </row>
    <row r="115" customFormat="false" ht="12.8" hidden="false" customHeight="false" outlineLevel="0" collapsed="false">
      <c r="A115" s="32" t="n">
        <v>18</v>
      </c>
      <c r="B115" s="32" t="s">
        <v>39</v>
      </c>
      <c r="C115" s="34" t="n">
        <v>0.059437</v>
      </c>
    </row>
    <row r="116" customFormat="false" ht="12.8" hidden="false" customHeight="false" outlineLevel="0" collapsed="false">
      <c r="A116" s="32" t="n">
        <v>19</v>
      </c>
      <c r="B116" s="32" t="s">
        <v>31</v>
      </c>
      <c r="C116" s="34" t="n">
        <v>0.057924</v>
      </c>
    </row>
    <row r="117" customFormat="false" ht="12.8" hidden="false" customHeight="false" outlineLevel="0" collapsed="false">
      <c r="A117" s="32" t="n">
        <v>20</v>
      </c>
      <c r="B117" s="32" t="s">
        <v>45</v>
      </c>
      <c r="C117" s="34" t="n">
        <v>0.054622</v>
      </c>
    </row>
    <row r="118" customFormat="false" ht="12.8" hidden="false" customHeight="false" outlineLevel="0" collapsed="false">
      <c r="A118" s="32" t="n">
        <v>21</v>
      </c>
      <c r="B118" s="32" t="s">
        <v>9</v>
      </c>
      <c r="C118" s="34" t="n">
        <v>0.052797</v>
      </c>
    </row>
    <row r="119" customFormat="false" ht="12.8" hidden="false" customHeight="false" outlineLevel="0" collapsed="false">
      <c r="A119" s="32" t="n">
        <v>22</v>
      </c>
      <c r="B119" s="32" t="s">
        <v>36</v>
      </c>
      <c r="C119" s="34" t="n">
        <v>0.051684</v>
      </c>
    </row>
    <row r="120" customFormat="false" ht="12.8" hidden="false" customHeight="false" outlineLevel="0" collapsed="false">
      <c r="A120" s="32" t="n">
        <v>23</v>
      </c>
      <c r="B120" s="32" t="s">
        <v>40</v>
      </c>
      <c r="C120" s="34" t="n">
        <v>0.051625</v>
      </c>
    </row>
    <row r="121" customFormat="false" ht="12.8" hidden="false" customHeight="false" outlineLevel="0" collapsed="false">
      <c r="A121" s="32" t="n">
        <v>24</v>
      </c>
      <c r="B121" s="32" t="s">
        <v>41</v>
      </c>
      <c r="C121" s="34" t="n">
        <v>0.050076</v>
      </c>
    </row>
    <row r="122" customFormat="false" ht="12.8" hidden="false" customHeight="false" outlineLevel="0" collapsed="false">
      <c r="A122" s="32" t="n">
        <v>25</v>
      </c>
      <c r="B122" s="32" t="s">
        <v>29</v>
      </c>
      <c r="C122" s="34" t="n">
        <v>0.042416</v>
      </c>
    </row>
    <row r="123" customFormat="false" ht="12.8" hidden="false" customHeight="false" outlineLevel="0" collapsed="false">
      <c r="A123" s="32" t="n">
        <v>26</v>
      </c>
      <c r="B123" s="32" t="s">
        <v>37</v>
      </c>
      <c r="C123" s="34" t="n">
        <v>0.042058</v>
      </c>
    </row>
    <row r="124" customFormat="false" ht="12.8" hidden="false" customHeight="false" outlineLevel="0" collapsed="false">
      <c r="A124" s="32" t="n">
        <v>27</v>
      </c>
      <c r="B124" s="32" t="s">
        <v>42</v>
      </c>
      <c r="C124" s="34" t="n">
        <v>0.039744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9.18"/>
    <col collapsed="false" customWidth="true" hidden="false" outlineLevel="0" max="7" min="4" style="0" width="12.75"/>
    <col collapsed="false" customWidth="false" hidden="false" outlineLevel="0" max="1025" min="8" style="0" width="11.52"/>
  </cols>
  <sheetData>
    <row r="2" customFormat="false" ht="12.8" hidden="false" customHeight="false" outlineLevel="0" collapsed="false">
      <c r="B2" s="36"/>
      <c r="C2" s="33" t="s">
        <v>62</v>
      </c>
      <c r="D2" s="33" t="s">
        <v>63</v>
      </c>
      <c r="E2" s="33" t="s">
        <v>64</v>
      </c>
      <c r="F2" s="33" t="s">
        <v>65</v>
      </c>
      <c r="G2" s="33" t="s">
        <v>66</v>
      </c>
    </row>
    <row r="3" customFormat="false" ht="12.8" hidden="false" customHeight="false" outlineLevel="0" collapsed="false">
      <c r="B3" s="36" t="n">
        <v>0</v>
      </c>
      <c r="C3" s="37" t="n">
        <v>2009</v>
      </c>
      <c r="D3" s="38" t="n">
        <v>0.255566</v>
      </c>
      <c r="E3" s="38" t="n">
        <v>0.063426</v>
      </c>
      <c r="F3" s="38" t="n">
        <v>0.331516</v>
      </c>
      <c r="G3" s="38" t="n">
        <v>0.14162</v>
      </c>
    </row>
    <row r="4" customFormat="false" ht="12.8" hidden="false" customHeight="false" outlineLevel="0" collapsed="false">
      <c r="B4" s="36" t="n">
        <v>1</v>
      </c>
      <c r="C4" s="37" t="n">
        <v>2010</v>
      </c>
      <c r="D4" s="38" t="n">
        <v>0.263933</v>
      </c>
      <c r="E4" s="38" t="n">
        <v>0.072383</v>
      </c>
      <c r="F4" s="38" t="n">
        <v>0.337768</v>
      </c>
      <c r="G4" s="38" t="n">
        <v>0.156356</v>
      </c>
    </row>
    <row r="5" customFormat="false" ht="12.8" hidden="false" customHeight="false" outlineLevel="0" collapsed="false">
      <c r="B5" s="36" t="n">
        <v>2</v>
      </c>
      <c r="C5" s="37" t="n">
        <v>2011</v>
      </c>
      <c r="D5" s="38" t="n">
        <v>0.269975</v>
      </c>
      <c r="E5" s="38" t="n">
        <v>0.072322</v>
      </c>
      <c r="F5" s="38" t="n">
        <v>0.343654</v>
      </c>
      <c r="G5" s="38" t="n">
        <v>0.166103</v>
      </c>
    </row>
    <row r="6" customFormat="false" ht="12.8" hidden="false" customHeight="false" outlineLevel="0" collapsed="false">
      <c r="B6" s="36" t="n">
        <v>3</v>
      </c>
      <c r="C6" s="37" t="n">
        <v>2012</v>
      </c>
      <c r="D6" s="38" t="n">
        <v>0.281619</v>
      </c>
      <c r="E6" s="38" t="n">
        <v>0.082758</v>
      </c>
      <c r="F6" s="38" t="n">
        <v>0.351373</v>
      </c>
      <c r="G6" s="38" t="n">
        <v>0.175626</v>
      </c>
    </row>
    <row r="7" customFormat="false" ht="12.8" hidden="false" customHeight="false" outlineLevel="0" collapsed="false">
      <c r="B7" s="36" t="n">
        <v>4</v>
      </c>
      <c r="C7" s="37" t="n">
        <v>2013</v>
      </c>
      <c r="D7" s="38" t="n">
        <v>0.291967</v>
      </c>
      <c r="E7" s="38" t="n">
        <v>0.084239</v>
      </c>
      <c r="F7" s="38" t="n">
        <v>0.350928</v>
      </c>
      <c r="G7" s="38" t="n">
        <v>0.176336</v>
      </c>
    </row>
    <row r="8" customFormat="false" ht="12.8" hidden="false" customHeight="false" outlineLevel="0" collapsed="false">
      <c r="B8" s="36" t="n">
        <v>5</v>
      </c>
      <c r="C8" s="37" t="n">
        <v>2014</v>
      </c>
      <c r="D8" s="38" t="n">
        <v>0.309341</v>
      </c>
      <c r="E8" s="38" t="n">
        <v>0.096005</v>
      </c>
      <c r="F8" s="38" t="n">
        <v>0.366452</v>
      </c>
      <c r="G8" s="38" t="n">
        <v>0.18301</v>
      </c>
    </row>
    <row r="9" customFormat="false" ht="12.8" hidden="false" customHeight="false" outlineLevel="0" collapsed="false">
      <c r="B9" s="36" t="n">
        <v>6</v>
      </c>
      <c r="C9" s="37" t="n">
        <v>2015</v>
      </c>
      <c r="D9" s="38" t="n">
        <v>0.321945</v>
      </c>
      <c r="E9" s="38" t="n">
        <v>0.097074</v>
      </c>
      <c r="F9" s="38" t="n">
        <v>0.372532</v>
      </c>
      <c r="G9" s="38" t="n">
        <v>0.186297</v>
      </c>
    </row>
    <row r="10" customFormat="false" ht="12.8" hidden="false" customHeight="false" outlineLevel="0" collapsed="false">
      <c r="B10" s="36" t="n">
        <v>7</v>
      </c>
      <c r="C10" s="37" t="n">
        <v>2016</v>
      </c>
      <c r="D10" s="38" t="n">
        <v>0.336294</v>
      </c>
      <c r="E10" s="38" t="n">
        <v>0.121238</v>
      </c>
      <c r="F10" s="38" t="n">
        <v>0.37556</v>
      </c>
      <c r="G10" s="38" t="n">
        <v>0.18954</v>
      </c>
    </row>
    <row r="11" customFormat="false" ht="12.8" hidden="false" customHeight="false" outlineLevel="0" collapsed="false">
      <c r="B11" s="36" t="n">
        <v>8</v>
      </c>
      <c r="C11" s="37" t="n">
        <v>2017</v>
      </c>
      <c r="D11" s="38" t="n">
        <v>0.343195</v>
      </c>
      <c r="E11" s="38" t="n">
        <v>0.108552</v>
      </c>
      <c r="F11" s="38" t="n">
        <v>0.373878</v>
      </c>
      <c r="G11" s="38" t="n">
        <v>0.19094</v>
      </c>
    </row>
    <row r="12" customFormat="false" ht="12.8" hidden="false" customHeight="false" outlineLevel="0" collapsed="false">
      <c r="B12" s="36" t="n">
        <v>9</v>
      </c>
      <c r="C12" s="37" t="n">
        <v>2018</v>
      </c>
      <c r="D12" s="38" t="n">
        <v>0.338468</v>
      </c>
      <c r="E12" s="38" t="n">
        <v>0.107108</v>
      </c>
      <c r="F12" s="38" t="n">
        <v>0.375045</v>
      </c>
      <c r="G12" s="38" t="n">
        <v>0.196609</v>
      </c>
    </row>
    <row r="13" customFormat="false" ht="12.8" hidden="false" customHeight="false" outlineLevel="0" collapsed="false">
      <c r="B13" s="36" t="n">
        <v>10</v>
      </c>
      <c r="C13" s="37" t="n">
        <v>2019</v>
      </c>
      <c r="D13" s="38" t="n">
        <v>0.35801</v>
      </c>
      <c r="E13" s="38" t="n">
        <v>0.114136</v>
      </c>
      <c r="F13" s="38" t="n">
        <v>0.374737</v>
      </c>
      <c r="G13" s="38" t="n">
        <v>0.202852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39" width="7.8"/>
    <col collapsed="false" customWidth="true" hidden="false" outlineLevel="0" max="4" min="2" style="39" width="35.72"/>
    <col collapsed="false" customWidth="false" hidden="false" outlineLevel="0" max="1025" min="5" style="39" width="11.52"/>
  </cols>
  <sheetData>
    <row r="2" customFormat="false" ht="19.85" hidden="false" customHeight="true" outlineLevel="0" collapsed="false">
      <c r="B2" s="40" t="s">
        <v>67</v>
      </c>
      <c r="C2" s="41" t="s">
        <v>68</v>
      </c>
      <c r="D2" s="42" t="s">
        <v>69</v>
      </c>
    </row>
    <row r="3" customFormat="false" ht="25.5" hidden="false" customHeight="true" outlineLevel="0" collapsed="false">
      <c r="B3" s="43" t="s">
        <v>70</v>
      </c>
      <c r="C3" s="43" t="s">
        <v>71</v>
      </c>
      <c r="D3" s="43" t="s">
        <v>72</v>
      </c>
    </row>
    <row r="4" customFormat="false" ht="25.5" hidden="false" customHeight="true" outlineLevel="0" collapsed="false">
      <c r="B4" s="43"/>
      <c r="C4" s="43"/>
      <c r="D4" s="43"/>
    </row>
    <row r="5" customFormat="false" ht="25.5" hidden="false" customHeight="true" outlineLevel="0" collapsed="false">
      <c r="B5" s="43"/>
      <c r="C5" s="43"/>
      <c r="D5" s="43"/>
    </row>
    <row r="6" customFormat="false" ht="19.85" hidden="false" customHeight="true" outlineLevel="0" collapsed="false">
      <c r="B6" s="40" t="s">
        <v>73</v>
      </c>
      <c r="C6" s="41" t="s">
        <v>74</v>
      </c>
      <c r="D6" s="42" t="s">
        <v>75</v>
      </c>
    </row>
    <row r="7" customFormat="false" ht="25.5" hidden="false" customHeight="true" outlineLevel="0" collapsed="false">
      <c r="B7" s="44" t="s">
        <v>76</v>
      </c>
      <c r="C7" s="44" t="s">
        <v>77</v>
      </c>
      <c r="D7" s="44" t="s">
        <v>78</v>
      </c>
    </row>
    <row r="8" customFormat="false" ht="25.5" hidden="false" customHeight="true" outlineLevel="0" collapsed="false">
      <c r="B8" s="44"/>
      <c r="C8" s="44"/>
      <c r="D8" s="44"/>
    </row>
    <row r="9" customFormat="false" ht="25.5" hidden="false" customHeight="true" outlineLevel="0" collapsed="false">
      <c r="B9" s="44"/>
      <c r="C9" s="44"/>
      <c r="D9" s="44"/>
    </row>
  </sheetData>
  <mergeCells count="6">
    <mergeCell ref="B3:B5"/>
    <mergeCell ref="C3:C5"/>
    <mergeCell ref="D3:D5"/>
    <mergeCell ref="B7:B9"/>
    <mergeCell ref="C7:C9"/>
    <mergeCell ref="D7:D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8.34"/>
    <col collapsed="false" customWidth="true" hidden="false" outlineLevel="0" max="3" min="3" style="0" width="40.81"/>
    <col collapsed="false" customWidth="false" hidden="false" outlineLevel="0" max="1025" min="4" style="0" width="11.52"/>
  </cols>
  <sheetData>
    <row r="2" customFormat="false" ht="34" hidden="false" customHeight="true" outlineLevel="0" collapsed="false">
      <c r="B2" s="45" t="s">
        <v>79</v>
      </c>
      <c r="C2" s="46" t="s">
        <v>80</v>
      </c>
    </row>
    <row r="3" customFormat="false" ht="34" hidden="false" customHeight="true" outlineLevel="0" collapsed="false">
      <c r="B3" s="45" t="s">
        <v>81</v>
      </c>
      <c r="C3" s="46" t="s">
        <v>82</v>
      </c>
    </row>
    <row r="4" customFormat="false" ht="34" hidden="false" customHeight="true" outlineLevel="0" collapsed="false">
      <c r="B4" s="45" t="s">
        <v>83</v>
      </c>
      <c r="C4" s="46" t="s">
        <v>84</v>
      </c>
    </row>
    <row r="5" customFormat="false" ht="34" hidden="false" customHeight="true" outlineLevel="0" collapsed="false">
      <c r="B5" s="45" t="s">
        <v>85</v>
      </c>
      <c r="C5" s="46" t="s">
        <v>86</v>
      </c>
    </row>
    <row r="6" customFormat="false" ht="34" hidden="false" customHeight="true" outlineLevel="0" collapsed="false">
      <c r="B6" s="45" t="s">
        <v>87</v>
      </c>
      <c r="C6" s="46" t="s">
        <v>88</v>
      </c>
    </row>
    <row r="7" customFormat="false" ht="34" hidden="false" customHeight="true" outlineLevel="0" collapsed="false">
      <c r="B7" s="45" t="s">
        <v>89</v>
      </c>
      <c r="C7" s="46" t="s">
        <v>90</v>
      </c>
    </row>
    <row r="8" customFormat="false" ht="34" hidden="false" customHeight="true" outlineLevel="0" collapsed="false">
      <c r="B8" s="45" t="s">
        <v>91</v>
      </c>
      <c r="C8" s="46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2020-05-03T20:20:56Z</dcterms:created>
  <dc:creator/>
  <dc:description/>
  <dc:language>pt-BR</dc:language>
  <cp:lastModifiedBy/>
  <dcterms:modified xsi:type="dcterms:W3CDTF">2020-05-12T14:35:56Z</dcterms:modified>
  <cp:revision>61</cp:revision>
  <dc:subject/>
  <dc:title/>
</cp:coreProperties>
</file>