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 Spring\CSCI 631 Foundations of Computer Vision\Final Project\Results\cooking_4\"/>
    </mc:Choice>
  </mc:AlternateContent>
  <xr:revisionPtr revIDLastSave="0" documentId="13_ncr:1_{A54D3521-D498-47FE-B2B3-CBF1EA169E2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512" sheetId="1" r:id="rId1"/>
  </sheets>
  <calcPr calcId="181029"/>
</workbook>
</file>

<file path=xl/calcChain.xml><?xml version="1.0" encoding="utf-8"?>
<calcChain xmlns="http://schemas.openxmlformats.org/spreadsheetml/2006/main">
  <c r="T2" i="1" l="1"/>
  <c r="U2" i="1"/>
  <c r="M3" i="1"/>
  <c r="N3" i="1"/>
  <c r="O3" i="1"/>
  <c r="P3" i="1"/>
  <c r="Q3" i="1" s="1"/>
  <c r="M4" i="1"/>
  <c r="N4" i="1"/>
  <c r="O4" i="1"/>
  <c r="P4" i="1"/>
  <c r="Q4" i="1" s="1"/>
  <c r="R4" i="1" s="1"/>
  <c r="M5" i="1"/>
  <c r="N5" i="1"/>
  <c r="O5" i="1"/>
  <c r="P5" i="1"/>
  <c r="M6" i="1"/>
  <c r="N6" i="1"/>
  <c r="Q6" i="1" s="1"/>
  <c r="O6" i="1"/>
  <c r="P6" i="1"/>
  <c r="M7" i="1"/>
  <c r="N7" i="1"/>
  <c r="O7" i="1"/>
  <c r="P7" i="1"/>
  <c r="Q7" i="1" s="1"/>
  <c r="M8" i="1"/>
  <c r="N8" i="1"/>
  <c r="O8" i="1"/>
  <c r="P8" i="1"/>
  <c r="Q8" i="1"/>
  <c r="R8" i="1" s="1"/>
  <c r="M9" i="1"/>
  <c r="N9" i="1"/>
  <c r="Q9" i="1" s="1"/>
  <c r="O9" i="1"/>
  <c r="P9" i="1"/>
  <c r="M10" i="1"/>
  <c r="N10" i="1"/>
  <c r="O10" i="1"/>
  <c r="P10" i="1"/>
  <c r="M11" i="1"/>
  <c r="N11" i="1"/>
  <c r="O11" i="1"/>
  <c r="P11" i="1"/>
  <c r="Q11" i="1" s="1"/>
  <c r="M12" i="1"/>
  <c r="Q12" i="1" s="1"/>
  <c r="N12" i="1"/>
  <c r="O12" i="1"/>
  <c r="P12" i="1"/>
  <c r="M13" i="1"/>
  <c r="N13" i="1"/>
  <c r="Q13" i="1" s="1"/>
  <c r="O13" i="1"/>
  <c r="P13" i="1"/>
  <c r="M14" i="1"/>
  <c r="N14" i="1"/>
  <c r="Q14" i="1" s="1"/>
  <c r="O14" i="1"/>
  <c r="P14" i="1"/>
  <c r="M15" i="1"/>
  <c r="N15" i="1"/>
  <c r="O15" i="1"/>
  <c r="P15" i="1"/>
  <c r="Q15" i="1" s="1"/>
  <c r="P2" i="1"/>
  <c r="O2" i="1"/>
  <c r="N2" i="1"/>
  <c r="Q2" i="1" s="1"/>
  <c r="M2" i="1"/>
  <c r="Q10" i="1" l="1"/>
  <c r="Q5" i="1"/>
  <c r="R7" i="1"/>
  <c r="S7" i="1" s="1"/>
  <c r="R14" i="1"/>
  <c r="S14" i="1"/>
  <c r="R10" i="1"/>
  <c r="S10" i="1" s="1"/>
  <c r="R3" i="1"/>
  <c r="S3" i="1" s="1"/>
  <c r="R12" i="1"/>
  <c r="S12" i="1" s="1"/>
  <c r="R6" i="1"/>
  <c r="S6" i="1"/>
  <c r="R13" i="1"/>
  <c r="S13" i="1" s="1"/>
  <c r="R9" i="1"/>
  <c r="S9" i="1" s="1"/>
  <c r="R15" i="1"/>
  <c r="S15" i="1" s="1"/>
  <c r="R11" i="1"/>
  <c r="S11" i="1" s="1"/>
  <c r="S8" i="1"/>
  <c r="S4" i="1"/>
  <c r="R2" i="1"/>
  <c r="S2" i="1" s="1"/>
  <c r="R5" i="1" l="1"/>
  <c r="S5" i="1" s="1"/>
</calcChain>
</file>

<file path=xl/sharedStrings.xml><?xml version="1.0" encoding="utf-8"?>
<sst xmlns="http://schemas.openxmlformats.org/spreadsheetml/2006/main" count="49" uniqueCount="24">
  <si>
    <t>left</t>
  </si>
  <si>
    <t>top</t>
  </si>
  <si>
    <t>right</t>
  </si>
  <si>
    <t>bottom</t>
  </si>
  <si>
    <t>Confidence</t>
  </si>
  <si>
    <t>object</t>
  </si>
  <si>
    <t>cell phone</t>
    <phoneticPr fontId="18" type="noConversion"/>
  </si>
  <si>
    <t>person</t>
    <phoneticPr fontId="18" type="noConversion"/>
  </si>
  <si>
    <t>shelf</t>
    <phoneticPr fontId="18" type="noConversion"/>
  </si>
  <si>
    <t>Ymin</t>
    <phoneticPr fontId="18" type="noConversion"/>
  </si>
  <si>
    <t>Ymax</t>
    <phoneticPr fontId="18" type="noConversion"/>
  </si>
  <si>
    <t xml:space="preserve">Xmin </t>
    <phoneticPr fontId="18" type="noConversion"/>
  </si>
  <si>
    <t>Xmax</t>
    <phoneticPr fontId="18" type="noConversion"/>
  </si>
  <si>
    <t>I</t>
    <phoneticPr fontId="18" type="noConversion"/>
  </si>
  <si>
    <t>U</t>
    <phoneticPr fontId="18" type="noConversion"/>
  </si>
  <si>
    <t>IOU</t>
    <phoneticPr fontId="18" type="noConversion"/>
  </si>
  <si>
    <t>true left</t>
    <phoneticPr fontId="18" type="noConversion"/>
  </si>
  <si>
    <t>true top</t>
    <phoneticPr fontId="18" type="noConversion"/>
  </si>
  <si>
    <t>true right</t>
    <phoneticPr fontId="18" type="noConversion"/>
  </si>
  <si>
    <t>true bottom</t>
    <phoneticPr fontId="18" type="noConversion"/>
  </si>
  <si>
    <t>true object</t>
    <phoneticPr fontId="18" type="noConversion"/>
  </si>
  <si>
    <t>shelf IOU</t>
    <phoneticPr fontId="18" type="noConversion"/>
  </si>
  <si>
    <t>person IOU</t>
    <phoneticPr fontId="18" type="noConversion"/>
  </si>
  <si>
    <t>frame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</si>
</sst>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sqref="A1:S1"/>
    </sheetView>
  </sheetViews>
  <sheetFormatPr defaultRowHeight="16.5" x14ac:dyDescent="0.25"/>
  <cols>
    <col min="1" max="1" width="6" bestFit="1" customWidth="1"/>
    <col min="2" max="2" width="5.125" style="1" bestFit="1" customWidth="1"/>
    <col min="3" max="3" width="4.125" style="1" bestFit="1" customWidth="1"/>
    <col min="4" max="4" width="5.125" style="1" bestFit="1" customWidth="1"/>
    <col min="5" max="5" width="7" style="1" bestFit="1" customWidth="1"/>
    <col min="6" max="6" width="10.5" style="2" bestFit="1" customWidth="1"/>
    <col min="7" max="7" width="9.625" bestFit="1" customWidth="1"/>
    <col min="8" max="9" width="7.5" bestFit="1" customWidth="1"/>
    <col min="10" max="10" width="8.625" bestFit="1" customWidth="1"/>
    <col min="11" max="11" width="10.5" bestFit="1" customWidth="1"/>
    <col min="12" max="12" width="9.75" bestFit="1" customWidth="1"/>
    <col min="13" max="13" width="5.5" bestFit="1" customWidth="1"/>
    <col min="14" max="14" width="5.875" bestFit="1" customWidth="1"/>
    <col min="15" max="15" width="5.5" bestFit="1" customWidth="1"/>
    <col min="16" max="16" width="5.875" bestFit="1" customWidth="1"/>
    <col min="17" max="17" width="7.125" bestFit="1" customWidth="1"/>
    <col min="18" max="21" width="12.75" bestFit="1" customWidth="1"/>
  </cols>
  <sheetData>
    <row r="1" spans="1:21" s="4" customFormat="1" x14ac:dyDescent="0.25">
      <c r="A1" s="4" t="s">
        <v>23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4" t="s">
        <v>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4" t="s">
        <v>21</v>
      </c>
      <c r="U1" s="4" t="s">
        <v>22</v>
      </c>
    </row>
    <row r="2" spans="1:21" s="7" customFormat="1" x14ac:dyDescent="0.25">
      <c r="A2" s="7">
        <v>125</v>
      </c>
      <c r="B2" s="8">
        <v>177.02424999999999</v>
      </c>
      <c r="C2" s="8">
        <v>22.356369999999998</v>
      </c>
      <c r="D2" s="8">
        <v>342.68029999999999</v>
      </c>
      <c r="E2" s="8">
        <v>326.27508999999998</v>
      </c>
      <c r="F2" s="9">
        <v>0.39989000000000002</v>
      </c>
      <c r="G2" s="7" t="s">
        <v>6</v>
      </c>
      <c r="H2" s="8">
        <v>177.02424999999999</v>
      </c>
      <c r="I2" s="8">
        <v>22.356369999999998</v>
      </c>
      <c r="J2" s="8">
        <v>346</v>
      </c>
      <c r="K2" s="8">
        <v>326.27508999999998</v>
      </c>
      <c r="L2" s="7" t="s">
        <v>8</v>
      </c>
      <c r="M2" s="8">
        <f>MAX(C2,I2)</f>
        <v>22.356369999999998</v>
      </c>
      <c r="N2" s="8">
        <f>MIN(E2,K2)</f>
        <v>326.27508999999998</v>
      </c>
      <c r="O2" s="8">
        <f>MAX(B2,H2)</f>
        <v>177.02424999999999</v>
      </c>
      <c r="P2" s="8">
        <f>MIN(D2,J2)</f>
        <v>342.68029999999999</v>
      </c>
      <c r="Q2" s="8">
        <f>(N2-M2)*(P2-O2)</f>
        <v>50345.974676256003</v>
      </c>
      <c r="R2" s="7">
        <f>(E2-C2)*(D2-B2)+(K2-I2)*(J2-H2)-Q2</f>
        <v>51354.893651040002</v>
      </c>
      <c r="S2" s="7">
        <f>Q2/R2</f>
        <v>0.98035398570504939</v>
      </c>
      <c r="T2" s="7">
        <f>AVERAGE(S2,S3,S4,S5,S7,S8,S9,S10,S12,S15)</f>
        <v>0.98224859389121821</v>
      </c>
      <c r="U2" s="7">
        <f>AVERAGE(S6,S11,S13,S14)</f>
        <v>0.8860955579818387</v>
      </c>
    </row>
    <row r="3" spans="1:21" s="7" customFormat="1" x14ac:dyDescent="0.25">
      <c r="A3" s="7">
        <v>126</v>
      </c>
      <c r="B3" s="8">
        <v>177.18994000000001</v>
      </c>
      <c r="C3" s="8">
        <v>22.26698</v>
      </c>
      <c r="D3" s="8">
        <v>342.55847</v>
      </c>
      <c r="E3" s="8">
        <v>326.41949</v>
      </c>
      <c r="F3" s="9">
        <v>0.39982000000000001</v>
      </c>
      <c r="G3" s="7" t="s">
        <v>6</v>
      </c>
      <c r="H3" s="8">
        <v>177.18994000000001</v>
      </c>
      <c r="I3" s="8">
        <v>22.26698</v>
      </c>
      <c r="J3" s="8">
        <v>346</v>
      </c>
      <c r="K3" s="8">
        <v>326.41949</v>
      </c>
      <c r="L3" s="7" t="s">
        <v>8</v>
      </c>
      <c r="M3" s="8">
        <f t="shared" ref="M3:M15" si="0">MAX(C3,I3)</f>
        <v>22.26698</v>
      </c>
      <c r="N3" s="8">
        <f t="shared" ref="N3:N15" si="1">MIN(E3,K3)</f>
        <v>326.41949</v>
      </c>
      <c r="O3" s="8">
        <f t="shared" ref="O3:O15" si="2">MAX(B3,H3)</f>
        <v>177.18994000000001</v>
      </c>
      <c r="P3" s="8">
        <f t="shared" ref="P3:P15" si="3">MIN(D3,J3)</f>
        <v>342.55847</v>
      </c>
      <c r="Q3" s="8">
        <f t="shared" ref="Q3:Q15" si="4">(N3-M3)*(P3-O3)</f>
        <v>50297.253474510297</v>
      </c>
      <c r="R3" s="7">
        <f t="shared" ref="R3:R15" si="5">(E3-C3)*(D3-B3)+(K3-I3)*(J3-H3)-Q3</f>
        <v>51344.003462250599</v>
      </c>
      <c r="S3" s="7">
        <f t="shared" ref="S3:S15" si="6">Q3/R3</f>
        <v>0.97961300410650876</v>
      </c>
    </row>
    <row r="4" spans="1:21" s="7" customFormat="1" x14ac:dyDescent="0.25">
      <c r="A4" s="7">
        <v>127</v>
      </c>
      <c r="B4" s="8">
        <v>177.02871999999999</v>
      </c>
      <c r="C4" s="8">
        <v>22.10577</v>
      </c>
      <c r="D4" s="8">
        <v>342.63461000000001</v>
      </c>
      <c r="E4" s="8">
        <v>326.55459999999999</v>
      </c>
      <c r="F4" s="9">
        <v>0.42214000000000002</v>
      </c>
      <c r="G4" s="7" t="s">
        <v>6</v>
      </c>
      <c r="H4" s="8">
        <v>177.02871999999999</v>
      </c>
      <c r="I4" s="8">
        <v>22.10577</v>
      </c>
      <c r="J4" s="8">
        <v>347</v>
      </c>
      <c r="K4" s="8">
        <v>326.55459999999999</v>
      </c>
      <c r="L4" s="7" t="s">
        <v>8</v>
      </c>
      <c r="M4" s="8">
        <f t="shared" si="0"/>
        <v>22.10577</v>
      </c>
      <c r="N4" s="8">
        <f t="shared" si="1"/>
        <v>326.55459999999999</v>
      </c>
      <c r="O4" s="8">
        <f t="shared" si="2"/>
        <v>177.02871999999999</v>
      </c>
      <c r="P4" s="8">
        <f t="shared" si="3"/>
        <v>342.63461000000001</v>
      </c>
      <c r="Q4" s="8">
        <f t="shared" si="4"/>
        <v>50418.519451608699</v>
      </c>
      <c r="R4" s="7">
        <f t="shared" si="5"/>
        <v>51747.557329602401</v>
      </c>
      <c r="S4" s="7">
        <f t="shared" si="6"/>
        <v>0.97431689636037333</v>
      </c>
    </row>
    <row r="5" spans="1:21" s="7" customFormat="1" x14ac:dyDescent="0.25">
      <c r="A5" s="7">
        <v>128</v>
      </c>
      <c r="B5" s="8">
        <v>175.11699999999999</v>
      </c>
      <c r="C5" s="8">
        <v>21.942599999999999</v>
      </c>
      <c r="D5" s="8">
        <v>342.74799999999999</v>
      </c>
      <c r="E5" s="8">
        <v>326.40699999999998</v>
      </c>
      <c r="F5" s="9">
        <v>0.37790000000000001</v>
      </c>
      <c r="G5" s="7" t="s">
        <v>6</v>
      </c>
      <c r="H5" s="8">
        <v>175.11699999999999</v>
      </c>
      <c r="I5" s="8">
        <v>21.942599999999999</v>
      </c>
      <c r="J5" s="8">
        <v>347</v>
      </c>
      <c r="K5" s="8">
        <v>326.40699999999998</v>
      </c>
      <c r="L5" s="7" t="s">
        <v>8</v>
      </c>
      <c r="M5" s="8">
        <f t="shared" si="0"/>
        <v>21.942599999999999</v>
      </c>
      <c r="N5" s="8">
        <f t="shared" si="1"/>
        <v>326.40699999999998</v>
      </c>
      <c r="O5" s="8">
        <f t="shared" si="2"/>
        <v>175.11699999999999</v>
      </c>
      <c r="P5" s="8">
        <f t="shared" si="3"/>
        <v>342.74799999999999</v>
      </c>
      <c r="Q5" s="8">
        <f t="shared" si="4"/>
        <v>51037.67183639999</v>
      </c>
      <c r="R5" s="7">
        <f t="shared" si="5"/>
        <v>52332.254465199985</v>
      </c>
      <c r="S5" s="7">
        <f t="shared" si="6"/>
        <v>0.97526224233926573</v>
      </c>
    </row>
    <row r="6" spans="1:21" s="7" customFormat="1" x14ac:dyDescent="0.25">
      <c r="B6" s="8">
        <v>327.86099999999999</v>
      </c>
      <c r="C6" s="8">
        <v>25.5242</v>
      </c>
      <c r="D6" s="8">
        <v>477.27699999999999</v>
      </c>
      <c r="E6" s="8">
        <v>335.29500000000002</v>
      </c>
      <c r="F6" s="9">
        <v>0.27054800000000001</v>
      </c>
      <c r="G6" s="7" t="s">
        <v>7</v>
      </c>
      <c r="H6" s="8">
        <v>330</v>
      </c>
      <c r="I6" s="8">
        <v>31</v>
      </c>
      <c r="J6" s="8">
        <v>464</v>
      </c>
      <c r="K6" s="8">
        <v>327</v>
      </c>
      <c r="L6" s="7" t="s">
        <v>7</v>
      </c>
      <c r="M6" s="8">
        <f t="shared" si="0"/>
        <v>31</v>
      </c>
      <c r="N6" s="8">
        <f t="shared" si="1"/>
        <v>327</v>
      </c>
      <c r="O6" s="8">
        <f t="shared" si="2"/>
        <v>330</v>
      </c>
      <c r="P6" s="8">
        <f t="shared" si="3"/>
        <v>464</v>
      </c>
      <c r="Q6" s="8">
        <f t="shared" si="4"/>
        <v>39664</v>
      </c>
      <c r="R6" s="7">
        <f t="shared" si="5"/>
        <v>46284.713852799992</v>
      </c>
      <c r="S6" s="7">
        <f t="shared" si="6"/>
        <v>0.85695679411876768</v>
      </c>
    </row>
    <row r="7" spans="1:21" s="7" customFormat="1" x14ac:dyDescent="0.25">
      <c r="A7" s="10">
        <v>129</v>
      </c>
      <c r="B7" s="8">
        <v>175.58224000000001</v>
      </c>
      <c r="C7" s="8">
        <v>22.163270000000001</v>
      </c>
      <c r="D7" s="8">
        <v>342.78030000000001</v>
      </c>
      <c r="E7" s="8">
        <v>326.38089000000002</v>
      </c>
      <c r="F7" s="9">
        <v>0.38923999999999997</v>
      </c>
      <c r="G7" s="7" t="s">
        <v>6</v>
      </c>
      <c r="H7" s="8">
        <v>175.58224000000001</v>
      </c>
      <c r="I7" s="8">
        <v>22.163270000000001</v>
      </c>
      <c r="J7" s="8">
        <v>345</v>
      </c>
      <c r="K7" s="8">
        <v>326.38089000000002</v>
      </c>
      <c r="L7" s="7" t="s">
        <v>8</v>
      </c>
      <c r="M7" s="8">
        <f t="shared" si="0"/>
        <v>22.163270000000001</v>
      </c>
      <c r="N7" s="8">
        <f t="shared" si="1"/>
        <v>326.38089000000002</v>
      </c>
      <c r="O7" s="8">
        <f t="shared" si="2"/>
        <v>175.58224000000001</v>
      </c>
      <c r="P7" s="8">
        <f t="shared" si="3"/>
        <v>342.78030000000001</v>
      </c>
      <c r="Q7" s="8">
        <f t="shared" si="4"/>
        <v>50864.5958818172</v>
      </c>
      <c r="R7" s="7">
        <f t="shared" si="5"/>
        <v>51539.867732931198</v>
      </c>
      <c r="S7" s="7">
        <f t="shared" si="6"/>
        <v>0.98689806782948852</v>
      </c>
    </row>
    <row r="8" spans="1:21" s="7" customFormat="1" x14ac:dyDescent="0.25">
      <c r="A8" s="7">
        <v>130</v>
      </c>
      <c r="B8" s="8">
        <v>175.67059</v>
      </c>
      <c r="C8" s="8">
        <v>22.30565</v>
      </c>
      <c r="D8" s="8">
        <v>342.72357</v>
      </c>
      <c r="E8" s="8">
        <v>326.34307999999999</v>
      </c>
      <c r="F8" s="9">
        <v>0.37787999999999999</v>
      </c>
      <c r="G8" s="7" t="s">
        <v>6</v>
      </c>
      <c r="H8" s="8">
        <v>175.67059</v>
      </c>
      <c r="I8" s="8">
        <v>22.30565</v>
      </c>
      <c r="J8" s="8">
        <v>346</v>
      </c>
      <c r="K8" s="8">
        <v>326.34307999999999</v>
      </c>
      <c r="L8" s="7" t="s">
        <v>8</v>
      </c>
      <c r="M8" s="8">
        <f t="shared" si="0"/>
        <v>22.30565</v>
      </c>
      <c r="N8" s="8">
        <f t="shared" si="1"/>
        <v>326.34307999999999</v>
      </c>
      <c r="O8" s="8">
        <f t="shared" si="2"/>
        <v>175.67059</v>
      </c>
      <c r="P8" s="8">
        <f t="shared" si="3"/>
        <v>342.72357</v>
      </c>
      <c r="Q8" s="8">
        <f t="shared" si="4"/>
        <v>50790.358713041394</v>
      </c>
      <c r="R8" s="7">
        <f t="shared" si="5"/>
        <v>51786.516069816294</v>
      </c>
      <c r="S8" s="7">
        <f t="shared" si="6"/>
        <v>0.98076415576147424</v>
      </c>
    </row>
    <row r="9" spans="1:21" s="7" customFormat="1" x14ac:dyDescent="0.25">
      <c r="A9" s="7">
        <v>131</v>
      </c>
      <c r="B9" s="8">
        <v>175.41866999999999</v>
      </c>
      <c r="C9" s="8">
        <v>22.298030000000001</v>
      </c>
      <c r="D9" s="8">
        <v>342.95218</v>
      </c>
      <c r="E9" s="8">
        <v>326.52307000000002</v>
      </c>
      <c r="F9" s="9">
        <v>0.38073000000000001</v>
      </c>
      <c r="G9" s="7" t="s">
        <v>6</v>
      </c>
      <c r="H9" s="8">
        <v>175.41866999999999</v>
      </c>
      <c r="I9" s="8">
        <v>22.298030000000001</v>
      </c>
      <c r="J9" s="8">
        <v>344</v>
      </c>
      <c r="K9" s="8">
        <v>326.52307000000002</v>
      </c>
      <c r="L9" s="7" t="s">
        <v>8</v>
      </c>
      <c r="M9" s="8">
        <f t="shared" si="0"/>
        <v>22.298030000000001</v>
      </c>
      <c r="N9" s="8">
        <f t="shared" si="1"/>
        <v>326.52307000000002</v>
      </c>
      <c r="O9" s="8">
        <f t="shared" si="2"/>
        <v>175.41866999999999</v>
      </c>
      <c r="P9" s="8">
        <f t="shared" si="3"/>
        <v>342.95218</v>
      </c>
      <c r="Q9" s="8">
        <f t="shared" si="4"/>
        <v>50967.888781090405</v>
      </c>
      <c r="R9" s="7">
        <f t="shared" si="5"/>
        <v>51286.661862503206</v>
      </c>
      <c r="S9" s="7">
        <f t="shared" si="6"/>
        <v>0.99378448372663808</v>
      </c>
    </row>
    <row r="10" spans="1:21" s="7" customFormat="1" x14ac:dyDescent="0.25">
      <c r="A10" s="7">
        <v>132</v>
      </c>
      <c r="B10" s="8">
        <v>174.75800000000001</v>
      </c>
      <c r="C10" s="8">
        <v>22.345099999999999</v>
      </c>
      <c r="D10" s="8">
        <v>342.97699999999998</v>
      </c>
      <c r="E10" s="8">
        <v>326.59199999999998</v>
      </c>
      <c r="F10" s="9">
        <v>0.36180200000000001</v>
      </c>
      <c r="G10" s="7" t="s">
        <v>6</v>
      </c>
      <c r="H10" s="8">
        <v>174.75800000000001</v>
      </c>
      <c r="I10" s="8">
        <v>22.345099999999999</v>
      </c>
      <c r="J10" s="8">
        <v>347</v>
      </c>
      <c r="K10" s="8">
        <v>326.59199999999998</v>
      </c>
      <c r="L10" s="7" t="s">
        <v>8</v>
      </c>
      <c r="M10" s="8">
        <f t="shared" si="0"/>
        <v>22.345099999999999</v>
      </c>
      <c r="N10" s="8">
        <f t="shared" si="1"/>
        <v>326.59199999999998</v>
      </c>
      <c r="O10" s="8">
        <f t="shared" si="2"/>
        <v>174.75800000000001</v>
      </c>
      <c r="P10" s="8">
        <f t="shared" si="3"/>
        <v>342.97699999999998</v>
      </c>
      <c r="Q10" s="8">
        <f t="shared" si="4"/>
        <v>51180.109271099987</v>
      </c>
      <c r="R10" s="7">
        <f t="shared" si="5"/>
        <v>52404.094549799986</v>
      </c>
      <c r="S10" s="7">
        <f t="shared" si="6"/>
        <v>0.97664332741143278</v>
      </c>
    </row>
    <row r="11" spans="1:21" s="7" customFormat="1" x14ac:dyDescent="0.25">
      <c r="B11" s="8">
        <v>325.60500000000002</v>
      </c>
      <c r="C11" s="8">
        <v>26.0669</v>
      </c>
      <c r="D11" s="8">
        <v>476.71300000000002</v>
      </c>
      <c r="E11" s="8">
        <v>334.11500000000001</v>
      </c>
      <c r="F11" s="9">
        <v>0.25981399999999999</v>
      </c>
      <c r="G11" s="7" t="s">
        <v>7</v>
      </c>
      <c r="H11" s="8">
        <v>326</v>
      </c>
      <c r="I11" s="8">
        <v>26</v>
      </c>
      <c r="J11" s="8">
        <v>466</v>
      </c>
      <c r="K11" s="8">
        <v>327</v>
      </c>
      <c r="L11" s="7" t="s">
        <v>7</v>
      </c>
      <c r="M11" s="8">
        <f t="shared" si="0"/>
        <v>26.0669</v>
      </c>
      <c r="N11" s="8">
        <f t="shared" si="1"/>
        <v>327</v>
      </c>
      <c r="O11" s="8">
        <f t="shared" si="2"/>
        <v>326</v>
      </c>
      <c r="P11" s="8">
        <f t="shared" si="3"/>
        <v>466</v>
      </c>
      <c r="Q11" s="8">
        <f t="shared" si="4"/>
        <v>42130.634000000005</v>
      </c>
      <c r="R11" s="7">
        <f t="shared" si="5"/>
        <v>46557.898294800005</v>
      </c>
      <c r="S11" s="7">
        <f t="shared" si="6"/>
        <v>0.90490841603787608</v>
      </c>
    </row>
    <row r="12" spans="1:21" s="7" customFormat="1" x14ac:dyDescent="0.25">
      <c r="A12" s="7">
        <v>133</v>
      </c>
      <c r="B12" s="8">
        <v>174.762</v>
      </c>
      <c r="C12" s="8">
        <v>22.285299999999999</v>
      </c>
      <c r="D12" s="8">
        <v>343.00200000000001</v>
      </c>
      <c r="E12" s="8">
        <v>326.94400000000002</v>
      </c>
      <c r="F12" s="9">
        <v>0.34580899999999998</v>
      </c>
      <c r="G12" s="7" t="s">
        <v>6</v>
      </c>
      <c r="H12" s="8">
        <v>174.762</v>
      </c>
      <c r="I12" s="8">
        <v>22.285299999999999</v>
      </c>
      <c r="J12" s="8">
        <v>345</v>
      </c>
      <c r="K12" s="8">
        <v>326.94400000000002</v>
      </c>
      <c r="L12" s="7" t="s">
        <v>8</v>
      </c>
      <c r="M12" s="8">
        <f t="shared" si="0"/>
        <v>22.285299999999999</v>
      </c>
      <c r="N12" s="8">
        <f t="shared" si="1"/>
        <v>326.94400000000002</v>
      </c>
      <c r="O12" s="8">
        <f t="shared" si="2"/>
        <v>174.762</v>
      </c>
      <c r="P12" s="8">
        <f t="shared" si="3"/>
        <v>343.00200000000001</v>
      </c>
      <c r="Q12" s="8">
        <f t="shared" si="4"/>
        <v>51255.779688000002</v>
      </c>
      <c r="R12" s="7">
        <f t="shared" si="5"/>
        <v>51864.487770600004</v>
      </c>
      <c r="S12" s="7">
        <f t="shared" si="6"/>
        <v>0.9882634899376167</v>
      </c>
    </row>
    <row r="13" spans="1:21" s="7" customFormat="1" x14ac:dyDescent="0.25">
      <c r="B13" s="8">
        <v>325.64999999999998</v>
      </c>
      <c r="C13" s="8">
        <v>25.699100000000001</v>
      </c>
      <c r="D13" s="8">
        <v>477.30099999999999</v>
      </c>
      <c r="E13" s="8">
        <v>334.83699999999999</v>
      </c>
      <c r="F13" s="9">
        <v>0.33818700000000002</v>
      </c>
      <c r="G13" s="7" t="s">
        <v>7</v>
      </c>
      <c r="H13" s="8">
        <v>326</v>
      </c>
      <c r="I13" s="8">
        <v>24</v>
      </c>
      <c r="J13" s="8">
        <v>465</v>
      </c>
      <c r="K13" s="8">
        <v>327</v>
      </c>
      <c r="L13" s="7" t="s">
        <v>7</v>
      </c>
      <c r="M13" s="8">
        <f t="shared" si="0"/>
        <v>25.699100000000001</v>
      </c>
      <c r="N13" s="8">
        <f t="shared" si="1"/>
        <v>327</v>
      </c>
      <c r="O13" s="8">
        <f t="shared" si="2"/>
        <v>326</v>
      </c>
      <c r="P13" s="8">
        <f t="shared" si="3"/>
        <v>465</v>
      </c>
      <c r="Q13" s="8">
        <f t="shared" si="4"/>
        <v>41880.825100000002</v>
      </c>
      <c r="R13" s="7">
        <f t="shared" si="5"/>
        <v>47117.246572899996</v>
      </c>
      <c r="S13" s="7">
        <f t="shared" si="6"/>
        <v>0.88886401787510694</v>
      </c>
    </row>
    <row r="14" spans="1:21" s="7" customFormat="1" x14ac:dyDescent="0.25">
      <c r="A14" s="7">
        <v>134</v>
      </c>
      <c r="B14" s="8">
        <v>325.36099999999999</v>
      </c>
      <c r="C14" s="8">
        <v>25.6478</v>
      </c>
      <c r="D14" s="8">
        <v>477.11599999999999</v>
      </c>
      <c r="E14" s="8">
        <v>335.91300000000001</v>
      </c>
      <c r="F14" s="9">
        <v>0.42593300000000001</v>
      </c>
      <c r="G14" s="7" t="s">
        <v>7</v>
      </c>
      <c r="H14" s="8">
        <v>325</v>
      </c>
      <c r="I14" s="8">
        <v>24</v>
      </c>
      <c r="J14" s="8">
        <v>466</v>
      </c>
      <c r="K14" s="8">
        <v>327</v>
      </c>
      <c r="L14" s="7" t="s">
        <v>7</v>
      </c>
      <c r="M14" s="8">
        <f t="shared" si="0"/>
        <v>25.6478</v>
      </c>
      <c r="N14" s="8">
        <f t="shared" si="1"/>
        <v>327</v>
      </c>
      <c r="O14" s="8">
        <f t="shared" si="2"/>
        <v>325.36099999999999</v>
      </c>
      <c r="P14" s="8">
        <f t="shared" si="3"/>
        <v>466</v>
      </c>
      <c r="Q14" s="8">
        <f t="shared" si="4"/>
        <v>42381.872055799999</v>
      </c>
      <c r="R14" s="7">
        <f t="shared" si="5"/>
        <v>47425.423370199998</v>
      </c>
      <c r="S14" s="7">
        <f t="shared" si="6"/>
        <v>0.89365300389560376</v>
      </c>
    </row>
    <row r="15" spans="1:21" s="7" customFormat="1" x14ac:dyDescent="0.25">
      <c r="B15" s="8">
        <v>174.98099999999999</v>
      </c>
      <c r="C15" s="8">
        <v>22.4679</v>
      </c>
      <c r="D15" s="8">
        <v>343.70600000000002</v>
      </c>
      <c r="E15" s="8">
        <v>327.14100000000002</v>
      </c>
      <c r="F15" s="9">
        <v>0.30696699999999999</v>
      </c>
      <c r="G15" s="7" t="s">
        <v>6</v>
      </c>
      <c r="H15" s="8">
        <v>174.98099999999999</v>
      </c>
      <c r="I15" s="8">
        <v>22.4679</v>
      </c>
      <c r="J15" s="8">
        <v>346</v>
      </c>
      <c r="K15" s="8">
        <v>327.14100000000002</v>
      </c>
      <c r="L15" s="7" t="s">
        <v>8</v>
      </c>
      <c r="M15" s="8">
        <f t="shared" si="0"/>
        <v>22.4679</v>
      </c>
      <c r="N15" s="8">
        <f t="shared" si="1"/>
        <v>327.14100000000002</v>
      </c>
      <c r="O15" s="8">
        <f t="shared" si="2"/>
        <v>174.98099999999999</v>
      </c>
      <c r="P15" s="8">
        <f t="shared" si="3"/>
        <v>343.70600000000002</v>
      </c>
      <c r="Q15" s="8">
        <f t="shared" si="4"/>
        <v>51405.968797500012</v>
      </c>
      <c r="R15" s="7">
        <f t="shared" si="5"/>
        <v>52104.888888900008</v>
      </c>
      <c r="S15" s="7">
        <f t="shared" si="6"/>
        <v>0.98658628573433371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2021-05-12T15:50:30Z</dcterms:created>
  <dcterms:modified xsi:type="dcterms:W3CDTF">2021-05-13T13:14:48Z</dcterms:modified>
</cp:coreProperties>
</file>