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 Spring\CSCI 631 Foundations of Computer Vision\Final Project\Results\fixing_repairs_6\"/>
    </mc:Choice>
  </mc:AlternateContent>
  <xr:revisionPtr revIDLastSave="0" documentId="13_ncr:1_{CFFE9A44-25A2-4A0C-885F-BCC0068F6C7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512" sheetId="1" r:id="rId1"/>
  </sheets>
  <calcPr calcId="181029"/>
</workbook>
</file>

<file path=xl/calcChain.xml><?xml version="1.0" encoding="utf-8"?>
<calcChain xmlns="http://schemas.openxmlformats.org/spreadsheetml/2006/main">
  <c r="U2" i="1" l="1"/>
  <c r="M3" i="1"/>
  <c r="N3" i="1"/>
  <c r="O3" i="1"/>
  <c r="P3" i="1"/>
  <c r="M4" i="1"/>
  <c r="N4" i="1"/>
  <c r="Q4" i="1" s="1"/>
  <c r="R4" i="1" s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Q8" i="1"/>
  <c r="R8" i="1" s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Q12" i="1" s="1"/>
  <c r="R12" i="1" s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Q16" i="1" s="1"/>
  <c r="R16" i="1" s="1"/>
  <c r="O16" i="1"/>
  <c r="P16" i="1"/>
  <c r="M17" i="1"/>
  <c r="N17" i="1"/>
  <c r="Q17" i="1" s="1"/>
  <c r="O17" i="1"/>
  <c r="P17" i="1"/>
  <c r="M18" i="1"/>
  <c r="N18" i="1"/>
  <c r="Q18" i="1" s="1"/>
  <c r="O18" i="1"/>
  <c r="P18" i="1"/>
  <c r="P2" i="1"/>
  <c r="O2" i="1"/>
  <c r="N2" i="1"/>
  <c r="M2" i="1"/>
  <c r="Q10" i="1" l="1"/>
  <c r="R10" i="1" s="1"/>
  <c r="S10" i="1" s="1"/>
  <c r="Q14" i="1"/>
  <c r="Q6" i="1"/>
  <c r="R6" i="1" s="1"/>
  <c r="S6" i="1" s="1"/>
  <c r="Q7" i="1"/>
  <c r="R7" i="1" s="1"/>
  <c r="S7" i="1" s="1"/>
  <c r="Q15" i="1"/>
  <c r="R15" i="1" s="1"/>
  <c r="S15" i="1" s="1"/>
  <c r="Q13" i="1"/>
  <c r="R13" i="1" s="1"/>
  <c r="S13" i="1" s="1"/>
  <c r="Q11" i="1"/>
  <c r="R11" i="1" s="1"/>
  <c r="S11" i="1" s="1"/>
  <c r="Q9" i="1"/>
  <c r="R9" i="1" s="1"/>
  <c r="S9" i="1" s="1"/>
  <c r="Q5" i="1"/>
  <c r="R5" i="1" s="1"/>
  <c r="S5" i="1" s="1"/>
  <c r="Q3" i="1"/>
  <c r="R3" i="1" s="1"/>
  <c r="R18" i="1"/>
  <c r="S18" i="1" s="1"/>
  <c r="R17" i="1"/>
  <c r="S17" i="1" s="1"/>
  <c r="R14" i="1"/>
  <c r="S14" i="1"/>
  <c r="S16" i="1"/>
  <c r="S12" i="1"/>
  <c r="S8" i="1"/>
  <c r="S4" i="1"/>
  <c r="Q2" i="1"/>
  <c r="R2" i="1" s="1"/>
  <c r="S2" i="1" s="1"/>
  <c r="T2" i="1" l="1"/>
  <c r="S3" i="1"/>
</calcChain>
</file>

<file path=xl/sharedStrings.xml><?xml version="1.0" encoding="utf-8"?>
<sst xmlns="http://schemas.openxmlformats.org/spreadsheetml/2006/main" count="55" uniqueCount="23">
  <si>
    <t>left</t>
  </si>
  <si>
    <t>top</t>
  </si>
  <si>
    <t>right</t>
  </si>
  <si>
    <t>bottom</t>
  </si>
  <si>
    <t>Confidence</t>
  </si>
  <si>
    <t>object</t>
  </si>
  <si>
    <t>car</t>
    <phoneticPr fontId="18" type="noConversion"/>
  </si>
  <si>
    <t>Ymin</t>
    <phoneticPr fontId="18" type="noConversion"/>
  </si>
  <si>
    <t>Ymax</t>
    <phoneticPr fontId="18" type="noConversion"/>
  </si>
  <si>
    <t xml:space="preserve">Xmin </t>
    <phoneticPr fontId="18" type="noConversion"/>
  </si>
  <si>
    <t>Xmax</t>
    <phoneticPr fontId="18" type="noConversion"/>
  </si>
  <si>
    <t>I</t>
    <phoneticPr fontId="18" type="noConversion"/>
  </si>
  <si>
    <t>U</t>
    <phoneticPr fontId="18" type="noConversion"/>
  </si>
  <si>
    <t>IOU</t>
    <phoneticPr fontId="18" type="noConversion"/>
  </si>
  <si>
    <t>stacker</t>
    <phoneticPr fontId="18" type="noConversion"/>
  </si>
  <si>
    <t>frame</t>
    <phoneticPr fontId="18" type="noConversion"/>
  </si>
  <si>
    <t>true left</t>
    <phoneticPr fontId="18" type="noConversion"/>
  </si>
  <si>
    <t>true top</t>
    <phoneticPr fontId="18" type="noConversion"/>
  </si>
  <si>
    <t>true right</t>
    <phoneticPr fontId="18" type="noConversion"/>
  </si>
  <si>
    <t>true bottom</t>
    <phoneticPr fontId="18" type="noConversion"/>
  </si>
  <si>
    <t>true object</t>
    <phoneticPr fontId="18" type="noConversion"/>
  </si>
  <si>
    <t>car IOU</t>
    <phoneticPr fontId="18" type="noConversion"/>
  </si>
  <si>
    <t>stacker IOU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</si>
</sst>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0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workbookViewId="0">
      <selection activeCell="A10" sqref="A10"/>
    </sheetView>
  </sheetViews>
  <sheetFormatPr defaultRowHeight="16.5" x14ac:dyDescent="0.25"/>
  <cols>
    <col min="1" max="1" width="6" bestFit="1" customWidth="1"/>
    <col min="2" max="4" width="5.125" style="1" bestFit="1" customWidth="1"/>
    <col min="5" max="5" width="7" style="1" bestFit="1" customWidth="1"/>
    <col min="6" max="6" width="10.5" style="2" bestFit="1" customWidth="1"/>
    <col min="7" max="7" width="6.25" bestFit="1" customWidth="1"/>
    <col min="8" max="9" width="7.5" bestFit="1" customWidth="1"/>
    <col min="10" max="10" width="8.625" bestFit="1" customWidth="1"/>
    <col min="11" max="11" width="10.5" bestFit="1" customWidth="1"/>
    <col min="13" max="13" width="5.5" bestFit="1" customWidth="1"/>
    <col min="14" max="14" width="5.875" bestFit="1" customWidth="1"/>
    <col min="15" max="15" width="5.5" bestFit="1" customWidth="1"/>
    <col min="16" max="16" width="5.875" bestFit="1" customWidth="1"/>
    <col min="17" max="17" width="6.125" bestFit="1" customWidth="1"/>
    <col min="18" max="21" width="12.75" bestFit="1" customWidth="1"/>
  </cols>
  <sheetData>
    <row r="1" spans="1:21" x14ac:dyDescent="0.25">
      <c r="A1" s="4" t="s">
        <v>15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4" t="s">
        <v>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21</v>
      </c>
      <c r="U1" s="3" t="s">
        <v>22</v>
      </c>
    </row>
    <row r="2" spans="1:21" x14ac:dyDescent="0.25">
      <c r="A2">
        <v>90</v>
      </c>
      <c r="B2" s="1">
        <v>318.26400000000001</v>
      </c>
      <c r="C2" s="1">
        <v>126.26900000000001</v>
      </c>
      <c r="D2" s="1">
        <v>429.935</v>
      </c>
      <c r="E2" s="1">
        <v>202.054</v>
      </c>
      <c r="F2" s="2">
        <v>0.86241800000000002</v>
      </c>
      <c r="G2" t="s">
        <v>6</v>
      </c>
      <c r="H2" s="1">
        <v>317</v>
      </c>
      <c r="I2" s="1">
        <v>126.26900000000001</v>
      </c>
      <c r="J2" s="1">
        <v>429.935</v>
      </c>
      <c r="K2" s="1">
        <v>202.054</v>
      </c>
      <c r="L2" t="s">
        <v>6</v>
      </c>
      <c r="M2" s="1">
        <f>MAX(C2,I2)</f>
        <v>126.26900000000001</v>
      </c>
      <c r="N2" s="1">
        <f>MIN(E2,K2)</f>
        <v>202.054</v>
      </c>
      <c r="O2" s="1">
        <f>MAX(B2,H2)</f>
        <v>318.26400000000001</v>
      </c>
      <c r="P2" s="1">
        <f>MIN(D2,J2)</f>
        <v>429.935</v>
      </c>
      <c r="Q2" s="1">
        <f>(N2-M2)*(P2-O2)</f>
        <v>8462.9867349999986</v>
      </c>
      <c r="R2">
        <f>(E2-C2)*(D2-B2)+(K2-I2)*(J2-H2)-Q2</f>
        <v>8558.7789750000011</v>
      </c>
      <c r="S2">
        <f>Q2/R2</f>
        <v>0.98880772125558924</v>
      </c>
      <c r="T2">
        <f>AVERAGE(S2,S4,S6,S8,S10,S12,S14,S16,S17,S18)</f>
        <v>0.98364368568860294</v>
      </c>
      <c r="U2">
        <f>AVERAGE(S3,S5,S7,S9,S11,S13,S15)</f>
        <v>6.9304824304583595E-2</v>
      </c>
    </row>
    <row r="3" spans="1:21" x14ac:dyDescent="0.25">
      <c r="B3" s="1">
        <v>231.99100000000001</v>
      </c>
      <c r="C3" s="1">
        <v>135.87</v>
      </c>
      <c r="D3" s="1">
        <v>276.44099999999997</v>
      </c>
      <c r="E3" s="1">
        <v>167.232</v>
      </c>
      <c r="F3" s="2">
        <v>0.373415</v>
      </c>
      <c r="G3" t="s">
        <v>6</v>
      </c>
      <c r="H3" s="1">
        <v>208</v>
      </c>
      <c r="I3" s="1">
        <v>0</v>
      </c>
      <c r="J3" s="1">
        <v>327</v>
      </c>
      <c r="K3" s="1">
        <v>194</v>
      </c>
      <c r="L3" t="s">
        <v>14</v>
      </c>
      <c r="M3" s="1">
        <f t="shared" ref="M3:M18" si="0">MAX(C3,I3)</f>
        <v>135.87</v>
      </c>
      <c r="N3" s="1">
        <f t="shared" ref="N3:N18" si="1">MIN(E3,K3)</f>
        <v>167.232</v>
      </c>
      <c r="O3" s="1">
        <f t="shared" ref="O3:O18" si="2">MAX(B3,H3)</f>
        <v>231.99100000000001</v>
      </c>
      <c r="P3" s="1">
        <f t="shared" ref="P3:P18" si="3">MIN(D3,J3)</f>
        <v>276.44099999999997</v>
      </c>
      <c r="Q3" s="1">
        <f t="shared" ref="Q3:Q18" si="4">(N3-M3)*(P3-O3)</f>
        <v>1394.0408999999986</v>
      </c>
      <c r="R3">
        <f t="shared" ref="R3:R18" si="5">(E3-C3)*(D3-B3)+(K3-I3)*(J3-H3)-Q3</f>
        <v>23086</v>
      </c>
      <c r="S3">
        <f t="shared" ref="S3:S18" si="6">Q3/R3</f>
        <v>6.0384687689508734E-2</v>
      </c>
    </row>
    <row r="4" spans="1:21" x14ac:dyDescent="0.25">
      <c r="A4">
        <v>91</v>
      </c>
      <c r="B4" s="1">
        <v>318.358</v>
      </c>
      <c r="C4" s="1">
        <v>127.712</v>
      </c>
      <c r="D4" s="1">
        <v>428.786</v>
      </c>
      <c r="E4" s="1">
        <v>201.69300000000001</v>
      </c>
      <c r="F4" s="2">
        <v>0.86090100000000003</v>
      </c>
      <c r="G4" t="s">
        <v>6</v>
      </c>
      <c r="H4" s="1">
        <v>318.358</v>
      </c>
      <c r="I4" s="1">
        <v>129</v>
      </c>
      <c r="J4" s="1">
        <v>428.786</v>
      </c>
      <c r="K4" s="1">
        <v>201.69300000000001</v>
      </c>
      <c r="L4" t="s">
        <v>6</v>
      </c>
      <c r="M4" s="1">
        <f t="shared" si="0"/>
        <v>129</v>
      </c>
      <c r="N4" s="1">
        <f t="shared" si="1"/>
        <v>201.69300000000001</v>
      </c>
      <c r="O4" s="1">
        <f t="shared" si="2"/>
        <v>318.358</v>
      </c>
      <c r="P4" s="1">
        <f t="shared" si="3"/>
        <v>428.786</v>
      </c>
      <c r="Q4" s="1">
        <f t="shared" si="4"/>
        <v>8027.3426040000013</v>
      </c>
      <c r="R4">
        <f t="shared" si="5"/>
        <v>8169.5738679999995</v>
      </c>
      <c r="S4">
        <f t="shared" si="6"/>
        <v>0.98259012449142369</v>
      </c>
    </row>
    <row r="5" spans="1:21" x14ac:dyDescent="0.25">
      <c r="B5" s="1">
        <v>232.55099999999999</v>
      </c>
      <c r="C5" s="1">
        <v>132.70500000000001</v>
      </c>
      <c r="D5" s="1">
        <v>277.48500000000001</v>
      </c>
      <c r="E5" s="1">
        <v>168.00200000000001</v>
      </c>
      <c r="F5" s="2">
        <v>0.41538399999999998</v>
      </c>
      <c r="G5" t="s">
        <v>6</v>
      </c>
      <c r="H5" s="1">
        <v>208</v>
      </c>
      <c r="I5" s="1">
        <v>0</v>
      </c>
      <c r="J5" s="1">
        <v>326</v>
      </c>
      <c r="K5" s="1">
        <v>195</v>
      </c>
      <c r="L5" t="s">
        <v>14</v>
      </c>
      <c r="M5" s="1">
        <f t="shared" si="0"/>
        <v>132.70500000000001</v>
      </c>
      <c r="N5" s="1">
        <f t="shared" si="1"/>
        <v>168.00200000000001</v>
      </c>
      <c r="O5" s="1">
        <f t="shared" si="2"/>
        <v>232.55099999999999</v>
      </c>
      <c r="P5" s="1">
        <f t="shared" si="3"/>
        <v>277.48500000000001</v>
      </c>
      <c r="Q5" s="1">
        <f t="shared" si="4"/>
        <v>1586.0353980000007</v>
      </c>
      <c r="R5">
        <f t="shared" si="5"/>
        <v>23010</v>
      </c>
      <c r="S5">
        <f t="shared" si="6"/>
        <v>6.8928092046936146E-2</v>
      </c>
    </row>
    <row r="6" spans="1:21" x14ac:dyDescent="0.25">
      <c r="A6">
        <v>92</v>
      </c>
      <c r="B6" s="1">
        <v>317.50200000000001</v>
      </c>
      <c r="C6" s="1">
        <v>129.005</v>
      </c>
      <c r="D6" s="1">
        <v>427.79399999999998</v>
      </c>
      <c r="E6" s="1">
        <v>202.822</v>
      </c>
      <c r="F6" s="2">
        <v>0.86368900000000004</v>
      </c>
      <c r="G6" t="s">
        <v>6</v>
      </c>
      <c r="H6" s="1">
        <v>317.50200000000001</v>
      </c>
      <c r="I6" s="1">
        <v>130</v>
      </c>
      <c r="J6" s="1">
        <v>427.79399999999998</v>
      </c>
      <c r="K6" s="1">
        <v>202.822</v>
      </c>
      <c r="L6" t="s">
        <v>6</v>
      </c>
      <c r="M6" s="1">
        <f t="shared" si="0"/>
        <v>130</v>
      </c>
      <c r="N6" s="1">
        <f t="shared" si="1"/>
        <v>202.822</v>
      </c>
      <c r="O6" s="1">
        <f t="shared" si="2"/>
        <v>317.50200000000001</v>
      </c>
      <c r="P6" s="1">
        <f t="shared" si="3"/>
        <v>427.79399999999998</v>
      </c>
      <c r="Q6" s="1">
        <f t="shared" si="4"/>
        <v>8031.6840239999983</v>
      </c>
      <c r="R6">
        <f t="shared" si="5"/>
        <v>8141.424563999999</v>
      </c>
      <c r="S6">
        <f t="shared" si="6"/>
        <v>0.9865207201593128</v>
      </c>
    </row>
    <row r="7" spans="1:21" x14ac:dyDescent="0.25">
      <c r="B7" s="1">
        <v>232.315</v>
      </c>
      <c r="C7" s="1">
        <v>130.471</v>
      </c>
      <c r="D7" s="1">
        <v>278.642</v>
      </c>
      <c r="E7" s="1">
        <v>169.18899999999999</v>
      </c>
      <c r="F7" s="2">
        <v>0.35639700000000002</v>
      </c>
      <c r="G7" t="s">
        <v>6</v>
      </c>
      <c r="H7" s="1">
        <v>208</v>
      </c>
      <c r="I7" s="1">
        <v>0</v>
      </c>
      <c r="J7" s="1">
        <v>329</v>
      </c>
      <c r="K7" s="1">
        <v>195</v>
      </c>
      <c r="L7" t="s">
        <v>14</v>
      </c>
      <c r="M7" s="1">
        <f t="shared" si="0"/>
        <v>130.471</v>
      </c>
      <c r="N7" s="1">
        <f t="shared" si="1"/>
        <v>169.18899999999999</v>
      </c>
      <c r="O7" s="1">
        <f t="shared" si="2"/>
        <v>232.315</v>
      </c>
      <c r="P7" s="1">
        <f t="shared" si="3"/>
        <v>278.642</v>
      </c>
      <c r="Q7" s="1">
        <f t="shared" si="4"/>
        <v>1793.6887859999995</v>
      </c>
      <c r="R7">
        <f t="shared" si="5"/>
        <v>23595</v>
      </c>
      <c r="S7">
        <f t="shared" si="6"/>
        <v>7.6019868022886183E-2</v>
      </c>
    </row>
    <row r="8" spans="1:21" x14ac:dyDescent="0.25">
      <c r="A8">
        <v>93</v>
      </c>
      <c r="B8" s="1">
        <v>317.46033</v>
      </c>
      <c r="C8" s="1">
        <v>129.98833999999999</v>
      </c>
      <c r="D8" s="1">
        <v>427.95361000000003</v>
      </c>
      <c r="E8" s="1">
        <v>203.76482999999999</v>
      </c>
      <c r="F8" s="2">
        <v>0.86314000000000002</v>
      </c>
      <c r="G8" t="s">
        <v>6</v>
      </c>
      <c r="H8" s="1">
        <v>318</v>
      </c>
      <c r="I8" s="1">
        <v>129.98833999999999</v>
      </c>
      <c r="J8" s="1">
        <v>429</v>
      </c>
      <c r="K8" s="1">
        <v>203.76482999999999</v>
      </c>
      <c r="L8" t="s">
        <v>6</v>
      </c>
      <c r="M8" s="1">
        <f t="shared" si="0"/>
        <v>129.98833999999999</v>
      </c>
      <c r="N8" s="1">
        <f t="shared" si="1"/>
        <v>203.76482999999999</v>
      </c>
      <c r="O8" s="1">
        <f t="shared" si="2"/>
        <v>318</v>
      </c>
      <c r="P8" s="1">
        <f t="shared" si="3"/>
        <v>427.95361000000003</v>
      </c>
      <c r="Q8" s="1">
        <f t="shared" si="4"/>
        <v>8111.9914086289018</v>
      </c>
      <c r="R8">
        <f t="shared" si="5"/>
        <v>8229.0053483582997</v>
      </c>
      <c r="S8">
        <f t="shared" si="6"/>
        <v>0.98578030578717002</v>
      </c>
    </row>
    <row r="9" spans="1:21" x14ac:dyDescent="0.25">
      <c r="B9" s="1">
        <v>233.83456000000001</v>
      </c>
      <c r="C9" s="1">
        <v>133.83733000000001</v>
      </c>
      <c r="D9" s="1">
        <v>278.75089000000003</v>
      </c>
      <c r="E9" s="1">
        <v>169.39894000000001</v>
      </c>
      <c r="F9" s="2">
        <v>0.43031000000000003</v>
      </c>
      <c r="G9" t="s">
        <v>6</v>
      </c>
      <c r="H9" s="1">
        <v>208</v>
      </c>
      <c r="I9" s="1">
        <v>0</v>
      </c>
      <c r="J9" s="1">
        <v>327</v>
      </c>
      <c r="K9" s="1">
        <v>196</v>
      </c>
      <c r="L9" t="s">
        <v>14</v>
      </c>
      <c r="M9" s="1">
        <f t="shared" si="0"/>
        <v>133.83733000000001</v>
      </c>
      <c r="N9" s="1">
        <f t="shared" si="1"/>
        <v>169.39894000000001</v>
      </c>
      <c r="O9" s="1">
        <f t="shared" si="2"/>
        <v>233.83456000000001</v>
      </c>
      <c r="P9" s="1">
        <f t="shared" si="3"/>
        <v>278.75089000000003</v>
      </c>
      <c r="Q9" s="1">
        <f t="shared" si="4"/>
        <v>1597.2970100913008</v>
      </c>
      <c r="R9">
        <f t="shared" si="5"/>
        <v>23324</v>
      </c>
      <c r="S9">
        <f t="shared" si="6"/>
        <v>6.8482979338505431E-2</v>
      </c>
    </row>
    <row r="10" spans="1:21" x14ac:dyDescent="0.25">
      <c r="A10" s="7">
        <v>94</v>
      </c>
      <c r="B10" s="1">
        <v>317.72399999999999</v>
      </c>
      <c r="C10" s="1">
        <v>130.60900000000001</v>
      </c>
      <c r="D10" s="1">
        <v>427.93700000000001</v>
      </c>
      <c r="E10" s="1">
        <v>203.78200000000001</v>
      </c>
      <c r="F10" s="2">
        <v>0.86355700000000002</v>
      </c>
      <c r="G10" t="s">
        <v>6</v>
      </c>
      <c r="H10" s="1">
        <v>317.72399999999999</v>
      </c>
      <c r="I10" s="1">
        <v>130.60900000000001</v>
      </c>
      <c r="J10" s="1">
        <v>427.93700000000001</v>
      </c>
      <c r="K10" s="1">
        <v>203</v>
      </c>
      <c r="L10" t="s">
        <v>6</v>
      </c>
      <c r="M10" s="1">
        <f t="shared" si="0"/>
        <v>130.60900000000001</v>
      </c>
      <c r="N10" s="1">
        <f t="shared" si="1"/>
        <v>203</v>
      </c>
      <c r="O10" s="1">
        <f t="shared" si="2"/>
        <v>317.72399999999999</v>
      </c>
      <c r="P10" s="1">
        <f t="shared" si="3"/>
        <v>427.93700000000001</v>
      </c>
      <c r="Q10" s="1">
        <f t="shared" si="4"/>
        <v>7978.4292830000004</v>
      </c>
      <c r="R10">
        <f t="shared" si="5"/>
        <v>8064.6158490000025</v>
      </c>
      <c r="S10">
        <f t="shared" si="6"/>
        <v>0.98931299796372951</v>
      </c>
    </row>
    <row r="11" spans="1:21" x14ac:dyDescent="0.25">
      <c r="B11" s="1">
        <v>233.94200000000001</v>
      </c>
      <c r="C11" s="1">
        <v>135.52000000000001</v>
      </c>
      <c r="D11" s="1">
        <v>279.34699999999998</v>
      </c>
      <c r="E11" s="1">
        <v>169.65100000000001</v>
      </c>
      <c r="F11" s="2">
        <v>0.362597</v>
      </c>
      <c r="G11" t="s">
        <v>6</v>
      </c>
      <c r="H11" s="1">
        <v>208</v>
      </c>
      <c r="I11" s="1">
        <v>0</v>
      </c>
      <c r="J11" s="1">
        <v>326</v>
      </c>
      <c r="K11" s="1">
        <v>195</v>
      </c>
      <c r="L11" t="s">
        <v>14</v>
      </c>
      <c r="M11" s="1">
        <f t="shared" si="0"/>
        <v>135.52000000000001</v>
      </c>
      <c r="N11" s="1">
        <f t="shared" si="1"/>
        <v>169.65100000000001</v>
      </c>
      <c r="O11" s="1">
        <f t="shared" si="2"/>
        <v>233.94200000000001</v>
      </c>
      <c r="P11" s="1">
        <f t="shared" si="3"/>
        <v>279.34699999999998</v>
      </c>
      <c r="Q11" s="1">
        <f t="shared" si="4"/>
        <v>1549.7180549999991</v>
      </c>
      <c r="R11">
        <f t="shared" si="5"/>
        <v>23010</v>
      </c>
      <c r="S11">
        <f t="shared" si="6"/>
        <v>6.7349763363754853E-2</v>
      </c>
    </row>
    <row r="12" spans="1:21" x14ac:dyDescent="0.25">
      <c r="A12">
        <v>95</v>
      </c>
      <c r="B12" s="1">
        <v>317.322</v>
      </c>
      <c r="C12" s="1">
        <v>130.827</v>
      </c>
      <c r="D12" s="1">
        <v>427.93200000000002</v>
      </c>
      <c r="E12" s="1">
        <v>204.20400000000001</v>
      </c>
      <c r="F12" s="2">
        <v>0.86441999999999997</v>
      </c>
      <c r="G12" t="s">
        <v>6</v>
      </c>
      <c r="H12" s="1">
        <v>316</v>
      </c>
      <c r="I12" s="1">
        <v>130.827</v>
      </c>
      <c r="J12" s="1">
        <v>427.93200000000002</v>
      </c>
      <c r="K12" s="1">
        <v>202</v>
      </c>
      <c r="L12" t="s">
        <v>6</v>
      </c>
      <c r="M12" s="1">
        <f t="shared" si="0"/>
        <v>130.827</v>
      </c>
      <c r="N12" s="1">
        <f t="shared" si="1"/>
        <v>202</v>
      </c>
      <c r="O12" s="1">
        <f t="shared" si="2"/>
        <v>317.322</v>
      </c>
      <c r="P12" s="1">
        <f t="shared" si="3"/>
        <v>427.93200000000002</v>
      </c>
      <c r="Q12" s="1">
        <f t="shared" si="4"/>
        <v>7872.4455300000009</v>
      </c>
      <c r="R12">
        <f t="shared" si="5"/>
        <v>8210.320676000003</v>
      </c>
      <c r="S12">
        <f t="shared" si="6"/>
        <v>0.95884750921024775</v>
      </c>
    </row>
    <row r="13" spans="1:21" x14ac:dyDescent="0.25">
      <c r="B13" s="1">
        <v>233.75</v>
      </c>
      <c r="C13" s="1">
        <v>135.09200000000001</v>
      </c>
      <c r="D13" s="1">
        <v>279.71600000000001</v>
      </c>
      <c r="E13" s="1">
        <v>170.23599999999999</v>
      </c>
      <c r="F13" s="2">
        <v>0.34930899999999998</v>
      </c>
      <c r="G13" t="s">
        <v>6</v>
      </c>
      <c r="H13" s="1">
        <v>208</v>
      </c>
      <c r="I13" s="1">
        <v>0</v>
      </c>
      <c r="J13" s="1">
        <v>327</v>
      </c>
      <c r="K13" s="1">
        <v>197</v>
      </c>
      <c r="L13" t="s">
        <v>14</v>
      </c>
      <c r="M13" s="1">
        <f t="shared" si="0"/>
        <v>135.09200000000001</v>
      </c>
      <c r="N13" s="1">
        <f t="shared" si="1"/>
        <v>170.23599999999999</v>
      </c>
      <c r="O13" s="1">
        <f t="shared" si="2"/>
        <v>233.75</v>
      </c>
      <c r="P13" s="1">
        <f t="shared" si="3"/>
        <v>279.71600000000001</v>
      </c>
      <c r="Q13" s="1">
        <f t="shared" si="4"/>
        <v>1615.4291039999991</v>
      </c>
      <c r="R13">
        <f t="shared" si="5"/>
        <v>23443</v>
      </c>
      <c r="S13">
        <f t="shared" si="6"/>
        <v>6.8908804504542898E-2</v>
      </c>
    </row>
    <row r="14" spans="1:21" x14ac:dyDescent="0.25">
      <c r="A14">
        <v>96</v>
      </c>
      <c r="B14" s="1">
        <v>317.39600000000002</v>
      </c>
      <c r="C14" s="1">
        <v>131.07</v>
      </c>
      <c r="D14" s="1">
        <v>428.18900000000002</v>
      </c>
      <c r="E14" s="1">
        <v>203.86600000000001</v>
      </c>
      <c r="F14" s="2">
        <v>0.86499599999999999</v>
      </c>
      <c r="G14" t="s">
        <v>6</v>
      </c>
      <c r="H14" s="1">
        <v>317.39600000000002</v>
      </c>
      <c r="I14" s="1">
        <v>131.07</v>
      </c>
      <c r="J14" s="1">
        <v>428.18900000000002</v>
      </c>
      <c r="K14" s="1">
        <v>204</v>
      </c>
      <c r="L14" t="s">
        <v>6</v>
      </c>
      <c r="M14" s="1">
        <f t="shared" si="0"/>
        <v>131.07</v>
      </c>
      <c r="N14" s="1">
        <f t="shared" si="1"/>
        <v>203.86600000000001</v>
      </c>
      <c r="O14" s="1">
        <f t="shared" si="2"/>
        <v>317.39600000000002</v>
      </c>
      <c r="P14" s="1">
        <f t="shared" si="3"/>
        <v>428.18900000000002</v>
      </c>
      <c r="Q14" s="1">
        <f t="shared" si="4"/>
        <v>8065.2872280000029</v>
      </c>
      <c r="R14">
        <f t="shared" si="5"/>
        <v>8080.133490000002</v>
      </c>
      <c r="S14">
        <f t="shared" si="6"/>
        <v>0.99816262169203351</v>
      </c>
    </row>
    <row r="15" spans="1:21" x14ac:dyDescent="0.25">
      <c r="B15" s="1">
        <v>233.49199999999999</v>
      </c>
      <c r="C15" s="1">
        <v>133.19300000000001</v>
      </c>
      <c r="D15" s="1">
        <v>279.63400000000001</v>
      </c>
      <c r="E15" s="1">
        <v>170.68700000000001</v>
      </c>
      <c r="F15" s="2">
        <v>0.33824700000000002</v>
      </c>
      <c r="G15" t="s">
        <v>6</v>
      </c>
      <c r="H15" s="1">
        <v>208</v>
      </c>
      <c r="I15" s="1">
        <v>0</v>
      </c>
      <c r="J15" s="1">
        <v>325</v>
      </c>
      <c r="K15" s="1">
        <v>197</v>
      </c>
      <c r="L15" t="s">
        <v>14</v>
      </c>
      <c r="M15" s="1">
        <f t="shared" si="0"/>
        <v>133.19300000000001</v>
      </c>
      <c r="N15" s="1">
        <f t="shared" si="1"/>
        <v>170.68700000000001</v>
      </c>
      <c r="O15" s="1">
        <f t="shared" si="2"/>
        <v>233.49199999999999</v>
      </c>
      <c r="P15" s="1">
        <f t="shared" si="3"/>
        <v>279.63400000000001</v>
      </c>
      <c r="Q15" s="1">
        <f t="shared" si="4"/>
        <v>1730.048148000001</v>
      </c>
      <c r="R15">
        <f t="shared" si="5"/>
        <v>23049</v>
      </c>
      <c r="S15">
        <f t="shared" si="6"/>
        <v>7.505957516595084E-2</v>
      </c>
    </row>
    <row r="16" spans="1:21" x14ac:dyDescent="0.25">
      <c r="A16">
        <v>97</v>
      </c>
      <c r="B16" s="1">
        <v>317.95816000000002</v>
      </c>
      <c r="C16" s="1">
        <v>131.3013</v>
      </c>
      <c r="D16" s="1">
        <v>428.21938999999998</v>
      </c>
      <c r="E16" s="1">
        <v>203.61658</v>
      </c>
      <c r="F16" s="2">
        <v>0.87065999999999999</v>
      </c>
      <c r="G16" t="s">
        <v>6</v>
      </c>
      <c r="H16" s="1">
        <v>317.95816000000002</v>
      </c>
      <c r="I16" s="1">
        <v>131.3013</v>
      </c>
      <c r="J16" s="1">
        <v>427</v>
      </c>
      <c r="K16" s="1">
        <v>203.61658</v>
      </c>
      <c r="L16" t="s">
        <v>6</v>
      </c>
      <c r="M16" s="1">
        <f t="shared" si="0"/>
        <v>131.3013</v>
      </c>
      <c r="N16" s="1">
        <f t="shared" si="1"/>
        <v>203.61658</v>
      </c>
      <c r="O16" s="1">
        <f t="shared" si="2"/>
        <v>317.95816000000002</v>
      </c>
      <c r="P16" s="1">
        <f t="shared" si="3"/>
        <v>427</v>
      </c>
      <c r="Q16" s="1">
        <f t="shared" si="4"/>
        <v>7885.3911913151987</v>
      </c>
      <c r="R16">
        <f t="shared" si="5"/>
        <v>7973.5717205943965</v>
      </c>
      <c r="S16">
        <f t="shared" si="6"/>
        <v>0.98894089971606547</v>
      </c>
    </row>
    <row r="17" spans="1:19" x14ac:dyDescent="0.25">
      <c r="A17">
        <v>98</v>
      </c>
      <c r="B17" s="1">
        <v>319.13055000000003</v>
      </c>
      <c r="C17" s="1">
        <v>131.29074</v>
      </c>
      <c r="D17" s="1">
        <v>427.89557000000002</v>
      </c>
      <c r="E17" s="1">
        <v>203.79602</v>
      </c>
      <c r="F17" s="2">
        <v>0.86282000000000003</v>
      </c>
      <c r="G17" t="s">
        <v>6</v>
      </c>
      <c r="H17" s="1">
        <v>319.13055000000003</v>
      </c>
      <c r="I17" s="1">
        <v>130</v>
      </c>
      <c r="J17" s="1">
        <v>427.89557000000002</v>
      </c>
      <c r="K17" s="1">
        <v>203.79602</v>
      </c>
      <c r="L17" t="s">
        <v>6</v>
      </c>
      <c r="M17" s="1">
        <f t="shared" si="0"/>
        <v>131.29074</v>
      </c>
      <c r="N17" s="1">
        <f t="shared" si="1"/>
        <v>203.79602</v>
      </c>
      <c r="O17" s="1">
        <f t="shared" si="2"/>
        <v>319.13055000000003</v>
      </c>
      <c r="P17" s="1">
        <f t="shared" si="3"/>
        <v>427.89557000000002</v>
      </c>
      <c r="Q17" s="1">
        <f t="shared" si="4"/>
        <v>7886.0382293055991</v>
      </c>
      <c r="R17">
        <f t="shared" si="5"/>
        <v>8026.4255912203989</v>
      </c>
      <c r="S17">
        <f t="shared" si="6"/>
        <v>0.98250935484054558</v>
      </c>
    </row>
    <row r="18" spans="1:19" x14ac:dyDescent="0.25">
      <c r="A18">
        <v>99</v>
      </c>
      <c r="B18" s="1">
        <v>319.36099999999999</v>
      </c>
      <c r="C18" s="1">
        <v>131.67099999999999</v>
      </c>
      <c r="D18" s="1">
        <v>429.53199999999998</v>
      </c>
      <c r="E18" s="1">
        <v>203.75299999999999</v>
      </c>
      <c r="F18" s="2">
        <v>0.85678200000000004</v>
      </c>
      <c r="G18" t="s">
        <v>6</v>
      </c>
      <c r="H18" s="1">
        <v>318</v>
      </c>
      <c r="I18" s="1">
        <v>131.67099999999999</v>
      </c>
      <c r="J18" s="1">
        <v>431</v>
      </c>
      <c r="K18" s="1">
        <v>203.75299999999999</v>
      </c>
      <c r="L18" t="s">
        <v>6</v>
      </c>
      <c r="M18" s="1">
        <f t="shared" si="0"/>
        <v>131.67099999999999</v>
      </c>
      <c r="N18" s="1">
        <f t="shared" si="1"/>
        <v>203.75299999999999</v>
      </c>
      <c r="O18" s="1">
        <f t="shared" si="2"/>
        <v>319.36099999999999</v>
      </c>
      <c r="P18" s="1">
        <f t="shared" si="3"/>
        <v>429.53199999999998</v>
      </c>
      <c r="Q18" s="1">
        <f t="shared" si="4"/>
        <v>7941.3460219999988</v>
      </c>
      <c r="R18">
        <f t="shared" si="5"/>
        <v>8145.2659999999987</v>
      </c>
      <c r="S18">
        <f t="shared" si="6"/>
        <v>0.97496460176991151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2021-05-12T17:34:41Z</dcterms:created>
  <dcterms:modified xsi:type="dcterms:W3CDTF">2021-05-13T13:05:16Z</dcterms:modified>
</cp:coreProperties>
</file>