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21 Spring\CSCI 631 Foundations of Computer Vision\Final Project\Results\fixing_repairs_7\"/>
    </mc:Choice>
  </mc:AlternateContent>
  <xr:revisionPtr revIDLastSave="0" documentId="13_ncr:1_{31CAC46D-4921-4AD2-BD86-4A25C6ADAA55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512" sheetId="1" r:id="rId1"/>
  </sheets>
  <calcPr calcId="181029"/>
</workbook>
</file>

<file path=xl/calcChain.xml><?xml version="1.0" encoding="utf-8"?>
<calcChain xmlns="http://schemas.openxmlformats.org/spreadsheetml/2006/main">
  <c r="T2" i="1" l="1"/>
  <c r="M2" i="1"/>
  <c r="N2" i="1"/>
  <c r="O2" i="1"/>
  <c r="P2" i="1"/>
  <c r="M3" i="1"/>
  <c r="N3" i="1"/>
  <c r="O3" i="1"/>
  <c r="P3" i="1"/>
  <c r="M4" i="1"/>
  <c r="N4" i="1"/>
  <c r="O4" i="1"/>
  <c r="P4" i="1"/>
  <c r="M5" i="1"/>
  <c r="N5" i="1"/>
  <c r="O5" i="1"/>
  <c r="P5" i="1"/>
  <c r="M6" i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Q3" i="1" l="1"/>
  <c r="R3" i="1" s="1"/>
  <c r="S3" i="1" s="1"/>
  <c r="Q8" i="1"/>
  <c r="R8" i="1" s="1"/>
  <c r="S8" i="1" s="1"/>
  <c r="Q11" i="1"/>
  <c r="R11" i="1" s="1"/>
  <c r="S11" i="1" s="1"/>
  <c r="Q6" i="1"/>
  <c r="R6" i="1" s="1"/>
  <c r="S6" i="1" s="1"/>
  <c r="Q2" i="1"/>
  <c r="R2" i="1" s="1"/>
  <c r="S2" i="1" s="1"/>
  <c r="Q10" i="1"/>
  <c r="R10" i="1" s="1"/>
  <c r="Q9" i="1"/>
  <c r="R9" i="1" s="1"/>
  <c r="S9" i="1" s="1"/>
  <c r="Q7" i="1"/>
  <c r="Q5" i="1"/>
  <c r="R5" i="1" s="1"/>
  <c r="S5" i="1" s="1"/>
  <c r="Q4" i="1"/>
  <c r="R4" i="1" s="1"/>
  <c r="S10" i="1" l="1"/>
  <c r="R7" i="1"/>
  <c r="S7" i="1" s="1"/>
  <c r="S4" i="1"/>
</calcChain>
</file>

<file path=xl/sharedStrings.xml><?xml version="1.0" encoding="utf-8"?>
<sst xmlns="http://schemas.openxmlformats.org/spreadsheetml/2006/main" count="40" uniqueCount="21">
  <si>
    <t>left</t>
  </si>
  <si>
    <t>top</t>
  </si>
  <si>
    <t>right</t>
  </si>
  <si>
    <t>bottom</t>
  </si>
  <si>
    <t>Confidence</t>
  </si>
  <si>
    <t>object</t>
  </si>
  <si>
    <t>truck</t>
    <phoneticPr fontId="18" type="noConversion"/>
  </si>
  <si>
    <t>Ymin</t>
    <phoneticPr fontId="18" type="noConversion"/>
  </si>
  <si>
    <t>Ymax</t>
    <phoneticPr fontId="18" type="noConversion"/>
  </si>
  <si>
    <t xml:space="preserve">Xmin </t>
    <phoneticPr fontId="18" type="noConversion"/>
  </si>
  <si>
    <t>Xmax</t>
    <phoneticPr fontId="18" type="noConversion"/>
  </si>
  <si>
    <t>I</t>
    <phoneticPr fontId="18" type="noConversion"/>
  </si>
  <si>
    <t>U</t>
    <phoneticPr fontId="18" type="noConversion"/>
  </si>
  <si>
    <t>IOU</t>
    <phoneticPr fontId="18" type="noConversion"/>
  </si>
  <si>
    <t>frame</t>
    <phoneticPr fontId="18" type="noConversion"/>
  </si>
  <si>
    <t>true left</t>
    <phoneticPr fontId="18" type="noConversion"/>
  </si>
  <si>
    <t>true top</t>
    <phoneticPr fontId="18" type="noConversion"/>
  </si>
  <si>
    <t>true right</t>
    <phoneticPr fontId="18" type="noConversion"/>
  </si>
  <si>
    <t>true bottom</t>
    <phoneticPr fontId="18" type="noConversion"/>
  </si>
  <si>
    <t>true object</t>
    <phoneticPr fontId="18" type="noConversion"/>
  </si>
  <si>
    <t>truck IOU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</si>
</sst>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_);[Red]\(0.00\)"/>
  </numFmts>
  <fonts count="2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b/>
      <sz val="12"/>
      <color theme="1"/>
      <name val="新細明體"/>
      <family val="1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0" fontId="20" fillId="0" borderId="0" xfId="0" applyFont="1" applyAlignment="1">
      <alignment horizontal="left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"/>
  <sheetViews>
    <sheetView tabSelected="1" workbookViewId="0">
      <selection activeCell="A6" sqref="A6"/>
    </sheetView>
  </sheetViews>
  <sheetFormatPr defaultRowHeight="16.5" x14ac:dyDescent="0.25"/>
  <cols>
    <col min="1" max="1" width="6" bestFit="1" customWidth="1"/>
    <col min="2" max="2" width="5.125" style="1" bestFit="1" customWidth="1"/>
    <col min="3" max="3" width="4.125" style="1" bestFit="1" customWidth="1"/>
    <col min="4" max="4" width="5.125" style="1" bestFit="1" customWidth="1"/>
    <col min="5" max="5" width="7" style="1" bestFit="1" customWidth="1"/>
    <col min="6" max="6" width="10.5" style="2" bestFit="1" customWidth="1"/>
    <col min="7" max="7" width="6.25" bestFit="1" customWidth="1"/>
    <col min="8" max="9" width="7.5" bestFit="1" customWidth="1"/>
    <col min="10" max="10" width="8.625" bestFit="1" customWidth="1"/>
    <col min="11" max="11" width="10.5" bestFit="1" customWidth="1"/>
    <col min="12" max="12" width="9.75" bestFit="1" customWidth="1"/>
    <col min="13" max="13" width="5.5" bestFit="1" customWidth="1"/>
    <col min="14" max="14" width="5.875" bestFit="1" customWidth="1"/>
    <col min="15" max="15" width="5.5" bestFit="1" customWidth="1"/>
    <col min="16" max="16" width="5.875" bestFit="1" customWidth="1"/>
    <col min="17" max="17" width="6.125" bestFit="1" customWidth="1"/>
    <col min="18" max="19" width="12.75" bestFit="1" customWidth="1"/>
    <col min="20" max="20" width="11.625" bestFit="1" customWidth="1"/>
  </cols>
  <sheetData>
    <row r="1" spans="1:20" x14ac:dyDescent="0.25">
      <c r="A1" s="4" t="s">
        <v>14</v>
      </c>
      <c r="B1" s="5" t="s">
        <v>0</v>
      </c>
      <c r="C1" s="5" t="s">
        <v>1</v>
      </c>
      <c r="D1" s="5" t="s">
        <v>2</v>
      </c>
      <c r="E1" s="5" t="s">
        <v>3</v>
      </c>
      <c r="F1" s="6" t="s">
        <v>4</v>
      </c>
      <c r="G1" s="4" t="s">
        <v>5</v>
      </c>
      <c r="H1" s="4" t="s">
        <v>15</v>
      </c>
      <c r="I1" s="4" t="s">
        <v>16</v>
      </c>
      <c r="J1" s="4" t="s">
        <v>17</v>
      </c>
      <c r="K1" s="4" t="s">
        <v>18</v>
      </c>
      <c r="L1" s="4" t="s">
        <v>19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20</v>
      </c>
    </row>
    <row r="2" spans="1:20" s="7" customFormat="1" x14ac:dyDescent="0.25">
      <c r="A2" s="7">
        <v>232</v>
      </c>
      <c r="B2" s="8">
        <v>104.855</v>
      </c>
      <c r="C2" s="8">
        <v>14.027200000000001</v>
      </c>
      <c r="D2" s="8">
        <v>197.096</v>
      </c>
      <c r="E2" s="8">
        <v>69.144400000000005</v>
      </c>
      <c r="F2" s="9">
        <v>0.54444599999999999</v>
      </c>
      <c r="G2" s="7" t="s">
        <v>6</v>
      </c>
      <c r="H2" s="8">
        <v>104</v>
      </c>
      <c r="I2" s="8">
        <v>14.027200000000001</v>
      </c>
      <c r="J2" s="8">
        <v>197.096</v>
      </c>
      <c r="K2" s="8">
        <v>69.144400000000005</v>
      </c>
      <c r="L2" s="7" t="s">
        <v>6</v>
      </c>
      <c r="M2" s="8">
        <f t="shared" ref="M2:M9" si="0">MAX(C2,I2)</f>
        <v>14.027200000000001</v>
      </c>
      <c r="N2" s="8">
        <f t="shared" ref="N2:N9" si="1">MIN(E2,K2)</f>
        <v>69.144400000000005</v>
      </c>
      <c r="O2" s="8">
        <f t="shared" ref="O2:O9" si="2">MAX(B2,H2)</f>
        <v>104.855</v>
      </c>
      <c r="P2" s="8">
        <f t="shared" ref="P2:P9" si="3">MIN(D2,J2)</f>
        <v>197.096</v>
      </c>
      <c r="Q2" s="8">
        <f t="shared" ref="Q2:Q9" si="4">(N2-M2)*(P2-O2)</f>
        <v>5084.0656452000003</v>
      </c>
      <c r="R2" s="7">
        <f t="shared" ref="R2:R9" si="5">(E2-C2)*(D2-B2)+(K2-I2)*(J2-H2)-Q2</f>
        <v>5131.1908512000009</v>
      </c>
      <c r="S2" s="7">
        <f t="shared" ref="S2:S9" si="6">Q2/R2</f>
        <v>0.99081593194122186</v>
      </c>
      <c r="T2" s="7">
        <f>AVERAGE(S2,S3,S4,S5,S6,S7,S8,S9,S10,S11)</f>
        <v>0.97920261040586143</v>
      </c>
    </row>
    <row r="3" spans="1:20" s="7" customFormat="1" x14ac:dyDescent="0.25">
      <c r="A3" s="7">
        <v>233</v>
      </c>
      <c r="B3" s="8">
        <v>122.32899999999999</v>
      </c>
      <c r="C3" s="8">
        <v>13.9518</v>
      </c>
      <c r="D3" s="8">
        <v>199.23400000000001</v>
      </c>
      <c r="E3" s="8">
        <v>68.445499999999996</v>
      </c>
      <c r="F3" s="9">
        <v>0.55537599999999998</v>
      </c>
      <c r="G3" s="7" t="s">
        <v>6</v>
      </c>
      <c r="H3" s="8">
        <v>122.32899999999999</v>
      </c>
      <c r="I3" s="8">
        <v>15</v>
      </c>
      <c r="J3" s="8">
        <v>200</v>
      </c>
      <c r="K3" s="8">
        <v>68.445499999999996</v>
      </c>
      <c r="L3" s="7" t="s">
        <v>6</v>
      </c>
      <c r="M3" s="8">
        <f t="shared" si="0"/>
        <v>15</v>
      </c>
      <c r="N3" s="8">
        <f t="shared" si="1"/>
        <v>68.445499999999996</v>
      </c>
      <c r="O3" s="8">
        <f t="shared" si="2"/>
        <v>122.32899999999999</v>
      </c>
      <c r="P3" s="8">
        <f t="shared" si="3"/>
        <v>199.23400000000001</v>
      </c>
      <c r="Q3" s="8">
        <f t="shared" si="4"/>
        <v>4110.2261775000006</v>
      </c>
      <c r="R3" s="7">
        <f t="shared" si="5"/>
        <v>4231.7772514999997</v>
      </c>
      <c r="S3" s="7">
        <f t="shared" si="6"/>
        <v>0.97127658976924791</v>
      </c>
    </row>
    <row r="4" spans="1:20" s="7" customFormat="1" x14ac:dyDescent="0.25">
      <c r="A4" s="7">
        <v>234</v>
      </c>
      <c r="B4" s="8">
        <v>117.39131999999999</v>
      </c>
      <c r="C4" s="8">
        <v>14.22748</v>
      </c>
      <c r="D4" s="8">
        <v>201.95129</v>
      </c>
      <c r="E4" s="8">
        <v>68.935090000000002</v>
      </c>
      <c r="F4" s="9">
        <v>0.54693999999999998</v>
      </c>
      <c r="G4" s="7" t="s">
        <v>6</v>
      </c>
      <c r="H4" s="8">
        <v>115</v>
      </c>
      <c r="I4" s="8">
        <v>13</v>
      </c>
      <c r="J4" s="8">
        <v>201.95129</v>
      </c>
      <c r="K4" s="8">
        <v>68.935090000000002</v>
      </c>
      <c r="L4" s="7" t="s">
        <v>6</v>
      </c>
      <c r="M4" s="8">
        <f t="shared" si="0"/>
        <v>14.22748</v>
      </c>
      <c r="N4" s="8">
        <f t="shared" si="1"/>
        <v>68.935090000000002</v>
      </c>
      <c r="O4" s="8">
        <f t="shared" si="2"/>
        <v>117.39131999999999</v>
      </c>
      <c r="P4" s="8">
        <f t="shared" si="3"/>
        <v>201.95129</v>
      </c>
      <c r="Q4" s="8">
        <f t="shared" si="4"/>
        <v>4626.0738603717009</v>
      </c>
      <c r="R4" s="7">
        <f t="shared" si="5"/>
        <v>4863.6282317660998</v>
      </c>
      <c r="S4" s="7">
        <f t="shared" si="6"/>
        <v>0.95115696346960765</v>
      </c>
    </row>
    <row r="5" spans="1:20" s="7" customFormat="1" x14ac:dyDescent="0.25">
      <c r="A5" s="7">
        <v>235</v>
      </c>
      <c r="B5" s="8">
        <v>117.967</v>
      </c>
      <c r="C5" s="8">
        <v>14.5419</v>
      </c>
      <c r="D5" s="8">
        <v>205.84200000000001</v>
      </c>
      <c r="E5" s="8">
        <v>69.955799999999996</v>
      </c>
      <c r="F5" s="9">
        <v>0.52723399999999998</v>
      </c>
      <c r="G5" s="7" t="s">
        <v>6</v>
      </c>
      <c r="H5" s="8">
        <v>117.967</v>
      </c>
      <c r="I5" s="8">
        <v>14.5419</v>
      </c>
      <c r="J5" s="8">
        <v>205</v>
      </c>
      <c r="K5" s="8">
        <v>69.955799999999996</v>
      </c>
      <c r="L5" s="7" t="s">
        <v>6</v>
      </c>
      <c r="M5" s="8">
        <f t="shared" si="0"/>
        <v>14.5419</v>
      </c>
      <c r="N5" s="8">
        <f t="shared" si="1"/>
        <v>69.955799999999996</v>
      </c>
      <c r="O5" s="8">
        <f t="shared" si="2"/>
        <v>117.967</v>
      </c>
      <c r="P5" s="8">
        <f t="shared" si="3"/>
        <v>205</v>
      </c>
      <c r="Q5" s="8">
        <f t="shared" si="4"/>
        <v>4822.8379586999999</v>
      </c>
      <c r="R5" s="7">
        <f t="shared" si="5"/>
        <v>4869.4964625000011</v>
      </c>
      <c r="S5" s="7">
        <f t="shared" si="6"/>
        <v>0.99041820768136535</v>
      </c>
    </row>
    <row r="6" spans="1:20" s="7" customFormat="1" x14ac:dyDescent="0.25">
      <c r="A6" s="10">
        <v>236</v>
      </c>
      <c r="B6" s="8">
        <v>105.586</v>
      </c>
      <c r="C6" s="8">
        <v>14.901400000000001</v>
      </c>
      <c r="D6" s="8">
        <v>208.38300000000001</v>
      </c>
      <c r="E6" s="8">
        <v>71.050200000000004</v>
      </c>
      <c r="F6" s="9">
        <v>0.56141300000000005</v>
      </c>
      <c r="G6" s="7" t="s">
        <v>6</v>
      </c>
      <c r="H6" s="8">
        <v>105.586</v>
      </c>
      <c r="I6" s="8">
        <v>14</v>
      </c>
      <c r="J6" s="8">
        <v>208.38300000000001</v>
      </c>
      <c r="K6" s="8">
        <v>71.050200000000004</v>
      </c>
      <c r="L6" s="7" t="s">
        <v>6</v>
      </c>
      <c r="M6" s="8">
        <f t="shared" si="0"/>
        <v>14.901400000000001</v>
      </c>
      <c r="N6" s="8">
        <f t="shared" si="1"/>
        <v>71.050200000000004</v>
      </c>
      <c r="O6" s="8">
        <f t="shared" si="2"/>
        <v>105.586</v>
      </c>
      <c r="P6" s="8">
        <f t="shared" si="3"/>
        <v>208.38300000000001</v>
      </c>
      <c r="Q6" s="8">
        <f t="shared" si="4"/>
        <v>5771.9281936000007</v>
      </c>
      <c r="R6" s="7">
        <f t="shared" si="5"/>
        <v>5864.5894094000014</v>
      </c>
      <c r="S6" s="7">
        <f t="shared" si="6"/>
        <v>0.98419988010559112</v>
      </c>
    </row>
    <row r="7" spans="1:20" s="7" customFormat="1" x14ac:dyDescent="0.25">
      <c r="A7" s="7">
        <v>237</v>
      </c>
      <c r="B7" s="8">
        <v>108.42</v>
      </c>
      <c r="C7" s="8">
        <v>14.518800000000001</v>
      </c>
      <c r="D7" s="8">
        <v>210.87899999999999</v>
      </c>
      <c r="E7" s="8">
        <v>71.0886</v>
      </c>
      <c r="F7" s="9">
        <v>0.54629399999999995</v>
      </c>
      <c r="G7" s="7" t="s">
        <v>6</v>
      </c>
      <c r="H7" s="8">
        <v>108.42</v>
      </c>
      <c r="I7" s="8">
        <v>14.518800000000001</v>
      </c>
      <c r="J7" s="8">
        <v>210</v>
      </c>
      <c r="K7" s="8">
        <v>71.0886</v>
      </c>
      <c r="L7" s="7" t="s">
        <v>6</v>
      </c>
      <c r="M7" s="8">
        <f t="shared" si="0"/>
        <v>14.518800000000001</v>
      </c>
      <c r="N7" s="8">
        <f t="shared" si="1"/>
        <v>71.0886</v>
      </c>
      <c r="O7" s="8">
        <f t="shared" si="2"/>
        <v>108.42</v>
      </c>
      <c r="P7" s="8">
        <f t="shared" si="3"/>
        <v>210</v>
      </c>
      <c r="Q7" s="8">
        <f t="shared" si="4"/>
        <v>5746.3602840000003</v>
      </c>
      <c r="R7" s="7">
        <f t="shared" si="5"/>
        <v>5796.0851381999983</v>
      </c>
      <c r="S7" s="7">
        <f t="shared" si="6"/>
        <v>0.99142095862735369</v>
      </c>
    </row>
    <row r="8" spans="1:20" s="7" customFormat="1" x14ac:dyDescent="0.25">
      <c r="A8" s="7">
        <v>238</v>
      </c>
      <c r="B8" s="8">
        <v>109.541</v>
      </c>
      <c r="C8" s="8">
        <v>14.485900000000001</v>
      </c>
      <c r="D8" s="8">
        <v>210.666</v>
      </c>
      <c r="E8" s="8">
        <v>71.017600000000002</v>
      </c>
      <c r="F8" s="9">
        <v>0.57773600000000003</v>
      </c>
      <c r="G8" s="7" t="s">
        <v>6</v>
      </c>
      <c r="H8" s="8">
        <v>111</v>
      </c>
      <c r="I8" s="8">
        <v>15</v>
      </c>
      <c r="J8" s="8">
        <v>210.666</v>
      </c>
      <c r="K8" s="8">
        <v>71.017600000000002</v>
      </c>
      <c r="L8" s="7" t="s">
        <v>6</v>
      </c>
      <c r="M8" s="8">
        <f t="shared" si="0"/>
        <v>15</v>
      </c>
      <c r="N8" s="8">
        <f t="shared" si="1"/>
        <v>71.017600000000002</v>
      </c>
      <c r="O8" s="8">
        <f t="shared" si="2"/>
        <v>111</v>
      </c>
      <c r="P8" s="8">
        <f t="shared" si="3"/>
        <v>210.666</v>
      </c>
      <c r="Q8" s="8">
        <f t="shared" si="4"/>
        <v>5583.0501216000002</v>
      </c>
      <c r="R8" s="7">
        <f t="shared" si="5"/>
        <v>5716.7681625000014</v>
      </c>
      <c r="S8" s="7">
        <f t="shared" si="6"/>
        <v>0.97660950433898219</v>
      </c>
    </row>
    <row r="9" spans="1:20" s="7" customFormat="1" x14ac:dyDescent="0.25">
      <c r="A9" s="7">
        <v>239</v>
      </c>
      <c r="B9" s="8">
        <v>135.33000000000001</v>
      </c>
      <c r="C9" s="8">
        <v>14.9991</v>
      </c>
      <c r="D9" s="8">
        <v>212.554</v>
      </c>
      <c r="E9" s="8">
        <v>71.351799999999997</v>
      </c>
      <c r="F9" s="9">
        <v>0.54661800000000005</v>
      </c>
      <c r="G9" s="7" t="s">
        <v>6</v>
      </c>
      <c r="H9" s="8">
        <v>135.33000000000001</v>
      </c>
      <c r="I9" s="8">
        <v>14</v>
      </c>
      <c r="J9" s="8">
        <v>214</v>
      </c>
      <c r="K9" s="8">
        <v>71.351799999999997</v>
      </c>
      <c r="L9" s="7" t="s">
        <v>6</v>
      </c>
      <c r="M9" s="8">
        <f t="shared" si="0"/>
        <v>14.9991</v>
      </c>
      <c r="N9" s="8">
        <f t="shared" si="1"/>
        <v>71.351799999999997</v>
      </c>
      <c r="O9" s="8">
        <f t="shared" si="2"/>
        <v>135.33000000000001</v>
      </c>
      <c r="P9" s="8">
        <f t="shared" si="3"/>
        <v>212.554</v>
      </c>
      <c r="Q9" s="8">
        <f t="shared" si="4"/>
        <v>4351.780904799999</v>
      </c>
      <c r="R9" s="7">
        <f t="shared" si="5"/>
        <v>4511.8661060000004</v>
      </c>
      <c r="S9" s="7">
        <f t="shared" si="6"/>
        <v>0.96451907094780231</v>
      </c>
    </row>
    <row r="10" spans="1:20" s="7" customFormat="1" x14ac:dyDescent="0.25">
      <c r="A10" s="7">
        <v>240</v>
      </c>
      <c r="B10" s="8">
        <v>133.417</v>
      </c>
      <c r="C10" s="8">
        <v>15.094200000000001</v>
      </c>
      <c r="D10" s="8">
        <v>215.19900000000001</v>
      </c>
      <c r="E10" s="8">
        <v>72.661900000000003</v>
      </c>
      <c r="F10" s="9">
        <v>0.61900699999999997</v>
      </c>
      <c r="G10" s="7" t="s">
        <v>6</v>
      </c>
      <c r="H10" s="8">
        <v>133.417</v>
      </c>
      <c r="I10" s="8">
        <v>16</v>
      </c>
      <c r="J10" s="8">
        <v>215.19900000000001</v>
      </c>
      <c r="K10" s="8">
        <v>72.661900000000003</v>
      </c>
      <c r="L10" s="7" t="s">
        <v>6</v>
      </c>
      <c r="M10" s="8">
        <f t="shared" ref="M10:M11" si="7">MAX(C10,I10)</f>
        <v>16</v>
      </c>
      <c r="N10" s="8">
        <f t="shared" ref="N10:N11" si="8">MIN(E10,K10)</f>
        <v>72.661900000000003</v>
      </c>
      <c r="O10" s="8">
        <f t="shared" ref="O10:O11" si="9">MAX(B10,H10)</f>
        <v>133.417</v>
      </c>
      <c r="P10" s="8">
        <f t="shared" ref="P10:P11" si="10">MIN(D10,J10)</f>
        <v>215.19900000000001</v>
      </c>
      <c r="Q10" s="8">
        <f t="shared" ref="Q10:Q11" si="11">(N10-M10)*(P10-O10)</f>
        <v>4633.9235058000004</v>
      </c>
      <c r="R10" s="7">
        <f t="shared" ref="R10:R11" si="12">(E10-C10)*(D10-B10)+(K10-I10)*(J10-H10)-Q10</f>
        <v>4708.0016414000011</v>
      </c>
      <c r="S10" s="7">
        <f t="shared" ref="S10:S11" si="13">Q10/R10</f>
        <v>0.98426548220616761</v>
      </c>
    </row>
    <row r="11" spans="1:20" s="7" customFormat="1" x14ac:dyDescent="0.25">
      <c r="A11" s="7">
        <v>241</v>
      </c>
      <c r="B11" s="8">
        <v>136.33600000000001</v>
      </c>
      <c r="C11" s="8">
        <v>15.2646</v>
      </c>
      <c r="D11" s="8">
        <v>217.126</v>
      </c>
      <c r="E11" s="8">
        <v>73.369200000000006</v>
      </c>
      <c r="F11" s="9">
        <v>0.59365900000000005</v>
      </c>
      <c r="G11" s="7" t="s">
        <v>6</v>
      </c>
      <c r="H11" s="8">
        <v>136.33600000000001</v>
      </c>
      <c r="I11" s="8">
        <v>16</v>
      </c>
      <c r="J11" s="8">
        <v>217.126</v>
      </c>
      <c r="K11" s="8">
        <v>73.369200000000006</v>
      </c>
      <c r="L11" s="7" t="s">
        <v>6</v>
      </c>
      <c r="M11" s="8">
        <f t="shared" si="7"/>
        <v>16</v>
      </c>
      <c r="N11" s="8">
        <f t="shared" si="8"/>
        <v>73.369200000000006</v>
      </c>
      <c r="O11" s="8">
        <f t="shared" si="9"/>
        <v>136.33600000000001</v>
      </c>
      <c r="P11" s="8">
        <f t="shared" si="10"/>
        <v>217.126</v>
      </c>
      <c r="Q11" s="8">
        <f t="shared" si="11"/>
        <v>4634.8576679999996</v>
      </c>
      <c r="R11" s="7">
        <f t="shared" si="12"/>
        <v>4694.2706339999995</v>
      </c>
      <c r="S11" s="7">
        <f t="shared" si="13"/>
        <v>0.98734351497127593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Lee</dc:creator>
  <cp:lastModifiedBy>Michael Lee</cp:lastModifiedBy>
  <dcterms:created xsi:type="dcterms:W3CDTF">2021-05-12T17:38:34Z</dcterms:created>
  <dcterms:modified xsi:type="dcterms:W3CDTF">2021-05-13T13:06:05Z</dcterms:modified>
</cp:coreProperties>
</file>