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Spring\CSCI 631 Foundations of Computer Vision\Final Project\Results\Sport_4\"/>
    </mc:Choice>
  </mc:AlternateContent>
  <xr:revisionPtr revIDLastSave="0" documentId="13_ncr:1_{B0B64ADC-C9FD-40E4-BFA9-4329B88E6FA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512" sheetId="1" r:id="rId1"/>
  </sheets>
  <calcPr calcId="181029"/>
</workbook>
</file>

<file path=xl/calcChain.xml><?xml version="1.0" encoding="utf-8"?>
<calcChain xmlns="http://schemas.openxmlformats.org/spreadsheetml/2006/main">
  <c r="T2" i="1" l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P2" i="1"/>
  <c r="O2" i="1"/>
  <c r="N2" i="1"/>
  <c r="M2" i="1"/>
  <c r="Q2" i="1" l="1"/>
  <c r="R2" i="1" s="1"/>
  <c r="S2" i="1" s="1"/>
  <c r="Q7" i="1"/>
  <c r="R7" i="1" s="1"/>
  <c r="Q11" i="1"/>
  <c r="Q6" i="1"/>
  <c r="R6" i="1" s="1"/>
  <c r="Q4" i="1"/>
  <c r="R4" i="1" s="1"/>
  <c r="S4" i="1" s="1"/>
  <c r="Q8" i="1"/>
  <c r="R8" i="1" s="1"/>
  <c r="S8" i="1" s="1"/>
  <c r="Q10" i="1"/>
  <c r="R10" i="1" s="1"/>
  <c r="S10" i="1" s="1"/>
  <c r="Q9" i="1"/>
  <c r="R9" i="1" s="1"/>
  <c r="S9" i="1" s="1"/>
  <c r="Q5" i="1"/>
  <c r="R5" i="1" s="1"/>
  <c r="S5" i="1" s="1"/>
  <c r="Q3" i="1"/>
  <c r="R3" i="1" s="1"/>
  <c r="S3" i="1" s="1"/>
  <c r="R11" i="1"/>
  <c r="S11" i="1" s="1"/>
  <c r="S7" i="1" l="1"/>
  <c r="S6" i="1"/>
</calcChain>
</file>

<file path=xl/sharedStrings.xml><?xml version="1.0" encoding="utf-8"?>
<sst xmlns="http://schemas.openxmlformats.org/spreadsheetml/2006/main" count="40" uniqueCount="21">
  <si>
    <t>left</t>
  </si>
  <si>
    <t>top</t>
  </si>
  <si>
    <t>right</t>
  </si>
  <si>
    <t>bottom</t>
  </si>
  <si>
    <t>Confidence</t>
  </si>
  <si>
    <t>object</t>
  </si>
  <si>
    <t>person</t>
    <phoneticPr fontId="18" type="noConversion"/>
  </si>
  <si>
    <t>Ymin</t>
    <phoneticPr fontId="18" type="noConversion"/>
  </si>
  <si>
    <t>Ymax</t>
    <phoneticPr fontId="18" type="noConversion"/>
  </si>
  <si>
    <t xml:space="preserve">Xmin </t>
    <phoneticPr fontId="18" type="noConversion"/>
  </si>
  <si>
    <t>Xmax</t>
    <phoneticPr fontId="18" type="noConversion"/>
  </si>
  <si>
    <t>I</t>
    <phoneticPr fontId="18" type="noConversion"/>
  </si>
  <si>
    <t>U</t>
    <phoneticPr fontId="18" type="noConversion"/>
  </si>
  <si>
    <t>IOU</t>
    <phoneticPr fontId="18" type="noConversion"/>
  </si>
  <si>
    <t>person IOU</t>
    <phoneticPr fontId="18" type="noConversion"/>
  </si>
  <si>
    <t>frame</t>
    <phoneticPr fontId="18" type="noConversion"/>
  </si>
  <si>
    <t>true left</t>
    <phoneticPr fontId="18" type="noConversion"/>
  </si>
  <si>
    <t>true top</t>
    <phoneticPr fontId="18" type="noConversion"/>
  </si>
  <si>
    <t>true right</t>
    <phoneticPr fontId="18" type="noConversion"/>
  </si>
  <si>
    <t>true bottom</t>
    <phoneticPr fontId="18" type="noConversion"/>
  </si>
  <si>
    <t>true object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</si>
</sst>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6" sqref="A6"/>
    </sheetView>
  </sheetViews>
  <sheetFormatPr defaultRowHeight="16.5" x14ac:dyDescent="0.25"/>
  <cols>
    <col min="1" max="1" width="6" bestFit="1" customWidth="1"/>
    <col min="2" max="4" width="5.125" style="1" bestFit="1" customWidth="1"/>
    <col min="5" max="5" width="7" style="1" bestFit="1" customWidth="1"/>
    <col min="6" max="6" width="10.5" style="2" bestFit="1" customWidth="1"/>
    <col min="7" max="7" width="6.75" bestFit="1" customWidth="1"/>
    <col min="8" max="9" width="7.5" bestFit="1" customWidth="1"/>
    <col min="10" max="10" width="8.625" bestFit="1" customWidth="1"/>
    <col min="11" max="11" width="10.5" bestFit="1" customWidth="1"/>
    <col min="12" max="12" width="9.75" bestFit="1" customWidth="1"/>
    <col min="13" max="13" width="5.5" bestFit="1" customWidth="1"/>
    <col min="14" max="14" width="5.875" bestFit="1" customWidth="1"/>
    <col min="15" max="15" width="5.5" bestFit="1" customWidth="1"/>
    <col min="16" max="16" width="5.875" bestFit="1" customWidth="1"/>
    <col min="17" max="17" width="8.125" bestFit="1" customWidth="1"/>
    <col min="18" max="20" width="12.75" bestFit="1" customWidth="1"/>
  </cols>
  <sheetData>
    <row r="1" spans="1:20" x14ac:dyDescent="0.25">
      <c r="A1" s="4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4" t="s">
        <v>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s="7" customFormat="1" x14ac:dyDescent="0.25">
      <c r="A2" s="7">
        <v>77</v>
      </c>
      <c r="B2" s="8">
        <v>110.622</v>
      </c>
      <c r="C2" s="8">
        <v>246.18799999999999</v>
      </c>
      <c r="D2" s="8">
        <v>373.803</v>
      </c>
      <c r="E2" s="8">
        <v>759.94600000000003</v>
      </c>
      <c r="F2" s="9">
        <v>0.82092900000000002</v>
      </c>
      <c r="G2" s="7" t="s">
        <v>6</v>
      </c>
      <c r="H2" s="8">
        <v>110.622</v>
      </c>
      <c r="I2" s="8">
        <v>246.18799999999999</v>
      </c>
      <c r="J2" s="8">
        <v>373.803</v>
      </c>
      <c r="K2" s="8">
        <v>776</v>
      </c>
      <c r="L2" s="7" t="s">
        <v>6</v>
      </c>
      <c r="M2" s="8">
        <f>MAX(C2,I2)</f>
        <v>246.18799999999999</v>
      </c>
      <c r="N2" s="8">
        <f>MIN(E2,K2)</f>
        <v>759.94600000000003</v>
      </c>
      <c r="O2" s="8">
        <f>MAX(B2,H2)</f>
        <v>110.622</v>
      </c>
      <c r="P2" s="8">
        <f>MIN(D2,J2)</f>
        <v>373.803</v>
      </c>
      <c r="Q2" s="8">
        <f>(N2-M2)*(P2-O2)</f>
        <v>135211.34419800001</v>
      </c>
      <c r="R2" s="7">
        <f>(E2-C2)*(D2-B2)+(K2-I2)*(J2-H2)-Q2</f>
        <v>139436.45197199998</v>
      </c>
      <c r="S2" s="7">
        <f>Q2/R2</f>
        <v>0.96969868557148586</v>
      </c>
      <c r="T2" s="7">
        <f>AVERAGE(S2:S11)</f>
        <v>0.9942795175330813</v>
      </c>
    </row>
    <row r="3" spans="1:20" s="7" customFormat="1" x14ac:dyDescent="0.25">
      <c r="A3" s="7">
        <v>78</v>
      </c>
      <c r="B3" s="8">
        <v>98.327100000000002</v>
      </c>
      <c r="C3" s="8">
        <v>257.44200000000001</v>
      </c>
      <c r="D3" s="8">
        <v>376.95400000000001</v>
      </c>
      <c r="E3" s="8">
        <v>775.89300000000003</v>
      </c>
      <c r="F3" s="9">
        <v>0.80767699999999998</v>
      </c>
      <c r="G3" s="7" t="s">
        <v>6</v>
      </c>
      <c r="H3" s="8">
        <v>99</v>
      </c>
      <c r="I3" s="8">
        <v>257.44200000000001</v>
      </c>
      <c r="J3" s="8">
        <v>378</v>
      </c>
      <c r="K3" s="8">
        <v>775.89300000000003</v>
      </c>
      <c r="L3" s="7" t="s">
        <v>6</v>
      </c>
      <c r="M3" s="8">
        <f t="shared" ref="M3:M11" si="0">MAX(C3,I3)</f>
        <v>257.44200000000001</v>
      </c>
      <c r="N3" s="8">
        <f t="shared" ref="N3:N11" si="1">MIN(E3,K3)</f>
        <v>775.89300000000003</v>
      </c>
      <c r="O3" s="8">
        <f t="shared" ref="O3:O11" si="2">MAX(B3,H3)</f>
        <v>99</v>
      </c>
      <c r="P3" s="8">
        <f t="shared" ref="P3:P11" si="3">MIN(D3,J3)</f>
        <v>376.95400000000001</v>
      </c>
      <c r="Q3" s="8">
        <f t="shared" ref="Q3:Q11" si="4">(N3-M3)*(P3-O3)</f>
        <v>144105.52925400002</v>
      </c>
      <c r="R3" s="7">
        <f t="shared" ref="R3:R11" si="5">(E3-C3)*(D3-B3)+(K3-I3)*(J3-H3)-Q3</f>
        <v>144996.69467789997</v>
      </c>
      <c r="S3" s="7">
        <f t="shared" ref="S3:S11" si="6">Q3/R3</f>
        <v>0.99385389145677006</v>
      </c>
    </row>
    <row r="4" spans="1:20" s="7" customFormat="1" x14ac:dyDescent="0.25">
      <c r="A4" s="7">
        <v>79</v>
      </c>
      <c r="B4" s="8">
        <v>100.504</v>
      </c>
      <c r="C4" s="8">
        <v>264.767</v>
      </c>
      <c r="D4" s="8">
        <v>417.28800000000001</v>
      </c>
      <c r="E4" s="8">
        <v>778.91600000000005</v>
      </c>
      <c r="F4" s="9">
        <v>0.89845399999999997</v>
      </c>
      <c r="G4" s="7" t="s">
        <v>6</v>
      </c>
      <c r="H4" s="8">
        <v>100.504</v>
      </c>
      <c r="I4" s="8">
        <v>264.767</v>
      </c>
      <c r="J4" s="8">
        <v>417.28800000000001</v>
      </c>
      <c r="K4" s="8">
        <v>780</v>
      </c>
      <c r="L4" s="7" t="s">
        <v>6</v>
      </c>
      <c r="M4" s="8">
        <f t="shared" si="0"/>
        <v>264.767</v>
      </c>
      <c r="N4" s="8">
        <f t="shared" si="1"/>
        <v>778.91600000000005</v>
      </c>
      <c r="O4" s="8">
        <f t="shared" si="2"/>
        <v>100.504</v>
      </c>
      <c r="P4" s="8">
        <f t="shared" si="3"/>
        <v>417.28800000000001</v>
      </c>
      <c r="Q4" s="8">
        <f t="shared" si="4"/>
        <v>162874.17681600002</v>
      </c>
      <c r="R4" s="7">
        <f t="shared" si="5"/>
        <v>163217.57067199994</v>
      </c>
      <c r="S4" s="7">
        <f t="shared" si="6"/>
        <v>0.99789609749375574</v>
      </c>
    </row>
    <row r="5" spans="1:20" s="7" customFormat="1" x14ac:dyDescent="0.25">
      <c r="A5" s="7">
        <v>80</v>
      </c>
      <c r="B5" s="8">
        <v>84.530799999999999</v>
      </c>
      <c r="C5" s="8">
        <v>271.34100000000001</v>
      </c>
      <c r="D5" s="8">
        <v>450.02300000000002</v>
      </c>
      <c r="E5" s="8">
        <v>781.83600000000001</v>
      </c>
      <c r="F5" s="9">
        <v>0.906366</v>
      </c>
      <c r="G5" s="7" t="s">
        <v>6</v>
      </c>
      <c r="H5" s="8">
        <v>84.530799999999999</v>
      </c>
      <c r="I5" s="8">
        <v>271.34100000000001</v>
      </c>
      <c r="J5" s="8">
        <v>451</v>
      </c>
      <c r="K5" s="8">
        <v>781.83600000000001</v>
      </c>
      <c r="L5" s="7" t="s">
        <v>6</v>
      </c>
      <c r="M5" s="8">
        <f t="shared" si="0"/>
        <v>271.34100000000001</v>
      </c>
      <c r="N5" s="8">
        <f t="shared" si="1"/>
        <v>781.83600000000001</v>
      </c>
      <c r="O5" s="8">
        <f t="shared" si="2"/>
        <v>84.530799999999999</v>
      </c>
      <c r="P5" s="8">
        <f t="shared" si="3"/>
        <v>450.02300000000002</v>
      </c>
      <c r="Q5" s="8">
        <f t="shared" si="4"/>
        <v>186581.94063900001</v>
      </c>
      <c r="R5" s="7">
        <f t="shared" si="5"/>
        <v>187080.694254</v>
      </c>
      <c r="S5" s="7">
        <f t="shared" si="6"/>
        <v>0.99733401879339389</v>
      </c>
    </row>
    <row r="6" spans="1:20" s="7" customFormat="1" x14ac:dyDescent="0.25">
      <c r="A6" s="10">
        <v>81</v>
      </c>
      <c r="B6" s="8">
        <v>68.501499999999993</v>
      </c>
      <c r="C6" s="8">
        <v>289.29899999999998</v>
      </c>
      <c r="D6" s="8">
        <v>465.68799999999999</v>
      </c>
      <c r="E6" s="8">
        <v>784.14</v>
      </c>
      <c r="F6" s="9">
        <v>0.89077099999999998</v>
      </c>
      <c r="G6" s="7" t="s">
        <v>6</v>
      </c>
      <c r="H6" s="8">
        <v>70</v>
      </c>
      <c r="I6" s="8">
        <v>289.29899999999998</v>
      </c>
      <c r="J6" s="8">
        <v>465.68799999999999</v>
      </c>
      <c r="K6" s="8">
        <v>785</v>
      </c>
      <c r="L6" s="7" t="s">
        <v>6</v>
      </c>
      <c r="M6" s="8">
        <f t="shared" si="0"/>
        <v>289.29899999999998</v>
      </c>
      <c r="N6" s="8">
        <f t="shared" si="1"/>
        <v>784.14</v>
      </c>
      <c r="O6" s="8">
        <f t="shared" si="2"/>
        <v>70</v>
      </c>
      <c r="P6" s="8">
        <f t="shared" si="3"/>
        <v>465.68799999999999</v>
      </c>
      <c r="Q6" s="8">
        <f t="shared" si="4"/>
        <v>195802.64560799999</v>
      </c>
      <c r="R6" s="7">
        <f t="shared" si="5"/>
        <v>196884.45652650006</v>
      </c>
      <c r="S6" s="7">
        <f t="shared" si="6"/>
        <v>0.99450535132338158</v>
      </c>
    </row>
    <row r="7" spans="1:20" s="7" customFormat="1" x14ac:dyDescent="0.25">
      <c r="A7" s="7">
        <v>82</v>
      </c>
      <c r="B7" s="8">
        <v>24.616399999999999</v>
      </c>
      <c r="C7" s="8">
        <v>296.27300000000002</v>
      </c>
      <c r="D7" s="8">
        <v>476.68299999999999</v>
      </c>
      <c r="E7" s="8">
        <v>786.61500000000001</v>
      </c>
      <c r="F7" s="9">
        <v>0.87088600000000005</v>
      </c>
      <c r="G7" s="7" t="s">
        <v>6</v>
      </c>
      <c r="H7" s="8">
        <v>24.616399999999999</v>
      </c>
      <c r="I7" s="8">
        <v>297</v>
      </c>
      <c r="J7" s="8">
        <v>476.68299999999999</v>
      </c>
      <c r="K7" s="8">
        <v>786.61500000000001</v>
      </c>
      <c r="L7" s="7" t="s">
        <v>6</v>
      </c>
      <c r="M7" s="8">
        <f t="shared" si="0"/>
        <v>297</v>
      </c>
      <c r="N7" s="8">
        <f t="shared" si="1"/>
        <v>786.61500000000001</v>
      </c>
      <c r="O7" s="8">
        <f t="shared" si="2"/>
        <v>24.616399999999999</v>
      </c>
      <c r="P7" s="8">
        <f t="shared" si="3"/>
        <v>476.68299999999999</v>
      </c>
      <c r="Q7" s="8">
        <f t="shared" si="4"/>
        <v>221338.58835899999</v>
      </c>
      <c r="R7" s="7">
        <f t="shared" si="5"/>
        <v>221667.24077720003</v>
      </c>
      <c r="S7" s="7">
        <f t="shared" si="6"/>
        <v>0.99851736135187263</v>
      </c>
    </row>
    <row r="8" spans="1:20" s="7" customFormat="1" x14ac:dyDescent="0.25">
      <c r="A8" s="7">
        <v>83</v>
      </c>
      <c r="B8" s="8">
        <v>5.9988999999999999</v>
      </c>
      <c r="C8" s="8">
        <v>316.35700000000003</v>
      </c>
      <c r="D8" s="8">
        <v>470.80500000000001</v>
      </c>
      <c r="E8" s="8">
        <v>787.39</v>
      </c>
      <c r="F8" s="9">
        <v>0.83830099999999996</v>
      </c>
      <c r="G8" s="7" t="s">
        <v>6</v>
      </c>
      <c r="H8" s="8">
        <v>7</v>
      </c>
      <c r="I8" s="8">
        <v>316.35700000000003</v>
      </c>
      <c r="J8" s="8">
        <v>470.80500000000001</v>
      </c>
      <c r="K8" s="8">
        <v>787.39</v>
      </c>
      <c r="L8" s="7" t="s">
        <v>6</v>
      </c>
      <c r="M8" s="8">
        <f t="shared" si="0"/>
        <v>316.35700000000003</v>
      </c>
      <c r="N8" s="8">
        <f t="shared" si="1"/>
        <v>787.39</v>
      </c>
      <c r="O8" s="8">
        <f t="shared" si="2"/>
        <v>7</v>
      </c>
      <c r="P8" s="8">
        <f t="shared" si="3"/>
        <v>470.80500000000001</v>
      </c>
      <c r="Q8" s="8">
        <f t="shared" si="4"/>
        <v>218467.46056499999</v>
      </c>
      <c r="R8" s="7">
        <f t="shared" si="5"/>
        <v>218939.01170130001</v>
      </c>
      <c r="S8" s="7">
        <f t="shared" si="6"/>
        <v>0.99784619866219471</v>
      </c>
    </row>
    <row r="9" spans="1:20" s="7" customFormat="1" x14ac:dyDescent="0.25">
      <c r="A9" s="7">
        <v>84</v>
      </c>
      <c r="B9" s="8">
        <v>0</v>
      </c>
      <c r="C9" s="8">
        <v>325.50299999999999</v>
      </c>
      <c r="D9" s="8">
        <v>429.37700000000001</v>
      </c>
      <c r="E9" s="8">
        <v>802.08100000000002</v>
      </c>
      <c r="F9" s="9">
        <v>0.85848400000000002</v>
      </c>
      <c r="G9" s="7" t="s">
        <v>6</v>
      </c>
      <c r="H9" s="8">
        <v>0</v>
      </c>
      <c r="I9" s="8">
        <v>325</v>
      </c>
      <c r="J9" s="8">
        <v>429.37700000000001</v>
      </c>
      <c r="K9" s="8">
        <v>803</v>
      </c>
      <c r="L9" s="7" t="s">
        <v>6</v>
      </c>
      <c r="M9" s="8">
        <f t="shared" si="0"/>
        <v>325.50299999999999</v>
      </c>
      <c r="N9" s="8">
        <f t="shared" si="1"/>
        <v>802.08100000000002</v>
      </c>
      <c r="O9" s="8">
        <f t="shared" si="2"/>
        <v>0</v>
      </c>
      <c r="P9" s="8">
        <f t="shared" si="3"/>
        <v>429.37700000000001</v>
      </c>
      <c r="Q9" s="8">
        <f t="shared" si="4"/>
        <v>204631.63190600002</v>
      </c>
      <c r="R9" s="7">
        <f t="shared" si="5"/>
        <v>205242.20600000001</v>
      </c>
      <c r="S9" s="7">
        <f t="shared" si="6"/>
        <v>0.99702510460251059</v>
      </c>
    </row>
    <row r="10" spans="1:20" s="7" customFormat="1" x14ac:dyDescent="0.25">
      <c r="A10" s="7">
        <v>85</v>
      </c>
      <c r="B10" s="8">
        <v>0.44337199999999999</v>
      </c>
      <c r="C10" s="8">
        <v>347.62700000000001</v>
      </c>
      <c r="D10" s="8">
        <v>383.41</v>
      </c>
      <c r="E10" s="8">
        <v>800.46</v>
      </c>
      <c r="F10" s="9">
        <v>0.87378</v>
      </c>
      <c r="G10" s="7" t="s">
        <v>6</v>
      </c>
      <c r="H10" s="8">
        <v>0.44337199999999999</v>
      </c>
      <c r="I10" s="8">
        <v>347.62700000000001</v>
      </c>
      <c r="J10" s="8">
        <v>383.41</v>
      </c>
      <c r="K10" s="8">
        <v>801</v>
      </c>
      <c r="L10" s="7" t="s">
        <v>6</v>
      </c>
      <c r="M10" s="8">
        <f t="shared" si="0"/>
        <v>347.62700000000001</v>
      </c>
      <c r="N10" s="8">
        <f t="shared" si="1"/>
        <v>800.46</v>
      </c>
      <c r="O10" s="8">
        <f t="shared" si="2"/>
        <v>0.44337199999999999</v>
      </c>
      <c r="P10" s="8">
        <f t="shared" si="3"/>
        <v>383.41</v>
      </c>
      <c r="Q10" s="8">
        <f t="shared" si="4"/>
        <v>173419.927057124</v>
      </c>
      <c r="R10" s="7">
        <f t="shared" si="5"/>
        <v>173626.72903624401</v>
      </c>
      <c r="S10" s="7">
        <f t="shared" si="6"/>
        <v>0.99880892774823371</v>
      </c>
    </row>
    <row r="11" spans="1:20" s="7" customFormat="1" x14ac:dyDescent="0.25">
      <c r="A11" s="7">
        <v>86</v>
      </c>
      <c r="B11" s="8">
        <v>2.1233599999999999</v>
      </c>
      <c r="C11" s="8">
        <v>378.86599999999999</v>
      </c>
      <c r="D11" s="8">
        <v>344.86700000000002</v>
      </c>
      <c r="E11" s="8">
        <v>800.35500000000002</v>
      </c>
      <c r="F11" s="9">
        <v>0.78000700000000001</v>
      </c>
      <c r="G11" s="7" t="s">
        <v>6</v>
      </c>
      <c r="H11" s="8">
        <v>2.1233599999999999</v>
      </c>
      <c r="I11" s="8">
        <v>380</v>
      </c>
      <c r="J11" s="8">
        <v>344.86700000000002</v>
      </c>
      <c r="K11" s="8">
        <v>800.35500000000002</v>
      </c>
      <c r="L11" s="7" t="s">
        <v>6</v>
      </c>
      <c r="M11" s="8">
        <f t="shared" si="0"/>
        <v>380</v>
      </c>
      <c r="N11" s="8">
        <f t="shared" si="1"/>
        <v>800.35500000000002</v>
      </c>
      <c r="O11" s="8">
        <f t="shared" si="2"/>
        <v>2.1233599999999999</v>
      </c>
      <c r="P11" s="8">
        <f t="shared" si="3"/>
        <v>344.86700000000002</v>
      </c>
      <c r="Q11" s="8">
        <f t="shared" si="4"/>
        <v>144074.00279220002</v>
      </c>
      <c r="R11" s="7">
        <f t="shared" si="5"/>
        <v>144462.67407996004</v>
      </c>
      <c r="S11" s="7">
        <f t="shared" si="6"/>
        <v>0.99730953832721603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2021-05-12T18:04:24Z</dcterms:created>
  <dcterms:modified xsi:type="dcterms:W3CDTF">2021-05-13T13:10:09Z</dcterms:modified>
</cp:coreProperties>
</file>