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Sport_5\"/>
    </mc:Choice>
  </mc:AlternateContent>
  <xr:revisionPtr revIDLastSave="0" documentId="13_ncr:1_{C9B0D15B-6C59-4DD1-B310-2D3490D0B47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T2" i="1" l="1"/>
  <c r="M11" i="1"/>
  <c r="N11" i="1"/>
  <c r="Q11" i="1" s="1"/>
  <c r="O11" i="1"/>
  <c r="P11" i="1"/>
  <c r="M10" i="1"/>
  <c r="N10" i="1"/>
  <c r="O10" i="1"/>
  <c r="P10" i="1"/>
  <c r="M2" i="1"/>
  <c r="N2" i="1"/>
  <c r="O2" i="1"/>
  <c r="P2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R11" i="1" l="1"/>
  <c r="S11" i="1" s="1"/>
  <c r="Q10" i="1"/>
  <c r="R10" i="1"/>
  <c r="S10" i="1" s="1"/>
  <c r="Q2" i="1"/>
  <c r="R2" i="1" s="1"/>
  <c r="Q7" i="1"/>
  <c r="R7" i="1" s="1"/>
  <c r="S7" i="1" s="1"/>
  <c r="Q8" i="1"/>
  <c r="R8" i="1" s="1"/>
  <c r="S8" i="1" s="1"/>
  <c r="Q6" i="1"/>
  <c r="R6" i="1" s="1"/>
  <c r="S6" i="1" s="1"/>
  <c r="Q4" i="1"/>
  <c r="Q3" i="1"/>
  <c r="R3" i="1" s="1"/>
  <c r="S3" i="1" s="1"/>
  <c r="Q5" i="1"/>
  <c r="R5" i="1" s="1"/>
  <c r="S2" i="1" l="1"/>
  <c r="S5" i="1"/>
  <c r="R4" i="1"/>
  <c r="S4" i="1" s="1"/>
</calcChain>
</file>

<file path=xl/sharedStrings.xml><?xml version="1.0" encoding="utf-8"?>
<sst xmlns="http://schemas.openxmlformats.org/spreadsheetml/2006/main" count="38" uniqueCount="22">
  <si>
    <t>left</t>
  </si>
  <si>
    <t>top</t>
  </si>
  <si>
    <t>right</t>
  </si>
  <si>
    <t>bottom</t>
  </si>
  <si>
    <t>Confidence</t>
  </si>
  <si>
    <t>object</t>
  </si>
  <si>
    <t>person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</si>
  <si>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</si>
  <si>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</si>
  <si>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</si>
  <si>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</si>
  <si>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</si>
  <si>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</si>
  <si>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</si>
  <si>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person</t>
    <phoneticPr fontId="18" type="noConversion"/>
  </si>
  <si>
    <t>frame</t>
    <phoneticPr fontId="18" type="noConversion"/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</si>
  <si>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</si>
  <si>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</si>
  <si>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</si>
  <si>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</si>
  <si>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</si>
  <si>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person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</si>
</sst>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workbookViewId="0">
      <selection activeCell="A2" sqref="A2:XFD11"/>
    </sheetView>
  </sheetViews>
  <sheetFormatPr defaultRowHeight="16.5" x14ac:dyDescent="0.25"/>
  <cols>
    <col min="1" max="1" width="6" bestFit="1" customWidth="1"/>
    <col min="2" max="4" width="5.125" style="1" bestFit="1" customWidth="1"/>
    <col min="5" max="5" width="7" style="1" bestFit="1" customWidth="1"/>
    <col min="6" max="6" width="10.5" style="2" bestFit="1" customWidth="1"/>
    <col min="7" max="7" width="6.75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5.875" bestFit="1" customWidth="1"/>
    <col min="15" max="15" width="5.5" bestFit="1" customWidth="1"/>
    <col min="16" max="16" width="5.875" bestFit="1" customWidth="1"/>
    <col min="17" max="17" width="8.125" bestFit="1" customWidth="1"/>
    <col min="18" max="20" width="12.75" bestFit="1" customWidth="1"/>
  </cols>
  <sheetData>
    <row r="1" spans="1:20" x14ac:dyDescent="0.25">
      <c r="A1" s="4" t="s">
        <v>15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21</v>
      </c>
    </row>
    <row r="2" spans="1:20" s="7" customFormat="1" x14ac:dyDescent="0.25">
      <c r="A2" s="7">
        <v>70</v>
      </c>
      <c r="B2" s="8">
        <v>449.23029000000002</v>
      </c>
      <c r="C2" s="8">
        <v>232.73418000000001</v>
      </c>
      <c r="D2" s="8">
        <v>608.33801000000005</v>
      </c>
      <c r="E2" s="8">
        <v>551.72089000000005</v>
      </c>
      <c r="F2" s="9">
        <v>0.62329000000000001</v>
      </c>
      <c r="G2" s="7" t="s">
        <v>6</v>
      </c>
      <c r="H2" s="8">
        <v>384</v>
      </c>
      <c r="I2" s="8">
        <v>232.73418000000001</v>
      </c>
      <c r="J2" s="8">
        <v>730</v>
      </c>
      <c r="K2" s="8">
        <v>551.72089000000005</v>
      </c>
      <c r="L2" s="7" t="s">
        <v>6</v>
      </c>
      <c r="M2" s="8">
        <f>MAX(C2,I2)</f>
        <v>232.73418000000001</v>
      </c>
      <c r="N2" s="8">
        <f>MIN(E2,K2)</f>
        <v>551.72089000000005</v>
      </c>
      <c r="O2" s="8">
        <f>MAX(B2,H2)</f>
        <v>449.23029000000002</v>
      </c>
      <c r="P2" s="8">
        <f>MIN(D2,J2)</f>
        <v>608.33801000000005</v>
      </c>
      <c r="Q2" s="8">
        <f>(N2-M2)*(P2-O2)</f>
        <v>50753.248138401214</v>
      </c>
      <c r="R2" s="7">
        <f>(E2-C2)*(D2-B2)+(K2-I2)*(J2-H2)-Q2</f>
        <v>110369.40166</v>
      </c>
      <c r="S2" s="7">
        <f>Q2/R2</f>
        <v>0.45984890173410414</v>
      </c>
      <c r="T2" s="7">
        <f>AVERAGE(S2:S8,S10:S11)</f>
        <v>0.73699988465837152</v>
      </c>
    </row>
    <row r="3" spans="1:20" s="7" customFormat="1" x14ac:dyDescent="0.25">
      <c r="A3" s="7">
        <v>71</v>
      </c>
      <c r="B3" s="8">
        <v>393.99099999999999</v>
      </c>
      <c r="C3" s="8">
        <v>240.773</v>
      </c>
      <c r="D3" s="8">
        <v>634.87199999999996</v>
      </c>
      <c r="E3" s="8">
        <v>558.74699999999996</v>
      </c>
      <c r="F3" s="9">
        <v>0.65598299999999998</v>
      </c>
      <c r="G3" s="7" t="s">
        <v>6</v>
      </c>
      <c r="H3" s="8">
        <v>393.99099999999999</v>
      </c>
      <c r="I3" s="8">
        <v>240.773</v>
      </c>
      <c r="J3" s="8">
        <v>717</v>
      </c>
      <c r="K3" s="8">
        <v>558.74699999999996</v>
      </c>
      <c r="L3" s="7" t="s">
        <v>6</v>
      </c>
      <c r="M3" s="8">
        <f>MAX(C3,I3)</f>
        <v>240.773</v>
      </c>
      <c r="N3" s="8">
        <f>MIN(E3,K3)</f>
        <v>558.74699999999996</v>
      </c>
      <c r="O3" s="8">
        <f>MAX(B3,H3)</f>
        <v>393.99099999999999</v>
      </c>
      <c r="P3" s="8">
        <f>MIN(D3,J3)</f>
        <v>634.87199999999996</v>
      </c>
      <c r="Q3" s="8">
        <f>(N3-M3)*(P3-O3)</f>
        <v>76593.895093999978</v>
      </c>
      <c r="R3" s="7">
        <f>(E3-C3)*(D3-B3)+(K3-I3)*(J3-H3)-Q3</f>
        <v>102708.463766</v>
      </c>
      <c r="S3" s="7">
        <f>Q3/R3</f>
        <v>0.74574083075084574</v>
      </c>
    </row>
    <row r="4" spans="1:20" s="7" customFormat="1" x14ac:dyDescent="0.25">
      <c r="A4" s="7">
        <v>72</v>
      </c>
      <c r="B4" s="8">
        <v>391.13099999999997</v>
      </c>
      <c r="C4" s="8">
        <v>250.83500000000001</v>
      </c>
      <c r="D4" s="8">
        <v>702.10900000000004</v>
      </c>
      <c r="E4" s="8">
        <v>559.83900000000006</v>
      </c>
      <c r="F4" s="9">
        <v>0.70722600000000002</v>
      </c>
      <c r="G4" s="7" t="s">
        <v>6</v>
      </c>
      <c r="H4" s="8">
        <v>391.13099999999997</v>
      </c>
      <c r="I4" s="8">
        <v>250.83500000000001</v>
      </c>
      <c r="J4" s="8">
        <v>702.10900000000004</v>
      </c>
      <c r="K4" s="8">
        <v>570</v>
      </c>
      <c r="L4" s="7" t="s">
        <v>6</v>
      </c>
      <c r="M4" s="8">
        <f>MAX(C4,I4)</f>
        <v>250.83500000000001</v>
      </c>
      <c r="N4" s="8">
        <f>MIN(E4,K4)</f>
        <v>559.83900000000006</v>
      </c>
      <c r="O4" s="8">
        <f>MAX(B4,H4)</f>
        <v>391.13099999999997</v>
      </c>
      <c r="P4" s="8">
        <f>MIN(D4,J4)</f>
        <v>702.10900000000004</v>
      </c>
      <c r="Q4" s="8">
        <f>(N4-M4)*(P4-O4)</f>
        <v>96093.445912000025</v>
      </c>
      <c r="R4" s="7">
        <f>(E4-C4)*(D4-B4)+(K4-I4)*(J4-H4)-Q4</f>
        <v>99253.293370000029</v>
      </c>
      <c r="S4" s="7">
        <f>Q4/R4</f>
        <v>0.96816380242194477</v>
      </c>
    </row>
    <row r="5" spans="1:20" s="7" customFormat="1" x14ac:dyDescent="0.25">
      <c r="A5" s="7">
        <v>73</v>
      </c>
      <c r="B5" s="8">
        <v>381.178</v>
      </c>
      <c r="C5" s="8">
        <v>249.011</v>
      </c>
      <c r="D5" s="8">
        <v>669.11500000000001</v>
      </c>
      <c r="E5" s="8">
        <v>563.01700000000005</v>
      </c>
      <c r="F5" s="9">
        <v>0.79641200000000001</v>
      </c>
      <c r="G5" s="7" t="s">
        <v>6</v>
      </c>
      <c r="H5" s="8">
        <v>381.178</v>
      </c>
      <c r="I5" s="8">
        <v>248</v>
      </c>
      <c r="J5" s="8">
        <v>669.11500000000001</v>
      </c>
      <c r="K5" s="8">
        <v>563.01700000000005</v>
      </c>
      <c r="L5" s="7" t="s">
        <v>6</v>
      </c>
      <c r="M5" s="8">
        <f t="shared" ref="M5:M6" si="0">MAX(C5,I5)</f>
        <v>249.011</v>
      </c>
      <c r="N5" s="8">
        <f t="shared" ref="N5:N6" si="1">MIN(E5,K5)</f>
        <v>563.01700000000005</v>
      </c>
      <c r="O5" s="8">
        <f t="shared" ref="O5:O6" si="2">MAX(B5,H5)</f>
        <v>381.178</v>
      </c>
      <c r="P5" s="8">
        <f t="shared" ref="P5:P6" si="3">MIN(D5,J5)</f>
        <v>669.11500000000001</v>
      </c>
      <c r="Q5" s="8">
        <f t="shared" ref="Q5:Q6" si="4">(N5-M5)*(P5-O5)</f>
        <v>90413.945622000028</v>
      </c>
      <c r="R5" s="7">
        <f t="shared" ref="R5:R6" si="5">(E5-C5)*(D5-B5)+(K5-I5)*(J5-H5)-Q5</f>
        <v>90705.04992900003</v>
      </c>
      <c r="S5" s="7">
        <f t="shared" ref="S5:S6" si="6">Q5/R5</f>
        <v>0.9967906493935248</v>
      </c>
    </row>
    <row r="6" spans="1:20" s="7" customFormat="1" x14ac:dyDescent="0.25">
      <c r="A6" s="10">
        <v>74</v>
      </c>
      <c r="B6" s="8">
        <v>361.18599999999998</v>
      </c>
      <c r="C6" s="8">
        <v>232.28</v>
      </c>
      <c r="D6" s="8">
        <v>668.71600000000001</v>
      </c>
      <c r="E6" s="8">
        <v>569.25900000000001</v>
      </c>
      <c r="F6" s="9">
        <v>0.61687400000000003</v>
      </c>
      <c r="G6" s="7" t="s">
        <v>6</v>
      </c>
      <c r="H6" s="8">
        <v>361.18599999999998</v>
      </c>
      <c r="I6" s="8">
        <v>232.28</v>
      </c>
      <c r="J6" s="8">
        <v>675</v>
      </c>
      <c r="K6" s="8">
        <v>569.25900000000001</v>
      </c>
      <c r="L6" s="7" t="s">
        <v>6</v>
      </c>
      <c r="M6" s="8">
        <f t="shared" si="0"/>
        <v>232.28</v>
      </c>
      <c r="N6" s="8">
        <f t="shared" si="1"/>
        <v>569.25900000000001</v>
      </c>
      <c r="O6" s="8">
        <f t="shared" si="2"/>
        <v>361.18599999999998</v>
      </c>
      <c r="P6" s="8">
        <f t="shared" si="3"/>
        <v>668.71600000000001</v>
      </c>
      <c r="Q6" s="8">
        <f t="shared" si="4"/>
        <v>103631.15187000002</v>
      </c>
      <c r="R6" s="7">
        <f t="shared" si="5"/>
        <v>105748.72790600003</v>
      </c>
      <c r="S6" s="7">
        <f t="shared" si="6"/>
        <v>0.97997539944043277</v>
      </c>
    </row>
    <row r="7" spans="1:20" s="7" customFormat="1" x14ac:dyDescent="0.25">
      <c r="A7" s="7">
        <v>75</v>
      </c>
      <c r="B7" s="8">
        <v>353.613</v>
      </c>
      <c r="C7" s="8">
        <v>247.38399999999999</v>
      </c>
      <c r="D7" s="8">
        <v>617.87199999999996</v>
      </c>
      <c r="E7" s="8">
        <v>516.39200000000005</v>
      </c>
      <c r="F7" s="9">
        <v>0.51420500000000002</v>
      </c>
      <c r="G7" s="7" t="s">
        <v>6</v>
      </c>
      <c r="H7" s="8">
        <v>353.613</v>
      </c>
      <c r="I7" s="8">
        <v>247.38399999999999</v>
      </c>
      <c r="J7" s="8">
        <v>680</v>
      </c>
      <c r="K7" s="8">
        <v>558</v>
      </c>
      <c r="L7" s="7" t="s">
        <v>6</v>
      </c>
      <c r="M7" s="8">
        <f>MAX(C7,I7)</f>
        <v>247.38399999999999</v>
      </c>
      <c r="N7" s="8">
        <f>MIN(E7,K7)</f>
        <v>516.39200000000005</v>
      </c>
      <c r="O7" s="8">
        <f>MAX(B7,H7)</f>
        <v>353.613</v>
      </c>
      <c r="P7" s="8">
        <f>MIN(D7,J7)</f>
        <v>617.87199999999996</v>
      </c>
      <c r="Q7" s="8">
        <f>(N7-M7)*(P7-O7)</f>
        <v>71087.785071999999</v>
      </c>
      <c r="R7" s="7">
        <f>(E7-C7)*(D7-B7)+(K7-I7)*(J7-H7)-Q7</f>
        <v>101381.02439199999</v>
      </c>
      <c r="S7" s="7">
        <f>Q7/R7</f>
        <v>0.70119418794913613</v>
      </c>
    </row>
    <row r="8" spans="1:20" s="7" customFormat="1" x14ac:dyDescent="0.25">
      <c r="A8" s="7">
        <v>76</v>
      </c>
      <c r="B8" s="8">
        <v>355.18200000000002</v>
      </c>
      <c r="C8" s="8">
        <v>288.59100000000001</v>
      </c>
      <c r="D8" s="8">
        <v>613.27300000000002</v>
      </c>
      <c r="E8" s="8">
        <v>516.09</v>
      </c>
      <c r="F8" s="9">
        <v>0.56862400000000002</v>
      </c>
      <c r="G8" s="7" t="s">
        <v>6</v>
      </c>
      <c r="H8" s="8">
        <v>355.18200000000002</v>
      </c>
      <c r="I8" s="8">
        <v>288.59100000000001</v>
      </c>
      <c r="J8" s="8">
        <v>687</v>
      </c>
      <c r="K8" s="8">
        <v>561</v>
      </c>
      <c r="L8" s="7" t="s">
        <v>6</v>
      </c>
      <c r="M8" s="8">
        <f>MAX(C8,I8)</f>
        <v>288.59100000000001</v>
      </c>
      <c r="N8" s="8">
        <f>MIN(E8,K8)</f>
        <v>516.09</v>
      </c>
      <c r="O8" s="8">
        <f>MAX(B8,H8)</f>
        <v>355.18200000000002</v>
      </c>
      <c r="P8" s="8">
        <f>MIN(D8,J8)</f>
        <v>613.27300000000002</v>
      </c>
      <c r="Q8" s="8">
        <f>(N8-M8)*(P8-O8)</f>
        <v>58715.444409000011</v>
      </c>
      <c r="R8" s="7">
        <f>(E8-C8)*(D8-B8)+(K8-I8)*(J8-H8)-Q8</f>
        <v>90390.209561999975</v>
      </c>
      <c r="S8" s="7">
        <f>Q8/R8</f>
        <v>0.64957747850696401</v>
      </c>
    </row>
    <row r="9" spans="1:20" s="7" customFormat="1" x14ac:dyDescent="0.25">
      <c r="A9" s="7">
        <v>77</v>
      </c>
      <c r="B9" s="8"/>
      <c r="C9" s="8"/>
      <c r="D9" s="8"/>
      <c r="E9" s="8"/>
      <c r="F9" s="9"/>
      <c r="H9" s="8"/>
      <c r="I9" s="8"/>
      <c r="J9" s="8"/>
      <c r="K9" s="8"/>
      <c r="M9" s="8"/>
      <c r="N9" s="8"/>
      <c r="O9" s="8"/>
      <c r="P9" s="8"/>
      <c r="Q9" s="8"/>
    </row>
    <row r="10" spans="1:20" s="7" customFormat="1" x14ac:dyDescent="0.25">
      <c r="A10" s="7">
        <v>78</v>
      </c>
      <c r="B10" s="8">
        <v>371.64299999999997</v>
      </c>
      <c r="C10" s="8">
        <v>449.79399999999998</v>
      </c>
      <c r="D10" s="8">
        <v>606.72699999999998</v>
      </c>
      <c r="E10" s="8">
        <v>572.00300000000004</v>
      </c>
      <c r="F10" s="9">
        <v>0.38992700000000002</v>
      </c>
      <c r="G10" s="7" t="s">
        <v>6</v>
      </c>
      <c r="H10" s="8">
        <v>371.64299999999997</v>
      </c>
      <c r="I10" s="8">
        <v>503</v>
      </c>
      <c r="J10" s="8">
        <v>606.72699999999998</v>
      </c>
      <c r="K10" s="8">
        <v>572.00300000000004</v>
      </c>
      <c r="L10" s="7" t="s">
        <v>14</v>
      </c>
      <c r="M10" s="8">
        <f t="shared" ref="M10" si="7">MAX(C10,I10)</f>
        <v>503</v>
      </c>
      <c r="N10" s="8">
        <f t="shared" ref="N10" si="8">MIN(E10,K10)</f>
        <v>572.00300000000004</v>
      </c>
      <c r="O10" s="8">
        <f t="shared" ref="O10" si="9">MAX(B10,H10)</f>
        <v>371.64299999999997</v>
      </c>
      <c r="P10" s="8">
        <f t="shared" ref="P10" si="10">MIN(D10,J10)</f>
        <v>606.72699999999998</v>
      </c>
      <c r="Q10" s="8">
        <f t="shared" ref="Q10" si="11">(N10-M10)*(P10-O10)</f>
        <v>16221.501252000011</v>
      </c>
      <c r="R10" s="7">
        <f t="shared" ref="R10" si="12">(E10-C10)*(D10-B10)+(K10-I10)*(J10-H10)-Q10</f>
        <v>28729.380556000018</v>
      </c>
      <c r="S10" s="7">
        <f t="shared" ref="S10" si="13">Q10/R10</f>
        <v>0.56463108281714114</v>
      </c>
    </row>
    <row r="11" spans="1:20" s="7" customFormat="1" x14ac:dyDescent="0.25">
      <c r="A11" s="7">
        <v>79</v>
      </c>
      <c r="B11" s="8">
        <v>381.452</v>
      </c>
      <c r="C11" s="8">
        <v>451.56599999999997</v>
      </c>
      <c r="D11" s="8">
        <v>615.61599999999999</v>
      </c>
      <c r="E11" s="8">
        <v>574.99199999999996</v>
      </c>
      <c r="F11" s="9">
        <v>0.60777499999999995</v>
      </c>
      <c r="G11" s="7" t="s">
        <v>6</v>
      </c>
      <c r="H11" s="8">
        <v>381.452</v>
      </c>
      <c r="I11" s="8">
        <v>505</v>
      </c>
      <c r="J11" s="8">
        <v>615.61599999999999</v>
      </c>
      <c r="K11" s="8">
        <v>574.99199999999996</v>
      </c>
      <c r="L11" s="7" t="s">
        <v>6</v>
      </c>
      <c r="M11" s="8">
        <f t="shared" ref="M11" si="14">MAX(C11,I11)</f>
        <v>505</v>
      </c>
      <c r="N11" s="8">
        <f t="shared" ref="N11" si="15">MIN(E11,K11)</f>
        <v>574.99199999999996</v>
      </c>
      <c r="O11" s="8">
        <f t="shared" ref="O11" si="16">MAX(B11,H11)</f>
        <v>381.452</v>
      </c>
      <c r="P11" s="8">
        <f t="shared" ref="P11" si="17">MIN(D11,J11)</f>
        <v>615.61599999999999</v>
      </c>
      <c r="Q11" s="8">
        <f t="shared" ref="Q11" si="18">(N11-M11)*(P11-O11)</f>
        <v>16389.606687999989</v>
      </c>
      <c r="R11" s="7">
        <f t="shared" ref="R11" si="19">(E11-C11)*(D11-B11)+(K11-I11)*(J11-H11)-Q11</f>
        <v>28901.925864000001</v>
      </c>
      <c r="S11" s="7">
        <f t="shared" ref="S11" si="20">Q11/R11</f>
        <v>0.5670766289112501</v>
      </c>
    </row>
    <row r="12" spans="1:20" x14ac:dyDescent="0.25">
      <c r="M12" s="1"/>
      <c r="N12" s="1"/>
      <c r="O12" s="1"/>
      <c r="P12" s="1"/>
      <c r="Q12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2021-05-12T18:09:44Z</dcterms:created>
  <dcterms:modified xsi:type="dcterms:W3CDTF">2021-05-13T13:11:04Z</dcterms:modified>
</cp:coreProperties>
</file>