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a18a2e2c918ea49b/Michael/COACHING WEALTHBLUE PRINT/Ali Shahroz 23102025/"/>
    </mc:Choice>
  </mc:AlternateContent>
  <xr:revisionPtr revIDLastSave="11" documentId="13_ncr:1_{1709112F-91FA-431D-A2F3-376A29279B6C}" xr6:coauthVersionLast="47" xr6:coauthVersionMax="47" xr10:uidLastSave="{2D3EEE7D-ECFB-4F2B-BDA3-40A094628F3F}"/>
  <bookViews>
    <workbookView xWindow="-120" yWindow="-120" windowWidth="51840" windowHeight="21120" xr2:uid="{FC80B909-B80A-4744-881E-A6CBF29AAD9C}"/>
  </bookViews>
  <sheets>
    <sheet name="Analysis" sheetId="1" r:id="rId1"/>
    <sheet name="CF" sheetId="2" r:id="rId2"/>
  </sheets>
  <definedNames>
    <definedName name="_xlnm.Print_Area" localSheetId="0">Analysis!$A$1:$T$635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34" i="1" l="1"/>
  <c r="V233" i="1"/>
  <c r="V232" i="1"/>
  <c r="V235" i="1" l="1"/>
  <c r="C134" i="1"/>
  <c r="E63" i="1"/>
  <c r="E152" i="1" l="1"/>
  <c r="F153" i="1"/>
  <c r="F149" i="1"/>
  <c r="E105" i="1"/>
  <c r="C133" i="1"/>
  <c r="D155" i="1"/>
  <c r="K117" i="1"/>
  <c r="K115" i="1"/>
  <c r="I117" i="1"/>
  <c r="I115" i="1"/>
  <c r="I113" i="1"/>
  <c r="M113" i="1" s="1"/>
  <c r="N113" i="1" s="1"/>
  <c r="G117" i="1"/>
  <c r="G115" i="1"/>
  <c r="G113" i="1"/>
  <c r="M115" i="1" l="1"/>
  <c r="N115" i="1" s="1"/>
  <c r="M117" i="1"/>
  <c r="N117" i="1" s="1"/>
  <c r="E150" i="1"/>
  <c r="F150" i="1" s="1"/>
  <c r="E146" i="1"/>
  <c r="F146" i="1" s="1"/>
  <c r="E142" i="1"/>
  <c r="F142" i="1" s="1"/>
  <c r="E144" i="1"/>
  <c r="F144" i="1" s="1"/>
  <c r="E140" i="1"/>
  <c r="F140" i="1" s="1"/>
  <c r="E138" i="1"/>
  <c r="F138" i="1" s="1"/>
  <c r="E148" i="1"/>
  <c r="F148" i="1" s="1"/>
  <c r="E155" i="1" l="1"/>
  <c r="F15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Leggo</author>
  </authors>
  <commentList>
    <comment ref="C138" authorId="0" shapeId="0" xr:uid="{71055AD6-1792-4250-AE40-36429FC93ED1}">
      <text>
        <r>
          <rPr>
            <b/>
            <sz val="11"/>
            <color indexed="81"/>
            <rFont val="Tahoma"/>
            <family val="2"/>
          </rPr>
          <t>Michael Leggo:</t>
        </r>
        <r>
          <rPr>
            <sz val="11"/>
            <color indexed="81"/>
            <rFont val="Tahoma"/>
            <family val="2"/>
          </rPr>
          <t xml:space="preserve">
iShares Core S&amp;P 500 ETF (IVV) 
# Purpose: Provides broad exposure to 500 of the largest U.S. companies, offering diversification and stability.
# Performance: Consistent long-term growth with a 10-year average annual return of 13.48%. 
# Suitability: Ideal for capital appreciation and forms the core of a growth-oriented portfolio.
</t>
        </r>
      </text>
    </comment>
    <comment ref="C140" authorId="0" shapeId="0" xr:uid="{03C8BA16-82B8-48DC-82C8-C4B30E21847B}">
      <text>
        <r>
          <rPr>
            <b/>
            <sz val="11"/>
            <color indexed="81"/>
            <rFont val="Tahoma"/>
            <family val="2"/>
          </rPr>
          <t xml:space="preserve">BetaShares NASDAQ 100 ETF (NDQ) – 
# Purpose: Targets the NASDAQ-100 Index, focusing on major non-financial companies in the tech sector.
# Performance: Strong growth with a 5-year average annual return of 19.31%. 
# Suitability: Complements the S&amp;P 500 exposure by adding a tech growth tilt, enhancing potential returns.
</t>
        </r>
        <r>
          <rPr>
            <sz val="11"/>
            <color indexed="81"/>
            <rFont val="Tahoma"/>
            <family val="2"/>
          </rPr>
          <t xml:space="preserve">
</t>
        </r>
      </text>
    </comment>
    <comment ref="C142" authorId="0" shapeId="0" xr:uid="{7C169754-F7B1-4E3B-8AB3-47900FDE10A3}">
      <text>
        <r>
          <rPr>
            <b/>
            <sz val="11"/>
            <color indexed="81"/>
            <rFont val="Tahoma"/>
            <family val="2"/>
          </rPr>
          <t xml:space="preserve">Global X 21Shares Bitcoin ETF (EBTC) – 
# Purpose: Offers exposure to Bitcoin's price movements in Australian dollars.
# Performance: High volatility; specific long-term average returns not available due to the ETF's recent inception.
#Suitability: Adds diversification through alternative assets; suitable for investors comfortable with higher risk.
</t>
        </r>
      </text>
    </comment>
    <comment ref="C144" authorId="0" shapeId="0" xr:uid="{98A9A4CB-DB04-45FF-B5AF-BD75C543CD82}">
      <text>
        <r>
          <rPr>
            <b/>
            <sz val="11"/>
            <color indexed="81"/>
            <rFont val="Tahoma"/>
            <family val="2"/>
          </rPr>
          <t xml:space="preserve">Global X 21Shares Bitcoin ETF (EBTC) – 
# Purpose: Offers exposure to Bitcoin's price movements in Australian dollars.
# Performance: High volatility; specific long-term average returns not available due to the ETF's recent inception.
#Suitability: Adds diversification through alternative assets; suitable for investors comfortable with higher risk.
</t>
        </r>
      </text>
    </comment>
    <comment ref="C146" authorId="0" shapeId="0" xr:uid="{AB23C221-17AC-4C5D-8BF9-FA1B70BE5BA4}">
      <text>
        <r>
          <rPr>
            <sz val="11"/>
            <color indexed="81"/>
            <rFont val="Tahoma"/>
            <family val="2"/>
          </rPr>
          <t>STRF – MicroStrategy Series A Perpetual Preferred (STRF)
Purpose: Provides exposure to high-yield fixed income backed by MicroStrategy’s Bitcoin-driven business strategy.
Dividend: Fixed 10% annual, paid quarterly (escalates by +1% if payments are missed, up to 18%) 
Strategy
ebtcnews.com
.
Performance &amp; Yield: Trading around US $119; forward yield ~8.7% on current price, with potential for ~10%+ if bought near par or discount 
MarketBeat
Barron's
.
Suitability: Offers stability and strong income—ideal if you seek reliable US‑dollar yield, especially given Bitcoin as asset coverage. However, its value can fluctuate moderately, and investments in STRF are not FDIC insured.
Risks: Relies on MicroStrategy’s ability to pay dividends; while they can issue more stock or sell Bitcoin if needed, a downturn in Bitcoin or the business could impact sustainability</t>
        </r>
      </text>
    </comment>
    <comment ref="C148" authorId="0" shapeId="0" xr:uid="{39A7FFD5-B960-40E4-AA19-2B246922EBF6}">
      <text>
        <r>
          <rPr>
            <b/>
            <sz val="11"/>
            <color indexed="81"/>
            <rFont val="Tahoma"/>
            <family val="2"/>
          </rPr>
          <t xml:space="preserve">Vanguard Australian Shares High Yield ETF (VHY)
</t>
        </r>
        <r>
          <rPr>
            <sz val="11"/>
            <color indexed="81"/>
            <rFont val="Tahoma"/>
            <family val="2"/>
          </rPr>
          <t>Focus: Australian companies with higher forecast dividends → income generation
Suitability: Enhances portfolio yield, supports passive income goals
Distributions: Paid quarterly
Fee: 0.25% p.a. management cost
Yield: ~8%+ p.a. before franking; higher effective yield with franking credits
Franking credits: Boost after-tax returns significantly
Concentration: Top 10 holdings ~63–64% of fund
Heavier weightings in:
- Big banks (CBA, NAB, Westpac, ANZ)
- Miners &amp; energy (BHP, Rio Tinto, Woodside)
- Infrastructure/yield names (Telstra, Transurban)
- Large industrials (Wesfarmers)
Role: Reliable cash flow, attractive for reinvestment or retirement income</t>
        </r>
        <r>
          <rPr>
            <b/>
            <sz val="11"/>
            <color indexed="81"/>
            <rFont val="Tahoma"/>
            <family val="2"/>
          </rPr>
          <t xml:space="preserve">
</t>
        </r>
        <r>
          <rPr>
            <sz val="11"/>
            <color indexed="81"/>
            <rFont val="Tahoma"/>
            <family val="2"/>
          </rPr>
          <t xml:space="preserve">
</t>
        </r>
      </text>
    </comment>
    <comment ref="C150" authorId="0" shapeId="0" xr:uid="{87BCA0DA-87F4-4DB4-97FB-8DFD651BA771}">
      <text>
        <r>
          <rPr>
            <b/>
            <sz val="11"/>
            <color indexed="81"/>
            <rFont val="Tahoma"/>
            <family val="2"/>
          </rPr>
          <t xml:space="preserve">Vanguard Australian Property Securities Index ETF (VAP) – 10% Allocation
# Purpose: Provides exposure to Australian Real Estate Investment Trusts (REITs), offering income and potential capital growth.
# Suitability: Diversifies income sources and adds real asset exposure to the portfolio.
</t>
        </r>
        <r>
          <rPr>
            <sz val="11"/>
            <color indexed="81"/>
            <rFont val="Tahoma"/>
            <family val="2"/>
          </rPr>
          <t xml:space="preserve">
</t>
        </r>
      </text>
    </comment>
    <comment ref="C152" authorId="0" shapeId="0" xr:uid="{A5E91DEE-3F29-41D3-8C3C-6A6BE6253C59}">
      <text>
        <r>
          <rPr>
            <b/>
            <sz val="11"/>
            <color indexed="81"/>
            <rFont val="Tahoma"/>
            <family val="2"/>
          </rPr>
          <t xml:space="preserve">Vanguard Australian Fixed Interest Index ETF (VAF) – 5% Allocation
# Purpose: Invests in a diversified portfolio of Australian government and corporate bonds, providing stability and income.
# Suitability: Acts as a defensive component, reducing overall portfolio risk.
</t>
        </r>
        <r>
          <rPr>
            <sz val="11"/>
            <color indexed="81"/>
            <rFont val="Tahoma"/>
            <family val="2"/>
          </rPr>
          <t xml:space="preserve">
</t>
        </r>
      </text>
    </comment>
  </commentList>
</comments>
</file>

<file path=xl/sharedStrings.xml><?xml version="1.0" encoding="utf-8"?>
<sst xmlns="http://schemas.openxmlformats.org/spreadsheetml/2006/main" count="246" uniqueCount="216">
  <si>
    <t>👤 Quick Profile</t>
  </si>
  <si>
    <t>Age:</t>
  </si>
  <si>
    <t>Min</t>
  </si>
  <si>
    <t>Max</t>
  </si>
  <si>
    <t>Assets:</t>
  </si>
  <si>
    <t>Home (fully paid, worth)</t>
  </si>
  <si>
    <t>Starting Investment Capital:</t>
  </si>
  <si>
    <t>Super</t>
  </si>
  <si>
    <t>Goals Overview</t>
  </si>
  <si>
    <t>Report | Simple tax calculator</t>
  </si>
  <si>
    <t>Annual Income</t>
  </si>
  <si>
    <t>% Tax</t>
  </si>
  <si>
    <t>Net Income</t>
  </si>
  <si>
    <t>Asset Class</t>
  </si>
  <si>
    <t>ETF</t>
  </si>
  <si>
    <t>Allocation</t>
  </si>
  <si>
    <t>IVV</t>
  </si>
  <si>
    <t>NDQ</t>
  </si>
  <si>
    <t>EBTC</t>
  </si>
  <si>
    <t>VHY</t>
  </si>
  <si>
    <t>VAP</t>
  </si>
  <si>
    <t>VAF</t>
  </si>
  <si>
    <t>Investment Calculator - NerdWallet</t>
  </si>
  <si>
    <t>Estimated Rate of return: 8%, 10%, 15%</t>
  </si>
  <si>
    <t>Automation &amp; Execution</t>
  </si>
  <si>
    <t>Psychology &amp; Mindset</t>
  </si>
  <si>
    <t>Reinvest dividends automatically</t>
  </si>
  <si>
    <t>Automate investing to reduce stress and ensure discipline</t>
  </si>
  <si>
    <t>Minimise emotional interference with market timing</t>
  </si>
  <si>
    <t>Revisit annually but avoid frequent changes unless life circumstances shift significantly</t>
  </si>
  <si>
    <r>
      <t>Location:</t>
    </r>
    <r>
      <rPr>
        <sz val="11"/>
        <color theme="1"/>
        <rFont val="Calibri"/>
        <family val="2"/>
      </rPr>
      <t xml:space="preserve"> </t>
    </r>
  </si>
  <si>
    <r>
      <t>Occupation:</t>
    </r>
    <r>
      <rPr>
        <sz val="11"/>
        <color theme="1"/>
        <rFont val="Calibri"/>
        <family val="2"/>
      </rPr>
      <t xml:space="preserve"> </t>
    </r>
  </si>
  <si>
    <r>
      <t>Annual Income:</t>
    </r>
    <r>
      <rPr>
        <sz val="11"/>
        <color theme="1"/>
        <rFont val="Calibri"/>
        <family val="2"/>
      </rPr>
      <t xml:space="preserve"> </t>
    </r>
  </si>
  <si>
    <r>
      <t>Passive Income Goal:</t>
    </r>
    <r>
      <rPr>
        <sz val="11"/>
        <color theme="1"/>
        <rFont val="Calibri"/>
        <family val="2"/>
      </rPr>
      <t xml:space="preserve"> </t>
    </r>
  </si>
  <si>
    <r>
      <t>Family:</t>
    </r>
    <r>
      <rPr>
        <sz val="11"/>
        <color theme="1"/>
        <rFont val="Calibri"/>
        <family val="2"/>
      </rPr>
      <t xml:space="preserve"> </t>
    </r>
  </si>
  <si>
    <r>
      <t xml:space="preserve">$500,000 → Tax: $191,138 → </t>
    </r>
    <r>
      <rPr>
        <b/>
        <sz val="11"/>
        <color theme="1"/>
        <rFont val="Calibri"/>
        <family val="2"/>
      </rPr>
      <t>38.23%</t>
    </r>
  </si>
  <si>
    <r>
      <t xml:space="preserve">$400,000 → Tax: $146,138 → </t>
    </r>
    <r>
      <rPr>
        <b/>
        <sz val="11"/>
        <color theme="1"/>
        <rFont val="Calibri"/>
        <family val="2"/>
      </rPr>
      <t>36.53%</t>
    </r>
  </si>
  <si>
    <r>
      <t xml:space="preserve">$300,000 → Tax: $101,138 → </t>
    </r>
    <r>
      <rPr>
        <b/>
        <sz val="11"/>
        <color theme="1"/>
        <rFont val="Calibri"/>
        <family val="2"/>
      </rPr>
      <t>33.71%</t>
    </r>
  </si>
  <si>
    <t>Investment Options for Your Consideration:  ETF Allocation by Age</t>
  </si>
  <si>
    <t>INVEST Mthly</t>
  </si>
  <si>
    <t>Tax *</t>
  </si>
  <si>
    <t>Expenses *</t>
  </si>
  <si>
    <t>Note: *Before Medicare Levy 2%.  For simplicity assume Expenses include Medicare Levy e.g. On Annual Income $300k @ 2% = $6k</t>
  </si>
  <si>
    <t>Questions | Medicare levy calculator</t>
  </si>
  <si>
    <t>Save</t>
  </si>
  <si>
    <t>Invest</t>
  </si>
  <si>
    <t>Automatically invest in selected ETFs monthly - Dollar Cost Average (DCA)</t>
  </si>
  <si>
    <t>Agreed</t>
  </si>
  <si>
    <t>AGREED INVEST</t>
  </si>
  <si>
    <t>PER MONTH</t>
  </si>
  <si>
    <t>PER ANNUM</t>
  </si>
  <si>
    <t xml:space="preserve">Available to Invest </t>
  </si>
  <si>
    <t>EETH</t>
  </si>
  <si>
    <t>STRF:US</t>
  </si>
  <si>
    <t>Super Goal (At least)</t>
  </si>
  <si>
    <t>SAVE / INVEST</t>
  </si>
  <si>
    <t>1. Visit https://pearler.com</t>
  </si>
  <si>
    <t>You can update, pause, or adjust the strategy anytime in your dashboard</t>
  </si>
  <si>
    <t>Source: Cashflow Quadrant by Robert Kiyosaki — a powerful framework to help guide how we think about income, investing, and ownership going forward</t>
  </si>
  <si>
    <t xml:space="preserve">APPENDIX: </t>
  </si>
  <si>
    <t>$ PA</t>
  </si>
  <si>
    <t>(strong earning potential ahead)</t>
  </si>
  <si>
    <t xml:space="preserve">per month </t>
  </si>
  <si>
    <t>For example:</t>
  </si>
  <si>
    <t>years till retirement</t>
  </si>
  <si>
    <t>Initial Investment: Assumes $300k in super currently</t>
  </si>
  <si>
    <t>Years of investment growth: 22 years</t>
  </si>
  <si>
    <t>Investment Growth: 22 Years @ 8% p.a. Estimated Return</t>
  </si>
  <si>
    <t>Investment Growth: 22 Years @ 10% p.a. Estimated Return</t>
  </si>
  <si>
    <t>Investment Growth: 22 Years @ 15% p.a. Estimated Return</t>
  </si>
  <si>
    <t>Investment Growth: 22 Years @ 20% p.a. Estimated Return</t>
  </si>
  <si>
    <t>$ PMth*</t>
  </si>
  <si>
    <t>Focus on long-term consistency, not Market timing</t>
  </si>
  <si>
    <t>Step</t>
  </si>
  <si>
    <t>Details</t>
  </si>
  <si>
    <t>1) Gather What You’ll Need</t>
  </si>
  <si>
    <t>2) Open Pearler Super Account</t>
  </si>
  <si>
    <t>3) Roll Over Existing Super</t>
  </si>
  <si>
    <t>4) Update Employer</t>
  </si>
  <si>
    <t>5) Set Investment Strategy</t>
  </si>
  <si>
    <t>6) Automate Contributions</t>
  </si>
  <si>
    <t>7) Initial Buys</t>
  </si>
  <si>
    <t>8) Ongoing Review</t>
  </si>
  <si>
    <t>• Admin fee: 0.438% p.a.</t>
  </si>
  <si>
    <t>• Brokerage: 0.11% per buy/sell trade</t>
  </si>
  <si>
    <t>• ETF Management Expense Ratios (MERs): IVV 0.04%, NDQ 0.48%, EBTC 0.45%, EETH 0.45%</t>
  </si>
  <si>
    <t>• ID and Tax File Number (TFN)</t>
  </si>
  <si>
    <t>• Current super fund details: Fund name, Unique Superannuation Identifier (USI), member number</t>
  </si>
  <si>
    <t>• Check existing insurance (life, Total &amp; Permanent Disability (TPD), income protection)</t>
  </si>
  <si>
    <t>• Apply via Pearler Super website</t>
  </si>
  <si>
    <t>• Complete ID check</t>
  </si>
  <si>
    <t>• Read Product Disclosure Statement (PDS) and Target Market Determination (TMD)</t>
  </si>
  <si>
    <t>• In Pearler: Settings → Transfer super</t>
  </si>
  <si>
    <t>• Enter current fund’s USI and member number</t>
  </si>
  <si>
    <t>• Submit rollover (via Australian Tax Office (ATO))</t>
  </si>
  <si>
    <t>• Pearler Super uses Super Simplifier fund (USI: 36526795205001)</t>
  </si>
  <si>
    <t>• In payroll, select “Super Simplifier – Accumulation”</t>
  </si>
  <si>
    <t>• Provide Standard Choice form &amp; Compliance Statement</t>
  </si>
  <si>
    <t>• Example email: “I’ve moved my super to Pearler Super (Super Simplifier – Accumulation). USI: 36526795205001. Please direct contributions here.”</t>
  </si>
  <si>
    <t>• Inside Pearler, choose “Build your own portfolio” (40+ ETFs)</t>
  </si>
  <si>
    <t>• Example high-growth mix: IVV (S&amp;P 500), NDQ (Nasdaq-100), EBTC (Bitcoin), EETH (Ethereum)</t>
  </si>
  <si>
    <t>• Example target: IVV 40%, NDQ 25%, EBTC 20%, EETH 15%</t>
  </si>
  <si>
    <t>• Minimum trade size: $500 per Exchange Traded Fund (ETF)</t>
  </si>
  <si>
    <t>• Once rollover arrives, place initial ETF buys according to target weights</t>
  </si>
  <si>
    <t>• Brokerage = 0.11% of trade amount</t>
  </si>
  <si>
    <t>• Pearler keeps ~2% or $200 minimum cash buffer</t>
  </si>
  <si>
    <t>• Rebalance with new contributions (avoid unnecessary sells)</t>
  </si>
  <si>
    <t>• Review yearly or after major life/business changes</t>
  </si>
  <si>
    <t>Fees</t>
  </si>
  <si>
    <t>Keep records for compliance and make sure your accountant is looped in on all Super  actions</t>
  </si>
  <si>
    <t>Always re-invest your dividends</t>
  </si>
  <si>
    <r>
      <t xml:space="preserve">🟢 </t>
    </r>
    <r>
      <rPr>
        <b/>
        <sz val="11"/>
        <color theme="1"/>
        <rFont val="Calibri"/>
        <family val="2"/>
      </rPr>
      <t>IVV</t>
    </r>
    <r>
      <rPr>
        <sz val="11"/>
        <color theme="1"/>
        <rFont val="Calibri"/>
        <family val="2"/>
      </rPr>
      <t xml:space="preserve"> – S&amp;P 500 (US equities)</t>
    </r>
  </si>
  <si>
    <r>
      <t xml:space="preserve">🟣 </t>
    </r>
    <r>
      <rPr>
        <b/>
        <sz val="11"/>
        <color theme="1"/>
        <rFont val="Calibri"/>
        <family val="2"/>
      </rPr>
      <t>NDQ</t>
    </r>
    <r>
      <rPr>
        <sz val="11"/>
        <color theme="1"/>
        <rFont val="Calibri"/>
        <family val="2"/>
      </rPr>
      <t xml:space="preserve"> – NASDAQ 100 (Tech growth)</t>
    </r>
  </si>
  <si>
    <r>
      <t xml:space="preserve">🟠 </t>
    </r>
    <r>
      <rPr>
        <b/>
        <sz val="11"/>
        <color theme="1"/>
        <rFont val="Calibri"/>
        <family val="2"/>
      </rPr>
      <t>EBTC</t>
    </r>
    <r>
      <rPr>
        <sz val="11"/>
        <color theme="1"/>
        <rFont val="Calibri"/>
        <family val="2"/>
      </rPr>
      <t xml:space="preserve"> – 21Shares Bitcoin ETF</t>
    </r>
  </si>
  <si>
    <r>
      <t>🟠</t>
    </r>
    <r>
      <rPr>
        <b/>
        <sz val="11"/>
        <color theme="1"/>
        <rFont val="Calibri"/>
        <family val="2"/>
      </rPr>
      <t xml:space="preserve"> EETH </t>
    </r>
    <r>
      <rPr>
        <sz val="11"/>
        <color theme="1"/>
        <rFont val="Calibri"/>
        <family val="2"/>
      </rPr>
      <t>– Global X 21Shares Ethereum ETF</t>
    </r>
  </si>
  <si>
    <r>
      <t>🟠</t>
    </r>
    <r>
      <rPr>
        <b/>
        <sz val="11"/>
        <color theme="1"/>
        <rFont val="Calibri"/>
        <family val="2"/>
      </rPr>
      <t xml:space="preserve"> STRF </t>
    </r>
    <r>
      <rPr>
        <sz val="11"/>
        <color theme="1"/>
        <rFont val="Calibri"/>
        <family val="2"/>
      </rPr>
      <t>– MicroStrategy Capital II</t>
    </r>
  </si>
  <si>
    <r>
      <t xml:space="preserve">🔵 </t>
    </r>
    <r>
      <rPr>
        <b/>
        <sz val="11"/>
        <color theme="1"/>
        <rFont val="Calibri"/>
        <family val="2"/>
      </rPr>
      <t>VHY</t>
    </r>
    <r>
      <rPr>
        <sz val="11"/>
        <color theme="1"/>
        <rFont val="Calibri"/>
        <family val="2"/>
      </rPr>
      <t xml:space="preserve"> – High dividend Aussie shares</t>
    </r>
  </si>
  <si>
    <r>
      <t xml:space="preserve">🟡 </t>
    </r>
    <r>
      <rPr>
        <b/>
        <sz val="11"/>
        <color theme="1"/>
        <rFont val="Calibri"/>
        <family val="2"/>
      </rPr>
      <t>VAP</t>
    </r>
    <r>
      <rPr>
        <sz val="11"/>
        <color theme="1"/>
        <rFont val="Calibri"/>
        <family val="2"/>
      </rPr>
      <t xml:space="preserve"> – Australian property (REIT)</t>
    </r>
  </si>
  <si>
    <r>
      <t xml:space="preserve">🔴 </t>
    </r>
    <r>
      <rPr>
        <b/>
        <sz val="11"/>
        <color theme="1"/>
        <rFont val="Calibri"/>
        <family val="2"/>
      </rPr>
      <t>VAF</t>
    </r>
    <r>
      <rPr>
        <sz val="11"/>
        <color theme="1"/>
        <rFont val="Calibri"/>
        <family val="2"/>
      </rPr>
      <t xml:space="preserve"> – Bonds (defensive)</t>
    </r>
  </si>
  <si>
    <r>
      <t xml:space="preserve">2. Click </t>
    </r>
    <r>
      <rPr>
        <b/>
        <sz val="11"/>
        <color theme="1"/>
        <rFont val="Calibri"/>
        <family val="2"/>
      </rPr>
      <t>"Join Pearler"</t>
    </r>
    <r>
      <rPr>
        <sz val="11"/>
        <color theme="1"/>
        <rFont val="Calibri"/>
        <family val="2"/>
      </rPr>
      <t xml:space="preserve"> or </t>
    </r>
    <r>
      <rPr>
        <b/>
        <sz val="11"/>
        <color theme="1"/>
        <rFont val="Calibri"/>
        <family val="2"/>
      </rPr>
      <t>"Open Account"</t>
    </r>
  </si>
  <si>
    <r>
      <t xml:space="preserve">Auto-invest gives you consistent </t>
    </r>
    <r>
      <rPr>
        <b/>
        <sz val="11"/>
        <color theme="1"/>
        <rFont val="Calibri"/>
        <family val="2"/>
      </rPr>
      <t>dollar-cost averaging (DCA)</t>
    </r>
  </si>
  <si>
    <t xml:space="preserve">• With $1,100/month: Option 1 = buy 2 ETFs per month ($550 each); Option 2 = rotate ETFs monthly </t>
  </si>
  <si>
    <t>• Pearler Automate will hold cash until per-ETF threshold ($650) is met</t>
  </si>
  <si>
    <t>pa, plus</t>
  </si>
  <si>
    <t>Speak to accountant re: maxing out</t>
  </si>
  <si>
    <t>EXAMPLE: Generational Wealth Blueprint ($)</t>
  </si>
  <si>
    <t>🧠 Notes</t>
  </si>
  <si>
    <t>Outside Super – Flexibility Account</t>
  </si>
  <si>
    <t>No setup fee, brokerage ~$6.50 per trade, automated investing feature.</t>
  </si>
  <si>
    <t>ETF costs are very low:</t>
  </si>
  <si>
    <t>Use this for surplus cash flow beyond super contributions.</t>
  </si>
  <si>
    <t>Portfolio Tilt (High Growth)</t>
  </si>
  <si>
    <t>Core: US equities (IVV) + Tech (NDQ)</t>
  </si>
  <si>
    <t>Satellite: Bitcoin &amp; Ethereum ETFs (smaller but meaningful exposure)</t>
  </si>
  <si>
    <t>Key Insights</t>
  </si>
  <si>
    <t xml:space="preserve"> - IVV 0.04%</t>
  </si>
  <si>
    <t xml:space="preserve"> - NDQ 0.48%</t>
  </si>
  <si>
    <t xml:space="preserve"> - EBTC/EETH 0.59% (crypto ETFs)</t>
  </si>
  <si>
    <t>Note: As at 19 Sept 2025</t>
  </si>
  <si>
    <t>Retirement Age Goal:</t>
  </si>
  <si>
    <t>Personal Invest Per Month (Future)</t>
  </si>
  <si>
    <t>TBA</t>
  </si>
  <si>
    <t>Coaching Tip: Please always confirm your structure and strategy with your tax accountant for compliance and customisation.</t>
  </si>
  <si>
    <t>Other options: add Aussie dividends (VHY), property REITs (VAP), or thematic (AI/robotics - ROBO) for diversification.</t>
  </si>
  <si>
    <t>EXAMPLE: Compound Interest Pro — Interactive Wealth Planner</t>
  </si>
  <si>
    <t>Perth, Western Australia</t>
  </si>
  <si>
    <t xml:space="preserve">🔑 Coaching Points </t>
  </si>
  <si>
    <t>1 yr</t>
  </si>
  <si>
    <t>3 yrs</t>
  </si>
  <si>
    <t>5 yrs</t>
  </si>
  <si>
    <t>10 yrs</t>
  </si>
  <si>
    <t>—</t>
  </si>
  <si>
    <t>IVV – iShares S&amp;P 500 ETF</t>
  </si>
  <si>
    <t>NDQ – BetaShares NASDAQ 100 ETF</t>
  </si>
  <si>
    <t>VHY – Vanguard Australian Shares High Yield ETF</t>
  </si>
  <si>
    <t>VAF – Vanguard Australian Fixed Interest ETF</t>
  </si>
  <si>
    <t>EBTC – Global X 21Shares Bitcoin ETF</t>
  </si>
  <si>
    <t>EETH – Global X 21Shares Ethereum ETF</t>
  </si>
  <si>
    <t>1, 3, 5, 10-Year Annualised Returns (% p.a.)</t>
  </si>
  <si>
    <t>Footnote (Long-Term Context)</t>
  </si>
  <si>
    <r>
      <t>1. Compounding is King:</t>
    </r>
    <r>
      <rPr>
        <sz val="11"/>
        <color theme="1"/>
        <rFont val="Calibri"/>
        <family val="2"/>
      </rPr>
      <t xml:space="preserve"> The Rule of 72 makes it simple: at an 8% annual return, your money doubles about every 9 years (72 ÷ 8 = 9)</t>
    </r>
  </si>
  <si>
    <r>
      <t>S&amp;P 500 (US):</t>
    </r>
    <r>
      <rPr>
        <sz val="11"/>
        <color theme="1"/>
        <rFont val="Calibri"/>
        <family val="2"/>
      </rPr>
      <t xml:space="preserve"> ~10% p.a. over 20 years, ~13% over 10 years.</t>
    </r>
  </si>
  <si>
    <r>
      <t>Nasdaq-100 (US):</t>
    </r>
    <r>
      <rPr>
        <sz val="11"/>
        <color theme="1"/>
        <rFont val="Calibri"/>
        <family val="2"/>
      </rPr>
      <t xml:space="preserve"> ~15% p.a. over 20 years, ~20% over 15 years.</t>
    </r>
  </si>
  <si>
    <r>
      <t>Bitcoin &amp; Ethereum:</t>
    </r>
    <r>
      <rPr>
        <sz val="11"/>
        <color theme="1"/>
        <rFont val="Calibri"/>
        <family val="2"/>
      </rPr>
      <t xml:space="preserve"> Very high CAGRs since inception but with extreme volatility and large drawdowns.</t>
    </r>
  </si>
  <si>
    <r>
      <t xml:space="preserve">Use </t>
    </r>
    <r>
      <rPr>
        <b/>
        <sz val="11"/>
        <color theme="1"/>
        <rFont val="Calibri"/>
        <family val="2"/>
      </rPr>
      <t>Pearler personal account</t>
    </r>
    <r>
      <rPr>
        <sz val="11"/>
        <color theme="1"/>
        <rFont val="Calibri"/>
        <family val="2"/>
      </rPr>
      <t xml:space="preserve"> for flexibility, liquidity, and parallel high-growth investing.</t>
    </r>
  </si>
  <si>
    <r>
      <t xml:space="preserve">Overall costs are </t>
    </r>
    <r>
      <rPr>
        <b/>
        <sz val="11"/>
        <color theme="1"/>
        <rFont val="Calibri"/>
        <family val="2"/>
      </rPr>
      <t>very low (&lt;0.3% p.a. for equities ETFs)</t>
    </r>
    <r>
      <rPr>
        <sz val="11"/>
        <color theme="1"/>
        <rFont val="Calibri"/>
        <family val="2"/>
      </rPr>
      <t>, keeping more returns compounding in your pocket.</t>
    </r>
  </si>
  <si>
    <t>to start with TBC</t>
  </si>
  <si>
    <t xml:space="preserve"> - VHY </t>
  </si>
  <si>
    <t>Note: *$ 500 Minimum Order in Pearler</t>
  </si>
  <si>
    <t>Age 65 (Rebalanced for Income Stability)</t>
  </si>
  <si>
    <t xml:space="preserve">Super </t>
  </si>
  <si>
    <r>
      <rPr>
        <b/>
        <sz val="18"/>
        <color rgb="FF0000FF"/>
        <rFont val="Calibri"/>
        <family val="2"/>
      </rPr>
      <t>EXAMPLES - The Power of Compounding:</t>
    </r>
    <r>
      <rPr>
        <b/>
        <sz val="18"/>
        <color theme="1"/>
        <rFont val="Calibri"/>
        <family val="2"/>
      </rPr>
      <t xml:space="preserve"> Why Time in the Market Beats Timing the Market</t>
    </r>
  </si>
  <si>
    <t>Super Invest Per Annum (Now)</t>
  </si>
  <si>
    <t xml:space="preserve">Notes: </t>
  </si>
  <si>
    <t>3. Keep it automated — invest the same day each month (“set and forget”).</t>
  </si>
  <si>
    <r>
      <t xml:space="preserve">Set up a </t>
    </r>
    <r>
      <rPr>
        <b/>
        <sz val="11"/>
        <color theme="1"/>
        <rFont val="Calibri"/>
        <family val="2"/>
      </rPr>
      <t>Pearler account</t>
    </r>
    <r>
      <rPr>
        <sz val="11"/>
        <color theme="1"/>
        <rFont val="Calibri"/>
        <family val="2"/>
      </rPr>
      <t xml:space="preserve"> for personal investing (access anytime).</t>
    </r>
  </si>
  <si>
    <r>
      <t xml:space="preserve">Long horizon = compounding engine. Even 7-8% returns over 10 to 20 years could deliver </t>
    </r>
    <r>
      <rPr>
        <b/>
        <sz val="11"/>
        <color theme="1"/>
        <rFont val="Calibri"/>
        <family val="2"/>
      </rPr>
      <t>multi-million retirement balance</t>
    </r>
    <r>
      <rPr>
        <sz val="11"/>
        <color theme="1"/>
        <rFont val="Calibri"/>
        <family val="2"/>
      </rPr>
      <t>.</t>
    </r>
  </si>
  <si>
    <t>Summary &amp; Closing Note</t>
  </si>
  <si>
    <r>
      <t xml:space="preserve">4. Stay the course - </t>
    </r>
    <r>
      <rPr>
        <sz val="11"/>
        <color theme="1"/>
        <rFont val="Calibri"/>
        <family val="2"/>
      </rPr>
      <t>Stay invested — market fluctuations are normal; compounding rewards consistency.</t>
    </r>
  </si>
  <si>
    <r>
      <t xml:space="preserve">Coaching: </t>
    </r>
    <r>
      <rPr>
        <b/>
        <sz val="28"/>
        <color rgb="FF009900"/>
        <rFont val="Calibri"/>
        <family val="2"/>
      </rPr>
      <t xml:space="preserve">Ali Shahroz </t>
    </r>
    <r>
      <rPr>
        <b/>
        <sz val="28"/>
        <color theme="0"/>
        <rFont val="Calibri"/>
        <family val="2"/>
      </rPr>
      <t>Wealth &amp; Retirement Blueprint</t>
    </r>
  </si>
  <si>
    <t xml:space="preserve">Ali Shahroz </t>
  </si>
  <si>
    <r>
      <t xml:space="preserve">2. Establish a </t>
    </r>
    <r>
      <rPr>
        <b/>
        <sz val="12"/>
        <color theme="1"/>
        <rFont val="Calibri"/>
        <family val="2"/>
      </rPr>
      <t>tax-efficient investment structure</t>
    </r>
    <r>
      <rPr>
        <sz val="12"/>
        <color theme="1"/>
        <rFont val="Calibri"/>
        <family val="2"/>
      </rPr>
      <t xml:space="preserve"> to support your family.</t>
    </r>
  </si>
  <si>
    <r>
      <t>3.</t>
    </r>
    <r>
      <rPr>
        <b/>
        <sz val="12"/>
        <color theme="1"/>
        <rFont val="Calibri"/>
        <family val="2"/>
      </rPr>
      <t xml:space="preserve"> Focus on growing the business</t>
    </r>
    <r>
      <rPr>
        <sz val="12"/>
        <color theme="1"/>
        <rFont val="Calibri"/>
        <family val="2"/>
      </rPr>
      <t xml:space="preserve"> and create a </t>
    </r>
    <r>
      <rPr>
        <b/>
        <sz val="12"/>
        <color theme="1"/>
        <rFont val="Calibri"/>
        <family val="2"/>
      </rPr>
      <t>simple, automated investment plan</t>
    </r>
    <r>
      <rPr>
        <sz val="12"/>
        <color theme="1"/>
        <rFont val="Calibri"/>
        <family val="2"/>
      </rPr>
      <t xml:space="preserve"> for long-term wealth creation and capital appreciation. Set and forget.</t>
    </r>
  </si>
  <si>
    <t>4. Ensure financial strategies align with lifestyle goals: simplicity, family legacy, and time freedom.</t>
  </si>
  <si>
    <t>“Just tick this box to confirm you understand this is education only and not financial advice — ASIC likes this step so we're both protected.”</t>
  </si>
  <si>
    <t>Positive, clear, and professional.</t>
  </si>
  <si>
    <t>True wealth = years you can still do what you love + the health to enjoy it + the money to afford it.</t>
  </si>
  <si>
    <t>In the end, the question isn’t “How long will I live?” It's “How long will I live well?”</t>
  </si>
  <si>
    <t>Married, no children</t>
  </si>
  <si>
    <t>Coaching Examples: Investment Structures</t>
  </si>
  <si>
    <t>tbc</t>
  </si>
  <si>
    <r>
      <t xml:space="preserve">1. </t>
    </r>
    <r>
      <rPr>
        <b/>
        <sz val="12"/>
        <color theme="1"/>
        <rFont val="Calibri"/>
        <family val="2"/>
      </rPr>
      <t xml:space="preserve">Retire by age 65 </t>
    </r>
    <r>
      <rPr>
        <sz val="12"/>
        <color theme="1"/>
        <rFont val="Calibri"/>
        <family val="2"/>
      </rPr>
      <t xml:space="preserve">—  </t>
    </r>
    <r>
      <rPr>
        <b/>
        <sz val="12"/>
        <color theme="1"/>
        <rFont val="Calibri"/>
        <family val="2"/>
      </rPr>
      <t>with a target of generating over $250,000 per year in passive income.</t>
    </r>
    <r>
      <rPr>
        <sz val="12"/>
        <color theme="1"/>
        <rFont val="Calibri"/>
        <family val="2"/>
      </rPr>
      <t xml:space="preserve"> </t>
    </r>
  </si>
  <si>
    <t>NOTE: Consider: (1.) Max out super - when the cash invested increases to $30k p.a (2.) Set up personal investment account</t>
  </si>
  <si>
    <r>
      <t>2. Crypto exposure</t>
    </r>
    <r>
      <rPr>
        <sz val="11"/>
        <color theme="1"/>
        <rFont val="Calibri"/>
        <family val="2"/>
      </rPr>
      <t>: Not interested at the moment. Bitcoin is digital gold, Ethereum is digital oil, but neither pays yield</t>
    </r>
  </si>
  <si>
    <t>Assuming $60,000 start from super for example</t>
  </si>
  <si>
    <t>Keep low cost super.When businbess is good consider max out your super at $30k</t>
  </si>
  <si>
    <t>Next Steps (Education &amp; Reflection)</t>
  </si>
  <si>
    <t>☑️ Review your current investment approach and how it aligns with long-term, diversified growth concepts</t>
  </si>
  <si>
    <t>☑️ Explore investment platforms (such as Pearler) to understand how self-directed investing works</t>
  </si>
  <si>
    <t>☑️ Learn how ETF allocations are typically implemented in practice</t>
  </si>
  <si>
    <t>☑️ Book a follow-up session to review learnings, assumptions, and next questions</t>
  </si>
  <si>
    <t>Auto-Invest Guide (Example Only)</t>
  </si>
  <si>
    <t>Illustrative walkthrough showing how a self-directed investing platform works.</t>
  </si>
  <si>
    <t>Example: Exploring Pearler</t>
  </si>
  <si>
    <t>If you’re curious about how automated, self-managed investing platforms operate, this example shows what the sign-up process typically looks like.</t>
  </si>
  <si>
    <t>2. Select “Join Pearler” or “Open Account” to explore available options</t>
  </si>
  <si>
    <t>This is an educational example only and not a recommendation to open, move, or change any account.</t>
  </si>
  <si>
    <t>EXAMPLE: Balanced / Growth</t>
  </si>
  <si>
    <t>Note: As at 30/11/2025</t>
  </si>
  <si>
    <t>Long-term growth focused. High volatility accepted.</t>
  </si>
  <si>
    <t>This strategy is built for compounding and generational wealth — not short-term comfort. Time is your greatest asset.</t>
  </si>
  <si>
    <t>No chasing markets. No timing tops or bottoms.</t>
  </si>
  <si>
    <t>Just patience, steady progress, and decades of compounding.</t>
  </si>
  <si>
    <t>Ali@multipleai.com.au</t>
  </si>
  <si>
    <t xml:space="preserve">Email: </t>
  </si>
  <si>
    <t>Multiple AI Solutions - Global AI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</si>
</sst>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44" formatCode="_-&quot;$&quot;* #,##0.00_-;\-&quot;$&quot;* #,##0.00_-;_-&quot;$&quot;* &quot;-&quot;??_-;_-@_-"/>
    <numFmt numFmtId="43" formatCode="_-* #,##0.00_-;\-* #,##0.00_-;_-* &quot;-&quot;??_-;_-@_-"/>
    <numFmt numFmtId="164" formatCode="_-* #,##0_-;\-* #,##0_-;_-* &quot;-&quot;??_-;_-@_-"/>
    <numFmt numFmtId="165" formatCode="_-&quot;$&quot;* #,##0_-;\-&quot;$&quot;* #,##0_-;_-&quot;$&quot;* &quot;-&quot;??_-;_-@_-"/>
  </numFmts>
  <fonts count="48" x14ac:knownFonts="1">
    <font>
      <sz val="11"/>
      <color theme="1"/>
      <name val="Aptos Narrow"/>
      <family val="2"/>
      <scheme val="minor"/>
    </font>
    <font>
      <sz val="11"/>
      <color theme="1"/>
      <name val="Aptos Narrow"/>
      <family val="2"/>
      <scheme val="minor"/>
    </font>
    <font>
      <u/>
      <sz val="11"/>
      <color theme="10"/>
      <name val="Aptos Narrow"/>
      <family val="2"/>
      <scheme val="minor"/>
    </font>
    <font>
      <sz val="11"/>
      <color theme="1"/>
      <name val="Calibri"/>
      <family val="2"/>
    </font>
    <font>
      <sz val="11"/>
      <color theme="0"/>
      <name val="Calibri"/>
      <family val="2"/>
    </font>
    <font>
      <b/>
      <sz val="18"/>
      <color theme="1"/>
      <name val="Calibri"/>
      <family val="2"/>
    </font>
    <font>
      <b/>
      <sz val="13.5"/>
      <color theme="1"/>
      <name val="Calibri"/>
      <family val="2"/>
    </font>
    <font>
      <b/>
      <sz val="11"/>
      <color rgb="FF0070C0"/>
      <name val="Calibri"/>
      <family val="2"/>
    </font>
    <font>
      <b/>
      <sz val="11"/>
      <color theme="1"/>
      <name val="Calibri"/>
      <family val="2"/>
    </font>
    <font>
      <b/>
      <u/>
      <sz val="11"/>
      <color theme="10"/>
      <name val="Calibri"/>
      <family val="2"/>
    </font>
    <font>
      <b/>
      <sz val="11"/>
      <color rgb="FF0000FF"/>
      <name val="Calibri"/>
      <family val="2"/>
    </font>
    <font>
      <sz val="11"/>
      <color rgb="FF0000FF"/>
      <name val="Calibri"/>
      <family val="2"/>
    </font>
    <font>
      <b/>
      <u/>
      <sz val="14"/>
      <color theme="10"/>
      <name val="Calibri"/>
      <family val="2"/>
    </font>
    <font>
      <sz val="11"/>
      <name val="Calibri"/>
      <family val="2"/>
    </font>
    <font>
      <b/>
      <sz val="12"/>
      <color theme="1"/>
      <name val="Calibri"/>
      <family val="2"/>
    </font>
    <font>
      <i/>
      <sz val="11"/>
      <color theme="1"/>
      <name val="Calibri"/>
      <family val="2"/>
    </font>
    <font>
      <b/>
      <sz val="11"/>
      <color theme="0"/>
      <name val="Calibri"/>
      <family val="2"/>
    </font>
    <font>
      <i/>
      <sz val="8"/>
      <color theme="1"/>
      <name val="Calibri"/>
      <family val="2"/>
    </font>
    <font>
      <b/>
      <sz val="22"/>
      <color theme="1"/>
      <name val="Calibri"/>
      <family val="2"/>
    </font>
    <font>
      <sz val="22"/>
      <color theme="1"/>
      <name val="Calibri"/>
      <family val="2"/>
    </font>
    <font>
      <sz val="11"/>
      <color rgb="FF0070C0"/>
      <name val="Calibri"/>
      <family val="2"/>
    </font>
    <font>
      <b/>
      <sz val="11"/>
      <name val="Calibri"/>
      <family val="2"/>
    </font>
    <font>
      <b/>
      <sz val="11"/>
      <color theme="0" tint="-0.34998626667073579"/>
      <name val="Calibri"/>
      <family val="2"/>
    </font>
    <font>
      <sz val="11"/>
      <color theme="0" tint="-0.34998626667073579"/>
      <name val="Calibri"/>
      <family val="2"/>
    </font>
    <font>
      <b/>
      <sz val="18"/>
      <color theme="0"/>
      <name val="Calibri"/>
      <family val="2"/>
    </font>
    <font>
      <sz val="11"/>
      <color indexed="81"/>
      <name val="Tahoma"/>
      <family val="2"/>
    </font>
    <font>
      <b/>
      <sz val="11"/>
      <color indexed="81"/>
      <name val="Tahoma"/>
      <family val="2"/>
    </font>
    <font>
      <b/>
      <sz val="18"/>
      <color rgb="FF0000FF"/>
      <name val="Calibri"/>
      <family val="2"/>
    </font>
    <font>
      <u/>
      <sz val="11"/>
      <color theme="10"/>
      <name val="Calibri"/>
      <family val="2"/>
    </font>
    <font>
      <b/>
      <sz val="28"/>
      <color theme="0"/>
      <name val="Calibri"/>
      <family val="2"/>
    </font>
    <font>
      <b/>
      <sz val="14"/>
      <color rgb="FF0000FF"/>
      <name val="Calibri"/>
      <family val="2"/>
    </font>
    <font>
      <b/>
      <sz val="16"/>
      <color theme="1"/>
      <name val="Calibri"/>
      <family val="2"/>
    </font>
    <font>
      <b/>
      <sz val="14"/>
      <color theme="1"/>
      <name val="Calibri"/>
      <family val="2"/>
    </font>
    <font>
      <sz val="11"/>
      <color theme="1"/>
      <name val="Calibri"/>
      <family val="2"/>
    </font>
    <font>
      <b/>
      <sz val="11"/>
      <color theme="1"/>
      <name val="Calibri"/>
      <family val="2"/>
    </font>
    <font>
      <b/>
      <sz val="11"/>
      <color rgb="FFFF0000"/>
      <name val="Calibri"/>
      <family val="2"/>
    </font>
    <font>
      <b/>
      <u/>
      <sz val="11"/>
      <color theme="1"/>
      <name val="Calibri"/>
      <family val="2"/>
    </font>
    <font>
      <b/>
      <sz val="28"/>
      <color rgb="FF009900"/>
      <name val="Calibri"/>
      <family val="2"/>
    </font>
    <font>
      <sz val="11"/>
      <color theme="0" tint="-0.499984740745262"/>
      <name val="Calibri"/>
      <family val="2"/>
    </font>
    <font>
      <sz val="12"/>
      <color theme="1"/>
      <name val="Calibri"/>
      <family val="2"/>
    </font>
    <font>
      <i/>
      <sz val="16"/>
      <color rgb="FFFF0000"/>
      <name val="Calibri"/>
      <family val="2"/>
    </font>
    <font>
      <sz val="16"/>
      <color theme="1"/>
      <name val="Aptos Narrow"/>
      <family val="2"/>
      <scheme val="minor"/>
    </font>
    <font>
      <b/>
      <sz val="16"/>
      <color rgb="FF0000FF"/>
      <name val="Calibri"/>
      <family val="2"/>
    </font>
    <font>
      <sz val="8"/>
      <color rgb="FF000000"/>
      <name val="Segoe UI"/>
      <family val="2"/>
    </font>
    <font>
      <b/>
      <sz val="11"/>
      <color theme="1"/>
      <name val="Aptos Narrow"/>
      <family val="2"/>
      <scheme val="minor"/>
    </font>
    <font>
      <i/>
      <sz val="11"/>
      <color theme="1"/>
      <name val="Aptos Narrow"/>
      <family val="2"/>
      <scheme val="minor"/>
    </font>
    <font>
      <b/>
      <sz val="18"/>
      <color theme="1"/>
      <name val="Aptos Narrow"/>
      <family val="2"/>
      <scheme val="minor"/>
    </font>
    <font>
      <b/>
      <sz val="11"/>
      <color rgb="FF0000FF"/>
      <name val="Aptos Narrow"/>
      <family val="2"/>
      <scheme val="minor"/>
    </font>
  </fonts>
  <fills count="12">
    <fill>
      <patternFill patternType="none"/>
    </fill>
    <fill>
      <patternFill patternType="gray125"/>
    </fill>
    <fill>
      <patternFill patternType="solid">
        <fgColor theme="1"/>
        <bgColor indexed="64"/>
      </patternFill>
    </fill>
    <fill>
      <patternFill patternType="solid">
        <fgColor rgb="FFFFFFC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FF00"/>
        <bgColor indexed="64"/>
      </patternFill>
    </fill>
    <fill>
      <patternFill patternType="solid">
        <fgColor rgb="FF009900"/>
        <bgColor indexed="64"/>
      </patternFill>
    </fill>
    <fill>
      <patternFill patternType="solid">
        <fgColor rgb="FFFFC000"/>
        <bgColor indexed="64"/>
      </patternFill>
    </fill>
    <fill>
      <patternFill patternType="solid">
        <fgColor rgb="FF002060"/>
        <bgColor indexed="64"/>
      </patternFill>
    </fill>
    <fill>
      <patternFill patternType="solid">
        <fgColor rgb="FFFF0000"/>
        <bgColor indexed="64"/>
      </patternFill>
    </fill>
  </fills>
  <borders count="32">
    <border>
      <left/>
      <right/>
      <top/>
      <bottom/>
      <diagonal/>
    </border>
    <border>
      <left/>
      <right/>
      <top style="thin">
        <color indexed="64"/>
      </top>
      <bottom style="double">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right/>
      <top style="medium">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44" fontId="1" fillId="0" borderId="0" applyFont="0" applyFill="0" applyBorder="0" applyAlignment="0" applyProtection="0"/>
  </cellStyleXfs>
  <cellXfs count="204">
    <xf numFmtId="0" fontId="0" fillId="0" borderId="0" xfId="0"/>
    <xf numFmtId="0" fontId="3" fillId="0" borderId="0" xfId="0" applyFont="1"/>
    <xf numFmtId="0" fontId="4" fillId="2" borderId="0" xfId="0" applyFont="1" applyFill="1"/>
    <xf numFmtId="0" fontId="5" fillId="0" borderId="0" xfId="0" applyFont="1" applyAlignment="1">
      <alignment vertical="center"/>
    </xf>
    <xf numFmtId="0" fontId="6" fillId="0" borderId="0" xfId="0" applyFont="1" applyAlignment="1">
      <alignment vertical="center"/>
    </xf>
    <xf numFmtId="0" fontId="3" fillId="0" borderId="0" xfId="0" applyFont="1" applyAlignment="1">
      <alignment horizontal="left" vertical="center" indent="1"/>
    </xf>
    <xf numFmtId="0" fontId="8" fillId="0" borderId="0" xfId="0" applyFont="1" applyAlignment="1">
      <alignment horizontal="left" vertical="center" indent="1"/>
    </xf>
    <xf numFmtId="0" fontId="3" fillId="0" borderId="0" xfId="0" applyFont="1" applyAlignment="1">
      <alignment horizontal="center"/>
    </xf>
    <xf numFmtId="5" fontId="7" fillId="3" borderId="0" xfId="4" applyNumberFormat="1" applyFont="1" applyFill="1" applyAlignment="1">
      <alignment horizontal="right"/>
    </xf>
    <xf numFmtId="0" fontId="8" fillId="0" borderId="0" xfId="0" applyFont="1"/>
    <xf numFmtId="0" fontId="3" fillId="2" borderId="0" xfId="0" applyFont="1" applyFill="1"/>
    <xf numFmtId="0" fontId="3" fillId="2" borderId="0" xfId="0" applyFont="1" applyFill="1" applyAlignment="1">
      <alignment horizontal="left" vertical="center" indent="1"/>
    </xf>
    <xf numFmtId="0" fontId="9" fillId="0" borderId="0" xfId="3" applyFont="1"/>
    <xf numFmtId="0" fontId="8" fillId="0" borderId="2" xfId="0" applyFont="1" applyBorder="1"/>
    <xf numFmtId="0" fontId="3" fillId="0" borderId="2" xfId="0" applyFont="1" applyBorder="1"/>
    <xf numFmtId="0" fontId="8" fillId="0" borderId="2" xfId="0" applyFont="1" applyBorder="1" applyAlignment="1">
      <alignment horizontal="right"/>
    </xf>
    <xf numFmtId="0" fontId="8" fillId="0" borderId="2" xfId="0" applyFont="1" applyBorder="1" applyAlignment="1">
      <alignment horizontal="center"/>
    </xf>
    <xf numFmtId="0" fontId="8" fillId="4" borderId="10" xfId="0" applyFont="1" applyFill="1" applyBorder="1" applyAlignment="1">
      <alignment horizontal="center"/>
    </xf>
    <xf numFmtId="0" fontId="3" fillId="0" borderId="0" xfId="0" applyFont="1" applyAlignment="1">
      <alignment horizontal="right"/>
    </xf>
    <xf numFmtId="0" fontId="8" fillId="0" borderId="0" xfId="0" applyFont="1" applyAlignment="1">
      <alignment horizontal="right"/>
    </xf>
    <xf numFmtId="0" fontId="3" fillId="0" borderId="11" xfId="0" applyFont="1" applyBorder="1" applyAlignment="1">
      <alignment horizontal="right"/>
    </xf>
    <xf numFmtId="165" fontId="3" fillId="0" borderId="0" xfId="4" applyNumberFormat="1" applyFont="1" applyAlignment="1">
      <alignment horizontal="right"/>
    </xf>
    <xf numFmtId="10" fontId="3" fillId="0" borderId="0" xfId="2" applyNumberFormat="1" applyFont="1" applyAlignment="1">
      <alignment horizontal="right"/>
    </xf>
    <xf numFmtId="5" fontId="8" fillId="0" borderId="0" xfId="4" applyNumberFormat="1" applyFont="1" applyAlignment="1">
      <alignment horizontal="right"/>
    </xf>
    <xf numFmtId="5" fontId="3" fillId="0" borderId="0" xfId="4" applyNumberFormat="1" applyFont="1" applyAlignment="1">
      <alignment horizontal="right"/>
    </xf>
    <xf numFmtId="164" fontId="3" fillId="0" borderId="0" xfId="1" applyNumberFormat="1" applyFont="1"/>
    <xf numFmtId="9" fontId="3" fillId="0" borderId="0" xfId="2" applyFont="1"/>
    <xf numFmtId="164" fontId="3" fillId="0" borderId="12" xfId="1" applyNumberFormat="1" applyFont="1" applyBorder="1"/>
    <xf numFmtId="0" fontId="8" fillId="0" borderId="0" xfId="0" applyFont="1" applyAlignment="1">
      <alignment horizontal="left"/>
    </xf>
    <xf numFmtId="164" fontId="7" fillId="3" borderId="0" xfId="1" applyNumberFormat="1" applyFont="1" applyFill="1"/>
    <xf numFmtId="0" fontId="8" fillId="0" borderId="0" xfId="0" applyFont="1" applyAlignment="1">
      <alignment vertical="center" wrapText="1"/>
    </xf>
    <xf numFmtId="0" fontId="10" fillId="0" borderId="0" xfId="0" applyFont="1" applyAlignment="1">
      <alignment vertical="center"/>
    </xf>
    <xf numFmtId="0" fontId="3" fillId="0" borderId="0" xfId="0" applyFont="1" applyAlignment="1">
      <alignment vertical="center" wrapText="1"/>
    </xf>
    <xf numFmtId="5" fontId="7" fillId="3" borderId="0" xfId="4" applyNumberFormat="1" applyFont="1" applyFill="1"/>
    <xf numFmtId="0" fontId="8" fillId="0" borderId="3" xfId="0" applyFont="1" applyBorder="1" applyAlignment="1">
      <alignment horizontal="left" vertical="center" wrapText="1"/>
    </xf>
    <xf numFmtId="0" fontId="8" fillId="0" borderId="4" xfId="0" applyFont="1" applyBorder="1" applyAlignment="1">
      <alignment horizontal="right" vertical="center" wrapText="1"/>
    </xf>
    <xf numFmtId="0" fontId="8" fillId="0" borderId="3" xfId="0" applyFont="1" applyBorder="1" applyAlignment="1">
      <alignment vertical="center" wrapText="1"/>
    </xf>
    <xf numFmtId="0" fontId="8" fillId="0" borderId="4"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9" fontId="3" fillId="0" borderId="0" xfId="2" applyFont="1" applyBorder="1" applyAlignment="1">
      <alignment vertical="center" wrapText="1"/>
    </xf>
    <xf numFmtId="9" fontId="3" fillId="0" borderId="0" xfId="0" applyNumberFormat="1" applyFont="1" applyAlignment="1">
      <alignment horizontal="right"/>
    </xf>
    <xf numFmtId="5" fontId="8" fillId="0" borderId="0" xfId="4" applyNumberFormat="1" applyFont="1" applyBorder="1" applyAlignment="1">
      <alignment horizontal="right"/>
    </xf>
    <xf numFmtId="0" fontId="3" fillId="0" borderId="4" xfId="0" applyFont="1" applyBorder="1"/>
    <xf numFmtId="0" fontId="12" fillId="0" borderId="0" xfId="3" applyFont="1"/>
    <xf numFmtId="0" fontId="13" fillId="0" borderId="0" xfId="0" applyFont="1" applyAlignment="1">
      <alignment vertical="center"/>
    </xf>
    <xf numFmtId="0" fontId="11" fillId="0" borderId="0" xfId="0" applyFont="1" applyAlignment="1">
      <alignment vertical="center"/>
    </xf>
    <xf numFmtId="0" fontId="3" fillId="0" borderId="0" xfId="0" applyFont="1" applyAlignment="1">
      <alignment vertical="center"/>
    </xf>
    <xf numFmtId="0" fontId="3" fillId="0" borderId="5" xfId="0" applyFont="1" applyBorder="1"/>
    <xf numFmtId="0" fontId="16" fillId="2" borderId="10" xfId="0" applyFont="1" applyFill="1" applyBorder="1" applyAlignment="1">
      <alignment horizontal="center"/>
    </xf>
    <xf numFmtId="5" fontId="3" fillId="0" borderId="0" xfId="0" applyNumberFormat="1" applyFont="1"/>
    <xf numFmtId="0" fontId="8" fillId="5" borderId="10" xfId="0" applyFont="1" applyFill="1" applyBorder="1" applyAlignment="1">
      <alignment horizontal="center"/>
    </xf>
    <xf numFmtId="0" fontId="4" fillId="0" borderId="0" xfId="0" applyFont="1"/>
    <xf numFmtId="164" fontId="3" fillId="0" borderId="0" xfId="1" applyNumberFormat="1" applyFont="1" applyFill="1"/>
    <xf numFmtId="0" fontId="15" fillId="0" borderId="0" xfId="0" applyFont="1"/>
    <xf numFmtId="5" fontId="3" fillId="0" borderId="11" xfId="4" applyNumberFormat="1" applyFont="1" applyFill="1" applyBorder="1" applyAlignment="1">
      <alignment horizontal="right"/>
    </xf>
    <xf numFmtId="0" fontId="17" fillId="0" borderId="0" xfId="0" applyFont="1"/>
    <xf numFmtId="0" fontId="14" fillId="0" borderId="8" xfId="0" applyFont="1" applyBorder="1" applyAlignment="1">
      <alignment vertical="center" wrapText="1"/>
    </xf>
    <xf numFmtId="0" fontId="10" fillId="3" borderId="0" xfId="0" applyFont="1" applyFill="1" applyAlignment="1">
      <alignment horizontal="right" vertical="center" wrapText="1"/>
    </xf>
    <xf numFmtId="0" fontId="10" fillId="0" borderId="2" xfId="0" applyFont="1" applyBorder="1" applyAlignment="1">
      <alignment horizontal="right" vertical="center" wrapText="1"/>
    </xf>
    <xf numFmtId="9" fontId="11" fillId="0" borderId="2" xfId="0" applyNumberFormat="1" applyFont="1" applyBorder="1" applyAlignment="1">
      <alignment horizontal="right" vertical="center" wrapText="1"/>
    </xf>
    <xf numFmtId="164" fontId="3" fillId="0" borderId="9" xfId="0" applyNumberFormat="1" applyFont="1" applyBorder="1" applyAlignment="1">
      <alignment horizontal="right"/>
    </xf>
    <xf numFmtId="164" fontId="3" fillId="0" borderId="2" xfId="0" applyNumberFormat="1" applyFont="1" applyBorder="1" applyAlignment="1">
      <alignment horizontal="right"/>
    </xf>
    <xf numFmtId="0" fontId="14" fillId="0" borderId="2" xfId="0" applyFont="1" applyBorder="1" applyAlignment="1">
      <alignment vertical="center" wrapText="1"/>
    </xf>
    <xf numFmtId="0" fontId="8" fillId="0" borderId="14" xfId="0" applyFont="1" applyBorder="1" applyAlignment="1">
      <alignment horizontal="left" vertical="center" wrapText="1"/>
    </xf>
    <xf numFmtId="0" fontId="8" fillId="0" borderId="15" xfId="0" applyFont="1" applyBorder="1" applyAlignment="1">
      <alignment horizontal="right" vertical="center" wrapText="1"/>
    </xf>
    <xf numFmtId="0" fontId="10" fillId="0" borderId="0" xfId="0" applyFont="1" applyAlignment="1">
      <alignment horizontal="right" vertical="center" wrapText="1"/>
    </xf>
    <xf numFmtId="0" fontId="19" fillId="0" borderId="0" xfId="0" applyFont="1"/>
    <xf numFmtId="43" fontId="3" fillId="0" borderId="0" xfId="1" applyFont="1"/>
    <xf numFmtId="0" fontId="3" fillId="5" borderId="0" xfId="0" applyFont="1" applyFill="1"/>
    <xf numFmtId="5" fontId="20" fillId="3" borderId="0" xfId="4" applyNumberFormat="1" applyFont="1" applyFill="1" applyAlignment="1">
      <alignment horizontal="right"/>
    </xf>
    <xf numFmtId="0" fontId="21" fillId="0" borderId="0" xfId="0" applyFont="1" applyAlignment="1">
      <alignment vertical="center"/>
    </xf>
    <xf numFmtId="5" fontId="3" fillId="5" borderId="11" xfId="4" applyNumberFormat="1" applyFont="1" applyFill="1" applyBorder="1" applyAlignment="1">
      <alignment horizontal="right"/>
    </xf>
    <xf numFmtId="5" fontId="3" fillId="5" borderId="0" xfId="0" applyNumberFormat="1" applyFont="1" applyFill="1"/>
    <xf numFmtId="5" fontId="8" fillId="6" borderId="0" xfId="0" applyNumberFormat="1" applyFont="1" applyFill="1"/>
    <xf numFmtId="5" fontId="7" fillId="0" borderId="0" xfId="4" applyNumberFormat="1" applyFont="1" applyFill="1" applyAlignment="1">
      <alignment horizontal="right"/>
    </xf>
    <xf numFmtId="165" fontId="3" fillId="0" borderId="0" xfId="4" applyNumberFormat="1" applyFont="1" applyFill="1" applyAlignment="1">
      <alignment horizontal="right"/>
    </xf>
    <xf numFmtId="10" fontId="3" fillId="0" borderId="0" xfId="2" applyNumberFormat="1" applyFont="1" applyFill="1" applyAlignment="1">
      <alignment horizontal="right"/>
    </xf>
    <xf numFmtId="5" fontId="8" fillId="0" borderId="0" xfId="4" applyNumberFormat="1" applyFont="1" applyFill="1" applyAlignment="1">
      <alignment horizontal="right"/>
    </xf>
    <xf numFmtId="5" fontId="3" fillId="0" borderId="0" xfId="4" applyNumberFormat="1" applyFont="1" applyFill="1" applyAlignment="1">
      <alignment horizontal="right"/>
    </xf>
    <xf numFmtId="5" fontId="20" fillId="0" borderId="0" xfId="4" applyNumberFormat="1" applyFont="1" applyFill="1" applyAlignment="1">
      <alignment horizontal="right"/>
    </xf>
    <xf numFmtId="0" fontId="3" fillId="0" borderId="15" xfId="0" applyFont="1" applyBorder="1"/>
    <xf numFmtId="0" fontId="3" fillId="0" borderId="7" xfId="0" applyFont="1" applyBorder="1"/>
    <xf numFmtId="0" fontId="3" fillId="0" borderId="6" xfId="0" applyFont="1" applyBorder="1" applyAlignment="1">
      <alignment horizontal="left" vertical="center" indent="1"/>
    </xf>
    <xf numFmtId="0" fontId="8" fillId="0" borderId="10" xfId="0" applyFont="1" applyBorder="1"/>
    <xf numFmtId="0" fontId="3" fillId="0" borderId="16" xfId="0" applyFont="1" applyBorder="1" applyAlignment="1">
      <alignment horizontal="center"/>
    </xf>
    <xf numFmtId="0" fontId="3" fillId="0" borderId="20" xfId="0" applyFont="1" applyBorder="1" applyAlignment="1">
      <alignment horizontal="center"/>
    </xf>
    <xf numFmtId="0" fontId="3" fillId="0" borderId="21" xfId="0" applyFont="1" applyBorder="1"/>
    <xf numFmtId="0" fontId="3" fillId="0" borderId="17" xfId="0" applyFont="1" applyBorder="1" applyAlignment="1">
      <alignment horizontal="left" vertical="center" indent="1"/>
    </xf>
    <xf numFmtId="0" fontId="3" fillId="0" borderId="18" xfId="0" applyFont="1" applyBorder="1"/>
    <xf numFmtId="0" fontId="16" fillId="2" borderId="10" xfId="0" applyFont="1" applyFill="1" applyBorder="1"/>
    <xf numFmtId="5" fontId="8" fillId="7" borderId="10" xfId="0" applyNumberFormat="1" applyFont="1" applyFill="1" applyBorder="1"/>
    <xf numFmtId="5" fontId="8" fillId="0" borderId="10" xfId="0" applyNumberFormat="1" applyFont="1" applyBorder="1"/>
    <xf numFmtId="0" fontId="24" fillId="2" borderId="0" xfId="0" applyFont="1" applyFill="1" applyAlignment="1">
      <alignment vertical="center"/>
    </xf>
    <xf numFmtId="0" fontId="10" fillId="5" borderId="0" xfId="0" applyFont="1" applyFill="1" applyAlignment="1">
      <alignment horizontal="center"/>
    </xf>
    <xf numFmtId="0" fontId="27" fillId="0" borderId="0" xfId="0" applyFont="1" applyAlignment="1">
      <alignment vertical="center"/>
    </xf>
    <xf numFmtId="0" fontId="5" fillId="0" borderId="3" xfId="0" applyFont="1" applyBorder="1" applyAlignment="1">
      <alignment vertical="center"/>
    </xf>
    <xf numFmtId="0" fontId="3" fillId="0" borderId="4" xfId="0" applyFont="1" applyBorder="1" applyAlignment="1">
      <alignment horizontal="center"/>
    </xf>
    <xf numFmtId="0" fontId="3" fillId="0" borderId="4" xfId="0" applyFont="1" applyBorder="1" applyAlignment="1">
      <alignment vertical="center" wrapText="1"/>
    </xf>
    <xf numFmtId="0" fontId="18" fillId="0" borderId="3" xfId="0" applyFont="1" applyBorder="1" applyAlignment="1">
      <alignment vertical="center"/>
    </xf>
    <xf numFmtId="0" fontId="19" fillId="0" borderId="4" xfId="0" applyFont="1" applyBorder="1"/>
    <xf numFmtId="0" fontId="19" fillId="0" borderId="5" xfId="0" applyFont="1" applyBorder="1"/>
    <xf numFmtId="0" fontId="6" fillId="0" borderId="3" xfId="0" applyFont="1" applyBorder="1" applyAlignment="1">
      <alignment vertical="center"/>
    </xf>
    <xf numFmtId="0" fontId="14" fillId="0" borderId="0" xfId="0" applyFont="1"/>
    <xf numFmtId="0" fontId="8" fillId="0" borderId="13" xfId="0" applyFont="1" applyBorder="1" applyAlignment="1">
      <alignment horizontal="center" vertical="center" wrapText="1"/>
    </xf>
    <xf numFmtId="0" fontId="3" fillId="0" borderId="22" xfId="0" applyFont="1" applyBorder="1"/>
    <xf numFmtId="0" fontId="8" fillId="0" borderId="16" xfId="0" applyFont="1" applyBorder="1" applyAlignment="1">
      <alignment horizontal="right" vertical="top" wrapText="1"/>
    </xf>
    <xf numFmtId="0" fontId="14" fillId="0" borderId="20" xfId="0" applyFont="1" applyBorder="1" applyAlignment="1">
      <alignment vertical="center" wrapText="1"/>
    </xf>
    <xf numFmtId="0" fontId="24" fillId="8" borderId="23" xfId="0" applyFont="1" applyFill="1" applyBorder="1" applyAlignment="1">
      <alignment vertical="center"/>
    </xf>
    <xf numFmtId="0" fontId="4" fillId="8" borderId="24" xfId="0" applyFont="1" applyFill="1" applyBorder="1"/>
    <xf numFmtId="0" fontId="4" fillId="8" borderId="25" xfId="0" applyFont="1" applyFill="1" applyBorder="1"/>
    <xf numFmtId="164" fontId="3" fillId="0" borderId="22" xfId="0" applyNumberFormat="1" applyFont="1" applyBorder="1" applyAlignment="1">
      <alignment horizontal="right" vertical="center"/>
    </xf>
    <xf numFmtId="164" fontId="3" fillId="0" borderId="22" xfId="0" applyNumberFormat="1" applyFont="1" applyBorder="1" applyAlignment="1">
      <alignment vertical="center"/>
    </xf>
    <xf numFmtId="0" fontId="3" fillId="0" borderId="22" xfId="0" applyFont="1" applyBorder="1" applyAlignment="1">
      <alignment vertical="center"/>
    </xf>
    <xf numFmtId="164" fontId="3" fillId="0" borderId="20" xfId="0" applyNumberFormat="1" applyFont="1" applyBorder="1" applyAlignment="1">
      <alignment vertical="center"/>
    </xf>
    <xf numFmtId="0" fontId="3" fillId="0" borderId="0" xfId="0" applyFont="1" applyAlignment="1">
      <alignment horizontal="right" vertical="center"/>
    </xf>
    <xf numFmtId="164" fontId="3" fillId="0" borderId="0" xfId="0" applyNumberFormat="1" applyFont="1" applyAlignment="1">
      <alignment horizontal="right" vertical="center"/>
    </xf>
    <xf numFmtId="5" fontId="8" fillId="0" borderId="1" xfId="4" applyNumberFormat="1" applyFont="1" applyBorder="1" applyAlignment="1">
      <alignment horizontal="right" vertical="center"/>
    </xf>
    <xf numFmtId="5" fontId="8" fillId="5" borderId="10" xfId="4" applyNumberFormat="1" applyFont="1" applyFill="1" applyBorder="1" applyAlignment="1">
      <alignment vertical="center"/>
    </xf>
    <xf numFmtId="9" fontId="10" fillId="3" borderId="0" xfId="0" applyNumberFormat="1" applyFont="1" applyFill="1" applyAlignment="1">
      <alignment horizontal="center" vertical="center" wrapText="1"/>
    </xf>
    <xf numFmtId="9" fontId="10" fillId="0" borderId="0" xfId="0" applyNumberFormat="1" applyFont="1" applyAlignment="1">
      <alignment horizontal="center" vertical="center" wrapText="1"/>
    </xf>
    <xf numFmtId="0" fontId="14" fillId="0" borderId="2" xfId="0" applyFont="1" applyBorder="1" applyAlignment="1">
      <alignment horizontal="center" vertical="center" wrapText="1"/>
    </xf>
    <xf numFmtId="0" fontId="3" fillId="0" borderId="0" xfId="0" applyFont="1" applyAlignment="1">
      <alignment horizontal="center" vertical="center"/>
    </xf>
    <xf numFmtId="9" fontId="3" fillId="0" borderId="1" xfId="0" applyNumberFormat="1" applyFont="1" applyBorder="1" applyAlignment="1">
      <alignment horizontal="center" vertical="center"/>
    </xf>
    <xf numFmtId="0" fontId="8" fillId="0" borderId="4" xfId="0" applyFont="1" applyBorder="1" applyAlignment="1">
      <alignment horizontal="center" vertical="center" wrapText="1"/>
    </xf>
    <xf numFmtId="0" fontId="6" fillId="0" borderId="26" xfId="0" applyFont="1" applyBorder="1" applyAlignment="1">
      <alignment vertical="center"/>
    </xf>
    <xf numFmtId="164" fontId="7" fillId="3" borderId="21" xfId="1" applyNumberFormat="1" applyFont="1" applyFill="1" applyBorder="1" applyAlignment="1">
      <alignment horizontal="left"/>
    </xf>
    <xf numFmtId="0" fontId="3" fillId="0" borderId="27" xfId="0" applyFont="1" applyBorder="1"/>
    <xf numFmtId="0" fontId="3" fillId="0" borderId="28" xfId="0" applyFont="1" applyBorder="1" applyAlignment="1">
      <alignment horizontal="left" vertical="center" indent="1"/>
    </xf>
    <xf numFmtId="0" fontId="3" fillId="0" borderId="0" xfId="0" applyFont="1" applyAlignment="1">
      <alignment horizontal="left"/>
    </xf>
    <xf numFmtId="0" fontId="3" fillId="0" borderId="29" xfId="0" applyFont="1" applyBorder="1"/>
    <xf numFmtId="0" fontId="8" fillId="0" borderId="28" xfId="0" applyFont="1" applyBorder="1" applyAlignment="1">
      <alignment horizontal="left" vertical="center" indent="1"/>
    </xf>
    <xf numFmtId="164" fontId="3" fillId="0" borderId="0" xfId="0" applyNumberFormat="1" applyFont="1"/>
    <xf numFmtId="164" fontId="7" fillId="3" borderId="0" xfId="1" applyNumberFormat="1" applyFont="1" applyFill="1" applyBorder="1" applyAlignment="1">
      <alignment horizontal="left"/>
    </xf>
    <xf numFmtId="0" fontId="3" fillId="3" borderId="0" xfId="0" applyFont="1" applyFill="1"/>
    <xf numFmtId="5" fontId="7" fillId="3" borderId="0" xfId="4" applyNumberFormat="1" applyFont="1" applyFill="1" applyBorder="1" applyAlignment="1">
      <alignment horizontal="right"/>
    </xf>
    <xf numFmtId="164" fontId="7" fillId="3" borderId="0" xfId="1" applyNumberFormat="1" applyFont="1" applyFill="1" applyBorder="1" applyAlignment="1">
      <alignment horizontal="right"/>
    </xf>
    <xf numFmtId="0" fontId="20" fillId="3" borderId="0" xfId="0" applyFont="1" applyFill="1"/>
    <xf numFmtId="0" fontId="23" fillId="0" borderId="0" xfId="0" applyFont="1"/>
    <xf numFmtId="0" fontId="8" fillId="0" borderId="30" xfId="0" applyFont="1" applyBorder="1" applyAlignment="1">
      <alignment horizontal="left" vertical="center" indent="1"/>
    </xf>
    <xf numFmtId="0" fontId="3" fillId="0" borderId="28" xfId="0" applyFont="1" applyBorder="1" applyAlignment="1">
      <alignment horizontal="left" vertical="center" indent="2"/>
    </xf>
    <xf numFmtId="5" fontId="22" fillId="3" borderId="0" xfId="4" applyNumberFormat="1" applyFont="1" applyFill="1" applyBorder="1" applyAlignment="1">
      <alignment horizontal="right"/>
    </xf>
    <xf numFmtId="165" fontId="20" fillId="0" borderId="0" xfId="4" applyNumberFormat="1" applyFont="1" applyBorder="1"/>
    <xf numFmtId="0" fontId="8" fillId="0" borderId="28" xfId="0" applyFont="1" applyBorder="1"/>
    <xf numFmtId="0" fontId="3" fillId="0" borderId="28" xfId="0" applyFont="1" applyBorder="1"/>
    <xf numFmtId="0" fontId="3" fillId="0" borderId="17" xfId="0" applyFont="1" applyBorder="1"/>
    <xf numFmtId="0" fontId="3" fillId="0" borderId="19" xfId="0" applyFont="1" applyBorder="1"/>
    <xf numFmtId="0" fontId="3" fillId="0" borderId="31" xfId="0" applyFont="1" applyBorder="1"/>
    <xf numFmtId="0" fontId="3" fillId="0" borderId="9" xfId="0" applyFont="1" applyBorder="1"/>
    <xf numFmtId="0" fontId="28" fillId="0" borderId="0" xfId="3" applyFont="1"/>
    <xf numFmtId="0" fontId="28" fillId="0" borderId="0" xfId="3" applyFont="1" applyAlignment="1">
      <alignment horizontal="left" vertical="center" indent="1"/>
    </xf>
    <xf numFmtId="0" fontId="16" fillId="2" borderId="0" xfId="0" applyFont="1" applyFill="1" applyAlignment="1">
      <alignment horizontal="left" vertical="center" wrapText="1"/>
    </xf>
    <xf numFmtId="0" fontId="16" fillId="2" borderId="0" xfId="0" applyFont="1" applyFill="1" applyAlignment="1">
      <alignment horizontal="center" vertical="center"/>
    </xf>
    <xf numFmtId="0" fontId="3" fillId="0" borderId="15" xfId="0" applyFont="1" applyBorder="1" applyAlignment="1">
      <alignment vertical="center"/>
    </xf>
    <xf numFmtId="0" fontId="3" fillId="0" borderId="2" xfId="0" applyFont="1" applyBorder="1" applyAlignment="1">
      <alignment vertical="center"/>
    </xf>
    <xf numFmtId="0" fontId="29" fillId="2" borderId="0" xfId="0" applyFont="1" applyFill="1" applyAlignment="1">
      <alignment vertical="center"/>
    </xf>
    <xf numFmtId="0" fontId="30" fillId="0" borderId="3" xfId="0" applyFont="1" applyBorder="1" applyAlignment="1">
      <alignment horizontal="left" vertical="center" indent="1"/>
    </xf>
    <xf numFmtId="0" fontId="8" fillId="9" borderId="0" xfId="0" applyFont="1" applyFill="1"/>
    <xf numFmtId="0" fontId="8" fillId="0" borderId="0" xfId="0" applyFont="1" applyAlignment="1">
      <alignment horizontal="center"/>
    </xf>
    <xf numFmtId="0" fontId="3" fillId="3" borderId="21" xfId="0" applyFont="1" applyFill="1" applyBorder="1"/>
    <xf numFmtId="0" fontId="3" fillId="9" borderId="29" xfId="0" applyFont="1" applyFill="1" applyBorder="1"/>
    <xf numFmtId="0" fontId="10" fillId="0" borderId="0" xfId="0" applyFont="1"/>
    <xf numFmtId="0" fontId="7" fillId="3" borderId="0" xfId="1" applyNumberFormat="1" applyFont="1" applyFill="1" applyBorder="1" applyAlignment="1">
      <alignment horizontal="center"/>
    </xf>
    <xf numFmtId="0" fontId="31" fillId="0" borderId="0" xfId="0" applyFont="1"/>
    <xf numFmtId="0" fontId="32" fillId="0" borderId="0" xfId="3" applyFont="1"/>
    <xf numFmtId="0" fontId="3" fillId="3" borderId="29" xfId="0" applyFont="1" applyFill="1" applyBorder="1"/>
    <xf numFmtId="0" fontId="4" fillId="10" borderId="13" xfId="0" applyFont="1" applyFill="1" applyBorder="1"/>
    <xf numFmtId="0" fontId="16" fillId="10" borderId="13" xfId="0" applyFont="1" applyFill="1" applyBorder="1" applyAlignment="1">
      <alignment horizontal="center" vertical="center" wrapText="1"/>
    </xf>
    <xf numFmtId="0" fontId="8" fillId="0" borderId="3" xfId="0" applyFont="1" applyBorder="1" applyAlignment="1">
      <alignment horizontal="left" vertical="center"/>
    </xf>
    <xf numFmtId="9" fontId="3" fillId="0" borderId="13" xfId="0" applyNumberFormat="1" applyFont="1" applyBorder="1" applyAlignment="1">
      <alignment horizontal="center" vertical="center" wrapText="1"/>
    </xf>
    <xf numFmtId="0" fontId="3" fillId="0" borderId="13" xfId="0" applyFont="1" applyBorder="1" applyAlignment="1">
      <alignment horizontal="center" vertical="center" wrapText="1"/>
    </xf>
    <xf numFmtId="0" fontId="3" fillId="0" borderId="0" xfId="0" applyFont="1" applyAlignment="1">
      <alignment horizontal="left" vertical="center" indent="2"/>
    </xf>
    <xf numFmtId="0" fontId="3" fillId="0" borderId="0" xfId="0" quotePrefix="1" applyFont="1" applyAlignment="1">
      <alignment horizontal="left" vertical="center" indent="2"/>
    </xf>
    <xf numFmtId="0" fontId="8" fillId="0" borderId="0" xfId="0" applyFont="1" applyAlignment="1">
      <alignment horizontal="left" vertical="center" wrapText="1" indent="1"/>
    </xf>
    <xf numFmtId="0" fontId="33" fillId="5" borderId="0" xfId="0" applyFont="1" applyFill="1"/>
    <xf numFmtId="0" fontId="34" fillId="0" borderId="0" xfId="0" applyFont="1" applyAlignment="1">
      <alignment horizontal="left" indent="1"/>
    </xf>
    <xf numFmtId="0" fontId="33" fillId="0" borderId="0" xfId="0" applyFont="1"/>
    <xf numFmtId="0" fontId="35" fillId="0" borderId="28" xfId="0" applyFont="1" applyBorder="1"/>
    <xf numFmtId="0" fontId="36" fillId="0" borderId="0" xfId="0" applyFont="1"/>
    <xf numFmtId="0" fontId="15" fillId="0" borderId="0" xfId="0" applyFont="1" applyAlignment="1">
      <alignment horizontal="left" vertical="center" indent="1"/>
    </xf>
    <xf numFmtId="0" fontId="8" fillId="5" borderId="0" xfId="0" applyFont="1" applyFill="1" applyAlignment="1">
      <alignment horizontal="left" vertical="center" indent="1"/>
    </xf>
    <xf numFmtId="0" fontId="3" fillId="5" borderId="0" xfId="0" applyFont="1" applyFill="1" applyAlignment="1">
      <alignment horizontal="right"/>
    </xf>
    <xf numFmtId="9" fontId="3" fillId="5" borderId="0" xfId="0" applyNumberFormat="1" applyFont="1" applyFill="1" applyAlignment="1">
      <alignment horizontal="right"/>
    </xf>
    <xf numFmtId="5" fontId="8" fillId="5" borderId="0" xfId="4" applyNumberFormat="1" applyFont="1" applyFill="1" applyBorder="1" applyAlignment="1">
      <alignment horizontal="right"/>
    </xf>
    <xf numFmtId="0" fontId="3" fillId="0" borderId="26" xfId="0" applyFont="1" applyBorder="1"/>
    <xf numFmtId="0" fontId="38" fillId="0" borderId="0" xfId="0" applyFont="1"/>
    <xf numFmtId="0" fontId="39" fillId="0" borderId="0" xfId="0" applyFont="1" applyAlignment="1">
      <alignment horizontal="left" vertical="center" indent="1"/>
    </xf>
    <xf numFmtId="0" fontId="40" fillId="0" borderId="0" xfId="0" applyFont="1"/>
    <xf numFmtId="0" fontId="3" fillId="11" borderId="0" xfId="0" applyFont="1" applyFill="1"/>
    <xf numFmtId="0" fontId="0" fillId="0" borderId="0" xfId="0" applyAlignment="1">
      <alignment horizontal="left" vertical="center" indent="1"/>
    </xf>
    <xf numFmtId="0" fontId="41" fillId="0" borderId="0" xfId="0" applyFont="1"/>
    <xf numFmtId="0" fontId="41" fillId="0" borderId="21" xfId="0" applyFont="1" applyBorder="1"/>
    <xf numFmtId="0" fontId="42" fillId="0" borderId="0" xfId="0" applyFont="1"/>
    <xf numFmtId="0" fontId="45" fillId="0" borderId="0" xfId="0" applyFont="1"/>
    <xf numFmtId="0" fontId="44" fillId="0" borderId="0" xfId="0" applyFont="1"/>
    <xf numFmtId="0" fontId="2" fillId="0" borderId="0" xfId="3" applyAlignment="1">
      <alignment horizontal="left" vertical="center" indent="1"/>
    </xf>
    <xf numFmtId="0" fontId="46" fillId="0" borderId="0" xfId="0" applyFont="1" applyAlignment="1">
      <alignment vertical="center"/>
    </xf>
    <xf numFmtId="164" fontId="2" fillId="3" borderId="0" xfId="3" applyNumberFormat="1" applyFill="1" applyBorder="1" applyAlignment="1">
      <alignment horizontal="left"/>
    </xf>
    <xf numFmtId="0" fontId="47" fillId="0" borderId="0" xfId="0" applyFont="1"/>
    <xf numFmtId="0" fontId="3" fillId="0" borderId="14" xfId="0" applyFont="1" applyBorder="1" applyAlignment="1">
      <alignment vertical="center" wrapText="1"/>
    </xf>
    <xf numFmtId="0" fontId="3" fillId="0" borderId="6" xfId="0" applyFont="1" applyBorder="1" applyAlignment="1">
      <alignment vertical="center" wrapText="1"/>
    </xf>
    <xf numFmtId="0" fontId="3" fillId="0" borderId="8" xfId="0" applyFont="1" applyBorder="1" applyAlignment="1">
      <alignment vertical="center" wrapText="1"/>
    </xf>
    <xf numFmtId="0" fontId="3" fillId="0" borderId="2" xfId="0" applyFont="1" applyBorder="1" applyAlignment="1">
      <alignment horizontal="left" vertical="center" wrapText="1"/>
    </xf>
  </cellXfs>
  <cellStyles count="5">
    <cellStyle name="Comma" xfId="1" builtinId="3"/>
    <cellStyle name="Currency" xfId="4" builtinId="4"/>
    <cellStyle name="Hyperlink" xfId="3" builtinId="8"/>
    <cellStyle name="Normal" xfId="0" builtinId="0"/>
    <cellStyle name="Percent" xfId="2" builtinId="5"/>
  </cellStyles>
  <dxfs count="0"/>
  <tableStyles count="0" defaultTableStyle="TableStyleMedium2" defaultPivotStyle="PivotStyleLight16"/>
  <colors>
    <mruColors>
      <color rgb="FF0000FF"/>
      <color rgb="FF009900"/>
      <color rgb="FFFFFFCC"/>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_rels/drawing2.xml.rels><?xml version="1.0" encoding="UTF-8" standalone="yes"?>
<Relationships xmlns="http://schemas.openxmlformats.org/package/2006/relationships"><Relationship Id="rId1" Type="http://schemas.openxmlformats.org/officeDocument/2006/relationships/image" Target="../media/image3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xdr:from>
      <xdr:col>12</xdr:col>
      <xdr:colOff>919370</xdr:colOff>
      <xdr:row>1</xdr:row>
      <xdr:rowOff>19707</xdr:rowOff>
    </xdr:from>
    <xdr:to>
      <xdr:col>17</xdr:col>
      <xdr:colOff>248277</xdr:colOff>
      <xdr:row>1</xdr:row>
      <xdr:rowOff>566075</xdr:rowOff>
    </xdr:to>
    <xdr:sp macro="" textlink="">
      <xdr:nvSpPr>
        <xdr:cNvPr id="8" name="TextBox 3">
          <a:extLst>
            <a:ext uri="{FF2B5EF4-FFF2-40B4-BE49-F238E27FC236}">
              <a16:creationId xmlns:a16="http://schemas.microsoft.com/office/drawing/2014/main" id="{D1105A76-83C8-5E32-19B7-4B20C02B9D77}"/>
            </a:ext>
          </a:extLst>
        </xdr:cNvPr>
        <xdr:cNvSpPr txBox="1"/>
      </xdr:nvSpPr>
      <xdr:spPr>
        <a:xfrm>
          <a:off x="11355457" y="135664"/>
          <a:ext cx="3569603" cy="546368"/>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457200" rtl="0" eaLnBrk="1" fontAlgn="auto" latinLnBrk="0" hangingPunct="1">
            <a:lnSpc>
              <a:spcPct val="100000"/>
            </a:lnSpc>
            <a:spcBef>
              <a:spcPts val="0"/>
            </a:spcBef>
            <a:spcAft>
              <a:spcPts val="0"/>
            </a:spcAft>
            <a:buClrTx/>
            <a:buSzTx/>
            <a:buFontTx/>
            <a:buNone/>
            <a:tabLst/>
            <a:defRPr/>
          </a:pPr>
          <a:r>
            <a:rPr kumimoji="0" lang="en-AU" sz="1800" b="1" i="0" u="none" strike="noStrike" kern="1200" cap="none" spc="0" normalizeH="0" baseline="0">
              <a:ln>
                <a:noFill/>
              </a:ln>
              <a:solidFill>
                <a:prstClr val="white"/>
              </a:solidFill>
              <a:effectLst/>
              <a:uLnTx/>
              <a:uFillTx/>
              <a:latin typeface="Calibri"/>
              <a:ea typeface="+mn-ea"/>
              <a:cs typeface="+mn-cs"/>
            </a:rPr>
            <a:t>Private &amp; Confidential</a:t>
          </a:r>
          <a:br>
            <a:rPr kumimoji="0" lang="en-AU" sz="1800" b="0" i="0" u="none" strike="noStrike" kern="1200" cap="none" spc="0" normalizeH="0" baseline="0">
              <a:ln>
                <a:noFill/>
              </a:ln>
              <a:solidFill>
                <a:prstClr val="white"/>
              </a:solidFill>
              <a:effectLst/>
              <a:uLnTx/>
              <a:uFillTx/>
              <a:latin typeface="Calibri"/>
              <a:ea typeface="+mn-ea"/>
              <a:cs typeface="+mn-cs"/>
            </a:rPr>
          </a:br>
          <a:r>
            <a:rPr kumimoji="0" lang="en-AU" sz="1100" b="1" i="0" u="none" strike="noStrike" kern="1200" cap="none" spc="0" normalizeH="0" baseline="0">
              <a:ln>
                <a:noFill/>
              </a:ln>
              <a:solidFill>
                <a:prstClr val="white"/>
              </a:solidFill>
              <a:effectLst/>
              <a:uLnTx/>
              <a:uFillTx/>
              <a:latin typeface="Calibri"/>
              <a:ea typeface="+mn-ea"/>
              <a:cs typeface="+mn-cs"/>
            </a:rPr>
            <a:t>For Recipient Use Only – Not to be Distributed</a:t>
          </a:r>
          <a:endParaRPr kumimoji="0" lang="en-AU" sz="1100" b="0" i="0" u="none" strike="noStrike" kern="1200" cap="none" spc="0" normalizeH="0" baseline="0">
            <a:ln>
              <a:noFill/>
            </a:ln>
            <a:solidFill>
              <a:prstClr val="white"/>
            </a:solidFill>
            <a:effectLst/>
            <a:uLnTx/>
            <a:uFillTx/>
            <a:latin typeface="Calibri"/>
            <a:ea typeface="+mn-ea"/>
            <a:cs typeface="+mn-cs"/>
          </a:endParaRPr>
        </a:p>
      </xdr:txBody>
    </xdr:sp>
    <xdr:clientData/>
  </xdr:twoCellAnchor>
  <xdr:twoCellAnchor>
    <xdr:from>
      <xdr:col>1</xdr:col>
      <xdr:colOff>268941</xdr:colOff>
      <xdr:row>76</xdr:row>
      <xdr:rowOff>83345</xdr:rowOff>
    </xdr:from>
    <xdr:to>
      <xdr:col>7</xdr:col>
      <xdr:colOff>404813</xdr:colOff>
      <xdr:row>78</xdr:row>
      <xdr:rowOff>55620</xdr:rowOff>
    </xdr:to>
    <xdr:sp macro="" textlink="">
      <xdr:nvSpPr>
        <xdr:cNvPr id="16" name="TextBox 15">
          <a:extLst>
            <a:ext uri="{FF2B5EF4-FFF2-40B4-BE49-F238E27FC236}">
              <a16:creationId xmlns:a16="http://schemas.microsoft.com/office/drawing/2014/main" id="{EBF49742-0DA9-077D-7ADB-711AA4AC4167}"/>
            </a:ext>
          </a:extLst>
        </xdr:cNvPr>
        <xdr:cNvSpPr txBox="1"/>
      </xdr:nvSpPr>
      <xdr:spPr>
        <a:xfrm>
          <a:off x="526676" y="6100904"/>
          <a:ext cx="7274019" cy="42051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1400" b="1"/>
            <a:t>You are in your </a:t>
          </a:r>
          <a:r>
            <a:rPr lang="en-AU" sz="1400" b="1">
              <a:solidFill>
                <a:schemeClr val="dk1"/>
              </a:solidFill>
              <a:latin typeface="+mn-lt"/>
              <a:ea typeface="+mn-ea"/>
              <a:cs typeface="+mn-cs"/>
            </a:rPr>
            <a:t>wealth-building years</a:t>
          </a:r>
          <a:r>
            <a:rPr lang="en-AU" sz="1400"/>
            <a:t>. </a:t>
          </a:r>
          <a:r>
            <a:rPr lang="en-AU" sz="1100" b="1">
              <a:solidFill>
                <a:schemeClr val="dk1"/>
              </a:solidFill>
              <a:effectLst/>
              <a:latin typeface="+mn-lt"/>
              <a:ea typeface="+mn-ea"/>
              <a:cs typeface="+mn-cs"/>
            </a:rPr>
            <a:t>Qu: </a:t>
          </a:r>
          <a:r>
            <a:rPr lang="en-AU" sz="1400" b="1"/>
            <a:t>How much can</a:t>
          </a:r>
          <a:r>
            <a:rPr lang="en-AU" sz="1400" b="1" baseline="0"/>
            <a:t> you save and invest per month?</a:t>
          </a:r>
          <a:endParaRPr lang="en-AU" sz="1400" b="1"/>
        </a:p>
      </xdr:txBody>
    </xdr:sp>
    <xdr:clientData/>
  </xdr:twoCellAnchor>
  <xdr:twoCellAnchor>
    <xdr:from>
      <xdr:col>9</xdr:col>
      <xdr:colOff>84379</xdr:colOff>
      <xdr:row>122</xdr:row>
      <xdr:rowOff>178853</xdr:rowOff>
    </xdr:from>
    <xdr:to>
      <xdr:col>16</xdr:col>
      <xdr:colOff>68391</xdr:colOff>
      <xdr:row>125</xdr:row>
      <xdr:rowOff>131380</xdr:rowOff>
    </xdr:to>
    <xdr:sp macro="" textlink="">
      <xdr:nvSpPr>
        <xdr:cNvPr id="17" name="TextBox 16">
          <a:extLst>
            <a:ext uri="{FF2B5EF4-FFF2-40B4-BE49-F238E27FC236}">
              <a16:creationId xmlns:a16="http://schemas.microsoft.com/office/drawing/2014/main" id="{65BA2CB8-9B98-84E6-82FB-BF0F3755B0CE}"/>
            </a:ext>
          </a:extLst>
        </xdr:cNvPr>
        <xdr:cNvSpPr txBox="1"/>
      </xdr:nvSpPr>
      <xdr:spPr>
        <a:xfrm>
          <a:off x="9123276" y="8370353"/>
          <a:ext cx="5009270" cy="64883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AU" sz="1400" b="1">
              <a:solidFill>
                <a:schemeClr val="dk1"/>
              </a:solidFill>
              <a:latin typeface="+mn-lt"/>
              <a:ea typeface="+mn-ea"/>
              <a:cs typeface="+mn-cs"/>
            </a:rPr>
            <a:t>How do you do it? </a:t>
          </a:r>
        </a:p>
        <a:p>
          <a:pPr marL="0" indent="0"/>
          <a:r>
            <a:rPr lang="en-AU" sz="1400" b="1">
              <a:solidFill>
                <a:schemeClr val="dk1"/>
              </a:solidFill>
              <a:latin typeface="+mn-lt"/>
              <a:ea typeface="+mn-ea"/>
              <a:cs typeface="+mn-cs"/>
            </a:rPr>
            <a:t>Investment Platforms E.g. Pearler Account - covered below</a:t>
          </a:r>
        </a:p>
      </xdr:txBody>
    </xdr:sp>
    <xdr:clientData/>
  </xdr:twoCellAnchor>
  <xdr:twoCellAnchor>
    <xdr:from>
      <xdr:col>16</xdr:col>
      <xdr:colOff>574863</xdr:colOff>
      <xdr:row>0</xdr:row>
      <xdr:rowOff>82051</xdr:rowOff>
    </xdr:from>
    <xdr:to>
      <xdr:col>19</xdr:col>
      <xdr:colOff>43741</xdr:colOff>
      <xdr:row>1</xdr:row>
      <xdr:rowOff>409472</xdr:rowOff>
    </xdr:to>
    <xdr:sp macro="" textlink="">
      <xdr:nvSpPr>
        <xdr:cNvPr id="19" name="TextBox 18">
          <a:extLst>
            <a:ext uri="{FF2B5EF4-FFF2-40B4-BE49-F238E27FC236}">
              <a16:creationId xmlns:a16="http://schemas.microsoft.com/office/drawing/2014/main" id="{D1B0FA36-879B-2057-3F57-2EDE0A2EF80B}"/>
            </a:ext>
          </a:extLst>
        </xdr:cNvPr>
        <xdr:cNvSpPr txBox="1"/>
      </xdr:nvSpPr>
      <xdr:spPr>
        <a:xfrm>
          <a:off x="14638733" y="82051"/>
          <a:ext cx="1307617" cy="4433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100" b="1">
              <a:solidFill>
                <a:srgbClr val="FF0000"/>
              </a:solidFill>
            </a:rPr>
            <a:t>WORKING</a:t>
          </a:r>
        </a:p>
        <a:p>
          <a:pPr algn="ctr"/>
          <a:r>
            <a:rPr lang="en-AU" sz="1100" b="1">
              <a:solidFill>
                <a:srgbClr val="FF0000"/>
              </a:solidFill>
            </a:rPr>
            <a:t>DRAFT</a:t>
          </a:r>
        </a:p>
      </xdr:txBody>
    </xdr:sp>
    <xdr:clientData/>
  </xdr:twoCellAnchor>
  <xdr:twoCellAnchor>
    <xdr:from>
      <xdr:col>0</xdr:col>
      <xdr:colOff>199118</xdr:colOff>
      <xdr:row>417</xdr:row>
      <xdr:rowOff>228600</xdr:rowOff>
    </xdr:from>
    <xdr:to>
      <xdr:col>6</xdr:col>
      <xdr:colOff>57604</xdr:colOff>
      <xdr:row>419</xdr:row>
      <xdr:rowOff>122918</xdr:rowOff>
    </xdr:to>
    <xdr:sp macro="" textlink="">
      <xdr:nvSpPr>
        <xdr:cNvPr id="20" name="TextBox 19">
          <a:extLst>
            <a:ext uri="{FF2B5EF4-FFF2-40B4-BE49-F238E27FC236}">
              <a16:creationId xmlns:a16="http://schemas.microsoft.com/office/drawing/2014/main" id="{9BD7B8F0-9FAB-9181-25F9-AAF22014B881}"/>
            </a:ext>
          </a:extLst>
        </xdr:cNvPr>
        <xdr:cNvSpPr txBox="1"/>
      </xdr:nvSpPr>
      <xdr:spPr>
        <a:xfrm>
          <a:off x="199118" y="38769471"/>
          <a:ext cx="6183086" cy="351518"/>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marR="0" lvl="0" indent="0" defTabSz="914400" rtl="0" eaLnBrk="1" fontAlgn="auto" latinLnBrk="0" hangingPunct="1">
            <a:lnSpc>
              <a:spcPct val="100000"/>
            </a:lnSpc>
            <a:spcBef>
              <a:spcPts val="0"/>
            </a:spcBef>
            <a:spcAft>
              <a:spcPts val="0"/>
            </a:spcAft>
            <a:buClrTx/>
            <a:buSzTx/>
            <a:buFontTx/>
            <a:buNone/>
            <a:tabLst/>
            <a:defRPr/>
          </a:pPr>
          <a:r>
            <a:rPr lang="en-AU" sz="1400" b="1">
              <a:solidFill>
                <a:schemeClr val="dk1"/>
              </a:solidFill>
              <a:effectLst/>
              <a:latin typeface="+mn-lt"/>
              <a:ea typeface="+mn-ea"/>
              <a:cs typeface="+mn-cs"/>
            </a:rPr>
            <a:t>The hardest part? Is Doing Nothing and Letting Time Work for You.</a:t>
          </a:r>
          <a:endParaRPr lang="en-AU" sz="1400" b="1">
            <a:effectLst/>
          </a:endParaRPr>
        </a:p>
        <a:p>
          <a:endParaRPr lang="en-AU" sz="1100"/>
        </a:p>
      </xdr:txBody>
    </xdr:sp>
    <xdr:clientData/>
  </xdr:twoCellAnchor>
  <xdr:twoCellAnchor editAs="oneCell">
    <xdr:from>
      <xdr:col>6</xdr:col>
      <xdr:colOff>561738</xdr:colOff>
      <xdr:row>415</xdr:row>
      <xdr:rowOff>201386</xdr:rowOff>
    </xdr:from>
    <xdr:to>
      <xdr:col>10</xdr:col>
      <xdr:colOff>331729</xdr:colOff>
      <xdr:row>422</xdr:row>
      <xdr:rowOff>173778</xdr:rowOff>
    </xdr:to>
    <xdr:pic>
      <xdr:nvPicPr>
        <xdr:cNvPr id="9" name="Picture 8">
          <a:extLst>
            <a:ext uri="{FF2B5EF4-FFF2-40B4-BE49-F238E27FC236}">
              <a16:creationId xmlns:a16="http://schemas.microsoft.com/office/drawing/2014/main" id="{C166EA66-A5A5-6567-64F0-7960FE7D9191}"/>
            </a:ext>
          </a:extLst>
        </xdr:cNvPr>
        <xdr:cNvPicPr>
          <a:picLocks noChangeAspect="1"/>
        </xdr:cNvPicPr>
      </xdr:nvPicPr>
      <xdr:blipFill>
        <a:blip xmlns:r="http://schemas.openxmlformats.org/officeDocument/2006/relationships" r:embed="rId1"/>
        <a:stretch>
          <a:fillRect/>
        </a:stretch>
      </xdr:blipFill>
      <xdr:spPr>
        <a:xfrm>
          <a:off x="6886338" y="38285057"/>
          <a:ext cx="2714862" cy="1572591"/>
        </a:xfrm>
        <a:prstGeom prst="rect">
          <a:avLst/>
        </a:prstGeom>
      </xdr:spPr>
    </xdr:pic>
    <xdr:clientData/>
  </xdr:twoCellAnchor>
  <xdr:twoCellAnchor editAs="oneCell">
    <xdr:from>
      <xdr:col>13</xdr:col>
      <xdr:colOff>640193</xdr:colOff>
      <xdr:row>201</xdr:row>
      <xdr:rowOff>140606</xdr:rowOff>
    </xdr:from>
    <xdr:to>
      <xdr:col>15</xdr:col>
      <xdr:colOff>390739</xdr:colOff>
      <xdr:row>208</xdr:row>
      <xdr:rowOff>144523</xdr:rowOff>
    </xdr:to>
    <xdr:pic>
      <xdr:nvPicPr>
        <xdr:cNvPr id="23" name="Picture 22">
          <a:extLst>
            <a:ext uri="{FF2B5EF4-FFF2-40B4-BE49-F238E27FC236}">
              <a16:creationId xmlns:a16="http://schemas.microsoft.com/office/drawing/2014/main" id="{1788F8E1-7804-C793-924E-5DF6B4D5FD8E}"/>
            </a:ext>
          </a:extLst>
        </xdr:cNvPr>
        <xdr:cNvPicPr>
          <a:picLocks noChangeAspect="1"/>
        </xdr:cNvPicPr>
      </xdr:nvPicPr>
      <xdr:blipFill>
        <a:blip xmlns:r="http://schemas.openxmlformats.org/officeDocument/2006/relationships" r:embed="rId2"/>
        <a:srcRect t="1429" r="3" b="3"/>
        <a:stretch/>
      </xdr:blipFill>
      <xdr:spPr>
        <a:xfrm>
          <a:off x="12004503" y="21732796"/>
          <a:ext cx="1626701" cy="1678997"/>
        </a:xfrm>
        <a:prstGeom prst="rect">
          <a:avLst/>
        </a:prstGeom>
      </xdr:spPr>
    </xdr:pic>
    <xdr:clientData/>
  </xdr:twoCellAnchor>
  <xdr:twoCellAnchor>
    <xdr:from>
      <xdr:col>11</xdr:col>
      <xdr:colOff>256442</xdr:colOff>
      <xdr:row>416</xdr:row>
      <xdr:rowOff>21982</xdr:rowOff>
    </xdr:from>
    <xdr:to>
      <xdr:col>15</xdr:col>
      <xdr:colOff>332641</xdr:colOff>
      <xdr:row>421</xdr:row>
      <xdr:rowOff>168520</xdr:rowOff>
    </xdr:to>
    <xdr:grpSp>
      <xdr:nvGrpSpPr>
        <xdr:cNvPr id="24" name="Group 23">
          <a:extLst>
            <a:ext uri="{FF2B5EF4-FFF2-40B4-BE49-F238E27FC236}">
              <a16:creationId xmlns:a16="http://schemas.microsoft.com/office/drawing/2014/main" id="{8511B247-AE83-A75C-0B90-15A40818D90A}"/>
            </a:ext>
          </a:extLst>
        </xdr:cNvPr>
        <xdr:cNvGrpSpPr/>
      </xdr:nvGrpSpPr>
      <xdr:grpSpPr>
        <a:xfrm>
          <a:off x="10701097" y="91461982"/>
          <a:ext cx="3196458" cy="1296107"/>
          <a:chOff x="0" y="1374061"/>
          <a:chExt cx="7886700" cy="1287877"/>
        </a:xfrm>
      </xdr:grpSpPr>
      <xdr:sp macro="" textlink="">
        <xdr:nvSpPr>
          <xdr:cNvPr id="25" name="Rectangle: Rounded Corners 24">
            <a:extLst>
              <a:ext uri="{FF2B5EF4-FFF2-40B4-BE49-F238E27FC236}">
                <a16:creationId xmlns:a16="http://schemas.microsoft.com/office/drawing/2014/main" id="{36D9B4B9-68D3-7C11-E05D-0B3EA46862AA}"/>
              </a:ext>
            </a:extLst>
          </xdr:cNvPr>
          <xdr:cNvSpPr/>
        </xdr:nvSpPr>
        <xdr:spPr>
          <a:xfrm>
            <a:off x="0" y="1374061"/>
            <a:ext cx="7886700" cy="1287877"/>
          </a:xfrm>
          <a:prstGeom prst="roundRect">
            <a:avLst/>
          </a:prstGeom>
        </xdr:spPr>
        <xdr:style>
          <a:lnRef idx="2">
            <a:schemeClr val="lt1">
              <a:hueOff val="0"/>
              <a:satOff val="0"/>
              <a:lumOff val="0"/>
              <a:alphaOff val="0"/>
            </a:schemeClr>
          </a:lnRef>
          <a:fillRef idx="1">
            <a:schemeClr val="accent5">
              <a:hueOff val="-3311292"/>
              <a:satOff val="13270"/>
              <a:lumOff val="2876"/>
              <a:alphaOff val="0"/>
            </a:schemeClr>
          </a:fillRef>
          <a:effectRef idx="0">
            <a:schemeClr val="accent5">
              <a:hueOff val="-3311292"/>
              <a:satOff val="13270"/>
              <a:lumOff val="2876"/>
              <a:alphaOff val="0"/>
            </a:schemeClr>
          </a:effectRef>
          <a:fontRef idx="minor">
            <a:schemeClr val="lt1"/>
          </a:fontRef>
        </xdr:style>
      </xdr:sp>
      <xdr:sp macro="" textlink="">
        <xdr:nvSpPr>
          <xdr:cNvPr id="26" name="Rectangle: Rounded Corners 4">
            <a:extLst>
              <a:ext uri="{FF2B5EF4-FFF2-40B4-BE49-F238E27FC236}">
                <a16:creationId xmlns:a16="http://schemas.microsoft.com/office/drawing/2014/main" id="{E458E248-F26F-70B2-E634-E320ACA6E871}"/>
              </a:ext>
            </a:extLst>
          </xdr:cNvPr>
          <xdr:cNvSpPr txBox="1"/>
        </xdr:nvSpPr>
        <xdr:spPr>
          <a:xfrm>
            <a:off x="62869" y="1436930"/>
            <a:ext cx="7760962" cy="1162139"/>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83820" tIns="83820" rIns="83820" bIns="83820" numCol="1" spcCol="1270" anchor="ctr" anchorCtr="0">
            <a:noAutofit/>
          </a:bodyPr>
          <a:lstStyle/>
          <a:p>
            <a:pPr marL="0" lvl="0" indent="0" algn="l" defTabSz="977900">
              <a:lnSpc>
                <a:spcPct val="90000"/>
              </a:lnSpc>
              <a:spcBef>
                <a:spcPct val="0"/>
              </a:spcBef>
              <a:spcAft>
                <a:spcPct val="35000"/>
              </a:spcAft>
              <a:buNone/>
            </a:pPr>
            <a:r>
              <a:rPr lang="en-AU" sz="1400" b="1" kern="1200"/>
              <a:t>Avoid 'Shiny Object Syndrome’ </a:t>
            </a:r>
            <a:r>
              <a:rPr lang="en-AU" sz="1400" kern="1200"/>
              <a:t>- Stick to a few solid investments instead of chasing the next 'hot' trend.</a:t>
            </a:r>
          </a:p>
        </xdr:txBody>
      </xdr:sp>
    </xdr:grpSp>
    <xdr:clientData/>
  </xdr:twoCellAnchor>
  <xdr:twoCellAnchor>
    <xdr:from>
      <xdr:col>1</xdr:col>
      <xdr:colOff>41413</xdr:colOff>
      <xdr:row>164</xdr:row>
      <xdr:rowOff>198783</xdr:rowOff>
    </xdr:from>
    <xdr:to>
      <xdr:col>7</xdr:col>
      <xdr:colOff>720587</xdr:colOff>
      <xdr:row>166</xdr:row>
      <xdr:rowOff>91109</xdr:rowOff>
    </xdr:to>
    <xdr:sp macro="" textlink="">
      <xdr:nvSpPr>
        <xdr:cNvPr id="29" name="TextBox 28">
          <a:extLst>
            <a:ext uri="{FF2B5EF4-FFF2-40B4-BE49-F238E27FC236}">
              <a16:creationId xmlns:a16="http://schemas.microsoft.com/office/drawing/2014/main" id="{701DA69F-DCF1-3E6F-D452-A38B6F23E33A}"/>
            </a:ext>
          </a:extLst>
        </xdr:cNvPr>
        <xdr:cNvSpPr txBox="1"/>
      </xdr:nvSpPr>
      <xdr:spPr>
        <a:xfrm>
          <a:off x="298174" y="21932348"/>
          <a:ext cx="7827065" cy="356152"/>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1800" b="1"/>
            <a:t>GROWTH</a:t>
          </a:r>
        </a:p>
      </xdr:txBody>
    </xdr:sp>
    <xdr:clientData/>
  </xdr:twoCellAnchor>
  <xdr:twoCellAnchor>
    <xdr:from>
      <xdr:col>8</xdr:col>
      <xdr:colOff>505239</xdr:colOff>
      <xdr:row>164</xdr:row>
      <xdr:rowOff>215348</xdr:rowOff>
    </xdr:from>
    <xdr:to>
      <xdr:col>19</xdr:col>
      <xdr:colOff>604630</xdr:colOff>
      <xdr:row>166</xdr:row>
      <xdr:rowOff>107674</xdr:rowOff>
    </xdr:to>
    <xdr:sp macro="" textlink="">
      <xdr:nvSpPr>
        <xdr:cNvPr id="30" name="TextBox 29">
          <a:extLst>
            <a:ext uri="{FF2B5EF4-FFF2-40B4-BE49-F238E27FC236}">
              <a16:creationId xmlns:a16="http://schemas.microsoft.com/office/drawing/2014/main" id="{85BF1E66-10D6-C45B-2336-2E12566A319A}"/>
            </a:ext>
          </a:extLst>
        </xdr:cNvPr>
        <xdr:cNvSpPr txBox="1"/>
      </xdr:nvSpPr>
      <xdr:spPr>
        <a:xfrm>
          <a:off x="8680174" y="21948913"/>
          <a:ext cx="7827065" cy="356152"/>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1800" b="1"/>
            <a:t>DEFENSIVE</a:t>
          </a:r>
        </a:p>
      </xdr:txBody>
    </xdr:sp>
    <xdr:clientData/>
  </xdr:twoCellAnchor>
  <xdr:twoCellAnchor>
    <xdr:from>
      <xdr:col>1</xdr:col>
      <xdr:colOff>41413</xdr:colOff>
      <xdr:row>211</xdr:row>
      <xdr:rowOff>99391</xdr:rowOff>
    </xdr:from>
    <xdr:to>
      <xdr:col>5</xdr:col>
      <xdr:colOff>488674</xdr:colOff>
      <xdr:row>227</xdr:row>
      <xdr:rowOff>41413</xdr:rowOff>
    </xdr:to>
    <xdr:sp macro="" textlink="">
      <xdr:nvSpPr>
        <xdr:cNvPr id="38" name="TextBox 37">
          <a:extLst>
            <a:ext uri="{FF2B5EF4-FFF2-40B4-BE49-F238E27FC236}">
              <a16:creationId xmlns:a16="http://schemas.microsoft.com/office/drawing/2014/main" id="{1633C83A-6555-BEE2-B8E6-FB1DEC616F5A}"/>
            </a:ext>
          </a:extLst>
        </xdr:cNvPr>
        <xdr:cNvSpPr txBox="1"/>
      </xdr:nvSpPr>
      <xdr:spPr>
        <a:xfrm>
          <a:off x="298174" y="28591565"/>
          <a:ext cx="5930348" cy="3652631"/>
        </a:xfrm>
        <a:prstGeom prst="rect">
          <a:avLst/>
        </a:prstGeom>
        <a:noFill/>
        <a:ln w="9525" cmpd="sng">
          <a:solidFill>
            <a:schemeClr val="lt1">
              <a:shade val="50000"/>
            </a:schemeClr>
          </a:solidFill>
        </a:ln>
        <a:effectLst>
          <a:glow rad="127000">
            <a:schemeClr val="accent3">
              <a:lumMod val="60000"/>
              <a:lumOff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U" sz="1100"/>
        </a:p>
      </xdr:txBody>
    </xdr:sp>
    <xdr:clientData/>
  </xdr:twoCellAnchor>
  <xdr:twoCellAnchor>
    <xdr:from>
      <xdr:col>7</xdr:col>
      <xdr:colOff>207065</xdr:colOff>
      <xdr:row>211</xdr:row>
      <xdr:rowOff>107674</xdr:rowOff>
    </xdr:from>
    <xdr:to>
      <xdr:col>15</xdr:col>
      <xdr:colOff>381000</xdr:colOff>
      <xdr:row>227</xdr:row>
      <xdr:rowOff>49696</xdr:rowOff>
    </xdr:to>
    <xdr:sp macro="" textlink="">
      <xdr:nvSpPr>
        <xdr:cNvPr id="39" name="TextBox 38">
          <a:extLst>
            <a:ext uri="{FF2B5EF4-FFF2-40B4-BE49-F238E27FC236}">
              <a16:creationId xmlns:a16="http://schemas.microsoft.com/office/drawing/2014/main" id="{181C8D2C-C2E1-36F8-9331-9B01BAAC2F0D}"/>
            </a:ext>
          </a:extLst>
        </xdr:cNvPr>
        <xdr:cNvSpPr txBox="1"/>
      </xdr:nvSpPr>
      <xdr:spPr>
        <a:xfrm>
          <a:off x="7611717" y="28599848"/>
          <a:ext cx="5930348" cy="3652631"/>
        </a:xfrm>
        <a:prstGeom prst="rect">
          <a:avLst/>
        </a:prstGeom>
        <a:noFill/>
        <a:ln w="9525" cmpd="sng">
          <a:solidFill>
            <a:schemeClr val="lt1">
              <a:shade val="50000"/>
            </a:schemeClr>
          </a:solidFill>
        </a:ln>
        <a:effectLst>
          <a:glow rad="127000">
            <a:schemeClr val="accent3">
              <a:lumMod val="60000"/>
              <a:lumOff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U" sz="1100"/>
        </a:p>
      </xdr:txBody>
    </xdr:sp>
    <xdr:clientData/>
  </xdr:twoCellAnchor>
  <xdr:twoCellAnchor>
    <xdr:from>
      <xdr:col>1</xdr:col>
      <xdr:colOff>8283</xdr:colOff>
      <xdr:row>229</xdr:row>
      <xdr:rowOff>215348</xdr:rowOff>
    </xdr:from>
    <xdr:to>
      <xdr:col>5</xdr:col>
      <xdr:colOff>455544</xdr:colOff>
      <xdr:row>245</xdr:row>
      <xdr:rowOff>157370</xdr:rowOff>
    </xdr:to>
    <xdr:sp macro="" textlink="">
      <xdr:nvSpPr>
        <xdr:cNvPr id="40" name="TextBox 39">
          <a:extLst>
            <a:ext uri="{FF2B5EF4-FFF2-40B4-BE49-F238E27FC236}">
              <a16:creationId xmlns:a16="http://schemas.microsoft.com/office/drawing/2014/main" id="{0FD429E2-28BC-EDCD-4F87-5D945473A044}"/>
            </a:ext>
          </a:extLst>
        </xdr:cNvPr>
        <xdr:cNvSpPr txBox="1"/>
      </xdr:nvSpPr>
      <xdr:spPr>
        <a:xfrm>
          <a:off x="265044" y="32915087"/>
          <a:ext cx="5930348" cy="3652631"/>
        </a:xfrm>
        <a:prstGeom prst="rect">
          <a:avLst/>
        </a:prstGeom>
        <a:noFill/>
        <a:ln w="9525" cmpd="sng">
          <a:solidFill>
            <a:schemeClr val="lt1">
              <a:shade val="50000"/>
            </a:schemeClr>
          </a:solidFill>
        </a:ln>
        <a:effectLst>
          <a:glow rad="127000">
            <a:schemeClr val="accent3">
              <a:lumMod val="60000"/>
              <a:lumOff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U" sz="1100"/>
        </a:p>
      </xdr:txBody>
    </xdr:sp>
    <xdr:clientData/>
  </xdr:twoCellAnchor>
  <xdr:twoCellAnchor>
    <xdr:from>
      <xdr:col>7</xdr:col>
      <xdr:colOff>173935</xdr:colOff>
      <xdr:row>229</xdr:row>
      <xdr:rowOff>223631</xdr:rowOff>
    </xdr:from>
    <xdr:to>
      <xdr:col>15</xdr:col>
      <xdr:colOff>347870</xdr:colOff>
      <xdr:row>245</xdr:row>
      <xdr:rowOff>165653</xdr:rowOff>
    </xdr:to>
    <xdr:sp macro="" textlink="">
      <xdr:nvSpPr>
        <xdr:cNvPr id="41" name="TextBox 40">
          <a:extLst>
            <a:ext uri="{FF2B5EF4-FFF2-40B4-BE49-F238E27FC236}">
              <a16:creationId xmlns:a16="http://schemas.microsoft.com/office/drawing/2014/main" id="{AF53E652-6D3B-F017-3AE6-6DEA30011349}"/>
            </a:ext>
          </a:extLst>
        </xdr:cNvPr>
        <xdr:cNvSpPr txBox="1"/>
      </xdr:nvSpPr>
      <xdr:spPr>
        <a:xfrm>
          <a:off x="7578587" y="32923370"/>
          <a:ext cx="5930348" cy="3652631"/>
        </a:xfrm>
        <a:prstGeom prst="rect">
          <a:avLst/>
        </a:prstGeom>
        <a:noFill/>
        <a:ln w="9525" cmpd="sng">
          <a:solidFill>
            <a:schemeClr val="lt1">
              <a:shade val="50000"/>
            </a:schemeClr>
          </a:solidFill>
        </a:ln>
        <a:effectLst>
          <a:glow rad="127000">
            <a:schemeClr val="accent3">
              <a:lumMod val="60000"/>
              <a:lumOff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U" sz="1100"/>
        </a:p>
      </xdr:txBody>
    </xdr:sp>
    <xdr:clientData/>
  </xdr:twoCellAnchor>
  <xdr:twoCellAnchor editAs="oneCell">
    <xdr:from>
      <xdr:col>1</xdr:col>
      <xdr:colOff>132522</xdr:colOff>
      <xdr:row>211</xdr:row>
      <xdr:rowOff>171204</xdr:rowOff>
    </xdr:from>
    <xdr:to>
      <xdr:col>5</xdr:col>
      <xdr:colOff>389283</xdr:colOff>
      <xdr:row>226</xdr:row>
      <xdr:rowOff>123874</xdr:rowOff>
    </xdr:to>
    <xdr:pic>
      <xdr:nvPicPr>
        <xdr:cNvPr id="44" name="Picture 43">
          <a:extLst>
            <a:ext uri="{FF2B5EF4-FFF2-40B4-BE49-F238E27FC236}">
              <a16:creationId xmlns:a16="http://schemas.microsoft.com/office/drawing/2014/main" id="{1D730294-957F-33F5-CE32-C3A6BCCCE425}"/>
            </a:ext>
          </a:extLst>
        </xdr:cNvPr>
        <xdr:cNvPicPr>
          <a:picLocks noChangeAspect="1"/>
        </xdr:cNvPicPr>
      </xdr:nvPicPr>
      <xdr:blipFill>
        <a:blip xmlns:r="http://schemas.openxmlformats.org/officeDocument/2006/relationships" r:embed="rId3"/>
        <a:stretch>
          <a:fillRect/>
        </a:stretch>
      </xdr:blipFill>
      <xdr:spPr>
        <a:xfrm>
          <a:off x="389283" y="28663378"/>
          <a:ext cx="5739848" cy="3431368"/>
        </a:xfrm>
        <a:prstGeom prst="rect">
          <a:avLst/>
        </a:prstGeom>
      </xdr:spPr>
    </xdr:pic>
    <xdr:clientData/>
  </xdr:twoCellAnchor>
  <xdr:twoCellAnchor editAs="oneCell">
    <xdr:from>
      <xdr:col>1</xdr:col>
      <xdr:colOff>41969</xdr:colOff>
      <xdr:row>230</xdr:row>
      <xdr:rowOff>74544</xdr:rowOff>
    </xdr:from>
    <xdr:to>
      <xdr:col>5</xdr:col>
      <xdr:colOff>370280</xdr:colOff>
      <xdr:row>245</xdr:row>
      <xdr:rowOff>74545</xdr:rowOff>
    </xdr:to>
    <xdr:pic>
      <xdr:nvPicPr>
        <xdr:cNvPr id="47" name="Picture 46">
          <a:extLst>
            <a:ext uri="{FF2B5EF4-FFF2-40B4-BE49-F238E27FC236}">
              <a16:creationId xmlns:a16="http://schemas.microsoft.com/office/drawing/2014/main" id="{D6F0517E-9B24-866C-8D60-A7AF69FB4EAC}"/>
            </a:ext>
          </a:extLst>
        </xdr:cNvPr>
        <xdr:cNvPicPr>
          <a:picLocks noChangeAspect="1"/>
        </xdr:cNvPicPr>
      </xdr:nvPicPr>
      <xdr:blipFill>
        <a:blip xmlns:r="http://schemas.openxmlformats.org/officeDocument/2006/relationships" r:embed="rId4"/>
        <a:stretch>
          <a:fillRect/>
        </a:stretch>
      </xdr:blipFill>
      <xdr:spPr>
        <a:xfrm>
          <a:off x="298730" y="33006196"/>
          <a:ext cx="5811398" cy="3478695"/>
        </a:xfrm>
        <a:prstGeom prst="rect">
          <a:avLst/>
        </a:prstGeom>
      </xdr:spPr>
    </xdr:pic>
    <xdr:clientData/>
  </xdr:twoCellAnchor>
  <xdr:twoCellAnchor>
    <xdr:from>
      <xdr:col>0</xdr:col>
      <xdr:colOff>223631</xdr:colOff>
      <xdr:row>551</xdr:row>
      <xdr:rowOff>74542</xdr:rowOff>
    </xdr:from>
    <xdr:to>
      <xdr:col>14</xdr:col>
      <xdr:colOff>781188</xdr:colOff>
      <xdr:row>584</xdr:row>
      <xdr:rowOff>137948</xdr:rowOff>
    </xdr:to>
    <xdr:grpSp>
      <xdr:nvGrpSpPr>
        <xdr:cNvPr id="12" name="Group 11">
          <a:extLst>
            <a:ext uri="{FF2B5EF4-FFF2-40B4-BE49-F238E27FC236}">
              <a16:creationId xmlns:a16="http://schemas.microsoft.com/office/drawing/2014/main" id="{E7B923AE-1688-799C-25DA-C4D89EEF1DE3}"/>
            </a:ext>
          </a:extLst>
        </xdr:cNvPr>
        <xdr:cNvGrpSpPr/>
      </xdr:nvGrpSpPr>
      <xdr:grpSpPr>
        <a:xfrm>
          <a:off x="223631" y="115570094"/>
          <a:ext cx="13235660" cy="7650561"/>
          <a:chOff x="223631" y="79861197"/>
          <a:chExt cx="13038591" cy="7650561"/>
        </a:xfrm>
      </xdr:grpSpPr>
      <xdr:pic>
        <xdr:nvPicPr>
          <xdr:cNvPr id="5" name="Picture 4">
            <a:extLst>
              <a:ext uri="{FF2B5EF4-FFF2-40B4-BE49-F238E27FC236}">
                <a16:creationId xmlns:a16="http://schemas.microsoft.com/office/drawing/2014/main" id="{5010D79D-F8AB-1B99-0A08-D4CF93555400}"/>
              </a:ext>
            </a:extLst>
          </xdr:cNvPr>
          <xdr:cNvPicPr>
            <a:picLocks noChangeAspect="1"/>
          </xdr:cNvPicPr>
        </xdr:nvPicPr>
        <xdr:blipFill>
          <a:blip xmlns:r="http://schemas.openxmlformats.org/officeDocument/2006/relationships" r:embed="rId5"/>
          <a:stretch>
            <a:fillRect/>
          </a:stretch>
        </xdr:blipFill>
        <xdr:spPr>
          <a:xfrm>
            <a:off x="223631" y="79861197"/>
            <a:ext cx="13038591" cy="7650561"/>
          </a:xfrm>
          <a:prstGeom prst="rect">
            <a:avLst/>
          </a:prstGeom>
        </xdr:spPr>
      </xdr:pic>
      <xdr:sp macro="" textlink="">
        <xdr:nvSpPr>
          <xdr:cNvPr id="6" name="TextBox 5">
            <a:extLst>
              <a:ext uri="{FF2B5EF4-FFF2-40B4-BE49-F238E27FC236}">
                <a16:creationId xmlns:a16="http://schemas.microsoft.com/office/drawing/2014/main" id="{5944EDA3-218F-044B-EA50-596B16FCEFFA}"/>
              </a:ext>
            </a:extLst>
          </xdr:cNvPr>
          <xdr:cNvSpPr txBox="1"/>
        </xdr:nvSpPr>
        <xdr:spPr>
          <a:xfrm>
            <a:off x="1614537" y="80200500"/>
            <a:ext cx="753718" cy="602346"/>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U" sz="1100"/>
          </a:p>
        </xdr:txBody>
      </xdr:sp>
    </xdr:grpSp>
    <xdr:clientData/>
  </xdr:twoCellAnchor>
  <xdr:twoCellAnchor editAs="oneCell">
    <xdr:from>
      <xdr:col>1</xdr:col>
      <xdr:colOff>92227</xdr:colOff>
      <xdr:row>211</xdr:row>
      <xdr:rowOff>144518</xdr:rowOff>
    </xdr:from>
    <xdr:to>
      <xdr:col>5</xdr:col>
      <xdr:colOff>362080</xdr:colOff>
      <xdr:row>226</xdr:row>
      <xdr:rowOff>137948</xdr:rowOff>
    </xdr:to>
    <xdr:pic>
      <xdr:nvPicPr>
        <xdr:cNvPr id="4" name="Picture 3">
          <a:extLst>
            <a:ext uri="{FF2B5EF4-FFF2-40B4-BE49-F238E27FC236}">
              <a16:creationId xmlns:a16="http://schemas.microsoft.com/office/drawing/2014/main" id="{B8C4CAE9-AD0D-3C0B-AE5D-8FAAD95EA0E1}"/>
            </a:ext>
          </a:extLst>
        </xdr:cNvPr>
        <xdr:cNvPicPr>
          <a:picLocks noChangeAspect="1"/>
        </xdr:cNvPicPr>
      </xdr:nvPicPr>
      <xdr:blipFill>
        <a:blip xmlns:r="http://schemas.openxmlformats.org/officeDocument/2006/relationships" r:embed="rId6"/>
        <a:stretch>
          <a:fillRect/>
        </a:stretch>
      </xdr:blipFill>
      <xdr:spPr>
        <a:xfrm>
          <a:off x="348417" y="24062121"/>
          <a:ext cx="5748370" cy="3442138"/>
        </a:xfrm>
        <a:prstGeom prst="rect">
          <a:avLst/>
        </a:prstGeom>
      </xdr:spPr>
    </xdr:pic>
    <xdr:clientData/>
  </xdr:twoCellAnchor>
  <xdr:twoCellAnchor editAs="oneCell">
    <xdr:from>
      <xdr:col>7</xdr:col>
      <xdr:colOff>332506</xdr:colOff>
      <xdr:row>211</xdr:row>
      <xdr:rowOff>170793</xdr:rowOff>
    </xdr:from>
    <xdr:to>
      <xdr:col>15</xdr:col>
      <xdr:colOff>120512</xdr:colOff>
      <xdr:row>226</xdr:row>
      <xdr:rowOff>177362</xdr:rowOff>
    </xdr:to>
    <xdr:pic>
      <xdr:nvPicPr>
        <xdr:cNvPr id="7" name="Picture 6">
          <a:extLst>
            <a:ext uri="{FF2B5EF4-FFF2-40B4-BE49-F238E27FC236}">
              <a16:creationId xmlns:a16="http://schemas.microsoft.com/office/drawing/2014/main" id="{5D84B4D7-8789-7AE6-7CEA-9D0ED0714F7E}"/>
            </a:ext>
          </a:extLst>
        </xdr:cNvPr>
        <xdr:cNvPicPr>
          <a:picLocks noChangeAspect="1"/>
        </xdr:cNvPicPr>
      </xdr:nvPicPr>
      <xdr:blipFill>
        <a:blip xmlns:r="http://schemas.openxmlformats.org/officeDocument/2006/relationships" r:embed="rId7"/>
        <a:stretch>
          <a:fillRect/>
        </a:stretch>
      </xdr:blipFill>
      <xdr:spPr>
        <a:xfrm>
          <a:off x="7735730" y="31327396"/>
          <a:ext cx="5801614" cy="3455276"/>
        </a:xfrm>
        <a:prstGeom prst="rect">
          <a:avLst/>
        </a:prstGeom>
      </xdr:spPr>
    </xdr:pic>
    <xdr:clientData/>
  </xdr:twoCellAnchor>
  <xdr:twoCellAnchor editAs="oneCell">
    <xdr:from>
      <xdr:col>1</xdr:col>
      <xdr:colOff>48657</xdr:colOff>
      <xdr:row>230</xdr:row>
      <xdr:rowOff>72257</xdr:rowOff>
    </xdr:from>
    <xdr:to>
      <xdr:col>5</xdr:col>
      <xdr:colOff>365647</xdr:colOff>
      <xdr:row>245</xdr:row>
      <xdr:rowOff>98533</xdr:rowOff>
    </xdr:to>
    <xdr:pic>
      <xdr:nvPicPr>
        <xdr:cNvPr id="22" name="Picture 21">
          <a:extLst>
            <a:ext uri="{FF2B5EF4-FFF2-40B4-BE49-F238E27FC236}">
              <a16:creationId xmlns:a16="http://schemas.microsoft.com/office/drawing/2014/main" id="{DE113330-0879-AD23-5028-992A2B889553}"/>
            </a:ext>
          </a:extLst>
        </xdr:cNvPr>
        <xdr:cNvPicPr>
          <a:picLocks noChangeAspect="1"/>
        </xdr:cNvPicPr>
      </xdr:nvPicPr>
      <xdr:blipFill>
        <a:blip xmlns:r="http://schemas.openxmlformats.org/officeDocument/2006/relationships" r:embed="rId8"/>
        <a:stretch>
          <a:fillRect/>
        </a:stretch>
      </xdr:blipFill>
      <xdr:spPr>
        <a:xfrm>
          <a:off x="304847" y="28318809"/>
          <a:ext cx="5795507" cy="3474983"/>
        </a:xfrm>
        <a:prstGeom prst="rect">
          <a:avLst/>
        </a:prstGeom>
      </xdr:spPr>
    </xdr:pic>
    <xdr:clientData/>
  </xdr:twoCellAnchor>
  <xdr:twoCellAnchor editAs="oneCell">
    <xdr:from>
      <xdr:col>7</xdr:col>
      <xdr:colOff>303074</xdr:colOff>
      <xdr:row>230</xdr:row>
      <xdr:rowOff>78827</xdr:rowOff>
    </xdr:from>
    <xdr:to>
      <xdr:col>15</xdr:col>
      <xdr:colOff>79503</xdr:colOff>
      <xdr:row>245</xdr:row>
      <xdr:rowOff>85396</xdr:rowOff>
    </xdr:to>
    <xdr:pic>
      <xdr:nvPicPr>
        <xdr:cNvPr id="27" name="Picture 26">
          <a:extLst>
            <a:ext uri="{FF2B5EF4-FFF2-40B4-BE49-F238E27FC236}">
              <a16:creationId xmlns:a16="http://schemas.microsoft.com/office/drawing/2014/main" id="{EF7B5E75-6EA9-8346-BE3F-525457E99EBA}"/>
            </a:ext>
          </a:extLst>
        </xdr:cNvPr>
        <xdr:cNvPicPr>
          <a:picLocks noChangeAspect="1"/>
        </xdr:cNvPicPr>
      </xdr:nvPicPr>
      <xdr:blipFill>
        <a:blip xmlns:r="http://schemas.openxmlformats.org/officeDocument/2006/relationships" r:embed="rId9"/>
        <a:stretch>
          <a:fillRect/>
        </a:stretch>
      </xdr:blipFill>
      <xdr:spPr>
        <a:xfrm>
          <a:off x="7706298" y="35564379"/>
          <a:ext cx="5790037" cy="3455276"/>
        </a:xfrm>
        <a:prstGeom prst="rect">
          <a:avLst/>
        </a:prstGeom>
      </xdr:spPr>
    </xdr:pic>
    <xdr:clientData/>
  </xdr:twoCellAnchor>
  <xdr:twoCellAnchor>
    <xdr:from>
      <xdr:col>3</xdr:col>
      <xdr:colOff>972207</xdr:colOff>
      <xdr:row>204</xdr:row>
      <xdr:rowOff>98534</xdr:rowOff>
    </xdr:from>
    <xdr:to>
      <xdr:col>7</xdr:col>
      <xdr:colOff>683173</xdr:colOff>
      <xdr:row>206</xdr:row>
      <xdr:rowOff>65690</xdr:rowOff>
    </xdr:to>
    <xdr:sp macro="" textlink="">
      <xdr:nvSpPr>
        <xdr:cNvPr id="32" name="TextBox 31">
          <a:extLst>
            <a:ext uri="{FF2B5EF4-FFF2-40B4-BE49-F238E27FC236}">
              <a16:creationId xmlns:a16="http://schemas.microsoft.com/office/drawing/2014/main" id="{6FD475AB-96FC-48ED-A2C6-C7D954D44BA7}"/>
            </a:ext>
          </a:extLst>
        </xdr:cNvPr>
        <xdr:cNvSpPr txBox="1"/>
      </xdr:nvSpPr>
      <xdr:spPr>
        <a:xfrm>
          <a:off x="4755931" y="22446155"/>
          <a:ext cx="3330466" cy="42698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AU" sz="1600" b="1">
              <a:solidFill>
                <a:schemeClr val="dk1"/>
              </a:solidFill>
              <a:latin typeface="+mn-lt"/>
              <a:ea typeface="+mn-ea"/>
              <a:cs typeface="+mn-cs"/>
            </a:rPr>
            <a:t>You have time on your side</a:t>
          </a:r>
        </a:p>
      </xdr:txBody>
    </xdr:sp>
    <xdr:clientData/>
  </xdr:twoCellAnchor>
  <xdr:twoCellAnchor editAs="oneCell">
    <xdr:from>
      <xdr:col>1</xdr:col>
      <xdr:colOff>32658</xdr:colOff>
      <xdr:row>138</xdr:row>
      <xdr:rowOff>255143</xdr:rowOff>
    </xdr:from>
    <xdr:to>
      <xdr:col>2</xdr:col>
      <xdr:colOff>3261</xdr:colOff>
      <xdr:row>140</xdr:row>
      <xdr:rowOff>92184</xdr:rowOff>
    </xdr:to>
    <xdr:pic>
      <xdr:nvPicPr>
        <xdr:cNvPr id="96" name="Picture 33">
          <a:extLst>
            <a:ext uri="{FF2B5EF4-FFF2-40B4-BE49-F238E27FC236}">
              <a16:creationId xmlns:a16="http://schemas.microsoft.com/office/drawing/2014/main" id="{6D429F9B-CEBC-91FA-BBDC-026613DCBF4A}"/>
            </a:ext>
          </a:extLst>
        </xdr:cNvPr>
        <xdr:cNvPicPr>
          <a:picLocks noChangeAspect="1"/>
        </xdr:cNvPicPr>
      </xdr:nvPicPr>
      <xdr:blipFill>
        <a:blip xmlns:r="http://schemas.openxmlformats.org/officeDocument/2006/relationships" r:embed="rId10"/>
        <a:stretch>
          <a:fillRect/>
        </a:stretch>
      </xdr:blipFill>
      <xdr:spPr>
        <a:xfrm>
          <a:off x="289833" y="13161518"/>
          <a:ext cx="2626397" cy="497441"/>
        </a:xfrm>
        <a:prstGeom prst="rect">
          <a:avLst/>
        </a:prstGeom>
        <a:ln>
          <a:solidFill>
            <a:srgbClr val="00B050"/>
          </a:solidFill>
        </a:ln>
      </xdr:spPr>
    </xdr:pic>
    <xdr:clientData/>
  </xdr:twoCellAnchor>
  <xdr:twoCellAnchor editAs="oneCell">
    <xdr:from>
      <xdr:col>1</xdr:col>
      <xdr:colOff>21772</xdr:colOff>
      <xdr:row>140</xdr:row>
      <xdr:rowOff>272056</xdr:rowOff>
    </xdr:from>
    <xdr:to>
      <xdr:col>2</xdr:col>
      <xdr:colOff>3481</xdr:colOff>
      <xdr:row>142</xdr:row>
      <xdr:rowOff>86740</xdr:rowOff>
    </xdr:to>
    <xdr:pic>
      <xdr:nvPicPr>
        <xdr:cNvPr id="97" name="Picture 34">
          <a:extLst>
            <a:ext uri="{FF2B5EF4-FFF2-40B4-BE49-F238E27FC236}">
              <a16:creationId xmlns:a16="http://schemas.microsoft.com/office/drawing/2014/main" id="{76A6ADAB-7270-8E55-E37C-E73C589FB7BA}"/>
            </a:ext>
          </a:extLst>
        </xdr:cNvPr>
        <xdr:cNvPicPr>
          <a:picLocks noChangeAspect="1"/>
        </xdr:cNvPicPr>
      </xdr:nvPicPr>
      <xdr:blipFill>
        <a:blip xmlns:r="http://schemas.openxmlformats.org/officeDocument/2006/relationships" r:embed="rId11"/>
        <a:stretch>
          <a:fillRect/>
        </a:stretch>
      </xdr:blipFill>
      <xdr:spPr>
        <a:xfrm>
          <a:off x="278947" y="13845181"/>
          <a:ext cx="2637503" cy="475083"/>
        </a:xfrm>
        <a:prstGeom prst="rect">
          <a:avLst/>
        </a:prstGeom>
        <a:ln>
          <a:solidFill>
            <a:srgbClr val="00B050"/>
          </a:solidFill>
        </a:ln>
      </xdr:spPr>
    </xdr:pic>
    <xdr:clientData/>
  </xdr:twoCellAnchor>
  <xdr:twoCellAnchor editAs="oneCell">
    <xdr:from>
      <xdr:col>1</xdr:col>
      <xdr:colOff>32658</xdr:colOff>
      <xdr:row>142</xdr:row>
      <xdr:rowOff>246406</xdr:rowOff>
    </xdr:from>
    <xdr:to>
      <xdr:col>1</xdr:col>
      <xdr:colOff>2647949</xdr:colOff>
      <xdr:row>144</xdr:row>
      <xdr:rowOff>93232</xdr:rowOff>
    </xdr:to>
    <xdr:pic>
      <xdr:nvPicPr>
        <xdr:cNvPr id="98" name="Picture 35">
          <a:extLst>
            <a:ext uri="{FF2B5EF4-FFF2-40B4-BE49-F238E27FC236}">
              <a16:creationId xmlns:a16="http://schemas.microsoft.com/office/drawing/2014/main" id="{B68299D0-48B5-CBCF-FCB4-3970CD542B0C}"/>
            </a:ext>
          </a:extLst>
        </xdr:cNvPr>
        <xdr:cNvPicPr>
          <a:picLocks noChangeAspect="1"/>
        </xdr:cNvPicPr>
      </xdr:nvPicPr>
      <xdr:blipFill>
        <a:blip xmlns:r="http://schemas.openxmlformats.org/officeDocument/2006/relationships" r:embed="rId12"/>
        <a:stretch>
          <a:fillRect/>
        </a:stretch>
      </xdr:blipFill>
      <xdr:spPr>
        <a:xfrm>
          <a:off x="289833" y="14486281"/>
          <a:ext cx="2615291" cy="507226"/>
        </a:xfrm>
        <a:prstGeom prst="rect">
          <a:avLst/>
        </a:prstGeom>
        <a:ln>
          <a:solidFill>
            <a:srgbClr val="00B050"/>
          </a:solidFill>
        </a:ln>
      </xdr:spPr>
    </xdr:pic>
    <xdr:clientData/>
  </xdr:twoCellAnchor>
  <xdr:twoCellAnchor editAs="oneCell">
    <xdr:from>
      <xdr:col>1</xdr:col>
      <xdr:colOff>43541</xdr:colOff>
      <xdr:row>136</xdr:row>
      <xdr:rowOff>130984</xdr:rowOff>
    </xdr:from>
    <xdr:to>
      <xdr:col>2</xdr:col>
      <xdr:colOff>1471</xdr:colOff>
      <xdr:row>138</xdr:row>
      <xdr:rowOff>63374</xdr:rowOff>
    </xdr:to>
    <xdr:pic>
      <xdr:nvPicPr>
        <xdr:cNvPr id="95" name="Picture 36">
          <a:extLst>
            <a:ext uri="{FF2B5EF4-FFF2-40B4-BE49-F238E27FC236}">
              <a16:creationId xmlns:a16="http://schemas.microsoft.com/office/drawing/2014/main" id="{C9F236B5-EFB6-BC8A-EC76-326B8F6989C9}"/>
            </a:ext>
          </a:extLst>
        </xdr:cNvPr>
        <xdr:cNvPicPr>
          <a:picLocks noChangeAspect="1"/>
        </xdr:cNvPicPr>
      </xdr:nvPicPr>
      <xdr:blipFill>
        <a:blip xmlns:r="http://schemas.openxmlformats.org/officeDocument/2006/relationships" r:embed="rId13"/>
        <a:stretch>
          <a:fillRect/>
        </a:stretch>
      </xdr:blipFill>
      <xdr:spPr>
        <a:xfrm>
          <a:off x="300716" y="12475384"/>
          <a:ext cx="2620848" cy="491193"/>
        </a:xfrm>
        <a:prstGeom prst="rect">
          <a:avLst/>
        </a:prstGeom>
        <a:ln>
          <a:solidFill>
            <a:srgbClr val="00B050"/>
          </a:solidFill>
        </a:ln>
      </xdr:spPr>
    </xdr:pic>
    <xdr:clientData/>
  </xdr:twoCellAnchor>
  <xdr:twoCellAnchor>
    <xdr:from>
      <xdr:col>20</xdr:col>
      <xdr:colOff>287581</xdr:colOff>
      <xdr:row>123</xdr:row>
      <xdr:rowOff>115396</xdr:rowOff>
    </xdr:from>
    <xdr:to>
      <xdr:col>28</xdr:col>
      <xdr:colOff>478081</xdr:colOff>
      <xdr:row>135</xdr:row>
      <xdr:rowOff>130510</xdr:rowOff>
    </xdr:to>
    <xdr:sp macro="" textlink="">
      <xdr:nvSpPr>
        <xdr:cNvPr id="57" name="TextBox 56">
          <a:extLst>
            <a:ext uri="{FF2B5EF4-FFF2-40B4-BE49-F238E27FC236}">
              <a16:creationId xmlns:a16="http://schemas.microsoft.com/office/drawing/2014/main" id="{60721B97-BF4B-30FB-D19E-55FBCD1E5878}"/>
            </a:ext>
          </a:extLst>
        </xdr:cNvPr>
        <xdr:cNvSpPr txBox="1"/>
      </xdr:nvSpPr>
      <xdr:spPr>
        <a:xfrm>
          <a:off x="16377504" y="22623704"/>
          <a:ext cx="5055577" cy="2909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b="1"/>
            <a:t>Bitcoin and </a:t>
          </a:r>
          <a:r>
            <a:rPr lang="en-AU" sz="1100" b="1">
              <a:solidFill>
                <a:schemeClr val="dk1"/>
              </a:solidFill>
              <a:latin typeface="+mn-lt"/>
              <a:ea typeface="+mn-ea"/>
              <a:cs typeface="+mn-cs"/>
            </a:rPr>
            <a:t>Ethereum can’t just be hacked and skimmed like in the movies - like a digital vault with millions of locks. </a:t>
          </a:r>
          <a:br>
            <a:rPr lang="en-AU" sz="1100" b="1">
              <a:solidFill>
                <a:schemeClr val="dk1"/>
              </a:solidFill>
              <a:latin typeface="+mn-lt"/>
              <a:ea typeface="+mn-ea"/>
              <a:cs typeface="+mn-cs"/>
            </a:rPr>
          </a:br>
          <a:endParaRPr lang="en-AU" sz="1100" b="1">
            <a:solidFill>
              <a:schemeClr val="dk1"/>
            </a:solidFill>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AU" sz="1100" b="0">
              <a:solidFill>
                <a:schemeClr val="dk1"/>
              </a:solidFill>
              <a:latin typeface="+mn-lt"/>
              <a:ea typeface="+mn-ea"/>
              <a:cs typeface="+mn-cs"/>
            </a:rPr>
            <a:t> - The code is open-source and audited by thousands of developers worldwide, and </a:t>
          </a:r>
          <a:r>
            <a:rPr lang="en-AU" b="0"/>
            <a:t>every transaction is verified and locked in by a global network of computers (miners/validators) before it’s accepted. </a:t>
          </a:r>
        </a:p>
        <a:p>
          <a:pPr marL="0" marR="0" lvl="0" indent="0" algn="l" defTabSz="914400" eaLnBrk="1" fontAlgn="auto" latinLnBrk="0" hangingPunct="1">
            <a:lnSpc>
              <a:spcPct val="100000"/>
            </a:lnSpc>
            <a:spcBef>
              <a:spcPts val="0"/>
            </a:spcBef>
            <a:spcAft>
              <a:spcPts val="0"/>
            </a:spcAft>
            <a:buClrTx/>
            <a:buSzTx/>
            <a:buFontTx/>
            <a:buNone/>
            <a:tabLst/>
            <a:defRPr/>
          </a:pPr>
          <a:r>
            <a:rPr lang="en-AU" b="0"/>
            <a:t> - Once added, it’s mathematically impossible to go back and change past transactions without controlling more than half the network — which would cost billions and is practically impossible. </a:t>
          </a:r>
        </a:p>
        <a:p>
          <a:pPr marL="0" marR="0" lvl="0" indent="0" algn="l" defTabSz="914400" eaLnBrk="1" fontAlgn="auto" latinLnBrk="0" hangingPunct="1">
            <a:lnSpc>
              <a:spcPct val="100000"/>
            </a:lnSpc>
            <a:spcBef>
              <a:spcPts val="0"/>
            </a:spcBef>
            <a:spcAft>
              <a:spcPts val="0"/>
            </a:spcAft>
            <a:buClrTx/>
            <a:buSzTx/>
            <a:buFontTx/>
            <a:buNone/>
            <a:tabLst/>
            <a:defRPr/>
          </a:pPr>
          <a:r>
            <a:rPr lang="en-AU" b="0"/>
            <a:t> - In fact, the Bitcoin network has never been hacked; what sometimes gets hacked are exchanges or wallets, not the blockchain itself. </a:t>
          </a:r>
        </a:p>
        <a:p>
          <a:pPr marL="0" marR="0" lvl="0" indent="0" algn="l" defTabSz="914400" eaLnBrk="1" fontAlgn="auto" latinLnBrk="0" hangingPunct="1">
            <a:lnSpc>
              <a:spcPct val="100000"/>
            </a:lnSpc>
            <a:spcBef>
              <a:spcPts val="0"/>
            </a:spcBef>
            <a:spcAft>
              <a:spcPts val="0"/>
            </a:spcAft>
            <a:buClrTx/>
            <a:buSzTx/>
            <a:buFontTx/>
            <a:buNone/>
            <a:tabLst/>
            <a:defRPr/>
          </a:pPr>
          <a:r>
            <a:rPr lang="en-AU" b="0"/>
            <a:t> - In terms of security, it’s actually stronger and more tamper-proof than the systems banks run on.</a:t>
          </a:r>
        </a:p>
        <a:p>
          <a:endParaRPr lang="en-AU" sz="1100"/>
        </a:p>
      </xdr:txBody>
    </xdr:sp>
    <xdr:clientData/>
  </xdr:twoCellAnchor>
  <xdr:twoCellAnchor editAs="oneCell">
    <xdr:from>
      <xdr:col>1</xdr:col>
      <xdr:colOff>29309</xdr:colOff>
      <xdr:row>169</xdr:row>
      <xdr:rowOff>0</xdr:rowOff>
    </xdr:from>
    <xdr:to>
      <xdr:col>1</xdr:col>
      <xdr:colOff>1839059</xdr:colOff>
      <xdr:row>182</xdr:row>
      <xdr:rowOff>45122</xdr:rowOff>
    </xdr:to>
    <xdr:pic>
      <xdr:nvPicPr>
        <xdr:cNvPr id="42" name="Picture 41">
          <a:extLst>
            <a:ext uri="{FF2B5EF4-FFF2-40B4-BE49-F238E27FC236}">
              <a16:creationId xmlns:a16="http://schemas.microsoft.com/office/drawing/2014/main" id="{4D1E4672-B9B3-0CAD-D3E1-81F10B6700A4}"/>
            </a:ext>
          </a:extLst>
        </xdr:cNvPr>
        <xdr:cNvPicPr>
          <a:picLocks noChangeAspect="1"/>
        </xdr:cNvPicPr>
      </xdr:nvPicPr>
      <xdr:blipFill>
        <a:blip xmlns:r="http://schemas.openxmlformats.org/officeDocument/2006/relationships" r:embed="rId14"/>
        <a:stretch>
          <a:fillRect/>
        </a:stretch>
      </xdr:blipFill>
      <xdr:spPr>
        <a:xfrm>
          <a:off x="285751" y="21057577"/>
          <a:ext cx="1809750" cy="2997868"/>
        </a:xfrm>
        <a:prstGeom prst="rect">
          <a:avLst/>
        </a:prstGeom>
      </xdr:spPr>
    </xdr:pic>
    <xdr:clientData/>
  </xdr:twoCellAnchor>
  <xdr:twoCellAnchor editAs="oneCell">
    <xdr:from>
      <xdr:col>1</xdr:col>
      <xdr:colOff>1941634</xdr:colOff>
      <xdr:row>169</xdr:row>
      <xdr:rowOff>2</xdr:rowOff>
    </xdr:from>
    <xdr:to>
      <xdr:col>3</xdr:col>
      <xdr:colOff>241789</xdr:colOff>
      <xdr:row>182</xdr:row>
      <xdr:rowOff>50664</xdr:rowOff>
    </xdr:to>
    <xdr:pic>
      <xdr:nvPicPr>
        <xdr:cNvPr id="43" name="Picture 42">
          <a:extLst>
            <a:ext uri="{FF2B5EF4-FFF2-40B4-BE49-F238E27FC236}">
              <a16:creationId xmlns:a16="http://schemas.microsoft.com/office/drawing/2014/main" id="{27B0DD24-737A-0AA5-C657-274FA10D9A4E}"/>
            </a:ext>
          </a:extLst>
        </xdr:cNvPr>
        <xdr:cNvPicPr>
          <a:picLocks noChangeAspect="1"/>
        </xdr:cNvPicPr>
      </xdr:nvPicPr>
      <xdr:blipFill>
        <a:blip xmlns:r="http://schemas.openxmlformats.org/officeDocument/2006/relationships" r:embed="rId15"/>
        <a:stretch>
          <a:fillRect/>
        </a:stretch>
      </xdr:blipFill>
      <xdr:spPr>
        <a:xfrm>
          <a:off x="2198076" y="21057579"/>
          <a:ext cx="1824405" cy="3003408"/>
        </a:xfrm>
        <a:prstGeom prst="rect">
          <a:avLst/>
        </a:prstGeom>
      </xdr:spPr>
    </xdr:pic>
    <xdr:clientData/>
  </xdr:twoCellAnchor>
  <xdr:twoCellAnchor editAs="oneCell">
    <xdr:from>
      <xdr:col>3</xdr:col>
      <xdr:colOff>351693</xdr:colOff>
      <xdr:row>169</xdr:row>
      <xdr:rowOff>1</xdr:rowOff>
    </xdr:from>
    <xdr:to>
      <xdr:col>5</xdr:col>
      <xdr:colOff>227135</xdr:colOff>
      <xdr:row>182</xdr:row>
      <xdr:rowOff>55743</xdr:rowOff>
    </xdr:to>
    <xdr:pic>
      <xdr:nvPicPr>
        <xdr:cNvPr id="46" name="Picture 45">
          <a:extLst>
            <a:ext uri="{FF2B5EF4-FFF2-40B4-BE49-F238E27FC236}">
              <a16:creationId xmlns:a16="http://schemas.microsoft.com/office/drawing/2014/main" id="{B249B112-A58D-51D6-C657-7906F86A19CC}"/>
            </a:ext>
          </a:extLst>
        </xdr:cNvPr>
        <xdr:cNvPicPr>
          <a:picLocks noChangeAspect="1"/>
        </xdr:cNvPicPr>
      </xdr:nvPicPr>
      <xdr:blipFill>
        <a:blip xmlns:r="http://schemas.openxmlformats.org/officeDocument/2006/relationships" r:embed="rId16"/>
        <a:stretch>
          <a:fillRect/>
        </a:stretch>
      </xdr:blipFill>
      <xdr:spPr>
        <a:xfrm>
          <a:off x="4132385" y="21057578"/>
          <a:ext cx="1824404" cy="3008488"/>
        </a:xfrm>
        <a:prstGeom prst="rect">
          <a:avLst/>
        </a:prstGeom>
      </xdr:spPr>
    </xdr:pic>
    <xdr:clientData/>
  </xdr:twoCellAnchor>
  <xdr:twoCellAnchor editAs="oneCell">
    <xdr:from>
      <xdr:col>5</xdr:col>
      <xdr:colOff>351694</xdr:colOff>
      <xdr:row>169</xdr:row>
      <xdr:rowOff>0</xdr:rowOff>
    </xdr:from>
    <xdr:to>
      <xdr:col>7</xdr:col>
      <xdr:colOff>370535</xdr:colOff>
      <xdr:row>182</xdr:row>
      <xdr:rowOff>57619</xdr:rowOff>
    </xdr:to>
    <xdr:pic>
      <xdr:nvPicPr>
        <xdr:cNvPr id="48" name="Picture 47">
          <a:extLst>
            <a:ext uri="{FF2B5EF4-FFF2-40B4-BE49-F238E27FC236}">
              <a16:creationId xmlns:a16="http://schemas.microsoft.com/office/drawing/2014/main" id="{21169AAF-40E3-2604-B576-FBE18C6CA2FE}"/>
            </a:ext>
          </a:extLst>
        </xdr:cNvPr>
        <xdr:cNvPicPr>
          <a:picLocks noChangeAspect="1"/>
        </xdr:cNvPicPr>
      </xdr:nvPicPr>
      <xdr:blipFill>
        <a:blip xmlns:r="http://schemas.openxmlformats.org/officeDocument/2006/relationships" r:embed="rId17"/>
        <a:stretch>
          <a:fillRect/>
        </a:stretch>
      </xdr:blipFill>
      <xdr:spPr>
        <a:xfrm>
          <a:off x="6081348" y="21057577"/>
          <a:ext cx="1831730" cy="3010365"/>
        </a:xfrm>
        <a:prstGeom prst="rect">
          <a:avLst/>
        </a:prstGeom>
      </xdr:spPr>
    </xdr:pic>
    <xdr:clientData/>
  </xdr:twoCellAnchor>
  <xdr:twoCellAnchor editAs="oneCell">
    <xdr:from>
      <xdr:col>12</xdr:col>
      <xdr:colOff>268550</xdr:colOff>
      <xdr:row>169</xdr:row>
      <xdr:rowOff>7327</xdr:rowOff>
    </xdr:from>
    <xdr:to>
      <xdr:col>14</xdr:col>
      <xdr:colOff>312512</xdr:colOff>
      <xdr:row>182</xdr:row>
      <xdr:rowOff>67056</xdr:rowOff>
    </xdr:to>
    <xdr:pic>
      <xdr:nvPicPr>
        <xdr:cNvPr id="50" name="Picture 49">
          <a:extLst>
            <a:ext uri="{FF2B5EF4-FFF2-40B4-BE49-F238E27FC236}">
              <a16:creationId xmlns:a16="http://schemas.microsoft.com/office/drawing/2014/main" id="{6BB6739D-D59E-7BD1-0303-746759655F29}"/>
            </a:ext>
          </a:extLst>
        </xdr:cNvPr>
        <xdr:cNvPicPr>
          <a:picLocks noChangeAspect="1"/>
        </xdr:cNvPicPr>
      </xdr:nvPicPr>
      <xdr:blipFill>
        <a:blip xmlns:r="http://schemas.openxmlformats.org/officeDocument/2006/relationships" r:embed="rId18"/>
        <a:stretch>
          <a:fillRect/>
        </a:stretch>
      </xdr:blipFill>
      <xdr:spPr>
        <a:xfrm>
          <a:off x="10828876" y="21243936"/>
          <a:ext cx="1965526" cy="3074594"/>
        </a:xfrm>
        <a:prstGeom prst="rect">
          <a:avLst/>
        </a:prstGeom>
      </xdr:spPr>
    </xdr:pic>
    <xdr:clientData/>
  </xdr:twoCellAnchor>
  <xdr:twoCellAnchor editAs="oneCell">
    <xdr:from>
      <xdr:col>14</xdr:col>
      <xdr:colOff>310599</xdr:colOff>
      <xdr:row>169</xdr:row>
      <xdr:rowOff>14655</xdr:rowOff>
    </xdr:from>
    <xdr:to>
      <xdr:col>16</xdr:col>
      <xdr:colOff>411892</xdr:colOff>
      <xdr:row>182</xdr:row>
      <xdr:rowOff>80601</xdr:rowOff>
    </xdr:to>
    <xdr:pic>
      <xdr:nvPicPr>
        <xdr:cNvPr id="51" name="Picture 50">
          <a:extLst>
            <a:ext uri="{FF2B5EF4-FFF2-40B4-BE49-F238E27FC236}">
              <a16:creationId xmlns:a16="http://schemas.microsoft.com/office/drawing/2014/main" id="{BAB99059-694E-CFC6-9473-123584A2E908}"/>
            </a:ext>
          </a:extLst>
        </xdr:cNvPr>
        <xdr:cNvPicPr>
          <a:picLocks noChangeAspect="1"/>
        </xdr:cNvPicPr>
      </xdr:nvPicPr>
      <xdr:blipFill>
        <a:blip xmlns:r="http://schemas.openxmlformats.org/officeDocument/2006/relationships" r:embed="rId19"/>
        <a:stretch>
          <a:fillRect/>
        </a:stretch>
      </xdr:blipFill>
      <xdr:spPr>
        <a:xfrm>
          <a:off x="12792490" y="21251264"/>
          <a:ext cx="1890337" cy="3080811"/>
        </a:xfrm>
        <a:prstGeom prst="rect">
          <a:avLst/>
        </a:prstGeom>
      </xdr:spPr>
    </xdr:pic>
    <xdr:clientData/>
  </xdr:twoCellAnchor>
  <xdr:twoCellAnchor editAs="oneCell">
    <xdr:from>
      <xdr:col>16</xdr:col>
      <xdr:colOff>504454</xdr:colOff>
      <xdr:row>169</xdr:row>
      <xdr:rowOff>21982</xdr:rowOff>
    </xdr:from>
    <xdr:to>
      <xdr:col>20</xdr:col>
      <xdr:colOff>30620</xdr:colOff>
      <xdr:row>176</xdr:row>
      <xdr:rowOff>219814</xdr:rowOff>
    </xdr:to>
    <xdr:pic>
      <xdr:nvPicPr>
        <xdr:cNvPr id="52" name="Picture 51">
          <a:extLst>
            <a:ext uri="{FF2B5EF4-FFF2-40B4-BE49-F238E27FC236}">
              <a16:creationId xmlns:a16="http://schemas.microsoft.com/office/drawing/2014/main" id="{FA62E26C-BED6-D5E5-47A5-C81A1D4A2152}"/>
            </a:ext>
          </a:extLst>
        </xdr:cNvPr>
        <xdr:cNvPicPr>
          <a:picLocks noChangeAspect="1"/>
        </xdr:cNvPicPr>
      </xdr:nvPicPr>
      <xdr:blipFill>
        <a:blip xmlns:r="http://schemas.openxmlformats.org/officeDocument/2006/relationships" r:embed="rId20"/>
        <a:stretch>
          <a:fillRect/>
        </a:stretch>
      </xdr:blipFill>
      <xdr:spPr>
        <a:xfrm>
          <a:off x="14791954" y="21335895"/>
          <a:ext cx="1155079" cy="1840543"/>
        </a:xfrm>
        <a:prstGeom prst="rect">
          <a:avLst/>
        </a:prstGeom>
      </xdr:spPr>
    </xdr:pic>
    <xdr:clientData/>
  </xdr:twoCellAnchor>
  <xdr:twoCellAnchor editAs="oneCell">
    <xdr:from>
      <xdr:col>8</xdr:col>
      <xdr:colOff>513525</xdr:colOff>
      <xdr:row>168</xdr:row>
      <xdr:rowOff>57978</xdr:rowOff>
    </xdr:from>
    <xdr:to>
      <xdr:col>12</xdr:col>
      <xdr:colOff>124952</xdr:colOff>
      <xdr:row>182</xdr:row>
      <xdr:rowOff>62119</xdr:rowOff>
    </xdr:to>
    <xdr:pic>
      <xdr:nvPicPr>
        <xdr:cNvPr id="53" name="Picture 52">
          <a:extLst>
            <a:ext uri="{FF2B5EF4-FFF2-40B4-BE49-F238E27FC236}">
              <a16:creationId xmlns:a16="http://schemas.microsoft.com/office/drawing/2014/main" id="{F3BB172F-566B-996C-9FEA-096846B9CDEA}"/>
            </a:ext>
          </a:extLst>
        </xdr:cNvPr>
        <xdr:cNvPicPr>
          <a:picLocks noChangeAspect="1"/>
        </xdr:cNvPicPr>
      </xdr:nvPicPr>
      <xdr:blipFill>
        <a:blip xmlns:r="http://schemas.openxmlformats.org/officeDocument/2006/relationships" r:embed="rId21"/>
        <a:stretch>
          <a:fillRect/>
        </a:stretch>
      </xdr:blipFill>
      <xdr:spPr>
        <a:xfrm>
          <a:off x="8812699" y="21228326"/>
          <a:ext cx="1921564" cy="3085269"/>
        </a:xfrm>
        <a:prstGeom prst="rect">
          <a:avLst/>
        </a:prstGeom>
      </xdr:spPr>
    </xdr:pic>
    <xdr:clientData/>
  </xdr:twoCellAnchor>
  <xdr:twoCellAnchor editAs="oneCell">
    <xdr:from>
      <xdr:col>1</xdr:col>
      <xdr:colOff>28574</xdr:colOff>
      <xdr:row>146</xdr:row>
      <xdr:rowOff>247650</xdr:rowOff>
    </xdr:from>
    <xdr:to>
      <xdr:col>1</xdr:col>
      <xdr:colOff>2647949</xdr:colOff>
      <xdr:row>148</xdr:row>
      <xdr:rowOff>82547</xdr:rowOff>
    </xdr:to>
    <xdr:pic>
      <xdr:nvPicPr>
        <xdr:cNvPr id="101" name="Picture 13">
          <a:extLst>
            <a:ext uri="{FF2B5EF4-FFF2-40B4-BE49-F238E27FC236}">
              <a16:creationId xmlns:a16="http://schemas.microsoft.com/office/drawing/2014/main" id="{B850F268-1472-732C-C3A7-1D11AF8EC4FD}"/>
            </a:ext>
          </a:extLst>
        </xdr:cNvPr>
        <xdr:cNvPicPr>
          <a:picLocks noChangeAspect="1"/>
        </xdr:cNvPicPr>
      </xdr:nvPicPr>
      <xdr:blipFill>
        <a:blip xmlns:r="http://schemas.openxmlformats.org/officeDocument/2006/relationships" r:embed="rId22"/>
        <a:stretch>
          <a:fillRect/>
        </a:stretch>
      </xdr:blipFill>
      <xdr:spPr>
        <a:xfrm>
          <a:off x="285749" y="15821025"/>
          <a:ext cx="2619375" cy="495299"/>
        </a:xfrm>
        <a:prstGeom prst="rect">
          <a:avLst/>
        </a:prstGeom>
        <a:ln w="9525">
          <a:solidFill>
            <a:schemeClr val="accent3">
              <a:lumMod val="60000"/>
              <a:lumOff val="40000"/>
            </a:schemeClr>
          </a:solidFill>
        </a:ln>
      </xdr:spPr>
    </xdr:pic>
    <xdr:clientData/>
  </xdr:twoCellAnchor>
  <xdr:twoCellAnchor>
    <xdr:from>
      <xdr:col>1</xdr:col>
      <xdr:colOff>0</xdr:colOff>
      <xdr:row>428</xdr:row>
      <xdr:rowOff>0</xdr:rowOff>
    </xdr:from>
    <xdr:to>
      <xdr:col>6</xdr:col>
      <xdr:colOff>201771</xdr:colOff>
      <xdr:row>430</xdr:row>
      <xdr:rowOff>6185</xdr:rowOff>
    </xdr:to>
    <xdr:sp macro="" textlink="">
      <xdr:nvSpPr>
        <xdr:cNvPr id="167" name="TextBox 14">
          <a:extLst>
            <a:ext uri="{FF2B5EF4-FFF2-40B4-BE49-F238E27FC236}">
              <a16:creationId xmlns:a16="http://schemas.microsoft.com/office/drawing/2014/main" id="{DD17E6EB-1392-4039-AEA5-A14A8BFAB3EB}"/>
            </a:ext>
          </a:extLst>
        </xdr:cNvPr>
        <xdr:cNvSpPr txBox="1"/>
      </xdr:nvSpPr>
      <xdr:spPr>
        <a:xfrm>
          <a:off x="257175" y="60912375"/>
          <a:ext cx="6516846" cy="34908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marR="0" lvl="0" indent="0" defTabSz="914400" rtl="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1: Australian Super </a:t>
          </a:r>
          <a:endParaRPr lang="en-AU" sz="1100"/>
        </a:p>
      </xdr:txBody>
    </xdr:sp>
    <xdr:clientData/>
  </xdr:twoCellAnchor>
  <xdr:twoCellAnchor>
    <xdr:from>
      <xdr:col>1</xdr:col>
      <xdr:colOff>35718</xdr:colOff>
      <xdr:row>435</xdr:row>
      <xdr:rowOff>107156</xdr:rowOff>
    </xdr:from>
    <xdr:to>
      <xdr:col>6</xdr:col>
      <xdr:colOff>237489</xdr:colOff>
      <xdr:row>437</xdr:row>
      <xdr:rowOff>113341</xdr:rowOff>
    </xdr:to>
    <xdr:sp macro="" textlink="">
      <xdr:nvSpPr>
        <xdr:cNvPr id="168" name="TextBox 20">
          <a:extLst>
            <a:ext uri="{FF2B5EF4-FFF2-40B4-BE49-F238E27FC236}">
              <a16:creationId xmlns:a16="http://schemas.microsoft.com/office/drawing/2014/main" id="{F256C486-A4E2-DEED-3E9E-DFEFD0A2BA02}"/>
            </a:ext>
          </a:extLst>
        </xdr:cNvPr>
        <xdr:cNvSpPr txBox="1"/>
      </xdr:nvSpPr>
      <xdr:spPr>
        <a:xfrm>
          <a:off x="291702" y="63192422"/>
          <a:ext cx="6518037" cy="351466"/>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marR="0" lvl="0" indent="0" defTabSz="914400" rtl="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2: Idea:</a:t>
          </a:r>
          <a:r>
            <a:rPr lang="en-AU" sz="1100" b="1" baseline="0">
              <a:solidFill>
                <a:schemeClr val="dk1"/>
              </a:solidFill>
              <a:effectLst/>
              <a:latin typeface="+mn-lt"/>
              <a:ea typeface="+mn-ea"/>
              <a:cs typeface="+mn-cs"/>
            </a:rPr>
            <a:t> Consider opening a </a:t>
          </a:r>
          <a:r>
            <a:rPr lang="en-AU" sz="1100" b="1">
              <a:solidFill>
                <a:schemeClr val="dk1"/>
              </a:solidFill>
              <a:effectLst/>
              <a:latin typeface="+mn-lt"/>
              <a:ea typeface="+mn-ea"/>
              <a:cs typeface="+mn-cs"/>
            </a:rPr>
            <a:t>Pearler Investment Account </a:t>
          </a:r>
          <a:endParaRPr lang="en-AU" sz="1100"/>
        </a:p>
      </xdr:txBody>
    </xdr:sp>
    <xdr:clientData/>
  </xdr:twoCellAnchor>
  <xdr:twoCellAnchor editAs="oneCell">
    <xdr:from>
      <xdr:col>22</xdr:col>
      <xdr:colOff>199250</xdr:colOff>
      <xdr:row>205</xdr:row>
      <xdr:rowOff>190500</xdr:rowOff>
    </xdr:from>
    <xdr:to>
      <xdr:col>31</xdr:col>
      <xdr:colOff>182614</xdr:colOff>
      <xdr:row>227</xdr:row>
      <xdr:rowOff>174662</xdr:rowOff>
    </xdr:to>
    <xdr:pic>
      <xdr:nvPicPr>
        <xdr:cNvPr id="13" name="Picture 12">
          <a:extLst>
            <a:ext uri="{FF2B5EF4-FFF2-40B4-BE49-F238E27FC236}">
              <a16:creationId xmlns:a16="http://schemas.microsoft.com/office/drawing/2014/main" id="{BA0A1818-76B3-0960-EA07-6456D6514EC1}"/>
            </a:ext>
          </a:extLst>
        </xdr:cNvPr>
        <xdr:cNvPicPr>
          <a:picLocks noChangeAspect="1"/>
        </xdr:cNvPicPr>
      </xdr:nvPicPr>
      <xdr:blipFill>
        <a:blip xmlns:r="http://schemas.openxmlformats.org/officeDocument/2006/relationships" r:embed="rId23"/>
        <a:stretch>
          <a:fillRect/>
        </a:stretch>
      </xdr:blipFill>
      <xdr:spPr>
        <a:xfrm>
          <a:off x="17344250" y="31746265"/>
          <a:ext cx="5429424" cy="4881132"/>
        </a:xfrm>
        <a:prstGeom prst="rect">
          <a:avLst/>
        </a:prstGeom>
      </xdr:spPr>
    </xdr:pic>
    <xdr:clientData/>
  </xdr:twoCellAnchor>
  <xdr:twoCellAnchor>
    <xdr:from>
      <xdr:col>28</xdr:col>
      <xdr:colOff>282735</xdr:colOff>
      <xdr:row>2</xdr:row>
      <xdr:rowOff>184466</xdr:rowOff>
    </xdr:from>
    <xdr:to>
      <xdr:col>38</xdr:col>
      <xdr:colOff>399965</xdr:colOff>
      <xdr:row>18</xdr:row>
      <xdr:rowOff>71977</xdr:rowOff>
    </xdr:to>
    <xdr:sp macro="" textlink="">
      <xdr:nvSpPr>
        <xdr:cNvPr id="21" name="TextBox 20">
          <a:extLst>
            <a:ext uri="{FF2B5EF4-FFF2-40B4-BE49-F238E27FC236}">
              <a16:creationId xmlns:a16="http://schemas.microsoft.com/office/drawing/2014/main" id="{3B6153FA-017B-B091-64C0-170B441D1463}"/>
            </a:ext>
          </a:extLst>
        </xdr:cNvPr>
        <xdr:cNvSpPr txBox="1"/>
      </xdr:nvSpPr>
      <xdr:spPr>
        <a:xfrm>
          <a:off x="21204117" y="991290"/>
          <a:ext cx="6168407" cy="34733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b="1"/>
            <a:t>ASIC-SAFE, EDUCATION-ONLY LEGAL DISCLAIMER</a:t>
          </a:r>
        </a:p>
        <a:p>
          <a:endParaRPr lang="en-AU" b="1"/>
        </a:p>
        <a:p>
          <a:r>
            <a:rPr lang="en-AU" b="1"/>
            <a:t>ASIC</a:t>
          </a:r>
          <a:r>
            <a:rPr lang="en-AU"/>
            <a:t> stands for the </a:t>
          </a:r>
          <a:r>
            <a:rPr lang="en-AU" b="1"/>
            <a:t>Australian Securities and Investments Commission.</a:t>
          </a:r>
          <a:br>
            <a:rPr lang="en-AU"/>
          </a:br>
          <a:r>
            <a:rPr lang="en-AU"/>
            <a:t>They’re basically the big “money rules team” in Australia.</a:t>
          </a:r>
        </a:p>
        <a:p>
          <a:r>
            <a:rPr lang="en-AU"/>
            <a:t>Their job is to make sure that when people talk about money, investing or super, it’s done </a:t>
          </a:r>
          <a:r>
            <a:rPr lang="en-AU" b="1"/>
            <a:t>safely, fairly, and responsibly</a:t>
          </a:r>
          <a:r>
            <a:rPr lang="en-AU"/>
            <a:t>. They also set rules so only licensed financial advisers can tell people exactly what to buy or sell.</a:t>
          </a:r>
        </a:p>
        <a:p>
          <a:endParaRPr lang="en-AU"/>
        </a:p>
        <a:p>
          <a:r>
            <a:rPr lang="en-AU"/>
            <a:t>But here’s the great part:</a:t>
          </a:r>
        </a:p>
        <a:p>
          <a:r>
            <a:rPr lang="en-AU" b="1"/>
            <a:t>ASIC fully supports financial education.</a:t>
          </a:r>
          <a:br>
            <a:rPr lang="en-AU"/>
          </a:br>
          <a:r>
            <a:rPr lang="en-AU"/>
            <a:t>Learning how money works is 100% allowed — and encouraged.</a:t>
          </a:r>
          <a:br>
            <a:rPr lang="en-AU"/>
          </a:br>
          <a:endParaRPr lang="en-AU"/>
        </a:p>
        <a:p>
          <a:r>
            <a:rPr lang="en-AU"/>
            <a:t>They want people to understand saving, investing, planning, and building a strong future.</a:t>
          </a:r>
        </a:p>
        <a:p>
          <a:endParaRPr lang="en-AU"/>
        </a:p>
        <a:p>
          <a:r>
            <a:rPr lang="en-AU"/>
            <a:t>So what I do is </a:t>
          </a:r>
          <a:r>
            <a:rPr lang="en-AU" b="1"/>
            <a:t>teach</a:t>
          </a:r>
          <a:r>
            <a:rPr lang="en-AU"/>
            <a:t>, not give financial advice.</a:t>
          </a:r>
          <a:br>
            <a:rPr lang="en-AU"/>
          </a:br>
          <a:endParaRPr lang="en-AU"/>
        </a:p>
        <a:p>
          <a:r>
            <a:rPr lang="en-AU"/>
            <a:t>I help you learn the skills, ideas and habits that make you confident with money as you grow up — and teaching that is completely allowed and really important.</a:t>
          </a:r>
        </a:p>
        <a:p>
          <a:endParaRPr lang="en-AU" sz="1100"/>
        </a:p>
      </xdr:txBody>
    </xdr:sp>
    <xdr:clientData/>
  </xdr:twoCellAnchor>
  <xdr:twoCellAnchor editAs="oneCell">
    <xdr:from>
      <xdr:col>1</xdr:col>
      <xdr:colOff>217217</xdr:colOff>
      <xdr:row>3</xdr:row>
      <xdr:rowOff>176096</xdr:rowOff>
    </xdr:from>
    <xdr:to>
      <xdr:col>14</xdr:col>
      <xdr:colOff>234462</xdr:colOff>
      <xdr:row>42</xdr:row>
      <xdr:rowOff>17951</xdr:rowOff>
    </xdr:to>
    <xdr:pic>
      <xdr:nvPicPr>
        <xdr:cNvPr id="28" name="Picture 27">
          <a:extLst>
            <a:ext uri="{FF2B5EF4-FFF2-40B4-BE49-F238E27FC236}">
              <a16:creationId xmlns:a16="http://schemas.microsoft.com/office/drawing/2014/main" id="{9FE160B7-6492-E463-2231-F2A563AE0C3B}"/>
            </a:ext>
          </a:extLst>
        </xdr:cNvPr>
        <xdr:cNvPicPr>
          <a:picLocks noChangeAspect="1"/>
        </xdr:cNvPicPr>
      </xdr:nvPicPr>
      <xdr:blipFill>
        <a:blip xmlns:r="http://schemas.openxmlformats.org/officeDocument/2006/relationships" r:embed="rId24"/>
        <a:stretch>
          <a:fillRect/>
        </a:stretch>
      </xdr:blipFill>
      <xdr:spPr>
        <a:xfrm>
          <a:off x="473659" y="1216519"/>
          <a:ext cx="12414399" cy="8700105"/>
        </a:xfrm>
        <a:prstGeom prst="rect">
          <a:avLst/>
        </a:prstGeom>
      </xdr:spPr>
    </xdr:pic>
    <xdr:clientData/>
  </xdr:twoCellAnchor>
  <xdr:twoCellAnchor editAs="oneCell">
    <xdr:from>
      <xdr:col>1</xdr:col>
      <xdr:colOff>0</xdr:colOff>
      <xdr:row>587</xdr:row>
      <xdr:rowOff>0</xdr:rowOff>
    </xdr:from>
    <xdr:to>
      <xdr:col>14</xdr:col>
      <xdr:colOff>642718</xdr:colOff>
      <xdr:row>627</xdr:row>
      <xdr:rowOff>48907</xdr:rowOff>
    </xdr:to>
    <xdr:pic>
      <xdr:nvPicPr>
        <xdr:cNvPr id="31" name="Picture 30">
          <a:extLst>
            <a:ext uri="{FF2B5EF4-FFF2-40B4-BE49-F238E27FC236}">
              <a16:creationId xmlns:a16="http://schemas.microsoft.com/office/drawing/2014/main" id="{36D89CCF-1760-44D1-9023-ED24A816FE93}"/>
            </a:ext>
          </a:extLst>
        </xdr:cNvPr>
        <xdr:cNvPicPr>
          <a:picLocks noChangeAspect="1"/>
        </xdr:cNvPicPr>
      </xdr:nvPicPr>
      <xdr:blipFill>
        <a:blip xmlns:r="http://schemas.openxmlformats.org/officeDocument/2006/relationships" r:embed="rId24"/>
        <a:stretch>
          <a:fillRect/>
        </a:stretch>
      </xdr:blipFill>
      <xdr:spPr>
        <a:xfrm>
          <a:off x="257175" y="110566200"/>
          <a:ext cx="13051071" cy="919290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276225</xdr:colOff>
          <xdr:row>45</xdr:row>
          <xdr:rowOff>171450</xdr:rowOff>
        </xdr:from>
        <xdr:to>
          <xdr:col>1</xdr:col>
          <xdr:colOff>1028700</xdr:colOff>
          <xdr:row>46</xdr:row>
          <xdr:rowOff>276225</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w="9525">
              <a:solidFill>
                <a:srgbClr val="000000" mc:Ignorable="a14" a14:legacySpreadsheetColorIndex="64"/>
              </a:solidFill>
              <a:miter lim="800000"/>
              <a:headEnd/>
              <a:tailEnd/>
            </a:ln>
            <a:extLst>
              <a:ext uri="{909E8E84-426E-40DD-AFC4-6F175D3DCCD1}">
                <a14:hiddenFill>
                  <a:solidFill>
                    <a:srgbClr val="FFFFFF" mc:Ignorable="a14" a14:legacySpreadsheetColorIndex="65"/>
                  </a:solidFill>
                </a14:hiddenFill>
              </a:ext>
            </a:extLst>
          </xdr:spPr>
          <xdr:txBody>
            <a:bodyPr vertOverflow="clip" wrap="square" lIns="27432" tIns="18288" rIns="0" bIns="18288" anchor="ctr" upright="1"/>
            <a:lstStyle/>
            <a:p>
              <a:pPr algn="l" rtl="0">
                <a:defRPr sz="1000"/>
              </a:pPr>
              <a:r>
                <a:rPr lang="en-AU" sz="800" b="0" i="0" u="none" strike="noStrike" baseline="0">
                  <a:solidFill>
                    <a:srgbClr val="000000"/>
                  </a:solidFill>
                  <a:latin typeface="Segoe UI"/>
                  <a:cs typeface="Segoe UI"/>
                </a:rPr>
                <a:t>Accept</a:t>
              </a:r>
            </a:p>
          </xdr:txBody>
        </xdr:sp>
        <xdr:clientData/>
      </xdr:twoCellAnchor>
    </mc:Choice>
    <mc:Fallback/>
  </mc:AlternateContent>
  <xdr:twoCellAnchor>
    <xdr:from>
      <xdr:col>1</xdr:col>
      <xdr:colOff>1142998</xdr:colOff>
      <xdr:row>45</xdr:row>
      <xdr:rowOff>126545</xdr:rowOff>
    </xdr:from>
    <xdr:to>
      <xdr:col>10</xdr:col>
      <xdr:colOff>470647</xdr:colOff>
      <xdr:row>47</xdr:row>
      <xdr:rowOff>134470</xdr:rowOff>
    </xdr:to>
    <xdr:sp macro="" textlink="">
      <xdr:nvSpPr>
        <xdr:cNvPr id="2" name="TextBox 1">
          <a:extLst>
            <a:ext uri="{FF2B5EF4-FFF2-40B4-BE49-F238E27FC236}">
              <a16:creationId xmlns:a16="http://schemas.microsoft.com/office/drawing/2014/main" id="{BEF58D92-5EBE-F7A8-D32C-975E0683060C}"/>
            </a:ext>
          </a:extLst>
        </xdr:cNvPr>
        <xdr:cNvSpPr txBox="1"/>
      </xdr:nvSpPr>
      <xdr:spPr>
        <a:xfrm>
          <a:off x="1400733" y="10637663"/>
          <a:ext cx="8494061" cy="590631"/>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0" i="0" u="none" strike="noStrike">
              <a:solidFill>
                <a:schemeClr val="dk1"/>
              </a:solidFill>
              <a:effectLst/>
              <a:latin typeface="+mn-lt"/>
              <a:ea typeface="+mn-ea"/>
              <a:cs typeface="+mn-cs"/>
            </a:rPr>
            <a:t>I understand that this Blueprint is for general educational purposes only and does not provide financial advice.</a:t>
          </a:r>
          <a:r>
            <a:rPr lang="en-AU" sz="1400">
              <a:effectLst/>
            </a:rPr>
            <a:t> </a:t>
          </a:r>
          <a:r>
            <a:rPr lang="en-AU" sz="1400" b="0" i="0" u="none" strike="noStrike">
              <a:solidFill>
                <a:schemeClr val="dk1"/>
              </a:solidFill>
              <a:effectLst/>
              <a:latin typeface="+mn-lt"/>
              <a:ea typeface="+mn-ea"/>
              <a:cs typeface="+mn-cs"/>
            </a:rPr>
            <a:t>I am responsible for my own financial decisions.</a:t>
          </a:r>
          <a:r>
            <a:rPr lang="en-AU" sz="1400">
              <a:effectLst/>
            </a:rPr>
            <a:t> </a:t>
          </a:r>
          <a:endParaRPr lang="en-AU" sz="1400"/>
        </a:p>
      </xdr:txBody>
    </xdr:sp>
    <xdr:clientData/>
  </xdr:twoCellAnchor>
  <xdr:twoCellAnchor>
    <xdr:from>
      <xdr:col>9</xdr:col>
      <xdr:colOff>112060</xdr:colOff>
      <xdr:row>429</xdr:row>
      <xdr:rowOff>100853</xdr:rowOff>
    </xdr:from>
    <xdr:to>
      <xdr:col>17</xdr:col>
      <xdr:colOff>582706</xdr:colOff>
      <xdr:row>460</xdr:row>
      <xdr:rowOff>201706</xdr:rowOff>
    </xdr:to>
    <xdr:sp macro="" textlink="">
      <xdr:nvSpPr>
        <xdr:cNvPr id="33" name="TextBox 32">
          <a:extLst>
            <a:ext uri="{FF2B5EF4-FFF2-40B4-BE49-F238E27FC236}">
              <a16:creationId xmlns:a16="http://schemas.microsoft.com/office/drawing/2014/main" id="{0E9D6A2C-5468-4182-A566-A6D7ED79027D}"/>
            </a:ext>
          </a:extLst>
        </xdr:cNvPr>
        <xdr:cNvSpPr txBox="1"/>
      </xdr:nvSpPr>
      <xdr:spPr>
        <a:xfrm>
          <a:off x="9412942" y="92784706"/>
          <a:ext cx="6219264" cy="6645088"/>
        </a:xfrm>
        <a:prstGeom prst="rect">
          <a:avLst/>
        </a:prstGeom>
        <a:solidFill>
          <a:schemeClr val="lt1"/>
        </a:solidFill>
        <a:ln w="9525" cmpd="sng">
          <a:solidFill>
            <a:schemeClr val="accent4">
              <a:lumMod val="20000"/>
              <a:lumOff val="80000"/>
            </a:schemeClr>
          </a:solidFill>
        </a:ln>
        <a:effectLst>
          <a:glow rad="63500">
            <a:schemeClr val="accent4">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b="1"/>
            <a:t>What are the Benefits of Pearler over CommSec:</a:t>
          </a:r>
        </a:p>
        <a:p>
          <a:endParaRPr lang="en-AU" b="1"/>
        </a:p>
        <a:p>
          <a:r>
            <a:rPr lang="en-AU" b="1"/>
            <a:t>1. Automation (Auto-Investing)</a:t>
          </a:r>
        </a:p>
        <a:p>
          <a:endParaRPr lang="en-AU" b="1"/>
        </a:p>
        <a:p>
          <a:r>
            <a:rPr lang="en-AU" b="1"/>
            <a:t>Pearler:</a:t>
          </a:r>
          <a:r>
            <a:rPr lang="en-AU"/>
            <a:t> Offers automated recurring investments (e.g., monthly) allowing hands-off, passive investing aligned to long-term goals.</a:t>
          </a:r>
        </a:p>
        <a:p>
          <a:r>
            <a:rPr lang="en-AU" b="1"/>
            <a:t>CommSec:</a:t>
          </a:r>
          <a:r>
            <a:rPr lang="en-AU"/>
            <a:t> Does not support fully automated recurring investing; all trades must be placed manually.</a:t>
          </a:r>
        </a:p>
        <a:p>
          <a:endParaRPr lang="en-AU" b="1"/>
        </a:p>
        <a:p>
          <a:r>
            <a:rPr lang="en-AU" b="1"/>
            <a:t>2. Fractional Investing</a:t>
          </a:r>
        </a:p>
        <a:p>
          <a:endParaRPr lang="en-AU" b="1"/>
        </a:p>
        <a:p>
          <a:r>
            <a:rPr lang="en-AU" b="1"/>
            <a:t>Pearler:</a:t>
          </a:r>
          <a:r>
            <a:rPr lang="en-AU"/>
            <a:t> Supports fractional share investing, enabling precise portfolio allocations regardless of ETF or share prices.</a:t>
          </a:r>
        </a:p>
        <a:p>
          <a:r>
            <a:rPr lang="en-AU" b="1"/>
            <a:t>CommSec:</a:t>
          </a:r>
          <a:r>
            <a:rPr lang="en-AU"/>
            <a:t> Only offers investing in whole units, making exact portfolio allocations challenging.</a:t>
          </a:r>
        </a:p>
        <a:p>
          <a:endParaRPr lang="en-AU" b="1"/>
        </a:p>
        <a:p>
          <a:r>
            <a:rPr lang="en-AU" b="1"/>
            <a:t>3. Lower Fees for Frequent ETF Investing</a:t>
          </a:r>
        </a:p>
        <a:p>
          <a:endParaRPr lang="en-AU" b="1"/>
        </a:p>
        <a:p>
          <a:r>
            <a:rPr lang="en-AU" b="1"/>
            <a:t>Pearler:</a:t>
          </a:r>
          <a:r>
            <a:rPr lang="en-AU"/>
            <a:t> Low-cost brokerage (~$6.50 flat for frequent ETF investing), particularly advantageous for regular small investments. In your super fund it is even</a:t>
          </a:r>
          <a:r>
            <a:rPr lang="en-AU" baseline="0"/>
            <a:t> lower - Brokerage inside super: 0.11% per trade (≈ $14/year on $1,100 monthly contributions, plus ~$330 once on the $300k rollover buy).</a:t>
          </a:r>
          <a:endParaRPr lang="en-AU"/>
        </a:p>
        <a:p>
          <a:r>
            <a:rPr lang="en-AU" b="1"/>
            <a:t>CommSec:</a:t>
          </a:r>
          <a:r>
            <a:rPr lang="en-AU"/>
            <a:t> Higher brokerage fees (from ~$10 to ~$29.95 per trade), potentially expensive for regular, smaller trades.</a:t>
          </a:r>
        </a:p>
        <a:p>
          <a:endParaRPr lang="en-AU" b="1"/>
        </a:p>
        <a:p>
          <a:r>
            <a:rPr lang="en-AU" b="1"/>
            <a:t>4. Designed for Long-Term Investors</a:t>
          </a:r>
        </a:p>
        <a:p>
          <a:endParaRPr lang="en-AU" b="1"/>
        </a:p>
        <a:p>
          <a:r>
            <a:rPr lang="en-AU" b="1"/>
            <a:t>Pearler:</a:t>
          </a:r>
          <a:r>
            <a:rPr lang="en-AU"/>
            <a:t> Platform explicitly tailored towards financial independence (FIRE), passive investing, and long-term wealth accumulation.</a:t>
          </a:r>
        </a:p>
        <a:p>
          <a:endParaRPr lang="en-AU"/>
        </a:p>
        <a:p>
          <a:r>
            <a:rPr lang="en-AU" b="1"/>
            <a:t>✅ Conclusion (Why Pearler ?)</a:t>
          </a:r>
        </a:p>
        <a:p>
          <a:endParaRPr lang="en-AU"/>
        </a:p>
        <a:p>
          <a:r>
            <a:rPr lang="en-AU" b="1"/>
            <a:t>Aligns with  your goals</a:t>
          </a:r>
          <a:r>
            <a:rPr lang="en-AU"/>
            <a:t>—focused on automation, simplicity, disciplined long-term investing, and minimal effort—</a:t>
          </a:r>
          <a:r>
            <a:rPr lang="en-AU" b="1"/>
            <a:t>Pearler</a:t>
          </a:r>
          <a:r>
            <a:rPr lang="en-AU"/>
            <a:t> clearly stands out as superior. It provides lower fees, automated investing features, fractional investing for accurate allocation, simplified tax reporting, and aligns perfectly with your set and forget investment goal.</a:t>
          </a:r>
        </a:p>
        <a:p>
          <a:endParaRPr lang="en-AU"/>
        </a:p>
        <a:p>
          <a:endParaRPr lang="en-AU" sz="1100"/>
        </a:p>
      </xdr:txBody>
    </xdr:sp>
    <xdr:clientData/>
  </xdr:twoCellAnchor>
  <xdr:twoCellAnchor>
    <xdr:from>
      <xdr:col>23</xdr:col>
      <xdr:colOff>198689</xdr:colOff>
      <xdr:row>2</xdr:row>
      <xdr:rowOff>171105</xdr:rowOff>
    </xdr:from>
    <xdr:to>
      <xdr:col>27</xdr:col>
      <xdr:colOff>561587</xdr:colOff>
      <xdr:row>21</xdr:row>
      <xdr:rowOff>193516</xdr:rowOff>
    </xdr:to>
    <xdr:sp macro="" textlink="">
      <xdr:nvSpPr>
        <xdr:cNvPr id="34" name="TextBox 33">
          <a:extLst>
            <a:ext uri="{FF2B5EF4-FFF2-40B4-BE49-F238E27FC236}">
              <a16:creationId xmlns:a16="http://schemas.microsoft.com/office/drawing/2014/main" id="{B2862D74-1BAD-5202-92F6-D10953F40CCD}"/>
            </a:ext>
          </a:extLst>
        </xdr:cNvPr>
        <xdr:cNvSpPr txBox="1"/>
      </xdr:nvSpPr>
      <xdr:spPr>
        <a:xfrm>
          <a:off x="18113016" y="984393"/>
          <a:ext cx="2795436" cy="4337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800" b="1">
              <a:solidFill>
                <a:srgbClr val="0000FF"/>
              </a:solidFill>
              <a:effectLst/>
              <a:latin typeface="+mn-lt"/>
              <a:ea typeface="+mn-ea"/>
              <a:cs typeface="+mn-cs"/>
            </a:rPr>
            <a:t>ASIC fully supports financial education.</a:t>
          </a:r>
          <a:br>
            <a:rPr lang="en-AU" sz="1800">
              <a:solidFill>
                <a:srgbClr val="0000FF"/>
              </a:solidFill>
              <a:effectLst/>
              <a:latin typeface="+mn-lt"/>
              <a:ea typeface="+mn-ea"/>
              <a:cs typeface="+mn-cs"/>
            </a:rPr>
          </a:br>
          <a:endParaRPr lang="en-AU" sz="1800">
            <a:solidFill>
              <a:srgbClr val="0000FF"/>
            </a:solidFill>
            <a:effectLst/>
            <a:latin typeface="+mn-lt"/>
            <a:ea typeface="+mn-ea"/>
            <a:cs typeface="+mn-cs"/>
          </a:endParaRPr>
        </a:p>
        <a:p>
          <a:pPr algn="ctr"/>
          <a:r>
            <a:rPr lang="en-AU" sz="1800">
              <a:solidFill>
                <a:srgbClr val="0000FF"/>
              </a:solidFill>
              <a:effectLst/>
              <a:latin typeface="+mn-lt"/>
              <a:ea typeface="+mn-ea"/>
              <a:cs typeface="+mn-cs"/>
            </a:rPr>
            <a:t>Learning how money works is 100% allowed — and encouraged.</a:t>
          </a:r>
          <a:br>
            <a:rPr lang="en-AU" sz="1800">
              <a:solidFill>
                <a:srgbClr val="0000FF"/>
              </a:solidFill>
              <a:effectLst/>
              <a:latin typeface="+mn-lt"/>
              <a:ea typeface="+mn-ea"/>
              <a:cs typeface="+mn-cs"/>
            </a:rPr>
          </a:br>
          <a:endParaRPr lang="en-AU" sz="1800">
            <a:solidFill>
              <a:srgbClr val="0000FF"/>
            </a:solidFill>
            <a:effectLst/>
          </a:endParaRPr>
        </a:p>
        <a:p>
          <a:pPr algn="ctr"/>
          <a:r>
            <a:rPr lang="en-AU" sz="1800">
              <a:solidFill>
                <a:srgbClr val="0000FF"/>
              </a:solidFill>
              <a:effectLst/>
              <a:latin typeface="+mn-lt"/>
              <a:ea typeface="+mn-ea"/>
              <a:cs typeface="+mn-cs"/>
            </a:rPr>
            <a:t>They want people to understand saving, investing, planning, and building a strong future.</a:t>
          </a:r>
          <a:endParaRPr lang="en-AU" sz="1800">
            <a:solidFill>
              <a:srgbClr val="0000FF"/>
            </a:solidFill>
            <a:effectLst/>
          </a:endParaRPr>
        </a:p>
        <a:p>
          <a:pPr algn="ctr"/>
          <a:endParaRPr lang="en-AU" sz="1800">
            <a:solidFill>
              <a:srgbClr val="0000FF"/>
            </a:solidFill>
            <a:effectLst/>
            <a:latin typeface="+mn-lt"/>
            <a:ea typeface="+mn-ea"/>
            <a:cs typeface="+mn-cs"/>
          </a:endParaRPr>
        </a:p>
        <a:p>
          <a:pPr algn="ctr"/>
          <a:r>
            <a:rPr lang="en-AU" sz="1800">
              <a:solidFill>
                <a:srgbClr val="0000FF"/>
              </a:solidFill>
              <a:effectLst/>
              <a:latin typeface="+mn-lt"/>
              <a:ea typeface="+mn-ea"/>
              <a:cs typeface="+mn-cs"/>
            </a:rPr>
            <a:t>So what I do is </a:t>
          </a:r>
          <a:r>
            <a:rPr lang="en-AU" sz="1800" b="1">
              <a:solidFill>
                <a:srgbClr val="0000FF"/>
              </a:solidFill>
              <a:effectLst/>
              <a:latin typeface="+mn-lt"/>
              <a:ea typeface="+mn-ea"/>
              <a:cs typeface="+mn-cs"/>
            </a:rPr>
            <a:t>teach</a:t>
          </a:r>
          <a:r>
            <a:rPr lang="en-AU" sz="1800">
              <a:solidFill>
                <a:srgbClr val="0000FF"/>
              </a:solidFill>
              <a:effectLst/>
              <a:latin typeface="+mn-lt"/>
              <a:ea typeface="+mn-ea"/>
              <a:cs typeface="+mn-cs"/>
            </a:rPr>
            <a:t>, not give financial advice.</a:t>
          </a:r>
          <a:br>
            <a:rPr lang="en-AU" sz="1800">
              <a:solidFill>
                <a:srgbClr val="0000FF"/>
              </a:solidFill>
              <a:effectLst/>
              <a:latin typeface="+mn-lt"/>
              <a:ea typeface="+mn-ea"/>
              <a:cs typeface="+mn-cs"/>
            </a:rPr>
          </a:br>
          <a:endParaRPr lang="en-AU" sz="1800">
            <a:solidFill>
              <a:srgbClr val="0000FF"/>
            </a:solidFill>
            <a:effectLst/>
          </a:endParaRPr>
        </a:p>
        <a:p>
          <a:endParaRPr lang="en-AU" sz="1100"/>
        </a:p>
      </xdr:txBody>
    </xdr:sp>
    <xdr:clientData/>
  </xdr:twoCellAnchor>
  <xdr:twoCellAnchor>
    <xdr:from>
      <xdr:col>1</xdr:col>
      <xdr:colOff>19049</xdr:colOff>
      <xdr:row>81</xdr:row>
      <xdr:rowOff>64603</xdr:rowOff>
    </xdr:from>
    <xdr:to>
      <xdr:col>17</xdr:col>
      <xdr:colOff>596348</xdr:colOff>
      <xdr:row>85</xdr:row>
      <xdr:rowOff>157370</xdr:rowOff>
    </xdr:to>
    <xdr:sp macro="" textlink="">
      <xdr:nvSpPr>
        <xdr:cNvPr id="10" name="TextBox 9">
          <a:extLst>
            <a:ext uri="{FF2B5EF4-FFF2-40B4-BE49-F238E27FC236}">
              <a16:creationId xmlns:a16="http://schemas.microsoft.com/office/drawing/2014/main" id="{07ACC5BA-B5A9-1668-189C-EA80CAA71902}"/>
            </a:ext>
          </a:extLst>
        </xdr:cNvPr>
        <xdr:cNvSpPr txBox="1"/>
      </xdr:nvSpPr>
      <xdr:spPr>
        <a:xfrm>
          <a:off x="275810" y="19470755"/>
          <a:ext cx="15411451" cy="10204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b="1"/>
            <a:t>Executive Client Insight — Ali Shahroz:</a:t>
          </a:r>
          <a:br>
            <a:rPr lang="en-AU"/>
          </a:br>
          <a:r>
            <a:rPr lang="en-AU"/>
            <a:t>Ali is a systems-driven founder at an early stage of wealth building with a long time horizon and strong focus on growing his business rather than actively managing investments. </a:t>
          </a:r>
        </a:p>
        <a:p>
          <a:r>
            <a:rPr lang="en-AU"/>
            <a:t>He has no prior investing experience but is curious, logical, and responds well to first-principles explanations, visual tools, and simple frameworks. </a:t>
          </a:r>
        </a:p>
        <a:p>
          <a:r>
            <a:rPr lang="en-AU"/>
            <a:t>He naturally prefers tangible assets like property and has low interest in crypto, but is open to ETFs once positioned as a diversified, automated system rather than a speculative bet. </a:t>
          </a:r>
        </a:p>
        <a:p>
          <a:r>
            <a:rPr lang="en-AU"/>
            <a:t>His behaviour suggests the best outcomes will come from low-cost, set-and-forget structures supported by education and automation, allowing wealth to compound quietly in the background while he concentrates on business growth.</a:t>
          </a:r>
        </a:p>
        <a:p>
          <a:endParaRPr lang="en-AU" sz="1100"/>
        </a:p>
      </xdr:txBody>
    </xdr:sp>
    <xdr:clientData/>
  </xdr:twoCellAnchor>
  <xdr:twoCellAnchor editAs="oneCell">
    <xdr:from>
      <xdr:col>1</xdr:col>
      <xdr:colOff>0</xdr:colOff>
      <xdr:row>251</xdr:row>
      <xdr:rowOff>156882</xdr:rowOff>
    </xdr:from>
    <xdr:to>
      <xdr:col>12</xdr:col>
      <xdr:colOff>100853</xdr:colOff>
      <xdr:row>308</xdr:row>
      <xdr:rowOff>48543</xdr:rowOff>
    </xdr:to>
    <xdr:pic>
      <xdr:nvPicPr>
        <xdr:cNvPr id="18" name="Picture 17">
          <a:extLst>
            <a:ext uri="{FF2B5EF4-FFF2-40B4-BE49-F238E27FC236}">
              <a16:creationId xmlns:a16="http://schemas.microsoft.com/office/drawing/2014/main" id="{111DC227-FE91-DBC2-3405-664EAAD84BDD}"/>
            </a:ext>
          </a:extLst>
        </xdr:cNvPr>
        <xdr:cNvPicPr>
          <a:picLocks noChangeAspect="1"/>
        </xdr:cNvPicPr>
      </xdr:nvPicPr>
      <xdr:blipFill>
        <a:blip xmlns:r="http://schemas.openxmlformats.org/officeDocument/2006/relationships" r:embed="rId25"/>
        <a:stretch>
          <a:fillRect/>
        </a:stretch>
      </xdr:blipFill>
      <xdr:spPr>
        <a:xfrm>
          <a:off x="257735" y="53205529"/>
          <a:ext cx="10589559" cy="12666367"/>
        </a:xfrm>
        <a:prstGeom prst="rect">
          <a:avLst/>
        </a:prstGeom>
      </xdr:spPr>
    </xdr:pic>
    <xdr:clientData/>
  </xdr:twoCellAnchor>
  <xdr:twoCellAnchor editAs="oneCell">
    <xdr:from>
      <xdr:col>0</xdr:col>
      <xdr:colOff>235323</xdr:colOff>
      <xdr:row>308</xdr:row>
      <xdr:rowOff>156882</xdr:rowOff>
    </xdr:from>
    <xdr:to>
      <xdr:col>12</xdr:col>
      <xdr:colOff>69147</xdr:colOff>
      <xdr:row>331</xdr:row>
      <xdr:rowOff>179295</xdr:rowOff>
    </xdr:to>
    <xdr:pic>
      <xdr:nvPicPr>
        <xdr:cNvPr id="35" name="Picture 34">
          <a:extLst>
            <a:ext uri="{FF2B5EF4-FFF2-40B4-BE49-F238E27FC236}">
              <a16:creationId xmlns:a16="http://schemas.microsoft.com/office/drawing/2014/main" id="{5E8E0F06-0F65-CF5F-F5BC-C5D3A1F7DBC7}"/>
            </a:ext>
          </a:extLst>
        </xdr:cNvPr>
        <xdr:cNvPicPr>
          <a:picLocks noChangeAspect="1"/>
        </xdr:cNvPicPr>
      </xdr:nvPicPr>
      <xdr:blipFill>
        <a:blip xmlns:r="http://schemas.openxmlformats.org/officeDocument/2006/relationships" r:embed="rId26"/>
        <a:stretch>
          <a:fillRect/>
        </a:stretch>
      </xdr:blipFill>
      <xdr:spPr>
        <a:xfrm>
          <a:off x="235323" y="65980235"/>
          <a:ext cx="10580265" cy="5177118"/>
        </a:xfrm>
        <a:prstGeom prst="rect">
          <a:avLst/>
        </a:prstGeom>
      </xdr:spPr>
    </xdr:pic>
    <xdr:clientData/>
  </xdr:twoCellAnchor>
  <xdr:twoCellAnchor editAs="oneCell">
    <xdr:from>
      <xdr:col>0</xdr:col>
      <xdr:colOff>190500</xdr:colOff>
      <xdr:row>337</xdr:row>
      <xdr:rowOff>4721</xdr:rowOff>
    </xdr:from>
    <xdr:to>
      <xdr:col>11</xdr:col>
      <xdr:colOff>280148</xdr:colOff>
      <xdr:row>402</xdr:row>
      <xdr:rowOff>200077</xdr:rowOff>
    </xdr:to>
    <xdr:pic>
      <xdr:nvPicPr>
        <xdr:cNvPr id="45" name="Picture 44">
          <a:extLst>
            <a:ext uri="{FF2B5EF4-FFF2-40B4-BE49-F238E27FC236}">
              <a16:creationId xmlns:a16="http://schemas.microsoft.com/office/drawing/2014/main" id="{8BEE2118-651C-BF7B-AAD4-BA85DF073073}"/>
            </a:ext>
          </a:extLst>
        </xdr:cNvPr>
        <xdr:cNvPicPr>
          <a:picLocks noChangeAspect="1"/>
        </xdr:cNvPicPr>
      </xdr:nvPicPr>
      <xdr:blipFill>
        <a:blip xmlns:r="http://schemas.openxmlformats.org/officeDocument/2006/relationships" r:embed="rId27"/>
        <a:stretch>
          <a:fillRect/>
        </a:stretch>
      </xdr:blipFill>
      <xdr:spPr>
        <a:xfrm>
          <a:off x="190500" y="72327486"/>
          <a:ext cx="10522324" cy="14763002"/>
        </a:xfrm>
        <a:prstGeom prst="rect">
          <a:avLst/>
        </a:prstGeom>
      </xdr:spPr>
    </xdr:pic>
    <xdr:clientData/>
  </xdr:twoCellAnchor>
  <xdr:twoCellAnchor>
    <xdr:from>
      <xdr:col>0</xdr:col>
      <xdr:colOff>227996</xdr:colOff>
      <xdr:row>533</xdr:row>
      <xdr:rowOff>109905</xdr:rowOff>
    </xdr:from>
    <xdr:to>
      <xdr:col>17</xdr:col>
      <xdr:colOff>241788</xdr:colOff>
      <xdr:row>544</xdr:row>
      <xdr:rowOff>109905</xdr:rowOff>
    </xdr:to>
    <xdr:sp macro="" textlink="">
      <xdr:nvSpPr>
        <xdr:cNvPr id="49" name="TextBox 48">
          <a:extLst>
            <a:ext uri="{FF2B5EF4-FFF2-40B4-BE49-F238E27FC236}">
              <a16:creationId xmlns:a16="http://schemas.microsoft.com/office/drawing/2014/main" id="{89CBF8AF-BFA7-E68C-05A6-4D1D2CBC7D1C}"/>
            </a:ext>
          </a:extLst>
        </xdr:cNvPr>
        <xdr:cNvSpPr txBox="1"/>
      </xdr:nvSpPr>
      <xdr:spPr>
        <a:xfrm>
          <a:off x="227996" y="110834367"/>
          <a:ext cx="15070619" cy="2498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a:t>At 34, you’re in a strong spot. You’re running your own business, you’ve got time on your side, and you still have flexibility. That combination gives you leverage most people don’t have.</a:t>
          </a:r>
        </a:p>
        <a:p>
          <a:endParaRPr lang="en-AU"/>
        </a:p>
        <a:p>
          <a:r>
            <a:rPr lang="en-AU"/>
            <a:t>This Blueprint isn’t about rushing decisions or adding complexity. It’s about understanding the basics and setting up a simple structure so wealth can grow quietly alongside your business. You don’t need to become an investor or spend time watching markets. The advantage comes from starting early, keeping costs low, automating where possible, and letting time do the work.</a:t>
          </a:r>
        </a:p>
        <a:p>
          <a:endParaRPr lang="en-AU"/>
        </a:p>
        <a:p>
          <a:r>
            <a:rPr lang="en-AU"/>
            <a:t>When the fundamentals are set up well, compounding behaves like a good system — it scales in the background. Small, consistent inputs today can turn into meaningful outcomes over time without constant tweaking.</a:t>
          </a:r>
        </a:p>
        <a:p>
          <a:endParaRPr lang="en-AU"/>
        </a:p>
        <a:p>
          <a:r>
            <a:rPr lang="en-AU"/>
            <a:t>This Blueprint is designed to work like reliable software: simple, low-maintenance, and always running. It lets you focus on building Multiple AI Solutions, solving interesting problems, and shaping the lifestyle you want, while your wealth compounds steadily in parallel. The goal isn’t complexity — it’s clarity, confidence, and long-term wealth creation.</a:t>
          </a:r>
        </a:p>
        <a:p>
          <a:endParaRPr lang="en-AU" sz="1100" b="1" i="0" u="none" strike="noStrike">
            <a:solidFill>
              <a:schemeClr val="dk1"/>
            </a:solidFill>
            <a:effectLst/>
            <a:latin typeface="+mn-lt"/>
            <a:ea typeface="+mn-ea"/>
            <a:cs typeface="+mn-cs"/>
          </a:endParaRPr>
        </a:p>
        <a:p>
          <a:endParaRPr lang="en-AU" sz="1100" b="1" i="0" u="none" strike="noStrike">
            <a:solidFill>
              <a:schemeClr val="dk1"/>
            </a:solidFill>
            <a:effectLst/>
            <a:latin typeface="+mn-lt"/>
            <a:ea typeface="+mn-ea"/>
            <a:cs typeface="+mn-cs"/>
          </a:endParaRPr>
        </a:p>
        <a:p>
          <a:endParaRPr lang="en-AU" sz="1100" b="1" i="0" u="none" strike="noStrike">
            <a:solidFill>
              <a:schemeClr val="dk1"/>
            </a:solidFill>
            <a:effectLst/>
            <a:latin typeface="+mn-lt"/>
            <a:ea typeface="+mn-ea"/>
            <a:cs typeface="+mn-cs"/>
          </a:endParaRPr>
        </a:p>
        <a:p>
          <a:r>
            <a:rPr lang="en-AU" sz="1100" b="1" i="0" u="none" strike="noStrike">
              <a:solidFill>
                <a:schemeClr val="dk1"/>
              </a:solidFill>
              <a:effectLst/>
              <a:latin typeface="+mn-lt"/>
              <a:ea typeface="+mn-ea"/>
              <a:cs typeface="+mn-cs"/>
            </a:rPr>
            <a:t>Prepared by:</a:t>
          </a:r>
          <a:r>
            <a:rPr lang="en-AU">
              <a:effectLst/>
            </a:rPr>
            <a:t> </a:t>
          </a:r>
          <a:r>
            <a:rPr lang="en-AU" sz="1100" b="0" i="0" u="none" strike="noStrike">
              <a:solidFill>
                <a:schemeClr val="dk1"/>
              </a:solidFill>
              <a:effectLst/>
              <a:latin typeface="+mn-lt"/>
              <a:ea typeface="+mn-ea"/>
              <a:cs typeface="+mn-cs"/>
            </a:rPr>
            <a:t>Michael Leggo</a:t>
          </a:r>
          <a:r>
            <a:rPr lang="en-AU">
              <a:effectLst/>
            </a:rPr>
            <a:t> </a:t>
          </a:r>
          <a:r>
            <a:rPr lang="en-AU" sz="1100" b="0" i="0" u="none" strike="noStrike">
              <a:solidFill>
                <a:schemeClr val="dk1"/>
              </a:solidFill>
              <a:effectLst/>
              <a:latin typeface="+mn-lt"/>
              <a:ea typeface="+mn-ea"/>
              <a:cs typeface="+mn-cs"/>
            </a:rPr>
            <a:t>Generational Wealth &amp; Strategy Coach</a:t>
          </a:r>
          <a:r>
            <a:rPr lang="en-AU">
              <a:effectLst/>
            </a:rPr>
            <a:t> </a:t>
          </a:r>
          <a:endParaRPr lang="en-AU" sz="1100"/>
        </a:p>
      </xdr:txBody>
    </xdr:sp>
    <xdr:clientData/>
  </xdr:twoCellAnchor>
  <xdr:twoCellAnchor editAs="oneCell">
    <xdr:from>
      <xdr:col>20</xdr:col>
      <xdr:colOff>324973</xdr:colOff>
      <xdr:row>135</xdr:row>
      <xdr:rowOff>271096</xdr:rowOff>
    </xdr:from>
    <xdr:to>
      <xdr:col>33</xdr:col>
      <xdr:colOff>308837</xdr:colOff>
      <xdr:row>156</xdr:row>
      <xdr:rowOff>268942</xdr:rowOff>
    </xdr:to>
    <xdr:pic>
      <xdr:nvPicPr>
        <xdr:cNvPr id="54" name="Picture 53">
          <a:extLst>
            <a:ext uri="{FF2B5EF4-FFF2-40B4-BE49-F238E27FC236}">
              <a16:creationId xmlns:a16="http://schemas.microsoft.com/office/drawing/2014/main" id="{94C71C23-4FB9-9BAF-D645-FA69E2A02C69}"/>
            </a:ext>
          </a:extLst>
        </xdr:cNvPr>
        <xdr:cNvPicPr>
          <a:picLocks noChangeAspect="1"/>
        </xdr:cNvPicPr>
      </xdr:nvPicPr>
      <xdr:blipFill>
        <a:blip xmlns:r="http://schemas.openxmlformats.org/officeDocument/2006/relationships" r:embed="rId28"/>
        <a:stretch>
          <a:fillRect/>
        </a:stretch>
      </xdr:blipFill>
      <xdr:spPr>
        <a:xfrm>
          <a:off x="16414896" y="25673538"/>
          <a:ext cx="7889614" cy="64748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21</xdr:col>
      <xdr:colOff>23349</xdr:colOff>
      <xdr:row>46</xdr:row>
      <xdr:rowOff>57150</xdr:rowOff>
    </xdr:to>
    <xdr:pic>
      <xdr:nvPicPr>
        <xdr:cNvPr id="2" name="Picture 1">
          <a:extLst>
            <a:ext uri="{FF2B5EF4-FFF2-40B4-BE49-F238E27FC236}">
              <a16:creationId xmlns:a16="http://schemas.microsoft.com/office/drawing/2014/main" id="{257AB87E-9829-962F-469E-85E03E7DB16F}"/>
            </a:ext>
          </a:extLst>
        </xdr:cNvPr>
        <xdr:cNvPicPr>
          <a:picLocks noChangeAspect="1"/>
        </xdr:cNvPicPr>
      </xdr:nvPicPr>
      <xdr:blipFill>
        <a:blip xmlns:r="http://schemas.openxmlformats.org/officeDocument/2006/relationships" r:embed="rId1"/>
        <a:stretch>
          <a:fillRect/>
        </a:stretch>
      </xdr:blipFill>
      <xdr:spPr>
        <a:xfrm>
          <a:off x="609600" y="190500"/>
          <a:ext cx="12215349" cy="8629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to.gov.au/single-page-applications/calculatorsandtools?anchor=MedicareLevy" TargetMode="External"/><Relationship Id="rId7" Type="http://schemas.openxmlformats.org/officeDocument/2006/relationships/printerSettings" Target="../printerSettings/printerSettings1.bin"/><Relationship Id="rId2" Type="http://schemas.openxmlformats.org/officeDocument/2006/relationships/hyperlink" Target="https://www.nerdwallet.com/calculator/investment-calculator?msockid=390b92c3206a61e71b6087fd21f6600e" TargetMode="External"/><Relationship Id="rId1" Type="http://schemas.openxmlformats.org/officeDocument/2006/relationships/hyperlink" Target="https://www.ato.gov.au/single-page-applications/calculatorsandtools?anchor=STC" TargetMode="External"/><Relationship Id="rId6" Type="http://schemas.openxmlformats.org/officeDocument/2006/relationships/hyperlink" Target="mailto:Ali@multipleai.com.au" TargetMode="External"/><Relationship Id="rId11" Type="http://schemas.openxmlformats.org/officeDocument/2006/relationships/comments" Target="../comments1.xml"/><Relationship Id="rId5" Type="http://schemas.openxmlformats.org/officeDocument/2006/relationships/hyperlink" Target="https://pearler.com/" TargetMode="External"/><Relationship Id="rId10" Type="http://schemas.openxmlformats.org/officeDocument/2006/relationships/ctrlProp" Target="../ctrlProps/ctrlProp1.xml"/><Relationship Id="rId4" Type="http://schemas.openxmlformats.org/officeDocument/2006/relationships/hyperlink" Target="https://pearler.com/"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FE6F4-4C64-4AE3-B4C1-F5DD9D926B6E}">
  <sheetPr>
    <pageSetUpPr fitToPage="1"/>
  </sheetPr>
  <dimension ref="A1:AG551"/>
  <sheetViews>
    <sheetView showGridLines="0" tabSelected="1" view="pageBreakPreview" topLeftCell="A52" zoomScale="145" zoomScaleNormal="130" zoomScaleSheetLayoutView="145" workbookViewId="0">
      <selection activeCell="C66" sqref="C66"/>
    </sheetView>
  </sheetViews>
  <sheetFormatPr defaultColWidth="9.140625" defaultRowHeight="18" customHeight="1" outlineLevelRow="1" x14ac:dyDescent="0.25"/>
  <cols>
    <col min="1" max="1" width="3.85546875" style="1" customWidth="1"/>
    <col min="2" max="2" width="39.85546875" style="1" customWidth="1"/>
    <col min="3" max="3" width="13" style="1" bestFit="1" customWidth="1"/>
    <col min="4" max="4" width="14.85546875" style="1" customWidth="1"/>
    <col min="5" max="5" width="14.42578125" style="1" bestFit="1" customWidth="1"/>
    <col min="6" max="6" width="14.85546875" style="1" customWidth="1"/>
    <col min="7" max="7" width="12.42578125" style="1" customWidth="1"/>
    <col min="8" max="8" width="13.42578125" style="1" customWidth="1"/>
    <col min="9" max="9" width="13" style="1" bestFit="1" customWidth="1"/>
    <col min="10" max="10" width="4" style="1" customWidth="1"/>
    <col min="11" max="11" width="12.85546875" style="1" bestFit="1" customWidth="1"/>
    <col min="12" max="12" width="4.7109375" style="1" customWidth="1"/>
    <col min="13" max="13" width="13.85546875" style="1" bestFit="1" customWidth="1"/>
    <col min="14" max="14" width="14.85546875" style="1" bestFit="1" customWidth="1"/>
    <col min="15" max="15" width="13.28515625" style="1" customWidth="1"/>
    <col min="16" max="16" width="13.5703125" style="1" customWidth="1"/>
    <col min="17" max="18" width="9.140625" style="1"/>
    <col min="19" max="20" width="3.140625" style="1" customWidth="1"/>
    <col min="21" max="16384" width="9.140625" style="1"/>
  </cols>
  <sheetData>
    <row r="1" spans="1:20" ht="9" customHeight="1" x14ac:dyDescent="0.25"/>
    <row r="2" spans="1:20" s="53" customFormat="1" ht="54.75" customHeight="1" x14ac:dyDescent="0.25">
      <c r="A2" s="2"/>
      <c r="B2" s="156" t="s">
        <v>179</v>
      </c>
      <c r="C2" s="2"/>
      <c r="D2" s="2"/>
      <c r="E2" s="2"/>
      <c r="F2" s="2"/>
      <c r="G2" s="2"/>
      <c r="H2" s="2"/>
      <c r="I2" s="2"/>
      <c r="J2" s="2"/>
      <c r="K2" s="2"/>
      <c r="L2" s="2"/>
      <c r="M2" s="2"/>
      <c r="N2" s="2"/>
      <c r="O2" s="2"/>
      <c r="P2" s="2"/>
      <c r="Q2" s="2"/>
      <c r="R2" s="2"/>
      <c r="S2" s="2"/>
      <c r="T2" s="2"/>
    </row>
    <row r="45" spans="2:23" ht="22.5" customHeight="1" thickBot="1" x14ac:dyDescent="0.3">
      <c r="W45" s="190" t="s">
        <v>184</v>
      </c>
    </row>
    <row r="46" spans="2:23" ht="22.5" customHeight="1" x14ac:dyDescent="0.35">
      <c r="B46" s="185"/>
      <c r="C46" s="192"/>
      <c r="D46" s="88"/>
      <c r="E46" s="88"/>
      <c r="F46" s="88"/>
      <c r="G46" s="88"/>
      <c r="H46" s="88"/>
      <c r="I46" s="88"/>
      <c r="J46" s="88"/>
      <c r="K46" s="128"/>
      <c r="W46"/>
    </row>
    <row r="47" spans="2:23" ht="22.5" customHeight="1" x14ac:dyDescent="0.35">
      <c r="B47" s="145"/>
      <c r="C47" s="191"/>
      <c r="K47" s="131"/>
      <c r="W47" t="s">
        <v>185</v>
      </c>
    </row>
    <row r="48" spans="2:23" ht="22.5" customHeight="1" thickBot="1" x14ac:dyDescent="0.3">
      <c r="B48" s="146"/>
      <c r="C48" s="90"/>
      <c r="D48" s="90"/>
      <c r="E48" s="90"/>
      <c r="F48" s="90"/>
      <c r="G48" s="90"/>
      <c r="H48" s="90"/>
      <c r="I48" s="90"/>
      <c r="J48" s="90"/>
      <c r="K48" s="147"/>
    </row>
    <row r="52" spans="2:8" ht="18" customHeight="1" thickBot="1" x14ac:dyDescent="0.3"/>
    <row r="53" spans="2:8" ht="24" thickBot="1" x14ac:dyDescent="0.3">
      <c r="B53" s="109" t="s">
        <v>125</v>
      </c>
      <c r="C53" s="110"/>
      <c r="D53" s="110"/>
      <c r="E53" s="110"/>
      <c r="F53" s="110"/>
      <c r="G53" s="110"/>
      <c r="H53" s="111"/>
    </row>
    <row r="54" spans="2:8" ht="18" customHeight="1" thickBot="1" x14ac:dyDescent="0.3"/>
    <row r="55" spans="2:8" ht="18" customHeight="1" x14ac:dyDescent="0.25">
      <c r="B55" s="126" t="s">
        <v>0</v>
      </c>
      <c r="C55" s="88"/>
      <c r="D55" s="127" t="s">
        <v>180</v>
      </c>
      <c r="E55" s="160"/>
      <c r="F55" s="88"/>
      <c r="G55" s="88"/>
      <c r="H55" s="128"/>
    </row>
    <row r="56" spans="2:8" ht="18" customHeight="1" x14ac:dyDescent="0.25">
      <c r="B56" s="129"/>
      <c r="D56" s="130"/>
      <c r="H56" s="131"/>
    </row>
    <row r="57" spans="2:8" ht="18" customHeight="1" x14ac:dyDescent="0.25">
      <c r="B57" s="132" t="s">
        <v>1</v>
      </c>
      <c r="D57" s="163">
        <v>34</v>
      </c>
      <c r="E57" s="133"/>
      <c r="F57" s="133"/>
      <c r="H57" s="131"/>
    </row>
    <row r="58" spans="2:8" ht="18" customHeight="1" x14ac:dyDescent="0.25">
      <c r="B58" s="132" t="s">
        <v>30</v>
      </c>
      <c r="D58" s="134" t="s">
        <v>145</v>
      </c>
      <c r="E58" s="135"/>
      <c r="F58" s="135"/>
      <c r="G58" s="135"/>
      <c r="H58" s="166"/>
    </row>
    <row r="59" spans="2:8" ht="18" customHeight="1" x14ac:dyDescent="0.25">
      <c r="B59" s="132" t="s">
        <v>31</v>
      </c>
      <c r="D59" s="134" t="s">
        <v>215</v>
      </c>
      <c r="E59" s="135"/>
      <c r="F59" s="135"/>
      <c r="G59" s="135"/>
      <c r="H59" s="166"/>
    </row>
    <row r="60" spans="2:8" ht="18" customHeight="1" x14ac:dyDescent="0.25">
      <c r="B60" s="132" t="s">
        <v>214</v>
      </c>
      <c r="D60" s="198" t="s">
        <v>213</v>
      </c>
      <c r="E60" s="135"/>
      <c r="F60" s="135"/>
      <c r="G60" s="135"/>
      <c r="H60" s="166"/>
    </row>
    <row r="61" spans="2:8" ht="18" customHeight="1" x14ac:dyDescent="0.25">
      <c r="B61" s="132"/>
      <c r="D61" s="159" t="s">
        <v>2</v>
      </c>
      <c r="E61" s="159" t="s">
        <v>3</v>
      </c>
      <c r="H61" s="131"/>
    </row>
    <row r="62" spans="2:8" ht="18" customHeight="1" x14ac:dyDescent="0.25">
      <c r="B62" s="132" t="s">
        <v>32</v>
      </c>
      <c r="D62" s="136">
        <v>100000</v>
      </c>
      <c r="E62" s="136">
        <v>200000</v>
      </c>
      <c r="F62" s="1" t="s">
        <v>61</v>
      </c>
      <c r="H62" s="131"/>
    </row>
    <row r="63" spans="2:8" ht="18" customHeight="1" x14ac:dyDescent="0.25">
      <c r="B63" s="132" t="s">
        <v>139</v>
      </c>
      <c r="D63" s="137">
        <v>65</v>
      </c>
      <c r="E63" s="133">
        <f>D63-D57</f>
        <v>31</v>
      </c>
      <c r="F63" s="1" t="s">
        <v>64</v>
      </c>
      <c r="H63" s="131"/>
    </row>
    <row r="64" spans="2:8" ht="18" customHeight="1" x14ac:dyDescent="0.25">
      <c r="B64" s="132" t="s">
        <v>33</v>
      </c>
      <c r="D64" s="136">
        <v>250000</v>
      </c>
      <c r="E64" s="1" t="s">
        <v>123</v>
      </c>
      <c r="H64" s="131"/>
    </row>
    <row r="65" spans="2:23" ht="18" customHeight="1" x14ac:dyDescent="0.25">
      <c r="B65" s="132" t="s">
        <v>34</v>
      </c>
      <c r="D65" s="134" t="s">
        <v>188</v>
      </c>
      <c r="E65" s="138"/>
      <c r="F65" s="138"/>
      <c r="G65" s="138"/>
      <c r="H65" s="131"/>
    </row>
    <row r="66" spans="2:23" ht="18" customHeight="1" x14ac:dyDescent="0.25">
      <c r="B66" s="129"/>
      <c r="D66" s="139"/>
      <c r="H66" s="131"/>
    </row>
    <row r="67" spans="2:23" ht="15.75" customHeight="1" x14ac:dyDescent="0.25">
      <c r="B67" s="140" t="s">
        <v>4</v>
      </c>
      <c r="D67" s="139"/>
      <c r="H67" s="131"/>
    </row>
    <row r="68" spans="2:23" ht="18" hidden="1" customHeight="1" x14ac:dyDescent="0.25">
      <c r="B68" s="141" t="s">
        <v>5</v>
      </c>
      <c r="D68" s="142">
        <v>0</v>
      </c>
      <c r="H68" s="131"/>
    </row>
    <row r="69" spans="2:23" ht="18" customHeight="1" x14ac:dyDescent="0.25">
      <c r="B69" s="141"/>
      <c r="D69" s="143"/>
      <c r="H69" s="131"/>
    </row>
    <row r="70" spans="2:23" ht="18" customHeight="1" x14ac:dyDescent="0.25">
      <c r="B70" s="144" t="s">
        <v>6</v>
      </c>
      <c r="D70" s="136">
        <v>60000</v>
      </c>
      <c r="E70" s="9" t="s">
        <v>170</v>
      </c>
      <c r="F70" s="136">
        <v>2000000</v>
      </c>
      <c r="G70" s="9" t="s">
        <v>54</v>
      </c>
      <c r="H70" s="131"/>
    </row>
    <row r="71" spans="2:23" ht="18" customHeight="1" x14ac:dyDescent="0.25">
      <c r="B71" s="144"/>
      <c r="G71" s="9"/>
      <c r="H71" s="131"/>
    </row>
    <row r="72" spans="2:23" ht="18" customHeight="1" x14ac:dyDescent="0.25">
      <c r="B72" s="144" t="s">
        <v>172</v>
      </c>
      <c r="D72" s="136" t="s">
        <v>190</v>
      </c>
      <c r="E72" s="9" t="s">
        <v>7</v>
      </c>
      <c r="F72" s="158" t="s">
        <v>124</v>
      </c>
      <c r="G72" s="158"/>
      <c r="H72" s="161"/>
    </row>
    <row r="73" spans="2:23" ht="18" customHeight="1" x14ac:dyDescent="0.25">
      <c r="B73" s="144"/>
      <c r="E73" s="9"/>
      <c r="G73" s="9"/>
      <c r="H73" s="131"/>
    </row>
    <row r="74" spans="2:23" ht="18" customHeight="1" x14ac:dyDescent="0.25">
      <c r="B74" s="144"/>
      <c r="D74" s="159" t="s">
        <v>2</v>
      </c>
      <c r="E74" s="159" t="s">
        <v>3</v>
      </c>
      <c r="H74" s="131"/>
    </row>
    <row r="75" spans="2:23" ht="18" customHeight="1" x14ac:dyDescent="0.25">
      <c r="B75" s="144" t="s">
        <v>140</v>
      </c>
      <c r="D75" s="136">
        <v>1000</v>
      </c>
      <c r="E75" s="136">
        <v>2000</v>
      </c>
      <c r="F75" s="1" t="s">
        <v>166</v>
      </c>
      <c r="H75" s="131"/>
    </row>
    <row r="76" spans="2:23" ht="18" customHeight="1" x14ac:dyDescent="0.25">
      <c r="B76" s="178"/>
      <c r="E76" s="9"/>
      <c r="H76" s="131"/>
      <c r="U76" s="70"/>
      <c r="V76" s="70"/>
      <c r="W76" s="70"/>
    </row>
    <row r="77" spans="2:23" ht="18" customHeight="1" x14ac:dyDescent="0.25">
      <c r="B77" s="145"/>
      <c r="H77" s="131"/>
    </row>
    <row r="78" spans="2:23" ht="18" customHeight="1" x14ac:dyDescent="0.25">
      <c r="B78" s="145"/>
      <c r="H78" s="131"/>
    </row>
    <row r="79" spans="2:23" ht="18" customHeight="1" thickBot="1" x14ac:dyDescent="0.3">
      <c r="B79" s="146"/>
      <c r="C79" s="90"/>
      <c r="D79" s="90"/>
      <c r="E79" s="90"/>
      <c r="F79" s="90"/>
      <c r="G79" s="90"/>
      <c r="H79" s="147"/>
    </row>
    <row r="81" spans="1:20" ht="18" customHeight="1" x14ac:dyDescent="0.25">
      <c r="B81" s="179" t="s">
        <v>173</v>
      </c>
    </row>
    <row r="82" spans="1:20" ht="18" customHeight="1" x14ac:dyDescent="0.25">
      <c r="B82" s="186"/>
    </row>
    <row r="83" spans="1:20" ht="18" customHeight="1" x14ac:dyDescent="0.25">
      <c r="B83" s="186"/>
    </row>
    <row r="84" spans="1:20" ht="18" customHeight="1" x14ac:dyDescent="0.25">
      <c r="B84" s="186"/>
    </row>
    <row r="85" spans="1:20" ht="18" customHeight="1" x14ac:dyDescent="0.25">
      <c r="B85" s="186"/>
    </row>
    <row r="86" spans="1:20" ht="18" customHeight="1" x14ac:dyDescent="0.25">
      <c r="B86" s="186"/>
    </row>
    <row r="87" spans="1:20" ht="18" customHeight="1" x14ac:dyDescent="0.25">
      <c r="B87" s="162" t="s">
        <v>192</v>
      </c>
    </row>
    <row r="89" spans="1:20" ht="7.5" customHeight="1" x14ac:dyDescent="0.25">
      <c r="A89" s="10"/>
      <c r="B89" s="10"/>
      <c r="C89" s="10"/>
      <c r="D89" s="10"/>
      <c r="E89" s="10"/>
      <c r="F89" s="10"/>
      <c r="G89" s="10"/>
      <c r="H89" s="10"/>
      <c r="I89" s="10"/>
      <c r="J89" s="10"/>
      <c r="K89" s="10"/>
      <c r="L89" s="10"/>
      <c r="M89" s="10"/>
      <c r="N89" s="10"/>
      <c r="O89" s="10"/>
      <c r="P89" s="10"/>
      <c r="Q89" s="10"/>
      <c r="R89" s="10"/>
      <c r="S89" s="10"/>
      <c r="T89" s="10"/>
    </row>
    <row r="90" spans="1:20" ht="9.75" customHeight="1" thickBot="1" x14ac:dyDescent="0.3"/>
    <row r="91" spans="1:20" ht="24" thickBot="1" x14ac:dyDescent="0.3">
      <c r="B91" s="109" t="s">
        <v>8</v>
      </c>
      <c r="C91" s="110"/>
      <c r="D91" s="110"/>
      <c r="E91" s="110"/>
      <c r="F91" s="110"/>
      <c r="G91" s="110"/>
      <c r="H91" s="111"/>
    </row>
    <row r="92" spans="1:20" ht="10.5" customHeight="1" x14ac:dyDescent="0.25">
      <c r="B92" s="3"/>
    </row>
    <row r="93" spans="1:20" ht="19.5" customHeight="1" x14ac:dyDescent="0.25">
      <c r="B93" s="187" t="s">
        <v>191</v>
      </c>
    </row>
    <row r="94" spans="1:20" ht="19.5" customHeight="1" x14ac:dyDescent="0.25">
      <c r="B94" s="187" t="s">
        <v>181</v>
      </c>
    </row>
    <row r="95" spans="1:20" ht="19.5" customHeight="1" x14ac:dyDescent="0.25">
      <c r="B95" s="187" t="s">
        <v>182</v>
      </c>
    </row>
    <row r="96" spans="1:20" ht="19.5" customHeight="1" x14ac:dyDescent="0.25">
      <c r="B96" s="187" t="s">
        <v>183</v>
      </c>
    </row>
    <row r="97" spans="1:20" ht="18" customHeight="1" x14ac:dyDescent="0.25">
      <c r="B97" s="5"/>
    </row>
    <row r="98" spans="1:20" ht="7.5" customHeight="1" x14ac:dyDescent="0.25">
      <c r="A98" s="10"/>
      <c r="B98" s="11"/>
      <c r="C98" s="10"/>
      <c r="D98" s="10"/>
      <c r="E98" s="10"/>
      <c r="F98" s="10"/>
      <c r="G98" s="10"/>
      <c r="H98" s="10"/>
      <c r="I98" s="10"/>
      <c r="J98" s="10"/>
      <c r="K98" s="10"/>
      <c r="L98" s="10"/>
      <c r="M98" s="10"/>
      <c r="N98" s="10"/>
      <c r="O98" s="10"/>
      <c r="P98" s="10"/>
      <c r="Q98" s="10"/>
      <c r="R98" s="10"/>
      <c r="S98" s="10"/>
      <c r="T98" s="10"/>
    </row>
    <row r="99" spans="1:20" ht="18" hidden="1" customHeight="1" outlineLevel="1" x14ac:dyDescent="0.25">
      <c r="B99" s="5"/>
    </row>
    <row r="100" spans="1:20" ht="23.25" hidden="1" customHeight="1" outlineLevel="1" x14ac:dyDescent="0.25">
      <c r="B100" s="94" t="s">
        <v>55</v>
      </c>
    </row>
    <row r="101" spans="1:20" ht="18" hidden="1" customHeight="1" outlineLevel="1" x14ac:dyDescent="0.25"/>
    <row r="102" spans="1:20" ht="18" hidden="1" customHeight="1" outlineLevel="1" x14ac:dyDescent="0.25"/>
    <row r="103" spans="1:20" ht="26.1" hidden="1" customHeight="1" outlineLevel="1" thickBot="1" x14ac:dyDescent="0.3">
      <c r="B103" s="5"/>
    </row>
    <row r="104" spans="1:20" ht="26.1" hidden="1" customHeight="1" outlineLevel="1" thickBot="1" x14ac:dyDescent="0.3">
      <c r="B104" s="91" t="s">
        <v>48</v>
      </c>
      <c r="C104" s="88"/>
      <c r="D104" s="85" t="s">
        <v>49</v>
      </c>
      <c r="E104" s="92">
        <v>5000</v>
      </c>
    </row>
    <row r="105" spans="1:20" ht="26.1" hidden="1" customHeight="1" outlineLevel="1" thickBot="1" x14ac:dyDescent="0.3">
      <c r="B105" s="89"/>
      <c r="C105" s="90"/>
      <c r="D105" s="85" t="s">
        <v>50</v>
      </c>
      <c r="E105" s="93">
        <f>E104*12</f>
        <v>60000</v>
      </c>
    </row>
    <row r="106" spans="1:20" ht="18" hidden="1" customHeight="1" outlineLevel="1" x14ac:dyDescent="0.25">
      <c r="B106" s="5"/>
    </row>
    <row r="107" spans="1:20" ht="18" hidden="1" customHeight="1" outlineLevel="1" x14ac:dyDescent="0.25">
      <c r="B107" s="5"/>
    </row>
    <row r="108" spans="1:20" ht="18" hidden="1" customHeight="1" outlineLevel="1" x14ac:dyDescent="0.25">
      <c r="B108" s="12" t="s">
        <v>9</v>
      </c>
    </row>
    <row r="109" spans="1:20" ht="18" hidden="1" customHeight="1" outlineLevel="1" thickBot="1" x14ac:dyDescent="0.3">
      <c r="B109" s="150" t="s">
        <v>43</v>
      </c>
    </row>
    <row r="110" spans="1:20" ht="18" hidden="1" customHeight="1" outlineLevel="1" thickBot="1" x14ac:dyDescent="0.3">
      <c r="B110" s="150"/>
      <c r="M110" s="50" t="s">
        <v>44</v>
      </c>
      <c r="P110" s="86" t="s">
        <v>47</v>
      </c>
    </row>
    <row r="111" spans="1:20" ht="18" hidden="1" customHeight="1" outlineLevel="1" thickBot="1" x14ac:dyDescent="0.3">
      <c r="B111" s="13" t="s">
        <v>10</v>
      </c>
      <c r="C111" s="14"/>
      <c r="E111" s="15" t="s">
        <v>10</v>
      </c>
      <c r="F111" s="16" t="s">
        <v>40</v>
      </c>
      <c r="G111" s="16" t="s">
        <v>11</v>
      </c>
      <c r="H111" s="15"/>
      <c r="I111" s="15" t="s">
        <v>12</v>
      </c>
      <c r="J111" s="15"/>
      <c r="K111" s="15" t="s">
        <v>41</v>
      </c>
      <c r="L111" s="15"/>
      <c r="M111" s="17" t="s">
        <v>45</v>
      </c>
      <c r="N111" s="52" t="s">
        <v>39</v>
      </c>
      <c r="P111" s="87" t="s">
        <v>45</v>
      </c>
    </row>
    <row r="112" spans="1:20" ht="18" hidden="1" customHeight="1" outlineLevel="1" x14ac:dyDescent="0.25">
      <c r="E112" s="18"/>
      <c r="F112" s="18"/>
      <c r="G112" s="18"/>
      <c r="H112" s="18"/>
      <c r="I112" s="19"/>
      <c r="J112" s="18"/>
      <c r="K112" s="19"/>
      <c r="L112" s="18"/>
      <c r="M112" s="20"/>
    </row>
    <row r="113" spans="1:20" ht="18" hidden="1" customHeight="1" outlineLevel="1" x14ac:dyDescent="0.25">
      <c r="B113" s="1" t="s">
        <v>35</v>
      </c>
      <c r="E113" s="8">
        <v>500000</v>
      </c>
      <c r="F113" s="21">
        <v>191138</v>
      </c>
      <c r="G113" s="22">
        <f>F113/E113</f>
        <v>0.382276</v>
      </c>
      <c r="H113" s="18"/>
      <c r="I113" s="23">
        <f>E113-F113</f>
        <v>308862</v>
      </c>
      <c r="J113" s="24"/>
      <c r="K113" s="71">
        <v>120000</v>
      </c>
      <c r="L113" s="24"/>
      <c r="M113" s="56">
        <f>I113-K113</f>
        <v>188862</v>
      </c>
      <c r="N113" s="51">
        <f>M113/12</f>
        <v>15738.5</v>
      </c>
      <c r="P113" s="25"/>
      <c r="Q113" s="25"/>
      <c r="R113" s="54"/>
    </row>
    <row r="114" spans="1:20" ht="18" hidden="1" customHeight="1" outlineLevel="1" x14ac:dyDescent="0.25">
      <c r="E114" s="23"/>
      <c r="F114" s="21"/>
      <c r="G114" s="22"/>
      <c r="H114" s="18"/>
      <c r="I114" s="23"/>
      <c r="J114" s="24"/>
      <c r="K114" s="24"/>
      <c r="L114" s="24"/>
      <c r="M114" s="56"/>
      <c r="N114" s="51"/>
      <c r="P114" s="25"/>
      <c r="Q114" s="25"/>
      <c r="R114" s="54"/>
    </row>
    <row r="115" spans="1:20" ht="18" hidden="1" customHeight="1" outlineLevel="1" x14ac:dyDescent="0.25">
      <c r="B115" s="1" t="s">
        <v>36</v>
      </c>
      <c r="E115" s="8">
        <v>400000</v>
      </c>
      <c r="F115" s="21">
        <v>146138</v>
      </c>
      <c r="G115" s="22">
        <f>F115/E115</f>
        <v>0.36534499999999998</v>
      </c>
      <c r="H115" s="18"/>
      <c r="I115" s="23">
        <f>E115-F115</f>
        <v>253862</v>
      </c>
      <c r="J115" s="24"/>
      <c r="K115" s="71">
        <f>K113</f>
        <v>120000</v>
      </c>
      <c r="L115" s="24"/>
      <c r="M115" s="56">
        <f>I115-K115</f>
        <v>133862</v>
      </c>
      <c r="N115" s="51">
        <f>M115/12</f>
        <v>11155.166666666666</v>
      </c>
      <c r="P115" s="25"/>
      <c r="Q115" s="25"/>
      <c r="R115" s="54"/>
    </row>
    <row r="116" spans="1:20" ht="18" hidden="1" customHeight="1" outlineLevel="1" x14ac:dyDescent="0.25">
      <c r="E116" s="23"/>
      <c r="F116" s="21"/>
      <c r="G116" s="22"/>
      <c r="H116" s="18"/>
      <c r="I116" s="23"/>
      <c r="J116" s="24"/>
      <c r="K116" s="24"/>
      <c r="L116" s="24"/>
      <c r="M116" s="56"/>
      <c r="N116" s="51"/>
      <c r="P116" s="25"/>
      <c r="Q116" s="25"/>
      <c r="R116" s="54"/>
    </row>
    <row r="117" spans="1:20" ht="18" hidden="1" customHeight="1" outlineLevel="1" x14ac:dyDescent="0.25">
      <c r="B117" s="70" t="s">
        <v>37</v>
      </c>
      <c r="C117" s="70"/>
      <c r="E117" s="8">
        <v>300000</v>
      </c>
      <c r="F117" s="21">
        <v>101138</v>
      </c>
      <c r="G117" s="22">
        <f>F117/E117</f>
        <v>0.33712666666666669</v>
      </c>
      <c r="H117" s="18"/>
      <c r="I117" s="23">
        <f>E117-F117</f>
        <v>198862</v>
      </c>
      <c r="J117" s="24"/>
      <c r="K117" s="71">
        <f>K113</f>
        <v>120000</v>
      </c>
      <c r="L117" s="24"/>
      <c r="M117" s="73">
        <f>I117-K117</f>
        <v>78862</v>
      </c>
      <c r="N117" s="74">
        <f>M117/12</f>
        <v>6571.833333333333</v>
      </c>
      <c r="P117" s="75">
        <v>5000</v>
      </c>
      <c r="Q117" s="25"/>
      <c r="R117" s="54"/>
    </row>
    <row r="118" spans="1:20" ht="18" hidden="1" customHeight="1" outlineLevel="1" x14ac:dyDescent="0.25">
      <c r="E118" s="76"/>
      <c r="F118" s="77"/>
      <c r="G118" s="78"/>
      <c r="H118" s="18"/>
      <c r="I118" s="79"/>
      <c r="J118" s="80"/>
      <c r="K118" s="81"/>
      <c r="L118" s="80"/>
      <c r="M118" s="56"/>
      <c r="N118" s="51"/>
      <c r="P118" s="54"/>
      <c r="Q118" s="54"/>
      <c r="R118" s="54"/>
    </row>
    <row r="119" spans="1:20" ht="18" hidden="1" customHeight="1" outlineLevel="1" thickBot="1" x14ac:dyDescent="0.3">
      <c r="I119" s="26"/>
      <c r="M119" s="27"/>
      <c r="N119" s="25"/>
      <c r="O119" s="25"/>
      <c r="P119" s="25"/>
      <c r="Q119" s="25"/>
      <c r="R119" s="54"/>
    </row>
    <row r="120" spans="1:20" ht="18" hidden="1" customHeight="1" outlineLevel="1" x14ac:dyDescent="0.25">
      <c r="B120" s="55" t="s">
        <v>42</v>
      </c>
      <c r="M120" s="25"/>
      <c r="N120" s="25"/>
      <c r="O120" s="25"/>
      <c r="P120" s="25"/>
      <c r="Q120" s="25"/>
      <c r="R120" s="54"/>
    </row>
    <row r="121" spans="1:20" ht="18" hidden="1" customHeight="1" outlineLevel="1" x14ac:dyDescent="0.25">
      <c r="B121" s="55"/>
      <c r="M121" s="25"/>
      <c r="N121" s="25"/>
      <c r="O121" s="25"/>
      <c r="P121" s="25"/>
      <c r="Q121" s="25"/>
      <c r="R121" s="54"/>
    </row>
    <row r="122" spans="1:20" ht="7.5" hidden="1" customHeight="1" outlineLevel="1" x14ac:dyDescent="0.25">
      <c r="A122" s="10"/>
      <c r="B122" s="10"/>
      <c r="C122" s="10"/>
      <c r="D122" s="10"/>
      <c r="E122" s="10"/>
      <c r="F122" s="10"/>
      <c r="G122" s="10"/>
      <c r="H122" s="10"/>
      <c r="I122" s="10"/>
      <c r="J122" s="10"/>
      <c r="K122" s="10"/>
      <c r="L122" s="10"/>
      <c r="M122" s="10"/>
      <c r="N122" s="10"/>
      <c r="O122" s="10"/>
      <c r="P122" s="10"/>
      <c r="Q122" s="10"/>
      <c r="R122" s="10"/>
      <c r="S122" s="10"/>
      <c r="T122" s="10"/>
    </row>
    <row r="123" spans="1:20" ht="18" customHeight="1" collapsed="1" thickBot="1" x14ac:dyDescent="0.3"/>
    <row r="124" spans="1:20" ht="24" thickBot="1" x14ac:dyDescent="0.3">
      <c r="B124" s="109" t="s">
        <v>38</v>
      </c>
      <c r="C124" s="110"/>
      <c r="D124" s="110"/>
      <c r="E124" s="110"/>
      <c r="F124" s="110"/>
      <c r="G124" s="110"/>
      <c r="H124" s="111"/>
    </row>
    <row r="125" spans="1:20" ht="12.75" customHeight="1" x14ac:dyDescent="0.25">
      <c r="B125" s="3"/>
    </row>
    <row r="126" spans="1:20" ht="23.25" x14ac:dyDescent="0.25">
      <c r="B126" s="3" t="s">
        <v>207</v>
      </c>
      <c r="I126" s="4"/>
    </row>
    <row r="127" spans="1:20" ht="9" customHeight="1" x14ac:dyDescent="0.25">
      <c r="B127" s="96"/>
      <c r="I127" s="4"/>
    </row>
    <row r="128" spans="1:20" x14ac:dyDescent="0.25">
      <c r="B128" t="s">
        <v>209</v>
      </c>
      <c r="I128" s="4"/>
    </row>
    <row r="129" spans="2:17" x14ac:dyDescent="0.25">
      <c r="B129" s="199" t="s">
        <v>210</v>
      </c>
      <c r="I129" s="4"/>
    </row>
    <row r="130" spans="2:17" x14ac:dyDescent="0.25">
      <c r="B130" t="s">
        <v>211</v>
      </c>
      <c r="I130" s="4"/>
    </row>
    <row r="131" spans="2:17" x14ac:dyDescent="0.25">
      <c r="B131" t="s">
        <v>212</v>
      </c>
      <c r="I131" s="4"/>
    </row>
    <row r="132" spans="2:17" ht="23.25" x14ac:dyDescent="0.25">
      <c r="B132" s="3"/>
      <c r="I132" s="4"/>
    </row>
    <row r="133" spans="2:17" ht="18" customHeight="1" x14ac:dyDescent="0.25">
      <c r="B133" s="28" t="s">
        <v>1</v>
      </c>
      <c r="C133" s="29">
        <f>D57</f>
        <v>34</v>
      </c>
      <c r="D133" s="30"/>
      <c r="E133" s="30"/>
      <c r="F133" s="30"/>
      <c r="G133" s="30"/>
      <c r="H133" s="30"/>
      <c r="J133" s="30"/>
      <c r="K133" s="30"/>
      <c r="L133" s="30"/>
      <c r="M133" s="32"/>
      <c r="N133" s="32"/>
      <c r="O133" s="32"/>
    </row>
    <row r="134" spans="2:17" ht="18" customHeight="1" x14ac:dyDescent="0.25">
      <c r="B134" s="28" t="s">
        <v>51</v>
      </c>
      <c r="C134" s="33">
        <f>E75*12</f>
        <v>24000</v>
      </c>
      <c r="D134" s="1" t="s">
        <v>50</v>
      </c>
      <c r="I134" s="72" t="s">
        <v>169</v>
      </c>
      <c r="J134" s="32"/>
      <c r="K134" s="32"/>
      <c r="L134" s="32"/>
      <c r="M134" s="32"/>
      <c r="N134" s="32"/>
      <c r="O134" s="95" t="s">
        <v>141</v>
      </c>
      <c r="P134" s="32"/>
      <c r="Q134" s="32"/>
    </row>
    <row r="135" spans="2:17" ht="18" customHeight="1" x14ac:dyDescent="0.25">
      <c r="I135" s="32"/>
      <c r="J135" s="32"/>
      <c r="K135" s="32"/>
      <c r="L135" s="32"/>
      <c r="M135" s="32"/>
      <c r="N135" s="32"/>
      <c r="O135" s="32"/>
      <c r="P135" s="32"/>
      <c r="Q135" s="32"/>
    </row>
    <row r="136" spans="2:17" ht="22.5" customHeight="1" x14ac:dyDescent="0.25">
      <c r="B136" s="34" t="s">
        <v>13</v>
      </c>
      <c r="C136" s="35" t="s">
        <v>14</v>
      </c>
      <c r="D136" s="125" t="s">
        <v>15</v>
      </c>
      <c r="E136" s="105" t="s">
        <v>60</v>
      </c>
      <c r="F136" s="105" t="s">
        <v>71</v>
      </c>
      <c r="I136" s="36" t="s">
        <v>13</v>
      </c>
      <c r="J136" s="37"/>
      <c r="K136" s="37"/>
      <c r="L136" s="37"/>
      <c r="M136" s="35" t="s">
        <v>14</v>
      </c>
      <c r="N136" s="35"/>
      <c r="O136" s="35" t="s">
        <v>15</v>
      </c>
      <c r="P136" s="38"/>
      <c r="Q136" s="32"/>
    </row>
    <row r="137" spans="2:17" ht="18" customHeight="1" x14ac:dyDescent="0.25">
      <c r="B137" s="65"/>
      <c r="C137" s="66"/>
      <c r="D137" s="66"/>
      <c r="E137" s="107"/>
      <c r="F137" s="106"/>
      <c r="I137" s="39"/>
      <c r="J137" s="32"/>
      <c r="K137" s="32"/>
      <c r="L137" s="32"/>
      <c r="M137" s="32"/>
      <c r="N137" s="32"/>
      <c r="O137" s="32"/>
      <c r="P137" s="40"/>
      <c r="Q137" s="32"/>
    </row>
    <row r="138" spans="2:17" ht="26.25" customHeight="1" x14ac:dyDescent="0.25">
      <c r="B138" s="84" t="s">
        <v>111</v>
      </c>
      <c r="C138" s="59" t="s">
        <v>16</v>
      </c>
      <c r="D138" s="120">
        <v>0.25</v>
      </c>
      <c r="E138" s="112">
        <f>D138*$C$134</f>
        <v>6000</v>
      </c>
      <c r="F138" s="113">
        <f>E138/12</f>
        <v>500</v>
      </c>
      <c r="I138" s="84" t="s">
        <v>111</v>
      </c>
      <c r="J138" s="32"/>
      <c r="K138" s="32"/>
      <c r="L138" s="32"/>
      <c r="M138" s="32"/>
      <c r="N138" s="32" t="s">
        <v>16</v>
      </c>
      <c r="O138" s="41"/>
      <c r="P138" s="40"/>
      <c r="Q138" s="32"/>
    </row>
    <row r="139" spans="2:17" ht="26.25" customHeight="1" x14ac:dyDescent="0.25">
      <c r="B139" s="84"/>
      <c r="C139" s="67"/>
      <c r="D139" s="121"/>
      <c r="E139" s="112"/>
      <c r="F139" s="114"/>
      <c r="I139" s="84"/>
      <c r="J139" s="32"/>
      <c r="K139" s="32"/>
      <c r="L139" s="32"/>
      <c r="M139" s="32"/>
      <c r="N139" s="32"/>
      <c r="O139" s="41"/>
      <c r="P139" s="40"/>
      <c r="Q139" s="32"/>
    </row>
    <row r="140" spans="2:17" ht="26.25" customHeight="1" x14ac:dyDescent="0.25">
      <c r="B140" s="84" t="s">
        <v>112</v>
      </c>
      <c r="C140" s="59" t="s">
        <v>17</v>
      </c>
      <c r="D140" s="120">
        <v>0.25</v>
      </c>
      <c r="E140" s="112">
        <f t="shared" ref="E140:E152" si="0">D140*$C$134</f>
        <v>6000</v>
      </c>
      <c r="F140" s="113">
        <f>E140/12</f>
        <v>500</v>
      </c>
      <c r="I140" s="84" t="s">
        <v>112</v>
      </c>
      <c r="J140" s="32"/>
      <c r="K140" s="32"/>
      <c r="L140" s="32"/>
      <c r="M140" s="32"/>
      <c r="N140" s="32" t="s">
        <v>17</v>
      </c>
      <c r="O140" s="41"/>
      <c r="P140" s="40"/>
      <c r="Q140" s="32"/>
    </row>
    <row r="141" spans="2:17" ht="26.25" customHeight="1" x14ac:dyDescent="0.25">
      <c r="B141" s="84"/>
      <c r="C141" s="67"/>
      <c r="D141" s="121"/>
      <c r="E141" s="112"/>
      <c r="F141" s="114"/>
      <c r="I141" s="84"/>
      <c r="J141" s="32"/>
      <c r="K141" s="32"/>
      <c r="L141" s="32"/>
      <c r="M141" s="32"/>
      <c r="N141" s="32"/>
      <c r="O141" s="41"/>
      <c r="P141" s="40"/>
      <c r="Q141" s="32"/>
    </row>
    <row r="142" spans="2:17" ht="26.25" customHeight="1" x14ac:dyDescent="0.25">
      <c r="B142" s="84" t="s">
        <v>113</v>
      </c>
      <c r="C142" s="59" t="s">
        <v>18</v>
      </c>
      <c r="D142" s="120">
        <v>0</v>
      </c>
      <c r="E142" s="112">
        <f t="shared" si="0"/>
        <v>0</v>
      </c>
      <c r="F142" s="113">
        <f>E142/12</f>
        <v>0</v>
      </c>
      <c r="I142" s="84" t="s">
        <v>113</v>
      </c>
      <c r="J142" s="32"/>
      <c r="K142" s="32"/>
      <c r="L142" s="32"/>
      <c r="M142" s="32"/>
      <c r="N142" s="32" t="s">
        <v>18</v>
      </c>
      <c r="O142" s="41"/>
      <c r="P142" s="40"/>
      <c r="Q142" s="32"/>
    </row>
    <row r="143" spans="2:17" ht="26.25" customHeight="1" x14ac:dyDescent="0.25">
      <c r="B143" s="84"/>
      <c r="C143" s="67"/>
      <c r="D143" s="121"/>
      <c r="E143" s="112"/>
      <c r="F143" s="114"/>
      <c r="I143" s="84"/>
      <c r="J143" s="32"/>
      <c r="K143" s="32"/>
      <c r="L143" s="32"/>
      <c r="M143" s="32"/>
      <c r="N143" s="32"/>
      <c r="O143" s="41"/>
      <c r="P143" s="40"/>
      <c r="Q143" s="32"/>
    </row>
    <row r="144" spans="2:17" ht="26.25" customHeight="1" x14ac:dyDescent="0.25">
      <c r="B144" s="84" t="s">
        <v>114</v>
      </c>
      <c r="C144" s="59" t="s">
        <v>52</v>
      </c>
      <c r="D144" s="120">
        <v>0</v>
      </c>
      <c r="E144" s="112">
        <f t="shared" ref="E144" si="1">D144*$C$134</f>
        <v>0</v>
      </c>
      <c r="F144" s="113">
        <f>E144/12</f>
        <v>0</v>
      </c>
      <c r="I144" s="84" t="s">
        <v>114</v>
      </c>
      <c r="K144" s="32"/>
      <c r="L144" s="32"/>
      <c r="M144" s="32"/>
      <c r="N144" s="32" t="s">
        <v>52</v>
      </c>
      <c r="O144" s="41"/>
      <c r="P144" s="40"/>
      <c r="Q144" s="32"/>
    </row>
    <row r="145" spans="2:17" ht="26.25" customHeight="1" x14ac:dyDescent="0.25">
      <c r="B145" s="84"/>
      <c r="C145" s="67"/>
      <c r="D145" s="121"/>
      <c r="E145" s="112"/>
      <c r="F145" s="114"/>
      <c r="I145" s="84"/>
      <c r="K145" s="32"/>
      <c r="L145" s="32"/>
      <c r="M145" s="32"/>
      <c r="N145" s="32"/>
      <c r="O145" s="41"/>
      <c r="P145" s="40"/>
      <c r="Q145" s="32"/>
    </row>
    <row r="146" spans="2:17" ht="26.25" customHeight="1" x14ac:dyDescent="0.25">
      <c r="B146" s="84" t="s">
        <v>115</v>
      </c>
      <c r="C146" s="59" t="s">
        <v>53</v>
      </c>
      <c r="D146" s="120">
        <v>0</v>
      </c>
      <c r="E146" s="112">
        <f t="shared" ref="E146" si="2">D146*$C$134</f>
        <v>0</v>
      </c>
      <c r="F146" s="113">
        <f>E146/12</f>
        <v>0</v>
      </c>
      <c r="I146" s="84" t="s">
        <v>115</v>
      </c>
      <c r="K146" s="32"/>
      <c r="L146" s="32"/>
      <c r="M146" s="32"/>
      <c r="N146" s="32" t="s">
        <v>53</v>
      </c>
      <c r="O146" s="41"/>
      <c r="P146" s="40"/>
      <c r="Q146" s="32"/>
    </row>
    <row r="147" spans="2:17" ht="26.25" customHeight="1" x14ac:dyDescent="0.25">
      <c r="B147" s="84"/>
      <c r="C147" s="67"/>
      <c r="D147" s="121"/>
      <c r="E147" s="112"/>
      <c r="F147" s="114"/>
      <c r="I147" s="84"/>
      <c r="J147" s="32"/>
      <c r="K147" s="32"/>
      <c r="L147" s="32"/>
      <c r="M147" s="32"/>
      <c r="N147" s="32"/>
      <c r="O147" s="41"/>
      <c r="P147" s="40"/>
      <c r="Q147" s="32"/>
    </row>
    <row r="148" spans="2:17" ht="26.25" customHeight="1" x14ac:dyDescent="0.25">
      <c r="B148" s="84" t="s">
        <v>116</v>
      </c>
      <c r="C148" s="59" t="s">
        <v>19</v>
      </c>
      <c r="D148" s="120">
        <v>0.5</v>
      </c>
      <c r="E148" s="112">
        <f t="shared" si="0"/>
        <v>12000</v>
      </c>
      <c r="F148" s="113">
        <f>E148/12</f>
        <v>1000</v>
      </c>
      <c r="I148" s="84" t="s">
        <v>116</v>
      </c>
      <c r="J148" s="32"/>
      <c r="K148" s="32"/>
      <c r="L148" s="32"/>
      <c r="M148" s="32"/>
      <c r="N148" s="32" t="s">
        <v>19</v>
      </c>
      <c r="O148" s="41"/>
      <c r="P148" s="40"/>
      <c r="Q148" s="32"/>
    </row>
    <row r="149" spans="2:17" ht="26.25" customHeight="1" x14ac:dyDescent="0.25">
      <c r="B149" s="84"/>
      <c r="C149" s="67"/>
      <c r="D149" s="121"/>
      <c r="E149" s="112"/>
      <c r="F149" s="113">
        <f>E149/12</f>
        <v>0</v>
      </c>
      <c r="I149" s="84"/>
      <c r="J149" s="32"/>
      <c r="K149" s="32"/>
      <c r="L149" s="32"/>
      <c r="M149" s="32"/>
      <c r="N149" s="32"/>
      <c r="O149" s="41"/>
      <c r="P149" s="40"/>
      <c r="Q149" s="32"/>
    </row>
    <row r="150" spans="2:17" ht="26.25" customHeight="1" x14ac:dyDescent="0.25">
      <c r="B150" s="84" t="s">
        <v>117</v>
      </c>
      <c r="C150" s="59" t="s">
        <v>20</v>
      </c>
      <c r="D150" s="120">
        <v>0</v>
      </c>
      <c r="E150" s="112">
        <f t="shared" si="0"/>
        <v>0</v>
      </c>
      <c r="F150" s="113">
        <f>E150/12</f>
        <v>0</v>
      </c>
      <c r="I150" s="84" t="s">
        <v>117</v>
      </c>
      <c r="J150" s="32"/>
      <c r="K150" s="32"/>
      <c r="L150" s="32"/>
      <c r="M150" s="32"/>
      <c r="N150" s="32" t="s">
        <v>20</v>
      </c>
      <c r="O150" s="41"/>
      <c r="P150" s="40"/>
      <c r="Q150" s="32"/>
    </row>
    <row r="151" spans="2:17" ht="26.25" customHeight="1" x14ac:dyDescent="0.25">
      <c r="B151" s="84"/>
      <c r="C151" s="67"/>
      <c r="D151" s="121"/>
      <c r="E151" s="112"/>
      <c r="F151" s="114"/>
      <c r="I151" s="84"/>
      <c r="J151" s="32"/>
      <c r="K151" s="32"/>
      <c r="L151" s="32"/>
      <c r="M151" s="32"/>
      <c r="N151" s="32"/>
      <c r="O151" s="41"/>
      <c r="P151" s="40"/>
      <c r="Q151" s="32"/>
    </row>
    <row r="152" spans="2:17" ht="26.25" customHeight="1" x14ac:dyDescent="0.25">
      <c r="B152" s="84" t="s">
        <v>118</v>
      </c>
      <c r="C152" s="59" t="s">
        <v>21</v>
      </c>
      <c r="D152" s="120">
        <v>0</v>
      </c>
      <c r="E152" s="112">
        <f t="shared" si="0"/>
        <v>0</v>
      </c>
      <c r="F152" s="114"/>
      <c r="I152" s="84" t="s">
        <v>118</v>
      </c>
      <c r="J152" s="32"/>
      <c r="K152" s="32"/>
      <c r="L152" s="32"/>
      <c r="M152" s="32"/>
      <c r="N152" s="32" t="s">
        <v>21</v>
      </c>
      <c r="O152" s="41"/>
      <c r="P152" s="40"/>
      <c r="Q152" s="32"/>
    </row>
    <row r="153" spans="2:17" ht="18" customHeight="1" x14ac:dyDescent="0.25">
      <c r="B153" s="58"/>
      <c r="C153" s="64"/>
      <c r="D153" s="122"/>
      <c r="E153" s="108"/>
      <c r="F153" s="115">
        <f>E153/12</f>
        <v>0</v>
      </c>
      <c r="I153" s="58"/>
      <c r="J153" s="60"/>
      <c r="K153" s="61"/>
      <c r="L153" s="63"/>
      <c r="M153" s="64"/>
      <c r="N153" s="60"/>
      <c r="O153" s="61"/>
      <c r="P153" s="62"/>
      <c r="Q153" s="32"/>
    </row>
    <row r="154" spans="2:17" ht="18" customHeight="1" thickBot="1" x14ac:dyDescent="0.3">
      <c r="C154" s="116"/>
      <c r="D154" s="123"/>
      <c r="E154" s="117"/>
      <c r="F154" s="48"/>
      <c r="I154" s="32"/>
      <c r="J154" s="32"/>
      <c r="K154" s="32"/>
      <c r="L154" s="32"/>
      <c r="M154" s="32"/>
      <c r="N154" s="32"/>
      <c r="O154" s="32"/>
      <c r="P154" s="32"/>
      <c r="Q154" s="32"/>
    </row>
    <row r="155" spans="2:17" ht="18" customHeight="1" thickBot="1" x14ac:dyDescent="0.3">
      <c r="C155" s="116"/>
      <c r="D155" s="124">
        <f>SUM(D138:D154)</f>
        <v>1</v>
      </c>
      <c r="E155" s="118">
        <f>SUM(E138:E154)</f>
        <v>24000</v>
      </c>
      <c r="F155" s="119">
        <f>E155/12</f>
        <v>2000</v>
      </c>
      <c r="G155" s="1" t="s">
        <v>62</v>
      </c>
      <c r="I155" s="32"/>
      <c r="J155" s="32"/>
      <c r="K155" s="32"/>
      <c r="L155" s="32"/>
      <c r="M155" s="32"/>
      <c r="N155" s="32"/>
      <c r="O155" s="32"/>
      <c r="P155" s="32"/>
      <c r="Q155" s="32"/>
    </row>
    <row r="156" spans="2:17" ht="18" customHeight="1" thickTop="1" x14ac:dyDescent="0.25">
      <c r="C156" s="18"/>
      <c r="D156" s="42"/>
      <c r="E156" s="43"/>
      <c r="F156" s="43"/>
      <c r="G156" s="43"/>
      <c r="H156" s="43"/>
      <c r="I156" s="32"/>
      <c r="J156" s="32"/>
      <c r="K156" s="32"/>
      <c r="L156" s="32"/>
      <c r="M156" s="32"/>
      <c r="N156" s="32"/>
      <c r="O156" s="32"/>
      <c r="P156" s="32"/>
      <c r="Q156" s="32"/>
    </row>
    <row r="157" spans="2:17" ht="23.25" x14ac:dyDescent="0.25">
      <c r="B157" s="3" t="s">
        <v>146</v>
      </c>
      <c r="C157" s="18"/>
      <c r="D157" s="42"/>
      <c r="E157" s="43"/>
      <c r="F157" s="43"/>
      <c r="G157" s="43"/>
      <c r="H157" s="43"/>
      <c r="I157" s="32"/>
      <c r="J157" s="32"/>
      <c r="K157" s="32"/>
      <c r="L157" s="32"/>
      <c r="M157" s="32"/>
      <c r="N157" s="32"/>
      <c r="O157" s="32"/>
      <c r="P157" s="32"/>
      <c r="Q157" s="32"/>
    </row>
    <row r="158" spans="2:17" ht="18" customHeight="1" x14ac:dyDescent="0.25">
      <c r="B158" s="6" t="s">
        <v>160</v>
      </c>
      <c r="C158" s="18"/>
      <c r="D158" s="42"/>
      <c r="E158" s="43"/>
      <c r="F158" s="43"/>
      <c r="G158" s="43"/>
      <c r="H158" s="43"/>
      <c r="I158" s="32"/>
      <c r="J158" s="32"/>
      <c r="K158" s="32"/>
      <c r="L158" s="32"/>
      <c r="M158" s="32"/>
      <c r="N158" s="32"/>
      <c r="O158" s="32"/>
      <c r="P158" s="32"/>
      <c r="Q158" s="32"/>
    </row>
    <row r="159" spans="2:17" ht="18" customHeight="1" x14ac:dyDescent="0.25">
      <c r="B159" s="6" t="s">
        <v>193</v>
      </c>
      <c r="C159" s="18"/>
      <c r="D159" s="42"/>
      <c r="E159" s="43"/>
      <c r="F159" s="43"/>
      <c r="G159" s="43"/>
      <c r="H159" s="43"/>
      <c r="I159" s="32"/>
      <c r="J159" s="32"/>
      <c r="K159" s="32"/>
      <c r="L159" s="32"/>
      <c r="M159" s="32"/>
      <c r="N159" s="32"/>
      <c r="O159" s="32"/>
      <c r="P159" s="32"/>
      <c r="Q159" s="32"/>
    </row>
    <row r="160" spans="2:17" ht="18" customHeight="1" x14ac:dyDescent="0.25">
      <c r="B160" s="6" t="s">
        <v>174</v>
      </c>
      <c r="C160" s="18"/>
      <c r="D160" s="42"/>
      <c r="E160" s="43"/>
      <c r="F160" s="43"/>
      <c r="G160" s="43"/>
      <c r="H160" s="43"/>
      <c r="I160" s="32"/>
      <c r="J160" s="32"/>
      <c r="K160" s="32"/>
      <c r="L160" s="32"/>
      <c r="M160" s="32"/>
      <c r="N160" s="32"/>
      <c r="O160" s="32"/>
      <c r="P160" s="32"/>
      <c r="Q160" s="32"/>
    </row>
    <row r="161" spans="2:21" ht="18" customHeight="1" x14ac:dyDescent="0.25">
      <c r="B161" s="181" t="s">
        <v>178</v>
      </c>
      <c r="C161" s="182"/>
      <c r="D161" s="183"/>
      <c r="E161" s="184"/>
      <c r="F161" s="184"/>
      <c r="G161" s="184"/>
      <c r="H161" s="43"/>
      <c r="I161" s="32"/>
      <c r="J161" s="32"/>
      <c r="K161" s="32"/>
      <c r="L161" s="32"/>
      <c r="M161" s="32"/>
      <c r="N161" s="32"/>
      <c r="O161" s="32"/>
      <c r="P161" s="32"/>
      <c r="Q161" s="32"/>
    </row>
    <row r="162" spans="2:21" ht="18" customHeight="1" x14ac:dyDescent="0.25">
      <c r="B162" s="6"/>
      <c r="C162" s="18"/>
      <c r="D162" s="42"/>
      <c r="E162" s="43"/>
      <c r="F162" s="43"/>
      <c r="G162" s="43"/>
      <c r="H162" s="43"/>
      <c r="I162" s="32"/>
      <c r="J162" s="32"/>
      <c r="K162" s="32"/>
      <c r="L162" s="32"/>
      <c r="M162" s="32"/>
      <c r="N162" s="32"/>
      <c r="O162" s="32"/>
      <c r="P162" s="32"/>
      <c r="Q162" s="32"/>
    </row>
    <row r="163" spans="2:21" ht="18" customHeight="1" x14ac:dyDescent="0.25">
      <c r="B163" s="174" t="s">
        <v>168</v>
      </c>
      <c r="C163" s="18"/>
      <c r="D163" s="42"/>
      <c r="E163" s="43"/>
      <c r="F163" s="43"/>
      <c r="G163" s="43"/>
      <c r="H163" s="43"/>
      <c r="I163" s="32"/>
      <c r="J163" s="32"/>
      <c r="K163" s="32"/>
      <c r="L163" s="32"/>
      <c r="M163" s="32"/>
      <c r="N163" s="32"/>
      <c r="O163" s="32"/>
      <c r="P163" s="32"/>
      <c r="Q163" s="32"/>
    </row>
    <row r="164" spans="2:21" ht="18" customHeight="1" x14ac:dyDescent="0.25">
      <c r="C164" s="18"/>
      <c r="D164" s="42"/>
      <c r="E164" s="43"/>
      <c r="F164" s="43"/>
      <c r="G164" s="43"/>
      <c r="H164" s="43"/>
      <c r="I164" s="32"/>
      <c r="J164" s="32"/>
      <c r="K164" s="32"/>
      <c r="L164" s="32"/>
      <c r="M164" s="32"/>
      <c r="N164" s="32"/>
      <c r="O164" s="32"/>
      <c r="P164" s="32"/>
      <c r="Q164" s="32"/>
    </row>
    <row r="165" spans="2:21" ht="18" customHeight="1" x14ac:dyDescent="0.25">
      <c r="C165" s="18"/>
      <c r="D165" s="42"/>
      <c r="E165" s="43"/>
      <c r="F165" s="43"/>
      <c r="G165" s="43"/>
      <c r="I165" s="32"/>
      <c r="J165" s="32"/>
      <c r="K165" s="32"/>
      <c r="L165" s="32"/>
      <c r="M165" s="32"/>
      <c r="N165" s="32"/>
      <c r="O165" s="32"/>
      <c r="P165" s="32"/>
      <c r="Q165" s="32"/>
    </row>
    <row r="167" spans="2:21" ht="12" customHeight="1" x14ac:dyDescent="0.25">
      <c r="C167" s="7"/>
      <c r="D167" s="7"/>
      <c r="E167" s="7"/>
      <c r="F167" s="7"/>
      <c r="N167" s="32"/>
      <c r="O167" s="32"/>
      <c r="P167" s="32"/>
      <c r="Q167" s="32"/>
      <c r="R167" s="32"/>
      <c r="S167" s="32"/>
      <c r="T167" s="32"/>
      <c r="U167" s="32"/>
    </row>
    <row r="168" spans="2:21" ht="18" customHeight="1" x14ac:dyDescent="0.25">
      <c r="B168" s="1" t="s">
        <v>63</v>
      </c>
      <c r="C168" s="7"/>
      <c r="D168" s="7"/>
      <c r="E168" s="7"/>
      <c r="F168" s="7"/>
      <c r="N168" s="32"/>
      <c r="O168" s="32"/>
      <c r="P168" s="32"/>
      <c r="Q168" s="32"/>
      <c r="R168" s="32"/>
      <c r="S168" s="32"/>
      <c r="T168" s="32"/>
      <c r="U168" s="32"/>
    </row>
    <row r="169" spans="2:21" ht="5.25" customHeight="1" x14ac:dyDescent="0.25">
      <c r="C169" s="7"/>
      <c r="D169" s="7"/>
      <c r="E169" s="7"/>
      <c r="F169" s="7"/>
      <c r="N169" s="32"/>
      <c r="O169" s="32"/>
      <c r="P169" s="32"/>
      <c r="Q169" s="32"/>
      <c r="R169" s="32"/>
      <c r="S169" s="32"/>
      <c r="T169" s="32"/>
      <c r="U169" s="32"/>
    </row>
    <row r="170" spans="2:21" ht="18" customHeight="1" x14ac:dyDescent="0.25">
      <c r="C170" s="7"/>
      <c r="D170" s="7"/>
      <c r="E170" s="7"/>
      <c r="F170" s="7"/>
      <c r="N170" s="32"/>
      <c r="O170" s="32"/>
      <c r="P170" s="32"/>
      <c r="Q170" s="32"/>
      <c r="R170" s="32"/>
      <c r="S170" s="32"/>
      <c r="T170" s="32"/>
      <c r="U170" s="32"/>
    </row>
    <row r="171" spans="2:21" ht="18" customHeight="1" x14ac:dyDescent="0.25">
      <c r="C171" s="7"/>
      <c r="D171" s="7"/>
      <c r="E171" s="7"/>
      <c r="F171" s="7"/>
      <c r="N171" s="32"/>
      <c r="O171" s="32"/>
      <c r="P171" s="32"/>
      <c r="Q171" s="32"/>
      <c r="R171" s="32"/>
      <c r="S171" s="32"/>
      <c r="T171" s="32"/>
      <c r="U171" s="32"/>
    </row>
    <row r="172" spans="2:21" ht="18" customHeight="1" x14ac:dyDescent="0.25">
      <c r="C172" s="7"/>
      <c r="D172" s="7"/>
      <c r="E172" s="7"/>
      <c r="F172" s="7"/>
      <c r="N172" s="32"/>
      <c r="O172" s="32"/>
      <c r="P172" s="32"/>
      <c r="Q172" s="32"/>
      <c r="R172" s="32"/>
      <c r="S172" s="32"/>
      <c r="T172" s="32"/>
      <c r="U172" s="32"/>
    </row>
    <row r="173" spans="2:21" ht="18" customHeight="1" x14ac:dyDescent="0.25">
      <c r="C173" s="7"/>
      <c r="D173" s="7"/>
      <c r="E173" s="7"/>
      <c r="F173" s="7"/>
      <c r="N173" s="32"/>
      <c r="O173" s="32"/>
      <c r="P173" s="32"/>
      <c r="Q173" s="32"/>
      <c r="R173" s="32"/>
      <c r="S173" s="32"/>
      <c r="T173" s="32"/>
      <c r="U173" s="32"/>
    </row>
    <row r="174" spans="2:21" ht="18" customHeight="1" x14ac:dyDescent="0.25">
      <c r="C174" s="7"/>
      <c r="D174" s="7"/>
      <c r="E174" s="7"/>
      <c r="F174" s="7"/>
      <c r="N174" s="32"/>
      <c r="O174" s="32"/>
      <c r="P174" s="32"/>
      <c r="Q174" s="32"/>
      <c r="R174" s="32"/>
      <c r="S174" s="32"/>
      <c r="T174" s="32"/>
      <c r="U174" s="32"/>
    </row>
    <row r="175" spans="2:21" ht="18" customHeight="1" x14ac:dyDescent="0.25">
      <c r="C175" s="7"/>
      <c r="D175" s="7"/>
      <c r="E175" s="7"/>
      <c r="F175" s="7"/>
      <c r="N175" s="32"/>
      <c r="O175" s="32"/>
      <c r="P175" s="32"/>
      <c r="Q175" s="32"/>
      <c r="R175" s="32"/>
      <c r="S175" s="32"/>
      <c r="T175" s="32"/>
      <c r="U175" s="32"/>
    </row>
    <row r="176" spans="2:21" ht="18" customHeight="1" x14ac:dyDescent="0.25">
      <c r="C176" s="7"/>
      <c r="D176" s="7"/>
      <c r="E176" s="7"/>
      <c r="F176" s="7"/>
      <c r="N176" s="32"/>
      <c r="O176" s="32"/>
      <c r="P176" s="32"/>
      <c r="Q176" s="32"/>
      <c r="R176" s="32"/>
      <c r="S176" s="32"/>
      <c r="T176" s="32"/>
      <c r="U176" s="32"/>
    </row>
    <row r="177" spans="2:33" ht="18" customHeight="1" x14ac:dyDescent="0.25">
      <c r="C177" s="7"/>
      <c r="D177" s="7"/>
      <c r="E177" s="7"/>
      <c r="F177" s="7"/>
      <c r="N177" s="32"/>
      <c r="O177" s="32"/>
      <c r="P177" s="32"/>
      <c r="Q177" s="32"/>
      <c r="R177" s="32"/>
      <c r="S177" s="32"/>
      <c r="T177" s="32"/>
      <c r="U177" s="32"/>
    </row>
    <row r="178" spans="2:33" ht="18" customHeight="1" x14ac:dyDescent="0.25">
      <c r="C178" s="7"/>
      <c r="D178" s="7"/>
      <c r="E178" s="7"/>
      <c r="F178" s="7"/>
      <c r="N178" s="32"/>
      <c r="O178" s="32"/>
      <c r="P178" s="32"/>
      <c r="Q178" s="32"/>
      <c r="R178" s="32"/>
      <c r="S178" s="32"/>
      <c r="T178" s="32"/>
      <c r="U178" s="32"/>
    </row>
    <row r="179" spans="2:33" ht="18" customHeight="1" x14ac:dyDescent="0.25">
      <c r="C179" s="7"/>
      <c r="D179" s="7"/>
      <c r="E179" s="7"/>
      <c r="F179" s="7"/>
      <c r="N179" s="32"/>
      <c r="O179" s="32"/>
      <c r="P179" s="32"/>
      <c r="Q179" s="32"/>
      <c r="R179" s="32"/>
      <c r="S179" s="32"/>
      <c r="T179" s="32"/>
      <c r="U179" s="32"/>
    </row>
    <row r="180" spans="2:33" ht="18" customHeight="1" x14ac:dyDescent="0.25">
      <c r="C180" s="7"/>
      <c r="D180" s="7"/>
      <c r="E180" s="7"/>
      <c r="F180" s="7"/>
      <c r="N180" s="32"/>
      <c r="O180" s="32"/>
      <c r="P180" s="32"/>
      <c r="Q180" s="32"/>
      <c r="R180" s="32"/>
      <c r="S180" s="32"/>
      <c r="T180" s="32"/>
      <c r="U180" s="32"/>
    </row>
    <row r="181" spans="2:33" ht="18" customHeight="1" x14ac:dyDescent="0.25">
      <c r="C181" s="7"/>
      <c r="D181" s="7"/>
      <c r="E181" s="7"/>
      <c r="F181" s="7"/>
      <c r="N181" s="32"/>
      <c r="O181" s="32"/>
      <c r="P181" s="32"/>
      <c r="Q181" s="32"/>
      <c r="R181" s="32"/>
      <c r="S181" s="32"/>
      <c r="T181" s="32"/>
      <c r="U181" s="32"/>
    </row>
    <row r="182" spans="2:33" ht="18" customHeight="1" x14ac:dyDescent="0.25">
      <c r="C182" s="7"/>
      <c r="D182" s="7"/>
      <c r="E182" s="7"/>
      <c r="F182" s="7"/>
      <c r="N182" s="32"/>
      <c r="O182" s="32"/>
      <c r="P182" s="32"/>
      <c r="Q182" s="32"/>
      <c r="R182" s="32"/>
      <c r="S182" s="32"/>
      <c r="T182" s="32"/>
      <c r="U182" s="32"/>
    </row>
    <row r="183" spans="2:33" ht="18" customHeight="1" x14ac:dyDescent="0.25">
      <c r="B183" s="57" t="s">
        <v>138</v>
      </c>
      <c r="C183" s="7"/>
      <c r="D183" s="7"/>
      <c r="E183" s="7"/>
      <c r="F183" s="7"/>
      <c r="N183" s="32"/>
      <c r="O183" s="32"/>
      <c r="P183" s="32"/>
      <c r="Q183" s="32"/>
      <c r="R183" s="32"/>
      <c r="S183" s="32"/>
      <c r="T183" s="32"/>
      <c r="U183" s="32"/>
    </row>
    <row r="184" spans="2:33" ht="18" customHeight="1" x14ac:dyDescent="0.25">
      <c r="C184" s="7"/>
      <c r="D184" s="7"/>
      <c r="E184" s="7"/>
      <c r="F184" s="7"/>
      <c r="Q184" s="32"/>
      <c r="Z184" s="32"/>
      <c r="AA184" s="32"/>
      <c r="AB184" s="32"/>
      <c r="AC184" s="32"/>
      <c r="AD184" s="32"/>
      <c r="AE184" s="32"/>
      <c r="AF184" s="32"/>
      <c r="AG184" s="32"/>
    </row>
    <row r="185" spans="2:33" ht="18" customHeight="1" x14ac:dyDescent="0.25">
      <c r="B185" s="9" t="s">
        <v>158</v>
      </c>
      <c r="C185" s="7"/>
      <c r="D185" s="7"/>
      <c r="E185" s="7"/>
      <c r="F185" s="7"/>
      <c r="Q185" s="32"/>
      <c r="Z185" s="32"/>
      <c r="AA185" s="32"/>
      <c r="AB185" s="32"/>
      <c r="AC185" s="32"/>
      <c r="AD185" s="32"/>
      <c r="AE185" s="32"/>
      <c r="AF185" s="32"/>
      <c r="AG185" s="32"/>
    </row>
    <row r="186" spans="2:33" ht="18" customHeight="1" x14ac:dyDescent="0.25">
      <c r="B186" s="57"/>
      <c r="C186" s="7"/>
      <c r="D186" s="7"/>
      <c r="E186" s="7"/>
      <c r="F186" s="7"/>
      <c r="Q186" s="32"/>
      <c r="Z186" s="32"/>
      <c r="AA186" s="32"/>
      <c r="AB186" s="32"/>
      <c r="AC186" s="32"/>
      <c r="AD186" s="32"/>
      <c r="AE186" s="32"/>
      <c r="AF186" s="32"/>
      <c r="AG186" s="32"/>
    </row>
    <row r="187" spans="2:33" ht="18" customHeight="1" x14ac:dyDescent="0.25">
      <c r="B187" s="168" t="s">
        <v>14</v>
      </c>
      <c r="C187" s="167"/>
      <c r="D187" s="168" t="s">
        <v>147</v>
      </c>
      <c r="E187" s="168" t="s">
        <v>148</v>
      </c>
      <c r="F187" s="168" t="s">
        <v>149</v>
      </c>
      <c r="G187" s="168" t="s">
        <v>150</v>
      </c>
      <c r="Q187" s="32"/>
      <c r="Z187" s="32"/>
      <c r="AA187" s="32"/>
      <c r="AB187" s="32"/>
      <c r="AC187" s="32"/>
      <c r="AD187" s="32"/>
      <c r="AE187" s="32"/>
      <c r="AF187" s="32"/>
      <c r="AG187" s="32"/>
    </row>
    <row r="188" spans="2:33" ht="18" customHeight="1" x14ac:dyDescent="0.25">
      <c r="B188" s="169" t="s">
        <v>152</v>
      </c>
      <c r="C188" s="49"/>
      <c r="D188" s="170">
        <v>0.14000000000000001</v>
      </c>
      <c r="E188" s="170">
        <v>0.2112</v>
      </c>
      <c r="F188" s="170">
        <v>0.1769</v>
      </c>
      <c r="G188" s="170">
        <v>0.1552</v>
      </c>
      <c r="Q188" s="32"/>
      <c r="Z188" s="32"/>
      <c r="AA188" s="32"/>
      <c r="AB188" s="32"/>
      <c r="AC188" s="32"/>
      <c r="AD188" s="32"/>
      <c r="AE188" s="32"/>
      <c r="AF188" s="32"/>
      <c r="AG188" s="32"/>
    </row>
    <row r="189" spans="2:33" ht="18" customHeight="1" x14ac:dyDescent="0.25">
      <c r="B189" s="169" t="s">
        <v>153</v>
      </c>
      <c r="C189" s="49"/>
      <c r="D189" s="170">
        <v>0.2089</v>
      </c>
      <c r="E189" s="170">
        <v>0.2949</v>
      </c>
      <c r="F189" s="170">
        <v>0.1862</v>
      </c>
      <c r="G189" s="170">
        <v>0.20019999999999999</v>
      </c>
      <c r="Q189" s="32"/>
      <c r="Z189" s="32"/>
      <c r="AA189" s="32"/>
      <c r="AB189" s="32"/>
      <c r="AC189" s="32"/>
      <c r="AD189" s="32"/>
      <c r="AE189" s="32"/>
      <c r="AF189" s="32"/>
      <c r="AG189" s="32"/>
    </row>
    <row r="190" spans="2:33" ht="18" customHeight="1" x14ac:dyDescent="0.25">
      <c r="B190" s="169" t="s">
        <v>154</v>
      </c>
      <c r="C190" s="49"/>
      <c r="D190" s="170">
        <v>9.9699999999999997E-2</v>
      </c>
      <c r="E190" s="170">
        <v>0.1075</v>
      </c>
      <c r="F190" s="170">
        <v>0.12759999999999999</v>
      </c>
      <c r="G190" s="170">
        <v>9.5600000000000004E-2</v>
      </c>
      <c r="Q190" s="32"/>
      <c r="Z190" s="32"/>
      <c r="AA190" s="32"/>
      <c r="AB190" s="32"/>
      <c r="AC190" s="32"/>
      <c r="AD190" s="32"/>
      <c r="AE190" s="32"/>
      <c r="AF190" s="32"/>
      <c r="AG190" s="32"/>
    </row>
    <row r="191" spans="2:33" ht="18" customHeight="1" x14ac:dyDescent="0.25">
      <c r="B191" s="169" t="s">
        <v>155</v>
      </c>
      <c r="C191" s="49"/>
      <c r="D191" s="170">
        <v>4.2799999999999998E-2</v>
      </c>
      <c r="E191" s="170">
        <v>3.1399999999999997E-2</v>
      </c>
      <c r="F191" s="170">
        <v>-4.7000000000000002E-3</v>
      </c>
      <c r="G191" s="170">
        <v>1.9900000000000001E-2</v>
      </c>
      <c r="Q191" s="32"/>
      <c r="Z191" s="32"/>
      <c r="AA191" s="32"/>
      <c r="AB191" s="32"/>
      <c r="AC191" s="32"/>
      <c r="AD191" s="32"/>
      <c r="AE191" s="32"/>
      <c r="AF191" s="32"/>
      <c r="AG191" s="32"/>
    </row>
    <row r="192" spans="2:33" ht="18" customHeight="1" x14ac:dyDescent="0.25">
      <c r="B192" s="169" t="s">
        <v>156</v>
      </c>
      <c r="C192" s="49"/>
      <c r="D192" s="170">
        <v>-0.15629999999999999</v>
      </c>
      <c r="E192" s="170">
        <v>0.73380000000000001</v>
      </c>
      <c r="F192" s="171" t="s">
        <v>151</v>
      </c>
      <c r="G192" s="171" t="s">
        <v>151</v>
      </c>
      <c r="Q192" s="32"/>
      <c r="Z192" s="32"/>
      <c r="AA192" s="32"/>
      <c r="AB192" s="32"/>
      <c r="AC192" s="32"/>
      <c r="AD192" s="32"/>
      <c r="AE192" s="32"/>
      <c r="AF192" s="32"/>
      <c r="AG192" s="32"/>
    </row>
    <row r="193" spans="1:33" ht="18" customHeight="1" x14ac:dyDescent="0.25">
      <c r="B193" s="169" t="s">
        <v>157</v>
      </c>
      <c r="C193" s="49"/>
      <c r="D193" s="170">
        <v>-0.25890000000000002</v>
      </c>
      <c r="E193" s="170">
        <v>0.34360000000000002</v>
      </c>
      <c r="F193" s="171" t="s">
        <v>151</v>
      </c>
      <c r="G193" s="171" t="s">
        <v>151</v>
      </c>
      <c r="Q193" s="32"/>
      <c r="Z193" s="32"/>
      <c r="AA193" s="32"/>
      <c r="AB193" s="32"/>
      <c r="AC193" s="32"/>
      <c r="AD193" s="32"/>
      <c r="AE193" s="32"/>
      <c r="AF193" s="32"/>
      <c r="AG193" s="32"/>
    </row>
    <row r="194" spans="1:33" ht="18" customHeight="1" x14ac:dyDescent="0.25">
      <c r="B194" s="57" t="s">
        <v>208</v>
      </c>
      <c r="C194" s="7"/>
      <c r="D194" s="7"/>
      <c r="E194" s="7"/>
      <c r="F194" s="7"/>
      <c r="Q194" s="32"/>
      <c r="Z194" s="32"/>
      <c r="AA194" s="32"/>
      <c r="AB194" s="32"/>
      <c r="AC194" s="32"/>
      <c r="AD194" s="32"/>
      <c r="AE194" s="32"/>
      <c r="AF194" s="32"/>
      <c r="AG194" s="32"/>
    </row>
    <row r="195" spans="1:33" ht="18" customHeight="1" x14ac:dyDescent="0.25">
      <c r="C195" s="7"/>
      <c r="D195" s="7"/>
      <c r="E195" s="7"/>
      <c r="F195" s="7"/>
      <c r="Q195" s="32"/>
      <c r="Z195" s="32"/>
      <c r="AA195" s="32"/>
      <c r="AB195" s="32"/>
      <c r="AC195" s="32"/>
      <c r="AD195" s="32"/>
      <c r="AE195" s="32"/>
      <c r="AF195" s="32"/>
      <c r="AG195" s="32"/>
    </row>
    <row r="196" spans="1:33" ht="18" customHeight="1" x14ac:dyDescent="0.25">
      <c r="B196" s="4" t="s">
        <v>159</v>
      </c>
      <c r="C196" s="7"/>
      <c r="D196" s="7"/>
      <c r="E196" s="7"/>
      <c r="F196" s="7"/>
      <c r="Q196" s="32"/>
      <c r="Z196" s="32"/>
      <c r="AA196" s="32"/>
      <c r="AB196" s="32"/>
      <c r="AC196" s="32"/>
      <c r="AD196" s="32"/>
      <c r="AE196" s="32"/>
      <c r="AF196" s="32"/>
      <c r="AG196" s="32"/>
    </row>
    <row r="197" spans="1:33" ht="18" customHeight="1" x14ac:dyDescent="0.25">
      <c r="B197" s="6" t="s">
        <v>161</v>
      </c>
      <c r="C197" s="7"/>
      <c r="D197" s="7"/>
      <c r="E197" s="7"/>
      <c r="F197" s="7"/>
      <c r="Q197" s="32"/>
      <c r="Z197" s="32"/>
      <c r="AA197" s="32"/>
      <c r="AB197" s="32"/>
      <c r="AC197" s="32"/>
      <c r="AD197" s="32"/>
      <c r="AE197" s="32"/>
      <c r="AF197" s="32"/>
      <c r="AG197" s="32"/>
    </row>
    <row r="198" spans="1:33" ht="18" customHeight="1" x14ac:dyDescent="0.25">
      <c r="B198" s="6" t="s">
        <v>162</v>
      </c>
      <c r="C198" s="7"/>
      <c r="D198" s="7"/>
      <c r="E198" s="7"/>
      <c r="F198" s="7"/>
      <c r="Q198" s="32"/>
      <c r="Z198" s="32"/>
      <c r="AA198" s="32"/>
      <c r="AB198" s="32"/>
      <c r="AC198" s="32"/>
      <c r="AD198" s="32"/>
      <c r="AE198" s="32"/>
      <c r="AF198" s="32"/>
      <c r="AG198" s="32"/>
    </row>
    <row r="199" spans="1:33" ht="18" customHeight="1" x14ac:dyDescent="0.25">
      <c r="B199" s="6" t="s">
        <v>163</v>
      </c>
      <c r="C199" s="7"/>
      <c r="D199" s="7"/>
      <c r="E199" s="7"/>
      <c r="F199" s="7"/>
      <c r="Q199" s="32"/>
      <c r="Z199" s="32"/>
      <c r="AA199" s="32"/>
      <c r="AB199" s="32"/>
      <c r="AC199" s="32"/>
      <c r="AD199" s="32"/>
      <c r="AE199" s="32"/>
      <c r="AF199" s="32"/>
      <c r="AG199" s="32"/>
    </row>
    <row r="200" spans="1:33" ht="18" customHeight="1" x14ac:dyDescent="0.25">
      <c r="C200" s="7"/>
      <c r="D200" s="7"/>
      <c r="E200" s="7"/>
      <c r="F200" s="7"/>
      <c r="I200" s="32"/>
      <c r="J200" s="32"/>
      <c r="K200" s="32"/>
      <c r="L200" s="32"/>
      <c r="M200" s="32"/>
      <c r="N200" s="32"/>
      <c r="O200" s="32"/>
      <c r="P200" s="32"/>
      <c r="Q200" s="32"/>
    </row>
    <row r="201" spans="1:33" ht="7.5" customHeight="1" x14ac:dyDescent="0.25">
      <c r="A201" s="10"/>
      <c r="B201" s="10"/>
      <c r="C201" s="10"/>
      <c r="D201" s="10"/>
      <c r="E201" s="10"/>
      <c r="F201" s="10"/>
      <c r="G201" s="10"/>
      <c r="H201" s="10"/>
      <c r="I201" s="10"/>
      <c r="J201" s="10"/>
      <c r="K201" s="10"/>
      <c r="L201" s="10"/>
      <c r="M201" s="10"/>
      <c r="N201" s="10"/>
      <c r="O201" s="10"/>
      <c r="P201" s="10"/>
      <c r="Q201" s="10"/>
      <c r="R201" s="10"/>
      <c r="S201" s="10"/>
      <c r="T201" s="10"/>
    </row>
    <row r="202" spans="1:33" ht="18" customHeight="1" x14ac:dyDescent="0.25">
      <c r="C202" s="7"/>
      <c r="D202" s="7"/>
      <c r="E202" s="7"/>
      <c r="F202" s="7"/>
      <c r="I202" s="32"/>
      <c r="J202" s="32"/>
      <c r="K202" s="32"/>
      <c r="L202" s="32"/>
      <c r="M202" s="32"/>
      <c r="N202" s="32"/>
      <c r="O202" s="32"/>
      <c r="P202" s="32"/>
      <c r="Q202" s="32"/>
    </row>
    <row r="203" spans="1:33" ht="23.25" x14ac:dyDescent="0.25">
      <c r="B203" s="97" t="s">
        <v>171</v>
      </c>
      <c r="C203" s="98"/>
      <c r="D203" s="98"/>
      <c r="E203" s="98"/>
      <c r="F203" s="98"/>
      <c r="G203" s="44"/>
      <c r="H203" s="44"/>
      <c r="I203" s="99"/>
      <c r="J203" s="99"/>
      <c r="K203" s="38"/>
      <c r="L203" s="32"/>
      <c r="M203" s="32"/>
      <c r="N203" s="32"/>
      <c r="O203" s="32"/>
      <c r="P203" s="32"/>
      <c r="Q203" s="32"/>
    </row>
    <row r="204" spans="1:33" ht="18" customHeight="1" x14ac:dyDescent="0.25">
      <c r="C204" s="7"/>
      <c r="D204" s="7"/>
      <c r="E204" s="7"/>
      <c r="F204" s="7"/>
      <c r="I204" s="32"/>
      <c r="J204" s="32"/>
      <c r="K204" s="32"/>
      <c r="L204" s="32"/>
      <c r="M204" s="32"/>
      <c r="N204" s="32"/>
      <c r="O204" s="32"/>
      <c r="P204" s="32"/>
      <c r="Q204" s="32"/>
    </row>
    <row r="205" spans="1:33" ht="18" customHeight="1" x14ac:dyDescent="0.3">
      <c r="B205" s="45" t="s">
        <v>22</v>
      </c>
    </row>
    <row r="206" spans="1:33" ht="18" customHeight="1" x14ac:dyDescent="0.3">
      <c r="B206" s="165"/>
    </row>
    <row r="207" spans="1:33" ht="18" customHeight="1" x14ac:dyDescent="0.25">
      <c r="B207" s="46" t="s">
        <v>65</v>
      </c>
    </row>
    <row r="208" spans="1:33" ht="18" customHeight="1" x14ac:dyDescent="0.25">
      <c r="B208" s="46" t="s">
        <v>66</v>
      </c>
    </row>
    <row r="209" spans="2:14" ht="18" customHeight="1" x14ac:dyDescent="0.25">
      <c r="B209" s="46" t="s">
        <v>23</v>
      </c>
      <c r="E209" s="69"/>
    </row>
    <row r="210" spans="2:14" ht="18" customHeight="1" x14ac:dyDescent="0.25">
      <c r="B210" s="47"/>
      <c r="N210" s="5"/>
    </row>
    <row r="211" spans="2:14" ht="15" x14ac:dyDescent="0.25">
      <c r="B211" s="31" t="s">
        <v>67</v>
      </c>
      <c r="H211" s="31" t="s">
        <v>68</v>
      </c>
    </row>
    <row r="212" spans="2:14" ht="18" customHeight="1" x14ac:dyDescent="0.25">
      <c r="B212" s="47"/>
    </row>
    <row r="213" spans="2:14" ht="18" customHeight="1" x14ac:dyDescent="0.25">
      <c r="B213" s="47"/>
    </row>
    <row r="214" spans="2:14" ht="18" customHeight="1" x14ac:dyDescent="0.25">
      <c r="B214" s="47"/>
    </row>
    <row r="215" spans="2:14" ht="18" customHeight="1" x14ac:dyDescent="0.25">
      <c r="B215" s="47"/>
    </row>
    <row r="216" spans="2:14" ht="18" customHeight="1" x14ac:dyDescent="0.25">
      <c r="B216" s="47"/>
    </row>
    <row r="217" spans="2:14" ht="18" customHeight="1" x14ac:dyDescent="0.25">
      <c r="B217" s="47"/>
    </row>
    <row r="218" spans="2:14" ht="18" customHeight="1" x14ac:dyDescent="0.25">
      <c r="B218" s="47"/>
    </row>
    <row r="219" spans="2:14" ht="18" customHeight="1" x14ac:dyDescent="0.25">
      <c r="B219" s="47"/>
    </row>
    <row r="220" spans="2:14" ht="18" customHeight="1" x14ac:dyDescent="0.25">
      <c r="B220" s="47"/>
    </row>
    <row r="221" spans="2:14" ht="18" customHeight="1" x14ac:dyDescent="0.25">
      <c r="B221" s="47"/>
    </row>
    <row r="222" spans="2:14" ht="18" customHeight="1" x14ac:dyDescent="0.25">
      <c r="B222" s="47"/>
    </row>
    <row r="223" spans="2:14" ht="18" customHeight="1" x14ac:dyDescent="0.25">
      <c r="B223" s="47"/>
    </row>
    <row r="224" spans="2:14" ht="18" customHeight="1" x14ac:dyDescent="0.25">
      <c r="B224" s="47"/>
    </row>
    <row r="225" spans="2:22" ht="18" customHeight="1" x14ac:dyDescent="0.25">
      <c r="B225" s="47"/>
    </row>
    <row r="226" spans="2:22" ht="18" customHeight="1" x14ac:dyDescent="0.25">
      <c r="B226" s="47"/>
    </row>
    <row r="227" spans="2:22" ht="18" customHeight="1" x14ac:dyDescent="0.25">
      <c r="B227" s="47"/>
    </row>
    <row r="228" spans="2:22" ht="18" customHeight="1" x14ac:dyDescent="0.25">
      <c r="B228" s="47"/>
    </row>
    <row r="229" spans="2:22" ht="15" x14ac:dyDescent="0.25">
      <c r="B229" s="31" t="s">
        <v>69</v>
      </c>
      <c r="H229" s="31" t="s">
        <v>70</v>
      </c>
    </row>
    <row r="230" spans="2:22" ht="18" customHeight="1" x14ac:dyDescent="0.25">
      <c r="B230" s="47"/>
    </row>
    <row r="231" spans="2:22" ht="18" customHeight="1" x14ac:dyDescent="0.25">
      <c r="B231" s="47"/>
    </row>
    <row r="232" spans="2:22" ht="18" customHeight="1" x14ac:dyDescent="0.25">
      <c r="B232" s="47"/>
      <c r="V232" s="1">
        <f>4*12*6.5</f>
        <v>312</v>
      </c>
    </row>
    <row r="233" spans="2:22" ht="18" customHeight="1" x14ac:dyDescent="0.25">
      <c r="V233" s="1">
        <f>65-40</f>
        <v>25</v>
      </c>
    </row>
    <row r="234" spans="2:22" ht="18" customHeight="1" x14ac:dyDescent="0.25">
      <c r="V234" s="1">
        <f>2500*12</f>
        <v>30000</v>
      </c>
    </row>
    <row r="235" spans="2:22" ht="18" customHeight="1" x14ac:dyDescent="0.25">
      <c r="V235" s="1">
        <f>V233*V234</f>
        <v>750000</v>
      </c>
    </row>
    <row r="249" spans="2:2" ht="18" customHeight="1" x14ac:dyDescent="0.35">
      <c r="B249" s="164" t="s">
        <v>144</v>
      </c>
    </row>
    <row r="251" spans="2:2" ht="18" customHeight="1" x14ac:dyDescent="0.35">
      <c r="B251" s="188" t="s">
        <v>194</v>
      </c>
    </row>
    <row r="335" spans="2:2" ht="18" customHeight="1" x14ac:dyDescent="0.35">
      <c r="B335" s="193" t="s">
        <v>186</v>
      </c>
    </row>
    <row r="336" spans="2:2" ht="18" customHeight="1" x14ac:dyDescent="0.25">
      <c r="B336" s="9" t="s">
        <v>187</v>
      </c>
    </row>
    <row r="409" spans="1:20" ht="7.5" customHeight="1" x14ac:dyDescent="0.25">
      <c r="A409" s="10"/>
      <c r="B409" s="10"/>
      <c r="C409" s="10"/>
      <c r="D409" s="10"/>
      <c r="E409" s="10"/>
      <c r="F409" s="10"/>
      <c r="G409" s="10"/>
      <c r="H409" s="10"/>
      <c r="I409" s="10"/>
      <c r="J409" s="10"/>
      <c r="K409" s="10"/>
      <c r="L409" s="10"/>
      <c r="M409" s="10"/>
      <c r="N409" s="10"/>
      <c r="O409" s="10"/>
      <c r="P409" s="10"/>
      <c r="Q409" s="10"/>
      <c r="R409" s="10"/>
      <c r="S409" s="10"/>
      <c r="T409" s="10"/>
    </row>
    <row r="411" spans="1:20" ht="28.5" x14ac:dyDescent="0.45">
      <c r="B411" s="100" t="s">
        <v>24</v>
      </c>
      <c r="C411" s="101"/>
      <c r="D411" s="101"/>
      <c r="E411" s="102"/>
      <c r="F411" s="68"/>
      <c r="G411" s="100" t="s">
        <v>25</v>
      </c>
      <c r="H411" s="101"/>
      <c r="I411" s="101"/>
      <c r="J411" s="44"/>
      <c r="K411" s="44"/>
      <c r="L411" s="44"/>
      <c r="M411" s="44"/>
      <c r="N411" s="44"/>
      <c r="O411" s="44"/>
      <c r="P411" s="49"/>
    </row>
    <row r="412" spans="1:20" ht="10.5" customHeight="1" x14ac:dyDescent="0.25">
      <c r="B412" s="3"/>
      <c r="G412" s="3"/>
    </row>
    <row r="413" spans="1:20" ht="18" customHeight="1" x14ac:dyDescent="0.25">
      <c r="B413" s="1" t="s">
        <v>46</v>
      </c>
      <c r="G413" s="1" t="s">
        <v>72</v>
      </c>
    </row>
    <row r="414" spans="1:20" ht="18" customHeight="1" x14ac:dyDescent="0.25">
      <c r="B414" s="1" t="s">
        <v>26</v>
      </c>
      <c r="G414" s="1" t="s">
        <v>27</v>
      </c>
    </row>
    <row r="415" spans="1:20" ht="18" customHeight="1" x14ac:dyDescent="0.25">
      <c r="B415" s="1" t="s">
        <v>28</v>
      </c>
      <c r="G415" s="1" t="s">
        <v>29</v>
      </c>
    </row>
    <row r="424" spans="1:20" ht="7.5" customHeight="1" x14ac:dyDescent="0.25">
      <c r="A424" s="10"/>
      <c r="B424" s="10"/>
      <c r="C424" s="10"/>
      <c r="D424" s="10"/>
      <c r="E424" s="10"/>
      <c r="F424" s="10"/>
      <c r="G424" s="10"/>
      <c r="H424" s="10"/>
      <c r="I424" s="10"/>
      <c r="J424" s="10"/>
      <c r="K424" s="10"/>
      <c r="L424" s="10"/>
      <c r="M424" s="10"/>
      <c r="N424" s="10"/>
      <c r="O424" s="10"/>
      <c r="P424" s="10"/>
      <c r="Q424" s="10"/>
      <c r="R424" s="10"/>
      <c r="S424" s="10"/>
      <c r="T424" s="10"/>
    </row>
    <row r="426" spans="1:20" ht="26.25" customHeight="1" x14ac:dyDescent="0.25">
      <c r="B426" s="97" t="s">
        <v>189</v>
      </c>
      <c r="C426" s="44"/>
      <c r="D426" s="44"/>
      <c r="E426" s="44"/>
      <c r="F426" s="44"/>
      <c r="G426" s="44"/>
      <c r="H426" s="44"/>
      <c r="I426" s="44"/>
      <c r="J426" s="44"/>
      <c r="K426" s="44"/>
      <c r="L426" s="44"/>
      <c r="M426" s="44"/>
      <c r="N426" s="44"/>
      <c r="O426" s="44"/>
      <c r="P426" s="49"/>
    </row>
    <row r="427" spans="1:20" ht="14.1" customHeight="1" x14ac:dyDescent="0.25">
      <c r="B427" s="3"/>
    </row>
    <row r="428" spans="1:20" ht="14.1" customHeight="1" x14ac:dyDescent="0.25">
      <c r="B428" s="3"/>
    </row>
    <row r="429" spans="1:20" ht="14.1" customHeight="1" x14ac:dyDescent="0.25">
      <c r="B429" s="3"/>
    </row>
    <row r="430" spans="1:20" ht="14.1" customHeight="1" x14ac:dyDescent="0.25">
      <c r="B430" s="3"/>
    </row>
    <row r="431" spans="1:20" ht="14.1" customHeight="1" x14ac:dyDescent="0.25">
      <c r="B431" s="3"/>
    </row>
    <row r="432" spans="1:20" ht="14.1" customHeight="1" x14ac:dyDescent="0.25">
      <c r="B432" s="176"/>
    </row>
    <row r="433" spans="1:2" ht="18" customHeight="1" x14ac:dyDescent="0.25">
      <c r="B433" s="1" t="s">
        <v>195</v>
      </c>
    </row>
    <row r="435" spans="1:2" ht="18" customHeight="1" x14ac:dyDescent="0.25">
      <c r="B435"/>
    </row>
    <row r="436" spans="1:2" ht="14.1" customHeight="1" x14ac:dyDescent="0.25">
      <c r="A436" s="189"/>
      <c r="B436" s="3"/>
    </row>
    <row r="437" spans="1:2" ht="14.1" customHeight="1" x14ac:dyDescent="0.25">
      <c r="A437" s="189"/>
      <c r="B437" s="3"/>
    </row>
    <row r="438" spans="1:2" ht="18" customHeight="1" x14ac:dyDescent="0.25">
      <c r="A438" s="189"/>
      <c r="B438" s="177"/>
    </row>
    <row r="439" spans="1:2" ht="18" customHeight="1" x14ac:dyDescent="0.25">
      <c r="A439" s="189"/>
      <c r="B439" s="151" t="s">
        <v>56</v>
      </c>
    </row>
    <row r="440" spans="1:2" ht="18" customHeight="1" x14ac:dyDescent="0.25">
      <c r="A440" s="189"/>
      <c r="B440" s="5" t="s">
        <v>119</v>
      </c>
    </row>
    <row r="441" spans="1:2" ht="18" customHeight="1" x14ac:dyDescent="0.25">
      <c r="A441" s="189"/>
      <c r="B441" s="177"/>
    </row>
    <row r="442" spans="1:2" ht="18" customHeight="1" x14ac:dyDescent="0.25">
      <c r="B442" s="9" t="s">
        <v>127</v>
      </c>
    </row>
    <row r="443" spans="1:2" ht="18" customHeight="1" x14ac:dyDescent="0.25">
      <c r="B443" s="5" t="s">
        <v>175</v>
      </c>
    </row>
    <row r="444" spans="1:2" ht="18" customHeight="1" x14ac:dyDescent="0.25">
      <c r="B444" s="5" t="s">
        <v>128</v>
      </c>
    </row>
    <row r="445" spans="1:2" ht="7.5" customHeight="1" x14ac:dyDescent="0.25">
      <c r="B445" s="5"/>
    </row>
    <row r="446" spans="1:2" ht="18" customHeight="1" x14ac:dyDescent="0.25">
      <c r="B446" s="6" t="s">
        <v>129</v>
      </c>
    </row>
    <row r="447" spans="1:2" ht="18" customHeight="1" x14ac:dyDescent="0.25">
      <c r="B447" s="172" t="s">
        <v>135</v>
      </c>
    </row>
    <row r="448" spans="1:2" ht="18" customHeight="1" x14ac:dyDescent="0.25">
      <c r="B448" s="173" t="s">
        <v>136</v>
      </c>
    </row>
    <row r="449" spans="2:11" ht="18" customHeight="1" x14ac:dyDescent="0.25">
      <c r="B449" s="172" t="s">
        <v>137</v>
      </c>
    </row>
    <row r="450" spans="2:11" ht="18" customHeight="1" x14ac:dyDescent="0.25">
      <c r="B450" s="172" t="s">
        <v>167</v>
      </c>
    </row>
    <row r="451" spans="2:11" ht="18" customHeight="1" x14ac:dyDescent="0.25">
      <c r="B451" s="5" t="s">
        <v>130</v>
      </c>
    </row>
    <row r="453" spans="2:11" ht="18" customHeight="1" x14ac:dyDescent="0.25">
      <c r="B453" s="9" t="s">
        <v>131</v>
      </c>
    </row>
    <row r="454" spans="2:11" ht="18" customHeight="1" x14ac:dyDescent="0.25">
      <c r="B454" s="5" t="s">
        <v>132</v>
      </c>
    </row>
    <row r="455" spans="2:11" ht="18" customHeight="1" x14ac:dyDescent="0.25">
      <c r="B455" s="5" t="s">
        <v>133</v>
      </c>
    </row>
    <row r="456" spans="2:11" ht="18" customHeight="1" x14ac:dyDescent="0.25">
      <c r="B456" s="5" t="s">
        <v>143</v>
      </c>
    </row>
    <row r="458" spans="2:11" ht="18" customHeight="1" x14ac:dyDescent="0.25">
      <c r="B458" s="9" t="s">
        <v>134</v>
      </c>
    </row>
    <row r="459" spans="2:11" ht="18" customHeight="1" x14ac:dyDescent="0.25">
      <c r="B459" s="5" t="s">
        <v>176</v>
      </c>
    </row>
    <row r="460" spans="2:11" ht="18" customHeight="1" x14ac:dyDescent="0.25">
      <c r="B460" s="5" t="s">
        <v>164</v>
      </c>
    </row>
    <row r="461" spans="2:11" ht="18" customHeight="1" x14ac:dyDescent="0.25">
      <c r="B461" s="5" t="s">
        <v>165</v>
      </c>
    </row>
    <row r="462" spans="2:11" ht="18" customHeight="1" x14ac:dyDescent="0.25">
      <c r="B462" s="6"/>
    </row>
    <row r="463" spans="2:11" ht="24.75" customHeight="1" x14ac:dyDescent="0.25">
      <c r="B463" s="157" t="s">
        <v>142</v>
      </c>
      <c r="C463" s="44"/>
      <c r="D463" s="44"/>
      <c r="E463" s="44"/>
      <c r="F463" s="44"/>
      <c r="G463" s="44"/>
      <c r="H463" s="44"/>
      <c r="I463" s="44"/>
      <c r="J463" s="44"/>
      <c r="K463" s="49"/>
    </row>
    <row r="465" spans="1:20" ht="7.5" customHeight="1" x14ac:dyDescent="0.25">
      <c r="A465" s="10"/>
      <c r="B465" s="10"/>
      <c r="C465" s="10"/>
      <c r="D465" s="10"/>
      <c r="E465" s="10"/>
      <c r="F465" s="10"/>
      <c r="G465" s="10"/>
      <c r="H465" s="10"/>
      <c r="I465" s="10"/>
      <c r="J465" s="10"/>
      <c r="K465" s="10"/>
      <c r="L465" s="10"/>
      <c r="M465" s="10"/>
      <c r="N465" s="10"/>
      <c r="O465" s="10"/>
      <c r="P465" s="10"/>
      <c r="Q465" s="10"/>
      <c r="R465" s="10"/>
      <c r="S465" s="10"/>
      <c r="T465" s="10"/>
    </row>
    <row r="467" spans="1:20" ht="23.25" x14ac:dyDescent="0.25">
      <c r="B467" s="97" t="s">
        <v>196</v>
      </c>
      <c r="C467" s="44"/>
      <c r="D467" s="44"/>
      <c r="E467" s="44"/>
      <c r="F467" s="44"/>
      <c r="G467" s="49"/>
    </row>
    <row r="468" spans="1:20" ht="18" customHeight="1" x14ac:dyDescent="0.25">
      <c r="B468" s="5"/>
    </row>
    <row r="469" spans="1:20" ht="18" customHeight="1" x14ac:dyDescent="0.25">
      <c r="B469" s="1" t="s">
        <v>197</v>
      </c>
    </row>
    <row r="471" spans="1:20" ht="18" customHeight="1" x14ac:dyDescent="0.25">
      <c r="B471" s="1" t="s">
        <v>198</v>
      </c>
    </row>
    <row r="473" spans="1:20" ht="18" customHeight="1" x14ac:dyDescent="0.25">
      <c r="B473" s="1" t="s">
        <v>199</v>
      </c>
    </row>
    <row r="475" spans="1:20" ht="18" customHeight="1" x14ac:dyDescent="0.25">
      <c r="B475" s="1" t="s">
        <v>200</v>
      </c>
    </row>
    <row r="476" spans="1:20" ht="18" customHeight="1" x14ac:dyDescent="0.25">
      <c r="B476" s="5"/>
    </row>
    <row r="477" spans="1:20" ht="18" customHeight="1" x14ac:dyDescent="0.25">
      <c r="B477" s="5"/>
    </row>
    <row r="479" spans="1:20" ht="7.5" customHeight="1" x14ac:dyDescent="0.25">
      <c r="A479" s="10"/>
      <c r="B479" s="10"/>
      <c r="C479" s="10"/>
      <c r="D479" s="10"/>
      <c r="E479" s="10"/>
      <c r="F479" s="10"/>
      <c r="G479" s="10"/>
      <c r="H479" s="10"/>
      <c r="I479" s="10"/>
      <c r="J479" s="10"/>
      <c r="K479" s="10"/>
      <c r="L479" s="10"/>
      <c r="M479" s="10"/>
      <c r="N479" s="10"/>
      <c r="O479" s="10"/>
      <c r="P479" s="10"/>
      <c r="Q479" s="10"/>
      <c r="R479" s="10"/>
      <c r="S479" s="10"/>
      <c r="T479" s="10"/>
    </row>
    <row r="481" spans="2:15" ht="18" customHeight="1" x14ac:dyDescent="0.25">
      <c r="B481" s="197" t="s">
        <v>201</v>
      </c>
    </row>
    <row r="482" spans="2:15" ht="18" customHeight="1" x14ac:dyDescent="0.25">
      <c r="B482"/>
    </row>
    <row r="483" spans="2:15" ht="18" customHeight="1" x14ac:dyDescent="0.25">
      <c r="B483" s="194" t="s">
        <v>202</v>
      </c>
      <c r="C483" s="70"/>
      <c r="D483" s="70"/>
      <c r="E483" s="70"/>
      <c r="F483" s="70"/>
      <c r="G483" s="70"/>
      <c r="H483" s="175"/>
    </row>
    <row r="484" spans="2:15" ht="18" customHeight="1" x14ac:dyDescent="0.25">
      <c r="B484"/>
    </row>
    <row r="485" spans="2:15" ht="18" customHeight="1" x14ac:dyDescent="0.25">
      <c r="B485" s="195" t="s">
        <v>203</v>
      </c>
    </row>
    <row r="486" spans="2:15" ht="18" customHeight="1" x14ac:dyDescent="0.25">
      <c r="B486"/>
    </row>
    <row r="487" spans="2:15" ht="18" customHeight="1" x14ac:dyDescent="0.25">
      <c r="B487" t="s">
        <v>204</v>
      </c>
    </row>
    <row r="488" spans="2:15" ht="18" customHeight="1" x14ac:dyDescent="0.25">
      <c r="B488" s="190"/>
    </row>
    <row r="489" spans="2:15" ht="18" customHeight="1" x14ac:dyDescent="0.25">
      <c r="B489" s="196" t="s">
        <v>56</v>
      </c>
    </row>
    <row r="490" spans="2:15" ht="18" customHeight="1" x14ac:dyDescent="0.25">
      <c r="B490" s="190"/>
    </row>
    <row r="491" spans="2:15" ht="18" customHeight="1" x14ac:dyDescent="0.25">
      <c r="B491" s="190" t="s">
        <v>205</v>
      </c>
    </row>
    <row r="492" spans="2:15" ht="18" customHeight="1" x14ac:dyDescent="0.25">
      <c r="B492"/>
    </row>
    <row r="493" spans="2:15" ht="18" customHeight="1" x14ac:dyDescent="0.25">
      <c r="B493" s="194" t="s">
        <v>206</v>
      </c>
    </row>
    <row r="494" spans="2:15" ht="18" customHeight="1" x14ac:dyDescent="0.25">
      <c r="B494" s="5"/>
    </row>
    <row r="495" spans="2:15" ht="18" customHeight="1" x14ac:dyDescent="0.25">
      <c r="B495" s="5"/>
    </row>
    <row r="496" spans="2:15" ht="18" hidden="1" customHeight="1" outlineLevel="1" x14ac:dyDescent="0.25">
      <c r="B496" s="152" t="s">
        <v>73</v>
      </c>
      <c r="C496" s="153" t="s">
        <v>74</v>
      </c>
      <c r="D496" s="2"/>
      <c r="E496" s="2"/>
      <c r="F496" s="2"/>
      <c r="G496" s="2"/>
      <c r="H496" s="2"/>
      <c r="I496" s="2"/>
      <c r="J496" s="2"/>
      <c r="K496" s="2"/>
      <c r="L496" s="2"/>
      <c r="M496" s="2"/>
      <c r="N496" s="2"/>
      <c r="O496" s="2"/>
    </row>
    <row r="497" spans="2:15" ht="18" hidden="1" customHeight="1" outlineLevel="1" x14ac:dyDescent="0.25">
      <c r="B497" s="200" t="s">
        <v>108</v>
      </c>
      <c r="C497" s="154" t="s">
        <v>83</v>
      </c>
      <c r="D497" s="82"/>
      <c r="E497" s="82"/>
      <c r="F497" s="82"/>
      <c r="G497" s="82"/>
      <c r="H497" s="82"/>
      <c r="I497" s="82"/>
      <c r="J497" s="82"/>
      <c r="K497" s="82"/>
      <c r="L497" s="82"/>
      <c r="M497" s="82"/>
      <c r="N497" s="82"/>
      <c r="O497" s="148"/>
    </row>
    <row r="498" spans="2:15" ht="18" hidden="1" customHeight="1" outlineLevel="1" x14ac:dyDescent="0.25">
      <c r="B498" s="201"/>
      <c r="C498" s="48" t="s">
        <v>84</v>
      </c>
      <c r="O498" s="83"/>
    </row>
    <row r="499" spans="2:15" ht="18" hidden="1" customHeight="1" outlineLevel="1" x14ac:dyDescent="0.25">
      <c r="B499" s="202"/>
      <c r="C499" s="155" t="s">
        <v>85</v>
      </c>
      <c r="D499" s="14"/>
      <c r="E499" s="14"/>
      <c r="F499" s="14"/>
      <c r="G499" s="14"/>
      <c r="H499" s="14"/>
      <c r="I499" s="14"/>
      <c r="J499" s="14"/>
      <c r="K499" s="14"/>
      <c r="L499" s="14"/>
      <c r="M499" s="14"/>
      <c r="N499" s="14"/>
      <c r="O499" s="149"/>
    </row>
    <row r="500" spans="2:15" ht="18" hidden="1" customHeight="1" outlineLevel="1" x14ac:dyDescent="0.25">
      <c r="B500" s="200" t="s">
        <v>75</v>
      </c>
      <c r="C500" s="154" t="s">
        <v>86</v>
      </c>
      <c r="D500" s="82"/>
      <c r="E500" s="82"/>
      <c r="F500" s="82"/>
      <c r="G500" s="82"/>
      <c r="H500" s="82"/>
      <c r="I500" s="82"/>
      <c r="J500" s="82"/>
      <c r="K500" s="82"/>
      <c r="L500" s="82"/>
      <c r="M500" s="82"/>
      <c r="N500" s="82"/>
      <c r="O500" s="148"/>
    </row>
    <row r="501" spans="2:15" ht="18" hidden="1" customHeight="1" outlineLevel="1" x14ac:dyDescent="0.25">
      <c r="B501" s="201"/>
      <c r="C501" s="48" t="s">
        <v>87</v>
      </c>
      <c r="O501" s="83"/>
    </row>
    <row r="502" spans="2:15" ht="18" hidden="1" customHeight="1" outlineLevel="1" x14ac:dyDescent="0.25">
      <c r="B502" s="202"/>
      <c r="C502" s="155" t="s">
        <v>88</v>
      </c>
      <c r="D502" s="14"/>
      <c r="E502" s="14"/>
      <c r="F502" s="14"/>
      <c r="G502" s="14"/>
      <c r="H502" s="14"/>
      <c r="I502" s="14"/>
      <c r="J502" s="14"/>
      <c r="K502" s="14"/>
      <c r="L502" s="14"/>
      <c r="M502" s="14"/>
      <c r="N502" s="14"/>
      <c r="O502" s="149"/>
    </row>
    <row r="503" spans="2:15" ht="18" hidden="1" customHeight="1" outlineLevel="1" x14ac:dyDescent="0.25">
      <c r="B503" s="201" t="s">
        <v>76</v>
      </c>
      <c r="C503" s="48" t="s">
        <v>89</v>
      </c>
      <c r="O503" s="83"/>
    </row>
    <row r="504" spans="2:15" ht="18" hidden="1" customHeight="1" outlineLevel="1" x14ac:dyDescent="0.25">
      <c r="B504" s="201"/>
      <c r="C504" s="48" t="s">
        <v>90</v>
      </c>
      <c r="O504" s="83"/>
    </row>
    <row r="505" spans="2:15" ht="18" hidden="1" customHeight="1" outlineLevel="1" x14ac:dyDescent="0.25">
      <c r="B505" s="202"/>
      <c r="C505" s="155" t="s">
        <v>91</v>
      </c>
      <c r="D505" s="14"/>
      <c r="E505" s="14"/>
      <c r="F505" s="14"/>
      <c r="G505" s="14"/>
      <c r="H505" s="14"/>
      <c r="I505" s="14"/>
      <c r="J505" s="14"/>
      <c r="K505" s="14"/>
      <c r="L505" s="14"/>
      <c r="M505" s="14"/>
      <c r="N505" s="14"/>
      <c r="O505" s="149"/>
    </row>
    <row r="506" spans="2:15" ht="18" hidden="1" customHeight="1" outlineLevel="1" x14ac:dyDescent="0.25">
      <c r="B506" s="200" t="s">
        <v>77</v>
      </c>
      <c r="C506" s="154" t="s">
        <v>92</v>
      </c>
      <c r="D506" s="82"/>
      <c r="E506" s="82"/>
      <c r="F506" s="82"/>
      <c r="G506" s="82"/>
      <c r="H506" s="82"/>
      <c r="I506" s="82"/>
      <c r="J506" s="82"/>
      <c r="K506" s="82"/>
      <c r="L506" s="82"/>
      <c r="M506" s="82"/>
      <c r="N506" s="82"/>
      <c r="O506" s="148"/>
    </row>
    <row r="507" spans="2:15" ht="18" hidden="1" customHeight="1" outlineLevel="1" x14ac:dyDescent="0.25">
      <c r="B507" s="201"/>
      <c r="C507" s="48" t="s">
        <v>93</v>
      </c>
      <c r="O507" s="83"/>
    </row>
    <row r="508" spans="2:15" ht="18" hidden="1" customHeight="1" outlineLevel="1" x14ac:dyDescent="0.25">
      <c r="B508" s="201"/>
      <c r="C508" s="48" t="s">
        <v>94</v>
      </c>
      <c r="O508" s="83"/>
    </row>
    <row r="509" spans="2:15" ht="18" hidden="1" customHeight="1" outlineLevel="1" x14ac:dyDescent="0.25">
      <c r="B509" s="202"/>
      <c r="C509" s="155" t="s">
        <v>95</v>
      </c>
      <c r="D509" s="14"/>
      <c r="E509" s="14"/>
      <c r="F509" s="14"/>
      <c r="G509" s="14"/>
      <c r="H509" s="14"/>
      <c r="I509" s="14"/>
      <c r="J509" s="14"/>
      <c r="K509" s="14"/>
      <c r="L509" s="14"/>
      <c r="M509" s="14"/>
      <c r="N509" s="14"/>
      <c r="O509" s="149"/>
    </row>
    <row r="510" spans="2:15" ht="18" hidden="1" customHeight="1" outlineLevel="1" x14ac:dyDescent="0.25">
      <c r="B510" s="201" t="s">
        <v>78</v>
      </c>
      <c r="C510" s="48" t="s">
        <v>96</v>
      </c>
      <c r="O510" s="83"/>
    </row>
    <row r="511" spans="2:15" ht="18" hidden="1" customHeight="1" outlineLevel="1" x14ac:dyDescent="0.25">
      <c r="B511" s="201"/>
      <c r="C511" s="48" t="s">
        <v>97</v>
      </c>
      <c r="O511" s="83"/>
    </row>
    <row r="512" spans="2:15" ht="37.5" hidden="1" customHeight="1" outlineLevel="1" x14ac:dyDescent="0.25">
      <c r="B512" s="201"/>
      <c r="C512" s="203" t="s">
        <v>98</v>
      </c>
      <c r="D512" s="203"/>
      <c r="E512" s="203"/>
      <c r="F512" s="203"/>
      <c r="G512" s="203"/>
      <c r="H512" s="203"/>
      <c r="I512" s="203"/>
      <c r="O512" s="83"/>
    </row>
    <row r="513" spans="2:15" ht="18" hidden="1" customHeight="1" outlineLevel="1" x14ac:dyDescent="0.25">
      <c r="B513" s="200" t="s">
        <v>79</v>
      </c>
      <c r="C513" s="154" t="s">
        <v>99</v>
      </c>
      <c r="D513" s="82"/>
      <c r="E513" s="82"/>
      <c r="F513" s="82"/>
      <c r="G513" s="82"/>
      <c r="H513" s="82"/>
      <c r="I513" s="82"/>
      <c r="J513" s="82"/>
      <c r="K513" s="82"/>
      <c r="L513" s="82"/>
      <c r="M513" s="82"/>
      <c r="N513" s="82"/>
      <c r="O513" s="148"/>
    </row>
    <row r="514" spans="2:15" ht="18" hidden="1" customHeight="1" outlineLevel="1" x14ac:dyDescent="0.25">
      <c r="B514" s="201"/>
      <c r="C514" s="48" t="s">
        <v>100</v>
      </c>
      <c r="O514" s="83"/>
    </row>
    <row r="515" spans="2:15" ht="18" hidden="1" customHeight="1" outlineLevel="1" x14ac:dyDescent="0.25">
      <c r="B515" s="202"/>
      <c r="C515" s="155" t="s">
        <v>101</v>
      </c>
      <c r="D515" s="14"/>
      <c r="E515" s="14"/>
      <c r="F515" s="14"/>
      <c r="G515" s="14"/>
      <c r="H515" s="14"/>
      <c r="I515" s="14"/>
      <c r="J515" s="14"/>
      <c r="K515" s="14"/>
      <c r="L515" s="14"/>
      <c r="M515" s="14"/>
      <c r="N515" s="14"/>
      <c r="O515" s="149"/>
    </row>
    <row r="516" spans="2:15" ht="18" hidden="1" customHeight="1" outlineLevel="1" x14ac:dyDescent="0.25">
      <c r="B516" s="201" t="s">
        <v>80</v>
      </c>
      <c r="C516" s="48" t="s">
        <v>102</v>
      </c>
      <c r="O516" s="83"/>
    </row>
    <row r="517" spans="2:15" ht="18" hidden="1" customHeight="1" outlineLevel="1" x14ac:dyDescent="0.25">
      <c r="B517" s="201"/>
      <c r="C517" s="48" t="s">
        <v>121</v>
      </c>
      <c r="O517" s="83"/>
    </row>
    <row r="518" spans="2:15" ht="18" hidden="1" customHeight="1" outlineLevel="1" x14ac:dyDescent="0.25">
      <c r="B518" s="201"/>
      <c r="C518" s="48" t="s">
        <v>122</v>
      </c>
      <c r="O518" s="83"/>
    </row>
    <row r="519" spans="2:15" ht="18" hidden="1" customHeight="1" outlineLevel="1" x14ac:dyDescent="0.25">
      <c r="B519" s="200" t="s">
        <v>81</v>
      </c>
      <c r="C519" s="154" t="s">
        <v>103</v>
      </c>
      <c r="D519" s="82"/>
      <c r="E519" s="82"/>
      <c r="F519" s="82"/>
      <c r="G519" s="82"/>
      <c r="H519" s="82"/>
      <c r="I519" s="82"/>
      <c r="J519" s="82"/>
      <c r="K519" s="82"/>
      <c r="L519" s="82"/>
      <c r="M519" s="82"/>
      <c r="N519" s="82"/>
      <c r="O519" s="148"/>
    </row>
    <row r="520" spans="2:15" ht="18" hidden="1" customHeight="1" outlineLevel="1" x14ac:dyDescent="0.25">
      <c r="B520" s="202"/>
      <c r="C520" s="155" t="s">
        <v>104</v>
      </c>
      <c r="D520" s="14"/>
      <c r="E520" s="14"/>
      <c r="F520" s="14"/>
      <c r="G520" s="14"/>
      <c r="H520" s="14"/>
      <c r="I520" s="14"/>
      <c r="J520" s="14"/>
      <c r="K520" s="14"/>
      <c r="L520" s="14"/>
      <c r="M520" s="14"/>
      <c r="N520" s="14"/>
      <c r="O520" s="149"/>
    </row>
    <row r="521" spans="2:15" ht="18" hidden="1" customHeight="1" outlineLevel="1" x14ac:dyDescent="0.25">
      <c r="B521" s="201" t="s">
        <v>82</v>
      </c>
      <c r="C521" s="48" t="s">
        <v>105</v>
      </c>
      <c r="O521" s="83"/>
    </row>
    <row r="522" spans="2:15" ht="18" hidden="1" customHeight="1" outlineLevel="1" x14ac:dyDescent="0.25">
      <c r="B522" s="201"/>
      <c r="C522" s="48" t="s">
        <v>106</v>
      </c>
      <c r="O522" s="83"/>
    </row>
    <row r="523" spans="2:15" ht="18" hidden="1" customHeight="1" outlineLevel="1" x14ac:dyDescent="0.25">
      <c r="B523" s="202"/>
      <c r="C523" s="155" t="s">
        <v>107</v>
      </c>
      <c r="D523" s="14"/>
      <c r="E523" s="14"/>
      <c r="F523" s="14"/>
      <c r="G523" s="14"/>
      <c r="H523" s="14"/>
      <c r="I523" s="14"/>
      <c r="J523" s="14"/>
      <c r="K523" s="14"/>
      <c r="L523" s="14"/>
      <c r="M523" s="14"/>
      <c r="N523" s="14"/>
      <c r="O523" s="149"/>
    </row>
    <row r="524" spans="2:15" ht="18" customHeight="1" collapsed="1" x14ac:dyDescent="0.25">
      <c r="B524" s="5"/>
    </row>
    <row r="525" spans="2:15" ht="22.5" customHeight="1" x14ac:dyDescent="0.25">
      <c r="B525" s="4" t="s">
        <v>126</v>
      </c>
    </row>
    <row r="526" spans="2:15" ht="22.5" customHeight="1" x14ac:dyDescent="0.25">
      <c r="B526" s="5" t="s">
        <v>120</v>
      </c>
    </row>
    <row r="527" spans="2:15" ht="22.5" customHeight="1" x14ac:dyDescent="0.25">
      <c r="B527" s="5" t="s">
        <v>110</v>
      </c>
    </row>
    <row r="528" spans="2:15" ht="22.5" customHeight="1" x14ac:dyDescent="0.25">
      <c r="B528" s="5" t="s">
        <v>57</v>
      </c>
    </row>
    <row r="529" spans="1:20" ht="22.5" customHeight="1" x14ac:dyDescent="0.25">
      <c r="B529" s="5" t="s">
        <v>109</v>
      </c>
    </row>
    <row r="530" spans="1:20" ht="18" customHeight="1" x14ac:dyDescent="0.25">
      <c r="B530" s="5"/>
    </row>
    <row r="531" spans="1:20" ht="7.5" customHeight="1" x14ac:dyDescent="0.25">
      <c r="A531" s="10"/>
      <c r="B531" s="10"/>
      <c r="C531" s="10"/>
      <c r="D531" s="10"/>
      <c r="E531" s="10"/>
      <c r="F531" s="10"/>
      <c r="G531" s="10"/>
      <c r="H531" s="10"/>
      <c r="I531" s="10"/>
      <c r="J531" s="10"/>
      <c r="K531" s="10"/>
      <c r="L531" s="10"/>
      <c r="M531" s="10"/>
      <c r="N531" s="10"/>
      <c r="O531" s="10"/>
      <c r="P531" s="10"/>
      <c r="Q531" s="10"/>
      <c r="R531" s="10"/>
      <c r="S531" s="10"/>
      <c r="T531" s="10"/>
    </row>
    <row r="533" spans="1:20" ht="25.5" customHeight="1" x14ac:dyDescent="0.25">
      <c r="B533" s="103" t="s">
        <v>177</v>
      </c>
      <c r="C533" s="44"/>
      <c r="D533" s="44"/>
      <c r="E533" s="44"/>
      <c r="F533" s="44"/>
      <c r="G533" s="44"/>
      <c r="H533" s="44"/>
      <c r="I533" s="44"/>
      <c r="J533" s="44"/>
      <c r="K533" s="49"/>
    </row>
    <row r="534" spans="1:20" ht="18" customHeight="1" x14ac:dyDescent="0.25">
      <c r="B534" s="4"/>
    </row>
    <row r="535" spans="1:20" ht="18" customHeight="1" x14ac:dyDescent="0.25">
      <c r="B535"/>
    </row>
    <row r="536" spans="1:20" ht="18" customHeight="1" x14ac:dyDescent="0.25">
      <c r="B536"/>
    </row>
    <row r="537" spans="1:20" ht="18" customHeight="1" x14ac:dyDescent="0.25">
      <c r="B537"/>
    </row>
    <row r="538" spans="1:20" ht="18" customHeight="1" x14ac:dyDescent="0.25">
      <c r="B538"/>
    </row>
    <row r="539" spans="1:20" ht="18" customHeight="1" x14ac:dyDescent="0.25">
      <c r="B539"/>
    </row>
    <row r="541" spans="1:20" ht="18" customHeight="1" x14ac:dyDescent="0.25">
      <c r="B541" s="5"/>
    </row>
    <row r="542" spans="1:20" ht="18" customHeight="1" x14ac:dyDescent="0.25">
      <c r="B542" s="180"/>
    </row>
    <row r="547" spans="2:2" s="10" customFormat="1" ht="18" customHeight="1" x14ac:dyDescent="0.25"/>
    <row r="549" spans="2:2" ht="18" customHeight="1" x14ac:dyDescent="0.25">
      <c r="B549" s="104" t="s">
        <v>59</v>
      </c>
    </row>
    <row r="550" spans="2:2" ht="13.5" customHeight="1" x14ac:dyDescent="0.25"/>
    <row r="551" spans="2:2" ht="18" customHeight="1" x14ac:dyDescent="0.25">
      <c r="B551" s="1" t="s">
        <v>58</v>
      </c>
    </row>
  </sheetData>
  <mergeCells count="10">
    <mergeCell ref="B513:B515"/>
    <mergeCell ref="B516:B518"/>
    <mergeCell ref="B519:B520"/>
    <mergeCell ref="B521:B523"/>
    <mergeCell ref="C512:I512"/>
    <mergeCell ref="B497:B499"/>
    <mergeCell ref="B500:B502"/>
    <mergeCell ref="B503:B505"/>
    <mergeCell ref="B506:B509"/>
    <mergeCell ref="B510:B512"/>
  </mergeCells>
  <hyperlinks>
    <hyperlink ref="B108" r:id="rId1" location="STC/report" display="https://www.ato.gov.au/single-page-applications/calculatorsandtools?anchor=STC - STC/report" xr:uid="{E1204FBA-CE43-4238-AA90-0D490ECAEA04}"/>
    <hyperlink ref="B205" r:id="rId2" xr:uid="{082C5256-48AA-464D-A93C-A2DEF307B81E}"/>
    <hyperlink ref="B109" r:id="rId3" location="MedicareLevy/questions" display="https://www.ato.gov.au/single-page-applications/calculatorsandtools?anchor=MedicareLevy - MedicareLevy/questions" xr:uid="{173FAEAA-D7A5-4D79-A924-4224EFC08961}"/>
    <hyperlink ref="B439" r:id="rId4" display="https://pearler.com/" xr:uid="{7AA9FE0F-C5C5-4A12-95C0-2726F8A31678}"/>
    <hyperlink ref="B489" r:id="rId5" display="https://pearler.com/" xr:uid="{CEC6492D-DCF9-4794-A735-71C889C13BFF}"/>
    <hyperlink ref="D60" r:id="rId6" xr:uid="{0BB105F3-E5A4-4091-B784-8CA36BA05E22}"/>
  </hyperlinks>
  <printOptions horizontalCentered="1"/>
  <pageMargins left="0.43307086614173229" right="3.937007874015748E-2" top="0.15748031496062992" bottom="0.39370078740157483" header="0.31496062992125984" footer="0.19685039370078741"/>
  <pageSetup paperSize="9" scale="41" fitToHeight="0" orientation="portrait" r:id="rId7"/>
  <headerFooter>
    <oddFooter>&amp;LEducational only — not financial advice. Not a licensed financial adviser. All examples and projections are hypothetical and for general information only. Seek licensed financial advice before making financial decisions.</oddFooter>
  </headerFooter>
  <rowBreaks count="7" manualBreakCount="7">
    <brk id="50" max="19" man="1"/>
    <brk id="164" max="19" man="1"/>
    <brk id="247" max="19" man="1"/>
    <brk id="424" max="19" man="1"/>
    <brk id="479" max="19" man="1"/>
    <brk id="547" max="19" man="1"/>
    <brk id="586" max="16383" man="1"/>
  </rowBreaks>
  <drawing r:id="rId8"/>
  <legacyDrawing r:id="rId9"/>
  <mc:AlternateContent xmlns:mc="http://schemas.openxmlformats.org/markup-compatibility/2006">
    <mc:Choice Requires="x14">
      <controls>
        <mc:AlternateContent xmlns:mc="http://schemas.openxmlformats.org/markup-compatibility/2006">
          <mc:Choice Requires="x14">
            <control shapeId="1046" r:id="rId10" name="Check Box 22">
              <controlPr defaultSize="0" autoFill="0" autoLine="0" autoPict="0">
                <anchor moveWithCells="1">
                  <from>
                    <xdr:col>1</xdr:col>
                    <xdr:colOff>276225</xdr:colOff>
                    <xdr:row>45</xdr:row>
                    <xdr:rowOff>171450</xdr:rowOff>
                  </from>
                  <to>
                    <xdr:col>1</xdr:col>
                    <xdr:colOff>1028700</xdr:colOff>
                    <xdr:row>46</xdr:row>
                    <xdr:rowOff>276225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372E0-6606-4B00-A0F0-36088AC60F63}">
  <dimension ref="A1"/>
  <sheetViews>
    <sheetView showGridLines="0" topLeftCell="A4" workbookViewId="0">
      <selection activeCell="K47" sqref="K47"/>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Analysis</vt:lpstr>
      <vt:lpstr>CF</vt:lpstr>
      <vt:lpstr>Analysis!Print_Area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Leggo</dc:creator>
  <cp:keywords/>
  <dc:description/>
  <cp:lastModifiedBy>Michael Leggo</cp:lastModifiedBy>
  <cp:revision/>
  <cp:lastPrinted>2025-11-28T11:40:08Z</cp:lastPrinted>
  <dcterms:created xsi:type="dcterms:W3CDTF">2025-07-09T03:20:05Z</dcterms:created>
  <dcterms:modified xsi:type="dcterms:W3CDTF">2026-04-10T01:17:25Z</dcterms:modified>
  <cp:category/>
  <cp:contentStatus/>
</cp:coreProperties>
</file>