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400" windowHeight="57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8" i="1" l="1"/>
  <c r="M18" i="1"/>
  <c r="M17" i="1"/>
  <c r="L17" i="1"/>
  <c r="M13" i="1"/>
  <c r="M14" i="1"/>
  <c r="M15" i="1"/>
  <c r="M16" i="1"/>
  <c r="M12" i="1"/>
  <c r="J13" i="1"/>
  <c r="K13" i="1"/>
  <c r="J14" i="1"/>
  <c r="K14" i="1"/>
  <c r="J15" i="1"/>
  <c r="K15" i="1"/>
  <c r="J16" i="1"/>
  <c r="L16" i="1" s="1"/>
  <c r="K16" i="1"/>
  <c r="J17" i="1"/>
  <c r="K17" i="1"/>
  <c r="J18" i="1"/>
  <c r="K18" i="1"/>
  <c r="K12" i="1"/>
  <c r="J12" i="1"/>
  <c r="L12" i="1" s="1"/>
  <c r="J7" i="1"/>
  <c r="K7" i="1"/>
  <c r="M7" i="1"/>
  <c r="J6" i="1"/>
  <c r="K6" i="1"/>
  <c r="M6" i="1"/>
  <c r="M5" i="1"/>
  <c r="K5" i="1"/>
  <c r="J5" i="1"/>
  <c r="L5" i="1" s="1"/>
  <c r="L15" i="1" l="1"/>
  <c r="L14" i="1"/>
  <c r="L13" i="1"/>
  <c r="L7" i="1"/>
  <c r="L6" i="1"/>
  <c r="M4" i="1"/>
  <c r="K4" i="1"/>
  <c r="J4" i="1"/>
  <c r="L4" i="1" l="1"/>
</calcChain>
</file>

<file path=xl/sharedStrings.xml><?xml version="1.0" encoding="utf-8"?>
<sst xmlns="http://schemas.openxmlformats.org/spreadsheetml/2006/main" count="57" uniqueCount="39">
  <si>
    <t xml:space="preserve">CuI </t>
  </si>
  <si>
    <t>Compound</t>
  </si>
  <si>
    <r>
      <t>K</t>
    </r>
    <r>
      <rPr>
        <vertAlign val="subscript"/>
        <sz val="12"/>
        <color theme="1"/>
        <rFont val="Times New Roman"/>
        <family val="1"/>
      </rPr>
      <t xml:space="preserve">sp </t>
    </r>
    <r>
      <rPr>
        <sz val="12"/>
        <color theme="1"/>
        <rFont val="Times New Roman"/>
        <family val="1"/>
      </rPr>
      <t>expression</t>
    </r>
  </si>
  <si>
    <t>(x is moles/l dissociated)</t>
  </si>
  <si>
    <t>Molar mass</t>
  </si>
  <si>
    <t>From sim</t>
  </si>
  <si>
    <t>Solubility in moles/L</t>
  </si>
  <si>
    <r>
      <t>K</t>
    </r>
    <r>
      <rPr>
        <vertAlign val="subscript"/>
        <sz val="12"/>
        <color theme="1"/>
        <rFont val="Times New Roman"/>
        <family val="1"/>
      </rPr>
      <t>sp</t>
    </r>
  </si>
  <si>
    <t>Solubility in g/100ml</t>
  </si>
  <si>
    <t># Anions</t>
  </si>
  <si>
    <t>at saturation</t>
  </si>
  <si>
    <t xml:space="preserve"> at saturation</t>
  </si>
  <si>
    <t># Cations</t>
  </si>
  <si>
    <t>Common information</t>
  </si>
  <si>
    <t>x2</t>
  </si>
  <si>
    <t>volume in liters</t>
  </si>
  <si>
    <t>ksp</t>
  </si>
  <si>
    <t>molarity of Cu ions</t>
  </si>
  <si>
    <t>molarity of I ions</t>
  </si>
  <si>
    <t>solubility</t>
  </si>
  <si>
    <t>moles/l</t>
  </si>
  <si>
    <t>version</t>
  </si>
  <si>
    <t>1.07.01</t>
  </si>
  <si>
    <t>NaCl</t>
  </si>
  <si>
    <r>
      <t>x</t>
    </r>
    <r>
      <rPr>
        <vertAlign val="superscript"/>
        <sz val="12"/>
        <color theme="1"/>
        <rFont val="Times New Roman"/>
        <family val="1"/>
      </rPr>
      <t>2</t>
    </r>
  </si>
  <si>
    <t>AgBr</t>
  </si>
  <si>
    <t>5.3 E-13</t>
  </si>
  <si>
    <r>
      <t>Tl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 xml:space="preserve">S  </t>
    </r>
  </si>
  <si>
    <r>
      <t>(2x)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x</t>
    </r>
  </si>
  <si>
    <t>6 E-22</t>
  </si>
  <si>
    <r>
      <t>Ag</t>
    </r>
    <r>
      <rPr>
        <vertAlign val="subscript"/>
        <sz val="12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AsO</t>
    </r>
    <r>
      <rPr>
        <vertAlign val="subscript"/>
        <sz val="12"/>
        <color rgb="FF000000"/>
        <rFont val="Times New Roman"/>
        <family val="1"/>
      </rPr>
      <t xml:space="preserve">4 </t>
    </r>
    <r>
      <rPr>
        <sz val="12"/>
        <color rgb="FF000000"/>
        <rFont val="Times New Roman"/>
        <family val="1"/>
      </rPr>
      <t xml:space="preserve"> </t>
    </r>
  </si>
  <si>
    <r>
      <t>(3x)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x</t>
    </r>
  </si>
  <si>
    <t>1.0 E-22</t>
  </si>
  <si>
    <r>
      <t>HgBr</t>
    </r>
    <r>
      <rPr>
        <vertAlign val="subscript"/>
        <sz val="12"/>
        <color theme="1"/>
        <rFont val="Times New Roman"/>
        <family val="1"/>
      </rPr>
      <t>2</t>
    </r>
  </si>
  <si>
    <r>
      <t>x(2x)</t>
    </r>
    <r>
      <rPr>
        <vertAlign val="superscript"/>
        <sz val="12"/>
        <color theme="1"/>
        <rFont val="Times New Roman"/>
        <family val="1"/>
      </rPr>
      <t>2</t>
    </r>
  </si>
  <si>
    <r>
      <t>Sr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(PO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 xml:space="preserve">2 </t>
    </r>
    <r>
      <rPr>
        <sz val="12"/>
        <color theme="1"/>
        <rFont val="Times New Roman"/>
        <family val="1"/>
      </rPr>
      <t xml:space="preserve"> </t>
    </r>
  </si>
  <si>
    <r>
      <t>(3x)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(2x)</t>
    </r>
    <r>
      <rPr>
        <vertAlign val="superscript"/>
        <sz val="12"/>
        <color theme="1"/>
        <rFont val="Times New Roman"/>
        <family val="1"/>
      </rPr>
      <t>2</t>
    </r>
  </si>
  <si>
    <t>common info</t>
  </si>
  <si>
    <t>from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</si>
</sst>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1" fontId="3" fillId="0" borderId="1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1" fontId="0" fillId="0" borderId="1" xfId="0" applyNumberFormat="1" applyBorder="1"/>
    <xf numFmtId="0" fontId="0" fillId="0" borderId="2" xfId="0" applyFill="1" applyBorder="1" applyAlignment="1">
      <alignment wrapText="1"/>
    </xf>
    <xf numFmtId="11" fontId="0" fillId="0" borderId="0" xfId="0" applyNumberFormat="1"/>
    <xf numFmtId="0" fontId="0" fillId="0" borderId="0" xfId="0" applyAlignment="1">
      <alignment vertical="top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11" fontId="3" fillId="0" borderId="12" xfId="0" applyNumberFormat="1" applyFont="1" applyBorder="1" applyAlignment="1">
      <alignment vertical="center" wrapText="1"/>
    </xf>
    <xf numFmtId="11" fontId="2" fillId="0" borderId="12" xfId="0" applyNumberFormat="1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1" fontId="2" fillId="0" borderId="13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15" workbookViewId="0">
      <selection activeCell="L18" sqref="L18"/>
    </sheetView>
  </sheetViews>
  <sheetFormatPr defaultRowHeight="15" x14ac:dyDescent="0.25"/>
  <cols>
    <col min="1" max="1" width="10" customWidth="1"/>
    <col min="2" max="2" width="12.28515625" customWidth="1"/>
  </cols>
  <sheetData>
    <row r="1" spans="1:14" x14ac:dyDescent="0.25">
      <c r="D1" t="s">
        <v>13</v>
      </c>
      <c r="G1" t="s">
        <v>5</v>
      </c>
    </row>
    <row r="2" spans="1:14" ht="45" customHeight="1" x14ac:dyDescent="0.25">
      <c r="A2" s="1"/>
      <c r="B2" s="1" t="s">
        <v>2</v>
      </c>
      <c r="C2" s="1"/>
      <c r="D2" s="1" t="s">
        <v>6</v>
      </c>
      <c r="E2" s="1" t="s">
        <v>7</v>
      </c>
      <c r="F2" s="1" t="s">
        <v>8</v>
      </c>
      <c r="G2" s="2" t="s">
        <v>12</v>
      </c>
      <c r="H2" s="1" t="s">
        <v>9</v>
      </c>
      <c r="I2" s="9" t="s">
        <v>15</v>
      </c>
      <c r="J2" s="9" t="s">
        <v>17</v>
      </c>
      <c r="K2" s="9" t="s">
        <v>18</v>
      </c>
      <c r="L2" s="10" t="s">
        <v>16</v>
      </c>
      <c r="M2" s="10" t="s">
        <v>19</v>
      </c>
      <c r="N2" s="12" t="s">
        <v>21</v>
      </c>
    </row>
    <row r="3" spans="1:14" ht="47.25" x14ac:dyDescent="0.25">
      <c r="A3" s="1" t="s">
        <v>1</v>
      </c>
      <c r="B3" s="3" t="s">
        <v>3</v>
      </c>
      <c r="C3" s="1" t="s">
        <v>4</v>
      </c>
      <c r="D3" s="1"/>
      <c r="E3" s="1"/>
      <c r="F3" s="1"/>
      <c r="G3" s="2" t="s">
        <v>11</v>
      </c>
      <c r="H3" s="1" t="s">
        <v>10</v>
      </c>
      <c r="I3" s="2"/>
      <c r="J3" s="2"/>
      <c r="K3" s="2"/>
      <c r="L3" s="2"/>
      <c r="M3" s="2" t="s">
        <v>20</v>
      </c>
    </row>
    <row r="4" spans="1:14" ht="15.75" x14ac:dyDescent="0.25">
      <c r="A4" s="4" t="s">
        <v>0</v>
      </c>
      <c r="B4" s="4" t="s">
        <v>14</v>
      </c>
      <c r="C4" s="4">
        <v>190</v>
      </c>
      <c r="D4" s="5">
        <v>9.9999999999999995E-7</v>
      </c>
      <c r="E4" s="5">
        <v>1.1E-12</v>
      </c>
      <c r="F4" s="6">
        <v>1.9000000000000001E-5</v>
      </c>
      <c r="G4" s="1">
        <v>135</v>
      </c>
      <c r="H4" s="1">
        <v>135</v>
      </c>
      <c r="I4" s="11">
        <v>9.9999999999999998E-17</v>
      </c>
      <c r="J4" s="11">
        <f>G4/(6.02E+23)/I4</f>
        <v>2.2425249169435213E-6</v>
      </c>
      <c r="K4" s="11">
        <f>H4/(6.02E+23)/I4</f>
        <v>2.2425249169435213E-6</v>
      </c>
      <c r="L4" s="11">
        <f>J4*K4</f>
        <v>5.0289180031125474E-12</v>
      </c>
      <c r="M4" s="11">
        <f>H4/6.03E+23*190/I4</f>
        <v>4.2537313432835827E-4</v>
      </c>
      <c r="N4">
        <v>1.07</v>
      </c>
    </row>
    <row r="5" spans="1:14" x14ac:dyDescent="0.25">
      <c r="G5">
        <v>64</v>
      </c>
      <c r="H5">
        <v>64</v>
      </c>
      <c r="I5" s="11">
        <v>9.9999999999999998E-17</v>
      </c>
      <c r="J5" s="11">
        <f>G5/(6.02E+23)/I5</f>
        <v>1.06312292358804E-6</v>
      </c>
      <c r="K5" s="11">
        <f>H5/(6.02E+23)/I5</f>
        <v>1.06312292358804E-6</v>
      </c>
      <c r="L5" s="11">
        <f>J5*K5</f>
        <v>1.1302303506583816E-12</v>
      </c>
      <c r="M5" s="11">
        <f>H5/6.03E+23*190/I5</f>
        <v>2.0165837479270315E-4</v>
      </c>
      <c r="N5" t="s">
        <v>22</v>
      </c>
    </row>
    <row r="6" spans="1:14" ht="15" customHeight="1" x14ac:dyDescent="0.25">
      <c r="D6" s="7"/>
      <c r="E6" s="7"/>
      <c r="F6" s="8"/>
      <c r="G6" s="8">
        <v>34</v>
      </c>
      <c r="H6" s="8">
        <v>34</v>
      </c>
      <c r="I6" s="13">
        <v>5.2500000000000003E-17</v>
      </c>
      <c r="J6" s="11">
        <f>G6/(6.02E+23)/I6</f>
        <v>1.0757791488688499E-6</v>
      </c>
      <c r="K6" s="11">
        <f>H6/(6.02E+23)/I6</f>
        <v>1.0757791488688499E-6</v>
      </c>
      <c r="L6" s="11">
        <f>J6*K6</f>
        <v>1.1573007771409869E-12</v>
      </c>
      <c r="M6" s="11">
        <f>H6/6.03E+23*190/I6</f>
        <v>2.040590697307115E-4</v>
      </c>
    </row>
    <row r="7" spans="1:14" ht="15" customHeight="1" x14ac:dyDescent="0.25">
      <c r="D7" s="8"/>
      <c r="E7" s="8"/>
      <c r="F7" s="8"/>
      <c r="G7" s="7">
        <v>79</v>
      </c>
      <c r="H7" s="7">
        <v>79</v>
      </c>
      <c r="I7" s="11">
        <v>1.26E-16</v>
      </c>
      <c r="J7" s="11">
        <f>G7/(6.02E+23)/I7</f>
        <v>1.0415018720666561E-6</v>
      </c>
      <c r="K7" s="11">
        <f>H7/(6.02E+23)/I7</f>
        <v>1.0415018720666561E-6</v>
      </c>
      <c r="L7" s="11">
        <f>J7*K7</f>
        <v>1.0847261495183492E-12</v>
      </c>
      <c r="M7" s="11">
        <f>H7/6.03E+23*190/I7</f>
        <v>1.9755718760693883E-4</v>
      </c>
    </row>
    <row r="8" spans="1:14" ht="15.75" thickBot="1" x14ac:dyDescent="0.3">
      <c r="D8" s="8"/>
      <c r="E8" s="8"/>
      <c r="F8" s="8"/>
      <c r="G8" s="8"/>
      <c r="H8" s="8"/>
    </row>
    <row r="9" spans="1:14" ht="35.25" thickBot="1" x14ac:dyDescent="0.3">
      <c r="A9" s="15"/>
      <c r="B9" s="19" t="s">
        <v>2</v>
      </c>
      <c r="C9" s="15"/>
      <c r="D9" s="8" t="s">
        <v>37</v>
      </c>
      <c r="E9" s="8"/>
      <c r="F9" s="8"/>
      <c r="G9" s="8" t="s">
        <v>38</v>
      </c>
      <c r="H9" s="8"/>
    </row>
    <row r="10" spans="1:14" ht="31.5" x14ac:dyDescent="0.25">
      <c r="A10" s="16" t="s">
        <v>1</v>
      </c>
      <c r="B10" s="18" t="s">
        <v>3</v>
      </c>
      <c r="C10" s="16" t="s">
        <v>4</v>
      </c>
      <c r="D10" s="32" t="s">
        <v>6</v>
      </c>
      <c r="E10" s="32" t="s">
        <v>7</v>
      </c>
      <c r="F10" s="32" t="s">
        <v>8</v>
      </c>
      <c r="G10" s="21" t="s">
        <v>12</v>
      </c>
      <c r="H10" s="21" t="s">
        <v>9</v>
      </c>
      <c r="I10" s="9" t="s">
        <v>15</v>
      </c>
      <c r="L10" s="10" t="s">
        <v>16</v>
      </c>
      <c r="M10" s="10" t="s">
        <v>19</v>
      </c>
    </row>
    <row r="11" spans="1:14" ht="48" thickBot="1" x14ac:dyDescent="0.3">
      <c r="A11" s="17"/>
      <c r="B11" s="14"/>
      <c r="C11" s="17"/>
      <c r="D11" s="33"/>
      <c r="E11" s="33"/>
      <c r="F11" s="33"/>
      <c r="G11" s="22" t="s">
        <v>10</v>
      </c>
      <c r="H11" s="22" t="s">
        <v>10</v>
      </c>
      <c r="I11" s="2"/>
      <c r="M11" s="2" t="s">
        <v>20</v>
      </c>
    </row>
    <row r="12" spans="1:14" ht="19.5" thickBot="1" x14ac:dyDescent="0.3">
      <c r="A12" s="23" t="s">
        <v>23</v>
      </c>
      <c r="B12" s="24" t="s">
        <v>24</v>
      </c>
      <c r="C12" s="25">
        <v>58.5</v>
      </c>
      <c r="D12" s="25">
        <v>6</v>
      </c>
      <c r="E12" s="25">
        <v>36</v>
      </c>
      <c r="F12" s="20">
        <v>35</v>
      </c>
      <c r="G12" s="36">
        <v>180</v>
      </c>
      <c r="H12" s="1">
        <v>180</v>
      </c>
      <c r="I12" s="11">
        <v>5.0000000000000002E-23</v>
      </c>
      <c r="J12" s="11">
        <f>G12/(6.02E+23)/I12</f>
        <v>5.9800664451827235</v>
      </c>
      <c r="K12" s="11">
        <f>H12/(6.02E+23)/I12</f>
        <v>5.9800664451827235</v>
      </c>
      <c r="L12" s="11">
        <f>J12*K12</f>
        <v>35.761194688800337</v>
      </c>
      <c r="M12" s="37">
        <f>H12/6.03E+23*C12/I12/10</f>
        <v>34.925373134328353</v>
      </c>
    </row>
    <row r="13" spans="1:14" ht="19.5" thickBot="1" x14ac:dyDescent="0.3">
      <c r="A13" s="26" t="s">
        <v>25</v>
      </c>
      <c r="B13" s="27" t="s">
        <v>24</v>
      </c>
      <c r="C13" s="28">
        <v>188</v>
      </c>
      <c r="D13" s="29">
        <v>7.3E-7</v>
      </c>
      <c r="E13" s="28" t="s">
        <v>26</v>
      </c>
      <c r="F13" s="35">
        <v>1.4E-5</v>
      </c>
      <c r="G13" s="2">
        <v>44</v>
      </c>
      <c r="H13" s="1">
        <v>44</v>
      </c>
      <c r="I13" s="11">
        <v>9.9999999999999998E-17</v>
      </c>
      <c r="J13" s="11">
        <f t="shared" ref="J13:J18" si="0">G13/(6.02E+23)/I13</f>
        <v>7.3089700996677738E-7</v>
      </c>
      <c r="K13" s="11">
        <f t="shared" ref="K13:K18" si="1">H13/(6.02E+23)/I13</f>
        <v>7.3089700996677738E-7</v>
      </c>
      <c r="L13" s="11">
        <f t="shared" ref="L13:L18" si="2">J13*K13</f>
        <v>5.3421043917837547E-13</v>
      </c>
      <c r="M13" s="11">
        <f t="shared" ref="M13:M17" si="3">H13/6.03E+23*C13/I13/10</f>
        <v>1.3718076285240464E-5</v>
      </c>
    </row>
    <row r="14" spans="1:14" ht="19.5" thickBot="1" x14ac:dyDescent="0.3">
      <c r="A14" s="26" t="s">
        <v>27</v>
      </c>
      <c r="B14" s="27" t="s">
        <v>28</v>
      </c>
      <c r="C14" s="27">
        <v>441</v>
      </c>
      <c r="D14" s="29">
        <v>5.2999999999999998E-8</v>
      </c>
      <c r="E14" s="28" t="s">
        <v>29</v>
      </c>
      <c r="F14" s="35">
        <v>2.3E-6</v>
      </c>
      <c r="G14" s="2">
        <v>9</v>
      </c>
      <c r="H14" s="1">
        <v>4</v>
      </c>
      <c r="I14" s="11">
        <v>9.9999999999999998E-17</v>
      </c>
      <c r="J14" s="11">
        <f t="shared" si="0"/>
        <v>1.4950166112956811E-7</v>
      </c>
      <c r="K14" s="11">
        <f t="shared" si="1"/>
        <v>6.64451827242525E-8</v>
      </c>
      <c r="L14" s="11">
        <f>(2*J14)^2*K14</f>
        <v>5.9403977888372683E-21</v>
      </c>
      <c r="M14" s="11">
        <f t="shared" si="3"/>
        <v>2.9253731343283584E-6</v>
      </c>
    </row>
    <row r="15" spans="1:14" ht="38.25" thickBot="1" x14ac:dyDescent="0.3">
      <c r="A15" s="26" t="s">
        <v>30</v>
      </c>
      <c r="B15" s="27" t="s">
        <v>31</v>
      </c>
      <c r="C15" s="28">
        <v>463</v>
      </c>
      <c r="D15" s="29">
        <v>1.3999999999999999E-6</v>
      </c>
      <c r="E15" s="28" t="s">
        <v>32</v>
      </c>
      <c r="F15" s="35">
        <v>6.3999999999999997E-5</v>
      </c>
      <c r="G15" s="2">
        <v>255</v>
      </c>
      <c r="H15" s="1">
        <v>81</v>
      </c>
      <c r="I15" s="11">
        <v>9.9999999999999998E-17</v>
      </c>
      <c r="J15" s="11">
        <f t="shared" si="0"/>
        <v>4.2358803986710964E-6</v>
      </c>
      <c r="K15" s="11">
        <f t="shared" si="1"/>
        <v>1.345514950166113E-6</v>
      </c>
      <c r="L15" s="11">
        <f>(3*J15)^3*K15</f>
        <v>2.7611077776357988E-21</v>
      </c>
      <c r="M15" s="11">
        <f t="shared" si="3"/>
        <v>6.2194029850746272E-5</v>
      </c>
    </row>
    <row r="16" spans="1:14" ht="19.5" thickBot="1" x14ac:dyDescent="0.3">
      <c r="A16" s="26" t="s">
        <v>0</v>
      </c>
      <c r="B16" s="27" t="s">
        <v>24</v>
      </c>
      <c r="C16" s="27">
        <v>190</v>
      </c>
      <c r="D16" s="29">
        <v>9.9999999999999995E-7</v>
      </c>
      <c r="E16" s="29">
        <v>1.1E-12</v>
      </c>
      <c r="F16" s="35">
        <v>1.9000000000000001E-5</v>
      </c>
      <c r="G16" s="2">
        <v>64</v>
      </c>
      <c r="H16" s="1">
        <v>64</v>
      </c>
      <c r="I16" s="11">
        <v>9.9999999999999998E-17</v>
      </c>
      <c r="J16" s="11">
        <f t="shared" si="0"/>
        <v>1.06312292358804E-6</v>
      </c>
      <c r="K16" s="11">
        <f t="shared" si="1"/>
        <v>1.06312292358804E-6</v>
      </c>
      <c r="L16" s="11">
        <f t="shared" si="2"/>
        <v>1.1302303506583816E-12</v>
      </c>
      <c r="M16" s="11">
        <f t="shared" si="3"/>
        <v>2.0165837479270314E-5</v>
      </c>
    </row>
    <row r="17" spans="1:13" ht="19.5" thickBot="1" x14ac:dyDescent="0.3">
      <c r="A17" s="31" t="s">
        <v>33</v>
      </c>
      <c r="B17" s="27" t="s">
        <v>34</v>
      </c>
      <c r="C17" s="27">
        <v>361</v>
      </c>
      <c r="D17" s="29">
        <v>2.4999999999999999E-7</v>
      </c>
      <c r="E17" s="30">
        <v>6.2E-20</v>
      </c>
      <c r="F17" s="35">
        <v>9.0000000000000002E-6</v>
      </c>
      <c r="G17" s="2">
        <v>16</v>
      </c>
      <c r="H17" s="1">
        <v>32</v>
      </c>
      <c r="I17" s="11">
        <v>9.9999999999999998E-17</v>
      </c>
      <c r="J17" s="11">
        <f t="shared" si="0"/>
        <v>2.6578073089701E-7</v>
      </c>
      <c r="K17" s="11">
        <f t="shared" si="1"/>
        <v>5.3156146179402E-7</v>
      </c>
      <c r="L17" s="11">
        <f>J17*(2*K17)^2</f>
        <v>3.0039344867996857E-19</v>
      </c>
      <c r="M17" s="11">
        <f>G17/6.03E+23*C17/I17/10</f>
        <v>9.5787728026533986E-6</v>
      </c>
    </row>
    <row r="18" spans="1:13" ht="38.25" thickBot="1" x14ac:dyDescent="0.3">
      <c r="A18" s="31" t="s">
        <v>35</v>
      </c>
      <c r="B18" s="27" t="s">
        <v>36</v>
      </c>
      <c r="C18" s="27">
        <v>452.8</v>
      </c>
      <c r="D18" s="29">
        <v>2.4999999999999999E-7</v>
      </c>
      <c r="E18" s="30">
        <v>1.0000000000000001E-31</v>
      </c>
      <c r="F18" s="35">
        <v>1.1E-5</v>
      </c>
      <c r="G18" s="2">
        <v>45</v>
      </c>
      <c r="H18" s="1">
        <v>30</v>
      </c>
      <c r="I18" s="11">
        <v>9.9999999999999998E-17</v>
      </c>
      <c r="J18" s="11">
        <f t="shared" si="0"/>
        <v>7.4750830564784054E-7</v>
      </c>
      <c r="K18" s="11">
        <f t="shared" si="1"/>
        <v>4.9833887043189366E-7</v>
      </c>
      <c r="L18" s="11">
        <f>(3*J18)^3*(2*K18)^2</f>
        <v>1.120266501972514E-29</v>
      </c>
      <c r="M18" s="11">
        <f>H18/6.03E+23*C18/I18/2/10</f>
        <v>1.1263681592039801E-5</v>
      </c>
    </row>
    <row r="19" spans="1:13" x14ac:dyDescent="0.25">
      <c r="A19" s="18"/>
      <c r="B19" s="18"/>
      <c r="C19" s="18"/>
      <c r="D19" s="18"/>
      <c r="E19" s="18"/>
      <c r="F19" s="18"/>
      <c r="I19" s="18"/>
    </row>
    <row r="20" spans="1:13" ht="15.75" x14ac:dyDescent="0.25">
      <c r="A20" s="34"/>
    </row>
  </sheetData>
  <mergeCells count="3">
    <mergeCell ref="D10:D11"/>
    <mergeCell ref="E10:E11"/>
    <mergeCell ref="F10:F1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Loeblein</dc:creator>
  <cp:lastModifiedBy>Trish Loeblein</cp:lastModifiedBy>
  <dcterms:created xsi:type="dcterms:W3CDTF">2012-05-18T21:27:37Z</dcterms:created>
  <dcterms:modified xsi:type="dcterms:W3CDTF">2012-08-28T21:13:52Z</dcterms:modified>
</cp:coreProperties>
</file>