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ewis\Santa Barbara County Association of Governments\SBCAG1 - Documents\Planning\FY 24-25 Projects\Data Dashboard\HDP_4_9\Sheets_4_9\Avail\"/>
    </mc:Choice>
  </mc:AlternateContent>
  <xr:revisionPtr revIDLastSave="0" documentId="13_ncr:1_{B6773F2E-1AD3-434D-9144-6C5D3AB09D98}" xr6:coauthVersionLast="47" xr6:coauthVersionMax="47" xr10:uidLastSave="{00000000-0000-0000-0000-000000000000}"/>
  <bookViews>
    <workbookView xWindow="-98" yWindow="-98" windowWidth="17115" windowHeight="10755" activeTab="2" xr2:uid="{00000000-000D-0000-FFFF-FFFF00000000}"/>
  </bookViews>
  <sheets>
    <sheet name="Availability" sheetId="7" r:id="rId1"/>
    <sheet name="Vacancy Types" sheetId="3" r:id="rId2"/>
    <sheet name="Sourc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3" l="1"/>
  <c r="D35" i="3"/>
  <c r="E35" i="3"/>
  <c r="F35" i="3"/>
  <c r="G35" i="3"/>
  <c r="H35" i="3"/>
  <c r="I35" i="3"/>
  <c r="B35" i="3"/>
  <c r="C34" i="3"/>
  <c r="D34" i="3"/>
  <c r="E34" i="3"/>
  <c r="F34" i="3"/>
  <c r="G34" i="3"/>
  <c r="H34" i="3"/>
  <c r="I34" i="3"/>
  <c r="B34" i="3"/>
  <c r="R34" i="7"/>
  <c r="Q34" i="7"/>
  <c r="M34" i="7"/>
  <c r="P34" i="7"/>
  <c r="N34" i="7"/>
  <c r="J34" i="7"/>
  <c r="I34" i="7"/>
  <c r="K34" i="7"/>
  <c r="L34" i="7"/>
  <c r="O34" i="7"/>
  <c r="D34" i="7"/>
  <c r="E34" i="7"/>
  <c r="F34" i="7"/>
  <c r="G34" i="7"/>
  <c r="H34" i="7"/>
  <c r="C34" i="7"/>
  <c r="B34" i="7"/>
</calcChain>
</file>

<file path=xl/sharedStrings.xml><?xml version="1.0" encoding="utf-8"?>
<sst xmlns="http://schemas.openxmlformats.org/spreadsheetml/2006/main" count="162" uniqueCount="118">
  <si>
    <t>Place</t>
  </si>
  <si>
    <t>Renter Households</t>
  </si>
  <si>
    <t>Owner households</t>
  </si>
  <si>
    <t>Occupied Housing Units</t>
  </si>
  <si>
    <t>Vacant Housing Units</t>
  </si>
  <si>
    <t>Group Quarter Population</t>
  </si>
  <si>
    <t>Percentage Overcrowded</t>
  </si>
  <si>
    <t>Percentage Severely Overcrowded</t>
  </si>
  <si>
    <t xml:space="preserve"> Overcrowded Owner Units</t>
  </si>
  <si>
    <t>Severely Overcrowded Owner Units</t>
  </si>
  <si>
    <t xml:space="preserve"> Overcrowded Owner Units (%)</t>
  </si>
  <si>
    <t>Severely Overcrowded Owner Units (%)</t>
  </si>
  <si>
    <t xml:space="preserve"> Overcrowded Renter Units</t>
  </si>
  <si>
    <t>Severely Overcrowded Renter Units</t>
  </si>
  <si>
    <t>Overcrowded Renter Units (%)</t>
  </si>
  <si>
    <t>Severely Overcrowded Renter Units (%)</t>
  </si>
  <si>
    <t>Ballard CDP, California</t>
  </si>
  <si>
    <t>Buellton city, California</t>
  </si>
  <si>
    <t>Carpinteria city, California</t>
  </si>
  <si>
    <t>Casmalia CDP, California</t>
  </si>
  <si>
    <t>Cuyama CDP, California</t>
  </si>
  <si>
    <t>Eastern Goleta Valley CDP, California</t>
  </si>
  <si>
    <t>Garey CDP, California</t>
  </si>
  <si>
    <t>Goleta city, California</t>
  </si>
  <si>
    <t>Guadalupe city, California</t>
  </si>
  <si>
    <t>Isla Vista CDP, California</t>
  </si>
  <si>
    <t>Lompoc city, California</t>
  </si>
  <si>
    <t>Los Alamos CDP, California</t>
  </si>
  <si>
    <t>Los Olivos CDP, California</t>
  </si>
  <si>
    <t>Mission Canyon CDP, California</t>
  </si>
  <si>
    <t>Mission Hills CDP, California</t>
  </si>
  <si>
    <t>Montecito CDP, California</t>
  </si>
  <si>
    <t>New Cuyama CDP, California</t>
  </si>
  <si>
    <t>Orcutt CDP, California</t>
  </si>
  <si>
    <t>Santa Barbara city, California</t>
  </si>
  <si>
    <t>Santa Maria city, California</t>
  </si>
  <si>
    <t>Santa Ynez CDP, California</t>
  </si>
  <si>
    <t>Sisquoc CDP, California</t>
  </si>
  <si>
    <t>Solvang city, California</t>
  </si>
  <si>
    <t>Summerland CDP, California</t>
  </si>
  <si>
    <t>Toro Canyon CDP, California</t>
  </si>
  <si>
    <t>University of California-Santa Barbara CDP, California</t>
  </si>
  <si>
    <t>Vandenberg AFB CDP, California</t>
  </si>
  <si>
    <t>Vandenberg Village CDP, California</t>
  </si>
  <si>
    <t>Total Vacant</t>
  </si>
  <si>
    <t>For rent</t>
  </si>
  <si>
    <t>Rented, not occupied</t>
  </si>
  <si>
    <t>For sale only</t>
  </si>
  <si>
    <t>Sold, not occupied</t>
  </si>
  <si>
    <t>For seasonal, recreational, or occasional use</t>
  </si>
  <si>
    <t>For migrant workers</t>
  </si>
  <si>
    <t>Other vacant</t>
  </si>
  <si>
    <t>Sources</t>
  </si>
  <si>
    <t>ACS Data (2023 5-year estimates tables)</t>
  </si>
  <si>
    <t>B25002 – Occupancy Status (Occupied vs. Vacant Housing Units)</t>
  </si>
  <si>
    <t>B25003 – Tenure (Renter vs. Owner-Occupied Households)</t>
  </si>
  <si>
    <t>B25004 – Vacancy Status (Breakdown of Vacant Units)</t>
  </si>
  <si>
    <t>B26001 – Group Quarters Population (Total)</t>
  </si>
  <si>
    <t>B25014 – Tenure by Occupants by per Room (Overcrowding)</t>
  </si>
  <si>
    <t>Overcrowded Units (1.01-1.51 occupants/room)</t>
  </si>
  <si>
    <t>Severely Overcorwded Units (&gt;1.51 occupants/room)</t>
  </si>
  <si>
    <t>Santa Barbara County, California</t>
  </si>
  <si>
    <t>Santa Barbara County (Northwest)--Santa Maria City &amp; Orcutt PUMA</t>
  </si>
  <si>
    <t>Santa Barbara County (North)--Lompoc, Guadalupe, Solvang &amp; Buellton Cities PUMA</t>
  </si>
  <si>
    <t>Santa Barbara County--South Coast Region PUMA</t>
  </si>
  <si>
    <t>148,960</t>
  </si>
  <si>
    <t>10,806</t>
  </si>
  <si>
    <t>37,853</t>
  </si>
  <si>
    <t>1,423</t>
  </si>
  <si>
    <t>35,267</t>
  </si>
  <si>
    <t>2,665</t>
  </si>
  <si>
    <t>6,718</t>
  </si>
  <si>
    <t>78,754</t>
  </si>
  <si>
    <t>21,662</t>
  </si>
  <si>
    <t>20,884</t>
  </si>
  <si>
    <t>36,208</t>
  </si>
  <si>
    <t>70,206</t>
  </si>
  <si>
    <t>16,191</t>
  </si>
  <si>
    <t>14,383</t>
  </si>
  <si>
    <t>39,632</t>
  </si>
  <si>
    <t>2,230</t>
  </si>
  <si>
    <t>784</t>
  </si>
  <si>
    <t>648</t>
  </si>
  <si>
    <t>710</t>
  </si>
  <si>
    <t>3,685</t>
  </si>
  <si>
    <t>88</t>
  </si>
  <si>
    <t>2,661</t>
  </si>
  <si>
    <t>617</t>
  </si>
  <si>
    <t>71</t>
  </si>
  <si>
    <t>115</t>
  </si>
  <si>
    <t>83</t>
  </si>
  <si>
    <t>122</t>
  </si>
  <si>
    <t>25</t>
  </si>
  <si>
    <t>390</t>
  </si>
  <si>
    <t>403</t>
  </si>
  <si>
    <t>144</t>
  </si>
  <si>
    <t>198</t>
  </si>
  <si>
    <t>221</t>
  </si>
  <si>
    <t>974</t>
  </si>
  <si>
    <t>63</t>
  </si>
  <si>
    <t>662</t>
  </si>
  <si>
    <t>1,210</t>
  </si>
  <si>
    <t>569</t>
  </si>
  <si>
    <t>335</t>
  </si>
  <si>
    <t>406</t>
  </si>
  <si>
    <t>2,589</t>
  </si>
  <si>
    <t>0</t>
  </si>
  <si>
    <t>1,609</t>
  </si>
  <si>
    <t>2,688</t>
  </si>
  <si>
    <t>6,360</t>
  </si>
  <si>
    <t>1,085</t>
  </si>
  <si>
    <t>2,397</t>
  </si>
  <si>
    <t>730</t>
  </si>
  <si>
    <t>1,395</t>
  </si>
  <si>
    <t>873</t>
  </si>
  <si>
    <t>2,568</t>
  </si>
  <si>
    <t>North County (Santa Maria/Orcutt + Lompoc/Guadalupe/Solvang/Buellton PUMAs)</t>
  </si>
  <si>
    <t>South Coast (PUMA)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</si>
</sst>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theme="1"/>
      <name val="Calibri"/>
      <family val="2"/>
      <scheme val="minor"/>
    </font>
    <font>
      <b/>
      <sz val="11"/>
      <name val="Aptos Narrow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/>
    <xf numFmtId="0" fontId="2" fillId="0" borderId="0" xfId="0" applyFont="1" applyBorder="1"/>
    <xf numFmtId="0" fontId="0" fillId="0" borderId="0" xfId="0" applyBorder="1"/>
    <xf numFmtId="3" fontId="2" fillId="0" borderId="0" xfId="0" applyNumberFormat="1" applyFont="1" applyBorder="1"/>
    <xf numFmtId="0" fontId="3" fillId="0" borderId="0" xfId="0" applyFont="1" applyBorder="1"/>
    <xf numFmtId="2" fontId="0" fillId="0" borderId="0" xfId="0" applyNumberFormat="1" applyBorder="1" applyAlignment="1">
      <alignment horizontal="right" wrapText="1"/>
    </xf>
    <xf numFmtId="2" fontId="0" fillId="0" borderId="0" xfId="0" applyNumberFormat="1" applyBorder="1"/>
    <xf numFmtId="0" fontId="6" fillId="0" borderId="0" xfId="0" applyFont="1" applyBorder="1" applyAlignment="1">
      <alignment horizontal="left" vertical="center"/>
    </xf>
    <xf numFmtId="0" fontId="7" fillId="0" borderId="0" xfId="0" applyFont="1" applyBorder="1"/>
    <xf numFmtId="0" fontId="6" fillId="0" borderId="0" xfId="0" applyFont="1" applyBorder="1"/>
    <xf numFmtId="0" fontId="8" fillId="0" borderId="0" xfId="0" applyFont="1" applyBorder="1" applyAlignment="1">
      <alignment wrapText="1"/>
    </xf>
    <xf numFmtId="9" fontId="0" fillId="0" borderId="0" xfId="1" applyFont="1" applyFill="1" applyBorder="1"/>
    <xf numFmtId="0" fontId="8" fillId="0" borderId="0" xfId="0" applyFont="1" applyBorder="1"/>
    <xf numFmtId="3" fontId="8" fillId="0" borderId="0" xfId="0" applyNumberFormat="1" applyFont="1" applyBorder="1" applyAlignment="1">
      <alignment wrapText="1"/>
    </xf>
    <xf numFmtId="0" fontId="0" fillId="0" borderId="0" xfId="0" applyBorder="1" applyAlignment="1">
      <alignment horizontal="right"/>
    </xf>
    <xf numFmtId="9" fontId="0" fillId="0" borderId="0" xfId="1" applyFont="1" applyBorder="1" applyAlignment="1">
      <alignment horizontal="right"/>
    </xf>
    <xf numFmtId="9" fontId="0" fillId="0" borderId="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2C757-1216-44A6-A0DE-F77086EF8C39}">
  <dimension ref="A1:R35"/>
  <sheetViews>
    <sheetView topLeftCell="A11" zoomScale="80" zoomScaleNormal="80" workbookViewId="0">
      <pane xSplit="1" topLeftCell="B1" activePane="topRight" state="frozen"/>
      <selection pane="topRight" activeCell="A17" sqref="A17"/>
    </sheetView>
  </sheetViews>
  <sheetFormatPr defaultRowHeight="14.25" x14ac:dyDescent="0.45"/>
  <cols>
    <col min="1" max="1" width="65.1328125" customWidth="1"/>
    <col min="2" max="2" width="18.1328125" bestFit="1" customWidth="1"/>
    <col min="3" max="3" width="18" bestFit="1" customWidth="1"/>
    <col min="4" max="4" width="22.3984375" bestFit="1" customWidth="1"/>
    <col min="5" max="5" width="20" bestFit="1" customWidth="1"/>
    <col min="6" max="6" width="24.3984375" bestFit="1" customWidth="1"/>
    <col min="7" max="7" width="43.86328125" bestFit="1" customWidth="1"/>
    <col min="8" max="8" width="48.86328125" bestFit="1" customWidth="1"/>
    <col min="9" max="9" width="23.86328125" bestFit="1" customWidth="1"/>
    <col min="10" max="10" width="32.265625" bestFit="1" customWidth="1"/>
    <col min="11" max="11" width="25.59765625" bestFit="1" customWidth="1"/>
    <col min="12" max="12" width="33.3984375" bestFit="1" customWidth="1"/>
    <col min="13" max="13" width="29" bestFit="1" customWidth="1"/>
    <col min="14" max="14" width="37" bestFit="1" customWidth="1"/>
    <col min="15" max="15" width="25.59765625" bestFit="1" customWidth="1"/>
    <col min="16" max="16" width="33.3984375" bestFit="1" customWidth="1"/>
    <col min="17" max="17" width="28.59765625" bestFit="1" customWidth="1"/>
    <col min="18" max="18" width="37" bestFit="1" customWidth="1"/>
    <col min="19" max="19" width="12" bestFit="1" customWidth="1"/>
  </cols>
  <sheetData>
    <row r="1" spans="1:18" x14ac:dyDescent="0.4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59</v>
      </c>
      <c r="H1" s="14" t="s">
        <v>60</v>
      </c>
      <c r="I1" s="13" t="s">
        <v>6</v>
      </c>
      <c r="J1" s="13" t="s">
        <v>7</v>
      </c>
      <c r="K1" s="13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3" t="s">
        <v>14</v>
      </c>
      <c r="R1" s="13" t="s">
        <v>15</v>
      </c>
    </row>
    <row r="2" spans="1:18" x14ac:dyDescent="0.45">
      <c r="A2" s="12" t="s">
        <v>16</v>
      </c>
      <c r="B2" s="15">
        <v>112</v>
      </c>
      <c r="C2" s="15">
        <v>182</v>
      </c>
      <c r="D2" s="15">
        <v>294</v>
      </c>
      <c r="E2" s="15">
        <v>66</v>
      </c>
      <c r="F2" s="15">
        <v>0</v>
      </c>
      <c r="G2" s="7">
        <v>9</v>
      </c>
      <c r="H2" s="7">
        <v>6</v>
      </c>
      <c r="I2" s="16">
        <v>3.0612244897959183E-2</v>
      </c>
      <c r="J2" s="16">
        <v>2.0408163265306121E-2</v>
      </c>
      <c r="K2" s="7">
        <v>5</v>
      </c>
      <c r="L2" s="7">
        <v>2</v>
      </c>
      <c r="M2" s="16">
        <v>2.7472527472527472E-2</v>
      </c>
      <c r="N2" s="16">
        <v>1.098901098901099E-2</v>
      </c>
      <c r="O2" s="7">
        <v>4</v>
      </c>
      <c r="P2" s="7">
        <v>4</v>
      </c>
      <c r="Q2" s="16">
        <v>3.5714285714285712E-2</v>
      </c>
      <c r="R2" s="16">
        <v>3.5714285714285712E-2</v>
      </c>
    </row>
    <row r="3" spans="1:18" x14ac:dyDescent="0.45">
      <c r="A3" s="12" t="s">
        <v>17</v>
      </c>
      <c r="B3" s="17">
        <v>762</v>
      </c>
      <c r="C3" s="17">
        <v>1171</v>
      </c>
      <c r="D3" s="18">
        <v>1933</v>
      </c>
      <c r="E3" s="15">
        <v>297</v>
      </c>
      <c r="F3" s="15">
        <v>0</v>
      </c>
      <c r="G3" s="7">
        <v>55</v>
      </c>
      <c r="H3" s="7">
        <v>0</v>
      </c>
      <c r="I3" s="16">
        <v>2.8453181583031558E-2</v>
      </c>
      <c r="J3" s="16">
        <v>0</v>
      </c>
      <c r="K3" s="7">
        <v>3</v>
      </c>
      <c r="L3" s="7">
        <v>0</v>
      </c>
      <c r="M3" s="16">
        <v>2.5619128949615714E-3</v>
      </c>
      <c r="N3" s="16">
        <v>0</v>
      </c>
      <c r="O3" s="7">
        <v>52</v>
      </c>
      <c r="P3" s="7">
        <v>0</v>
      </c>
      <c r="Q3" s="16">
        <v>6.8241469816272965E-2</v>
      </c>
      <c r="R3" s="16">
        <v>0</v>
      </c>
    </row>
    <row r="4" spans="1:18" x14ac:dyDescent="0.45">
      <c r="A4" s="12" t="s">
        <v>18</v>
      </c>
      <c r="B4" s="17">
        <v>2105</v>
      </c>
      <c r="C4" s="17">
        <v>3006</v>
      </c>
      <c r="D4" s="18">
        <v>5111</v>
      </c>
      <c r="E4" s="15">
        <v>921</v>
      </c>
      <c r="F4" s="15">
        <v>47</v>
      </c>
      <c r="G4" s="7">
        <v>406</v>
      </c>
      <c r="H4" s="7">
        <v>138</v>
      </c>
      <c r="I4" s="16">
        <v>7.9436509489336726E-2</v>
      </c>
      <c r="J4" s="16">
        <v>2.7000586969281939E-2</v>
      </c>
      <c r="K4" s="7">
        <v>178</v>
      </c>
      <c r="L4" s="7">
        <v>19</v>
      </c>
      <c r="M4" s="16">
        <v>5.9214903526280775E-2</v>
      </c>
      <c r="N4" s="16">
        <v>6.320691949434464E-3</v>
      </c>
      <c r="O4" s="7">
        <v>228</v>
      </c>
      <c r="P4" s="7">
        <v>119</v>
      </c>
      <c r="Q4" s="16">
        <v>0.10831353919239906</v>
      </c>
      <c r="R4" s="16">
        <v>5.6532066508313536E-2</v>
      </c>
    </row>
    <row r="5" spans="1:18" x14ac:dyDescent="0.45">
      <c r="A5" s="12" t="s">
        <v>19</v>
      </c>
      <c r="B5" s="17">
        <v>39</v>
      </c>
      <c r="C5" s="17">
        <v>27</v>
      </c>
      <c r="D5" s="15">
        <v>66</v>
      </c>
      <c r="E5" s="15">
        <v>0</v>
      </c>
      <c r="F5" s="15">
        <v>0</v>
      </c>
      <c r="G5" s="7">
        <v>0</v>
      </c>
      <c r="H5" s="7">
        <v>0</v>
      </c>
      <c r="I5" s="16">
        <v>0</v>
      </c>
      <c r="J5" s="16">
        <v>0</v>
      </c>
      <c r="K5" s="7">
        <v>0</v>
      </c>
      <c r="L5" s="7">
        <v>0</v>
      </c>
      <c r="M5" s="16">
        <v>0</v>
      </c>
      <c r="N5" s="16">
        <v>0</v>
      </c>
      <c r="O5" s="7">
        <v>0</v>
      </c>
      <c r="P5" s="7">
        <v>0</v>
      </c>
      <c r="Q5" s="16">
        <v>0</v>
      </c>
      <c r="R5" s="16">
        <v>0</v>
      </c>
    </row>
    <row r="6" spans="1:18" x14ac:dyDescent="0.45">
      <c r="A6" s="12" t="s">
        <v>20</v>
      </c>
      <c r="B6" s="17">
        <v>0</v>
      </c>
      <c r="C6" s="17">
        <v>7</v>
      </c>
      <c r="D6" s="15">
        <v>7</v>
      </c>
      <c r="E6" s="15">
        <v>0</v>
      </c>
      <c r="F6" s="15">
        <v>0</v>
      </c>
      <c r="G6" s="7">
        <v>0</v>
      </c>
      <c r="H6" s="7">
        <v>0</v>
      </c>
      <c r="I6" s="16">
        <v>0</v>
      </c>
      <c r="J6" s="16">
        <v>0</v>
      </c>
      <c r="K6" s="7">
        <v>0</v>
      </c>
      <c r="L6" s="7">
        <v>0</v>
      </c>
      <c r="M6" s="16">
        <v>0</v>
      </c>
      <c r="N6" s="16">
        <v>0</v>
      </c>
      <c r="O6" s="7">
        <v>0</v>
      </c>
      <c r="P6" s="7">
        <v>0</v>
      </c>
      <c r="Q6" s="16">
        <v>0</v>
      </c>
      <c r="R6" s="16">
        <v>0</v>
      </c>
    </row>
    <row r="7" spans="1:18" x14ac:dyDescent="0.45">
      <c r="A7" s="12" t="s">
        <v>21</v>
      </c>
      <c r="B7" s="17">
        <v>2771</v>
      </c>
      <c r="C7" s="17">
        <v>7571</v>
      </c>
      <c r="D7" s="18">
        <v>10342</v>
      </c>
      <c r="E7" s="15">
        <v>648</v>
      </c>
      <c r="F7" s="18">
        <v>1071</v>
      </c>
      <c r="G7" s="7">
        <v>372</v>
      </c>
      <c r="H7" s="7">
        <v>62</v>
      </c>
      <c r="I7" s="16">
        <v>3.5969831754012763E-2</v>
      </c>
      <c r="J7" s="16">
        <v>5.9949719590021268E-3</v>
      </c>
      <c r="K7" s="7">
        <v>220</v>
      </c>
      <c r="L7" s="7">
        <v>41</v>
      </c>
      <c r="M7" s="16">
        <v>2.9058248580108307E-2</v>
      </c>
      <c r="N7" s="16">
        <v>5.4154008717474571E-3</v>
      </c>
      <c r="O7" s="7">
        <v>152</v>
      </c>
      <c r="P7" s="7">
        <v>21</v>
      </c>
      <c r="Q7" s="16">
        <v>5.4853843377841938E-2</v>
      </c>
      <c r="R7" s="16">
        <v>7.5784915193071092E-3</v>
      </c>
    </row>
    <row r="8" spans="1:18" x14ac:dyDescent="0.45">
      <c r="A8" s="12" t="s">
        <v>22</v>
      </c>
      <c r="B8" s="15">
        <v>0</v>
      </c>
      <c r="C8" s="17">
        <v>22</v>
      </c>
      <c r="D8" s="15">
        <v>22</v>
      </c>
      <c r="E8" s="15">
        <v>0</v>
      </c>
      <c r="F8" s="15">
        <v>0</v>
      </c>
      <c r="G8" s="7">
        <v>0</v>
      </c>
      <c r="H8" s="7">
        <v>0</v>
      </c>
      <c r="I8" s="16">
        <v>0</v>
      </c>
      <c r="J8" s="16">
        <v>0</v>
      </c>
      <c r="K8" s="7">
        <v>0</v>
      </c>
      <c r="L8" s="7">
        <v>0</v>
      </c>
      <c r="M8" s="16">
        <v>0</v>
      </c>
      <c r="N8" s="16">
        <v>0</v>
      </c>
      <c r="O8" s="7">
        <v>0</v>
      </c>
      <c r="P8" s="7">
        <v>0</v>
      </c>
      <c r="Q8" s="16">
        <v>0</v>
      </c>
      <c r="R8" s="16">
        <v>0</v>
      </c>
    </row>
    <row r="9" spans="1:18" x14ac:dyDescent="0.45">
      <c r="A9" s="12" t="s">
        <v>23</v>
      </c>
      <c r="B9" s="17">
        <v>5919</v>
      </c>
      <c r="C9" s="17">
        <v>6216</v>
      </c>
      <c r="D9" s="18">
        <v>12135</v>
      </c>
      <c r="E9" s="15">
        <v>592</v>
      </c>
      <c r="F9" s="15">
        <v>230</v>
      </c>
      <c r="G9" s="7">
        <v>1182</v>
      </c>
      <c r="H9" s="7">
        <v>448</v>
      </c>
      <c r="I9" s="16">
        <v>9.7404202719406668E-2</v>
      </c>
      <c r="J9" s="16">
        <v>3.69180057684384E-2</v>
      </c>
      <c r="K9" s="7">
        <v>364</v>
      </c>
      <c r="L9" s="7">
        <v>107</v>
      </c>
      <c r="M9" s="16">
        <v>5.8558558558558557E-2</v>
      </c>
      <c r="N9" s="16">
        <v>1.7213642213642213E-2</v>
      </c>
      <c r="O9" s="7">
        <v>818</v>
      </c>
      <c r="P9" s="7">
        <v>341</v>
      </c>
      <c r="Q9" s="16">
        <v>0.13819902010474741</v>
      </c>
      <c r="R9" s="16">
        <v>5.7611082953201553E-2</v>
      </c>
    </row>
    <row r="10" spans="1:18" x14ac:dyDescent="0.45">
      <c r="A10" s="12" t="s">
        <v>24</v>
      </c>
      <c r="B10" s="17">
        <v>929</v>
      </c>
      <c r="C10" s="17">
        <v>1209</v>
      </c>
      <c r="D10" s="18">
        <v>2138</v>
      </c>
      <c r="E10" s="15">
        <v>143</v>
      </c>
      <c r="F10" s="15">
        <v>0</v>
      </c>
      <c r="G10" s="7">
        <v>558</v>
      </c>
      <c r="H10" s="7">
        <v>155</v>
      </c>
      <c r="I10" s="16">
        <v>0.26099158091674463</v>
      </c>
      <c r="J10" s="16">
        <v>7.2497661365762398E-2</v>
      </c>
      <c r="K10" s="7">
        <v>118</v>
      </c>
      <c r="L10" s="7">
        <v>55</v>
      </c>
      <c r="M10" s="16">
        <v>9.7601323407775026E-2</v>
      </c>
      <c r="N10" s="16">
        <v>4.5492142266335814E-2</v>
      </c>
      <c r="O10" s="7">
        <v>440</v>
      </c>
      <c r="P10" s="7">
        <v>100</v>
      </c>
      <c r="Q10" s="16">
        <v>0.47362755651237892</v>
      </c>
      <c r="R10" s="16">
        <v>0.10764262648008611</v>
      </c>
    </row>
    <row r="11" spans="1:18" x14ac:dyDescent="0.45">
      <c r="A11" s="12" t="s">
        <v>25</v>
      </c>
      <c r="B11" s="17">
        <v>4544</v>
      </c>
      <c r="C11" s="17">
        <v>45</v>
      </c>
      <c r="D11" s="18">
        <v>4589</v>
      </c>
      <c r="E11" s="15">
        <v>577</v>
      </c>
      <c r="F11" s="18">
        <v>1722</v>
      </c>
      <c r="G11" s="7">
        <v>804</v>
      </c>
      <c r="H11" s="7">
        <v>238</v>
      </c>
      <c r="I11" s="16">
        <v>0.17520156896927436</v>
      </c>
      <c r="J11" s="16">
        <v>5.1863151013292655E-2</v>
      </c>
      <c r="K11" s="7">
        <v>0</v>
      </c>
      <c r="L11" s="7">
        <v>0</v>
      </c>
      <c r="M11" s="16">
        <v>0</v>
      </c>
      <c r="N11" s="16">
        <v>0</v>
      </c>
      <c r="O11" s="7">
        <v>804</v>
      </c>
      <c r="P11" s="7">
        <v>238</v>
      </c>
      <c r="Q11" s="16">
        <v>0.17693661971830985</v>
      </c>
      <c r="R11" s="16">
        <v>5.2376760563380281E-2</v>
      </c>
    </row>
    <row r="12" spans="1:18" x14ac:dyDescent="0.45">
      <c r="A12" s="12" t="s">
        <v>26</v>
      </c>
      <c r="B12" s="17">
        <v>6938</v>
      </c>
      <c r="C12" s="17">
        <v>6915</v>
      </c>
      <c r="D12" s="18">
        <v>13853</v>
      </c>
      <c r="E12" s="15">
        <v>627</v>
      </c>
      <c r="F12" s="18">
        <v>2964</v>
      </c>
      <c r="G12" s="7">
        <v>1542</v>
      </c>
      <c r="H12" s="7">
        <v>348</v>
      </c>
      <c r="I12" s="16">
        <v>0.11131162924998195</v>
      </c>
      <c r="J12" s="16">
        <v>2.5120912437739118E-2</v>
      </c>
      <c r="K12" s="7">
        <v>518</v>
      </c>
      <c r="L12" s="7">
        <v>81</v>
      </c>
      <c r="M12" s="16">
        <v>7.4909616775126531E-2</v>
      </c>
      <c r="N12" s="16">
        <v>1.1713665943600867E-2</v>
      </c>
      <c r="O12" s="7">
        <v>1024</v>
      </c>
      <c r="P12" s="7">
        <v>267</v>
      </c>
      <c r="Q12" s="16">
        <v>0.14759296627270108</v>
      </c>
      <c r="R12" s="16">
        <v>3.8483712885557797E-2</v>
      </c>
    </row>
    <row r="13" spans="1:18" x14ac:dyDescent="0.45">
      <c r="A13" s="12" t="s">
        <v>27</v>
      </c>
      <c r="B13" s="17">
        <v>101</v>
      </c>
      <c r="C13" s="17">
        <v>390</v>
      </c>
      <c r="D13" s="15">
        <v>491</v>
      </c>
      <c r="E13" s="15">
        <v>128</v>
      </c>
      <c r="F13" s="15">
        <v>23</v>
      </c>
      <c r="G13" s="7">
        <v>0</v>
      </c>
      <c r="H13" s="7">
        <v>0</v>
      </c>
      <c r="I13" s="16">
        <v>0</v>
      </c>
      <c r="J13" s="16">
        <v>0</v>
      </c>
      <c r="K13" s="7">
        <v>0</v>
      </c>
      <c r="L13" s="7">
        <v>0</v>
      </c>
      <c r="M13" s="16">
        <v>0</v>
      </c>
      <c r="N13" s="16">
        <v>0</v>
      </c>
      <c r="O13" s="7">
        <v>0</v>
      </c>
      <c r="P13" s="7">
        <v>0</v>
      </c>
      <c r="Q13" s="16">
        <v>0</v>
      </c>
      <c r="R13" s="16">
        <v>0</v>
      </c>
    </row>
    <row r="14" spans="1:18" x14ac:dyDescent="0.45">
      <c r="A14" s="12" t="s">
        <v>28</v>
      </c>
      <c r="B14" s="17">
        <v>57</v>
      </c>
      <c r="C14" s="17">
        <v>341</v>
      </c>
      <c r="D14" s="15">
        <v>398</v>
      </c>
      <c r="E14" s="15">
        <v>47</v>
      </c>
      <c r="F14" s="15">
        <v>48</v>
      </c>
      <c r="G14" s="7">
        <v>0</v>
      </c>
      <c r="H14" s="7">
        <v>0</v>
      </c>
      <c r="I14" s="16">
        <v>0</v>
      </c>
      <c r="J14" s="16">
        <v>0</v>
      </c>
      <c r="K14" s="7">
        <v>0</v>
      </c>
      <c r="L14" s="7">
        <v>0</v>
      </c>
      <c r="M14" s="16">
        <v>0</v>
      </c>
      <c r="N14" s="16">
        <v>0</v>
      </c>
      <c r="O14" s="7">
        <v>0</v>
      </c>
      <c r="P14" s="7">
        <v>0</v>
      </c>
      <c r="Q14" s="16">
        <v>0</v>
      </c>
      <c r="R14" s="16">
        <v>0</v>
      </c>
    </row>
    <row r="15" spans="1:18" x14ac:dyDescent="0.45">
      <c r="A15" s="12" t="s">
        <v>29</v>
      </c>
      <c r="B15" s="17">
        <v>245</v>
      </c>
      <c r="C15" s="17">
        <v>652</v>
      </c>
      <c r="D15" s="15">
        <v>897</v>
      </c>
      <c r="E15" s="15">
        <v>107</v>
      </c>
      <c r="F15" s="15">
        <v>0</v>
      </c>
      <c r="G15" s="7">
        <v>0</v>
      </c>
      <c r="H15" s="7">
        <v>0</v>
      </c>
      <c r="I15" s="16">
        <v>0</v>
      </c>
      <c r="J15" s="16">
        <v>0</v>
      </c>
      <c r="K15" s="7">
        <v>0</v>
      </c>
      <c r="L15" s="7">
        <v>0</v>
      </c>
      <c r="M15" s="16">
        <v>0</v>
      </c>
      <c r="N15" s="16">
        <v>0</v>
      </c>
      <c r="O15" s="7">
        <v>0</v>
      </c>
      <c r="P15" s="7">
        <v>0</v>
      </c>
      <c r="Q15" s="16">
        <v>0</v>
      </c>
      <c r="R15" s="16">
        <v>0</v>
      </c>
    </row>
    <row r="16" spans="1:18" x14ac:dyDescent="0.45">
      <c r="A16" s="12" t="s">
        <v>30</v>
      </c>
      <c r="B16" s="17">
        <v>279</v>
      </c>
      <c r="C16" s="17">
        <v>967</v>
      </c>
      <c r="D16" s="18">
        <v>1246</v>
      </c>
      <c r="E16" s="15">
        <v>0</v>
      </c>
      <c r="F16" s="15">
        <v>0</v>
      </c>
      <c r="G16" s="7">
        <v>59</v>
      </c>
      <c r="H16" s="7">
        <v>0</v>
      </c>
      <c r="I16" s="16">
        <v>4.7351524879614769E-2</v>
      </c>
      <c r="J16" s="16">
        <v>0</v>
      </c>
      <c r="K16" s="7">
        <v>59</v>
      </c>
      <c r="L16" s="7">
        <v>0</v>
      </c>
      <c r="M16" s="16">
        <v>6.1013443640124093E-2</v>
      </c>
      <c r="N16" s="16">
        <v>0</v>
      </c>
      <c r="O16" s="7">
        <v>0</v>
      </c>
      <c r="P16" s="7">
        <v>0</v>
      </c>
      <c r="Q16" s="16">
        <v>0</v>
      </c>
      <c r="R16" s="16">
        <v>0</v>
      </c>
    </row>
    <row r="17" spans="1:18" x14ac:dyDescent="0.45">
      <c r="A17" s="12" t="s">
        <v>31</v>
      </c>
      <c r="B17" s="17">
        <v>884</v>
      </c>
      <c r="C17" s="17">
        <v>2461</v>
      </c>
      <c r="D17" s="18">
        <v>3345</v>
      </c>
      <c r="E17" s="15">
        <v>798</v>
      </c>
      <c r="F17" s="18">
        <v>1179</v>
      </c>
      <c r="G17" s="7">
        <v>47</v>
      </c>
      <c r="H17" s="7">
        <v>27</v>
      </c>
      <c r="I17" s="16">
        <v>1.4050822122571001E-2</v>
      </c>
      <c r="J17" s="16">
        <v>8.0717488789237672E-3</v>
      </c>
      <c r="K17" s="7">
        <v>31</v>
      </c>
      <c r="L17" s="7">
        <v>27</v>
      </c>
      <c r="M17" s="16">
        <v>1.259650548557497E-2</v>
      </c>
      <c r="N17" s="16">
        <v>1.0971149939049168E-2</v>
      </c>
      <c r="O17" s="7">
        <v>16</v>
      </c>
      <c r="P17" s="7">
        <v>0</v>
      </c>
      <c r="Q17" s="16">
        <v>1.8099547511312219E-2</v>
      </c>
      <c r="R17" s="16">
        <v>0</v>
      </c>
    </row>
    <row r="18" spans="1:18" x14ac:dyDescent="0.45">
      <c r="A18" s="12" t="s">
        <v>32</v>
      </c>
      <c r="B18" s="17">
        <v>10</v>
      </c>
      <c r="C18" s="17">
        <v>202</v>
      </c>
      <c r="D18" s="15">
        <v>212</v>
      </c>
      <c r="E18" s="15">
        <v>87</v>
      </c>
      <c r="F18" s="15">
        <v>0</v>
      </c>
      <c r="G18" s="7">
        <v>0</v>
      </c>
      <c r="H18" s="7">
        <v>0</v>
      </c>
      <c r="I18" s="16">
        <v>0</v>
      </c>
      <c r="J18" s="16">
        <v>0</v>
      </c>
      <c r="K18" s="7">
        <v>0</v>
      </c>
      <c r="L18" s="7">
        <v>0</v>
      </c>
      <c r="M18" s="16">
        <v>0</v>
      </c>
      <c r="N18" s="16">
        <v>0</v>
      </c>
      <c r="O18" s="7">
        <v>0</v>
      </c>
      <c r="P18" s="7">
        <v>0</v>
      </c>
      <c r="Q18" s="16">
        <v>0</v>
      </c>
      <c r="R18" s="16">
        <v>0</v>
      </c>
    </row>
    <row r="19" spans="1:18" x14ac:dyDescent="0.45">
      <c r="A19" s="12" t="s">
        <v>33</v>
      </c>
      <c r="B19" s="17">
        <v>2452</v>
      </c>
      <c r="C19" s="17">
        <v>8693</v>
      </c>
      <c r="D19" s="18">
        <v>11145</v>
      </c>
      <c r="E19" s="15">
        <v>393</v>
      </c>
      <c r="F19" s="15">
        <v>221</v>
      </c>
      <c r="G19" s="7">
        <v>360</v>
      </c>
      <c r="H19" s="7">
        <v>37</v>
      </c>
      <c r="I19" s="16">
        <v>3.2301480484522208E-2</v>
      </c>
      <c r="J19" s="16">
        <v>3.3198743831314489E-3</v>
      </c>
      <c r="K19" s="7">
        <v>139</v>
      </c>
      <c r="L19" s="7">
        <v>9</v>
      </c>
      <c r="M19" s="16">
        <v>1.59898769124583E-2</v>
      </c>
      <c r="N19" s="16">
        <v>1.0353157713102496E-3</v>
      </c>
      <c r="O19" s="7">
        <v>221</v>
      </c>
      <c r="P19" s="7">
        <v>28</v>
      </c>
      <c r="Q19" s="16">
        <v>9.0130505709624803E-2</v>
      </c>
      <c r="R19" s="16">
        <v>1.1419249592169658E-2</v>
      </c>
    </row>
    <row r="20" spans="1:18" x14ac:dyDescent="0.45">
      <c r="A20" s="12" t="s">
        <v>34</v>
      </c>
      <c r="B20" s="17">
        <v>22052</v>
      </c>
      <c r="C20" s="17">
        <v>14566</v>
      </c>
      <c r="D20" s="18">
        <v>36618</v>
      </c>
      <c r="E20" s="18">
        <v>2397</v>
      </c>
      <c r="F20" s="18">
        <v>2224</v>
      </c>
      <c r="G20" s="7">
        <v>2756</v>
      </c>
      <c r="H20" s="7">
        <v>1261</v>
      </c>
      <c r="I20" s="16">
        <v>7.5263531596482594E-2</v>
      </c>
      <c r="J20" s="16">
        <v>3.443661587197553E-2</v>
      </c>
      <c r="K20" s="7">
        <v>354</v>
      </c>
      <c r="L20" s="7">
        <v>108</v>
      </c>
      <c r="M20" s="16">
        <v>2.4303171769875051E-2</v>
      </c>
      <c r="N20" s="16">
        <v>7.4145269806398465E-3</v>
      </c>
      <c r="O20" s="7">
        <v>2402</v>
      </c>
      <c r="P20" s="7">
        <v>1153</v>
      </c>
      <c r="Q20" s="16">
        <v>0.10892436060221296</v>
      </c>
      <c r="R20" s="16">
        <v>5.228550698349356E-2</v>
      </c>
    </row>
    <row r="21" spans="1:18" x14ac:dyDescent="0.45">
      <c r="A21" s="12" t="s">
        <v>35</v>
      </c>
      <c r="B21" s="17">
        <v>14202</v>
      </c>
      <c r="C21" s="17">
        <v>14890</v>
      </c>
      <c r="D21" s="18">
        <v>29092</v>
      </c>
      <c r="E21" s="18">
        <v>1120</v>
      </c>
      <c r="F21" s="18">
        <v>1423</v>
      </c>
      <c r="G21" s="7">
        <v>5953</v>
      </c>
      <c r="H21" s="7">
        <v>2776</v>
      </c>
      <c r="I21" s="16">
        <v>0.2046267014986938</v>
      </c>
      <c r="J21" s="16">
        <v>9.5421421696686368E-2</v>
      </c>
      <c r="K21" s="7">
        <v>1544</v>
      </c>
      <c r="L21" s="7">
        <v>589</v>
      </c>
      <c r="M21" s="16">
        <v>0.10369375419744795</v>
      </c>
      <c r="N21" s="16">
        <v>3.9556749496306248E-2</v>
      </c>
      <c r="O21" s="7">
        <v>4409</v>
      </c>
      <c r="P21" s="7">
        <v>2187</v>
      </c>
      <c r="Q21" s="16">
        <v>0.31044923250246442</v>
      </c>
      <c r="R21" s="16">
        <v>0.15399239543726237</v>
      </c>
    </row>
    <row r="22" spans="1:18" x14ac:dyDescent="0.45">
      <c r="A22" s="12" t="s">
        <v>36</v>
      </c>
      <c r="B22" s="17">
        <v>551</v>
      </c>
      <c r="C22" s="17">
        <v>1177</v>
      </c>
      <c r="D22" s="18">
        <v>1728</v>
      </c>
      <c r="E22" s="15">
        <v>206</v>
      </c>
      <c r="F22" s="15">
        <v>21</v>
      </c>
      <c r="G22" s="7">
        <v>86</v>
      </c>
      <c r="H22" s="7">
        <v>35</v>
      </c>
      <c r="I22" s="16">
        <v>4.9768518518518517E-2</v>
      </c>
      <c r="J22" s="16">
        <v>2.0254629629629629E-2</v>
      </c>
      <c r="K22" s="7">
        <v>41</v>
      </c>
      <c r="L22" s="7">
        <v>35</v>
      </c>
      <c r="M22" s="16">
        <v>3.4834324553950725E-2</v>
      </c>
      <c r="N22" s="16">
        <v>2.9736618521665252E-2</v>
      </c>
      <c r="O22" s="7">
        <v>45</v>
      </c>
      <c r="P22" s="7">
        <v>0</v>
      </c>
      <c r="Q22" s="16">
        <v>8.1669691470054442E-2</v>
      </c>
      <c r="R22" s="16">
        <v>0</v>
      </c>
    </row>
    <row r="23" spans="1:18" x14ac:dyDescent="0.45">
      <c r="A23" s="12" t="s">
        <v>37</v>
      </c>
      <c r="B23" s="17">
        <v>39</v>
      </c>
      <c r="C23" s="17">
        <v>47</v>
      </c>
      <c r="D23" s="15">
        <v>86</v>
      </c>
      <c r="E23" s="15">
        <v>0</v>
      </c>
      <c r="F23" s="15">
        <v>0</v>
      </c>
      <c r="G23" s="7">
        <v>6</v>
      </c>
      <c r="H23" s="7">
        <v>2</v>
      </c>
      <c r="I23" s="16">
        <v>6.9767441860465115E-2</v>
      </c>
      <c r="J23" s="16">
        <v>2.3255813953488372E-2</v>
      </c>
      <c r="K23" s="7">
        <v>2</v>
      </c>
      <c r="L23" s="7">
        <v>2</v>
      </c>
      <c r="M23" s="16">
        <v>4.2553191489361701E-2</v>
      </c>
      <c r="N23" s="16">
        <v>4.2553191489361701E-2</v>
      </c>
      <c r="O23" s="7">
        <v>4</v>
      </c>
      <c r="P23" s="7">
        <v>0</v>
      </c>
      <c r="Q23" s="16">
        <v>0.10256410256410256</v>
      </c>
      <c r="R23" s="16">
        <v>0</v>
      </c>
    </row>
    <row r="24" spans="1:18" x14ac:dyDescent="0.45">
      <c r="A24" s="12" t="s">
        <v>38</v>
      </c>
      <c r="B24" s="17">
        <v>1000</v>
      </c>
      <c r="C24" s="17">
        <v>1526</v>
      </c>
      <c r="D24" s="18">
        <v>2526</v>
      </c>
      <c r="E24" s="15">
        <v>93</v>
      </c>
      <c r="F24" s="15">
        <v>129</v>
      </c>
      <c r="G24" s="7">
        <v>146</v>
      </c>
      <c r="H24" s="7">
        <v>73</v>
      </c>
      <c r="I24" s="16">
        <v>5.7798891528107681E-2</v>
      </c>
      <c r="J24" s="16">
        <v>2.889944576405384E-2</v>
      </c>
      <c r="K24" s="7">
        <v>0</v>
      </c>
      <c r="L24" s="7">
        <v>0</v>
      </c>
      <c r="M24" s="16">
        <v>0</v>
      </c>
      <c r="N24" s="16">
        <v>0</v>
      </c>
      <c r="O24" s="7">
        <v>146</v>
      </c>
      <c r="P24" s="7">
        <v>73</v>
      </c>
      <c r="Q24" s="16">
        <v>0.14599999999999999</v>
      </c>
      <c r="R24" s="16">
        <v>7.2999999999999995E-2</v>
      </c>
    </row>
    <row r="25" spans="1:18" x14ac:dyDescent="0.45">
      <c r="A25" s="12" t="s">
        <v>39</v>
      </c>
      <c r="B25" s="17">
        <v>107</v>
      </c>
      <c r="C25" s="17">
        <v>425</v>
      </c>
      <c r="D25" s="15">
        <v>532</v>
      </c>
      <c r="E25" s="15">
        <v>197</v>
      </c>
      <c r="F25" s="15">
        <v>0</v>
      </c>
      <c r="G25" s="7">
        <v>0</v>
      </c>
      <c r="H25" s="7">
        <v>0</v>
      </c>
      <c r="I25" s="16">
        <v>0</v>
      </c>
      <c r="J25" s="16">
        <v>0</v>
      </c>
      <c r="K25" s="7">
        <v>0</v>
      </c>
      <c r="L25" s="7">
        <v>0</v>
      </c>
      <c r="M25" s="16">
        <v>0</v>
      </c>
      <c r="N25" s="16">
        <v>0</v>
      </c>
      <c r="O25" s="7">
        <v>0</v>
      </c>
      <c r="P25" s="7">
        <v>0</v>
      </c>
      <c r="Q25" s="16">
        <v>0</v>
      </c>
      <c r="R25" s="16">
        <v>0</v>
      </c>
    </row>
    <row r="26" spans="1:18" x14ac:dyDescent="0.45">
      <c r="A26" s="12" t="s">
        <v>40</v>
      </c>
      <c r="B26" s="17">
        <v>99</v>
      </c>
      <c r="C26" s="17">
        <v>746</v>
      </c>
      <c r="D26" s="15">
        <v>845</v>
      </c>
      <c r="E26" s="15">
        <v>257</v>
      </c>
      <c r="F26" s="15">
        <v>7</v>
      </c>
      <c r="G26" s="7">
        <v>26</v>
      </c>
      <c r="H26" s="7">
        <v>11</v>
      </c>
      <c r="I26" s="16">
        <v>3.0769230769230771E-2</v>
      </c>
      <c r="J26" s="16">
        <v>1.301775147928994E-2</v>
      </c>
      <c r="K26" s="7">
        <v>15</v>
      </c>
      <c r="L26" s="7">
        <v>0</v>
      </c>
      <c r="M26" s="16">
        <v>2.0107238605898123E-2</v>
      </c>
      <c r="N26" s="16">
        <v>0</v>
      </c>
      <c r="O26" s="7">
        <v>11</v>
      </c>
      <c r="P26" s="7">
        <v>11</v>
      </c>
      <c r="Q26" s="16">
        <v>0.1111111111111111</v>
      </c>
      <c r="R26" s="16">
        <v>0.1111111111111111</v>
      </c>
    </row>
    <row r="27" spans="1:18" x14ac:dyDescent="0.45">
      <c r="A27" s="12" t="s">
        <v>41</v>
      </c>
      <c r="B27" s="17">
        <v>556</v>
      </c>
      <c r="C27" s="17">
        <v>116</v>
      </c>
      <c r="D27" s="15">
        <v>672</v>
      </c>
      <c r="E27" s="15">
        <v>49</v>
      </c>
      <c r="F27" s="18">
        <v>10035</v>
      </c>
      <c r="G27" s="7">
        <v>29</v>
      </c>
      <c r="H27" s="7">
        <v>0</v>
      </c>
      <c r="I27" s="16">
        <v>4.3154761904761904E-2</v>
      </c>
      <c r="J27" s="16">
        <v>0</v>
      </c>
      <c r="K27" s="7">
        <v>0</v>
      </c>
      <c r="L27" s="7">
        <v>0</v>
      </c>
      <c r="M27" s="16">
        <v>0</v>
      </c>
      <c r="N27" s="16">
        <v>0</v>
      </c>
      <c r="O27" s="7">
        <v>29</v>
      </c>
      <c r="P27" s="7">
        <v>0</v>
      </c>
      <c r="Q27" s="16">
        <v>5.2158273381294966E-2</v>
      </c>
      <c r="R27" s="16">
        <v>0</v>
      </c>
    </row>
    <row r="28" spans="1:18" x14ac:dyDescent="0.45">
      <c r="A28" s="12" t="s">
        <v>42</v>
      </c>
      <c r="B28" s="17">
        <v>1179</v>
      </c>
      <c r="C28" s="17">
        <v>0</v>
      </c>
      <c r="D28" s="18">
        <v>1179</v>
      </c>
      <c r="E28" s="15">
        <v>13</v>
      </c>
      <c r="F28" s="15">
        <v>348</v>
      </c>
      <c r="G28" s="7">
        <v>10</v>
      </c>
      <c r="H28" s="7">
        <v>10</v>
      </c>
      <c r="I28" s="16">
        <v>8.4817642069550461E-3</v>
      </c>
      <c r="J28" s="16">
        <v>8.4817642069550461E-3</v>
      </c>
      <c r="K28" s="7">
        <v>0</v>
      </c>
      <c r="L28" s="7">
        <v>0</v>
      </c>
      <c r="M28" s="16">
        <v>0</v>
      </c>
      <c r="N28" s="16">
        <v>0</v>
      </c>
      <c r="O28" s="7">
        <v>10</v>
      </c>
      <c r="P28" s="7">
        <v>10</v>
      </c>
      <c r="Q28" s="16">
        <v>8.4817642069550461E-3</v>
      </c>
      <c r="R28" s="16">
        <v>8.4817642069550461E-3</v>
      </c>
    </row>
    <row r="29" spans="1:18" x14ac:dyDescent="0.45">
      <c r="A29" s="12" t="s">
        <v>43</v>
      </c>
      <c r="B29" s="17">
        <v>634</v>
      </c>
      <c r="C29" s="17">
        <v>1992</v>
      </c>
      <c r="D29" s="18">
        <v>2626</v>
      </c>
      <c r="E29" s="15">
        <v>135</v>
      </c>
      <c r="F29" s="15">
        <v>33</v>
      </c>
      <c r="G29" s="7">
        <v>71</v>
      </c>
      <c r="H29" s="7">
        <v>17</v>
      </c>
      <c r="I29" s="16">
        <v>2.7037319116527039E-2</v>
      </c>
      <c r="J29" s="16">
        <v>6.4737242955064736E-3</v>
      </c>
      <c r="K29" s="7">
        <v>71</v>
      </c>
      <c r="L29" s="7">
        <v>17</v>
      </c>
      <c r="M29" s="16">
        <v>3.5642570281124497E-2</v>
      </c>
      <c r="N29" s="16">
        <v>8.5341365461847393E-3</v>
      </c>
      <c r="O29" s="7">
        <v>0</v>
      </c>
      <c r="P29" s="7">
        <v>0</v>
      </c>
      <c r="Q29" s="16">
        <v>0</v>
      </c>
      <c r="R29" s="16">
        <v>0</v>
      </c>
    </row>
    <row r="30" spans="1:18" x14ac:dyDescent="0.45">
      <c r="A30" s="9" t="s">
        <v>61</v>
      </c>
      <c r="B30" s="10" t="s">
        <v>76</v>
      </c>
      <c r="C30" s="10" t="s">
        <v>72</v>
      </c>
      <c r="D30" s="10" t="s">
        <v>65</v>
      </c>
      <c r="E30" s="10" t="s">
        <v>66</v>
      </c>
      <c r="F30" s="7">
        <v>22290</v>
      </c>
      <c r="G30" s="19">
        <v>9048</v>
      </c>
      <c r="H30" s="19">
        <v>5675</v>
      </c>
      <c r="I30" s="20">
        <v>6.0741138560687434E-2</v>
      </c>
      <c r="J30" s="20">
        <v>3.8097475832438235E-2</v>
      </c>
      <c r="K30" s="19" t="s">
        <v>108</v>
      </c>
      <c r="L30" s="19">
        <v>1123</v>
      </c>
      <c r="M30" s="20">
        <v>3.4131599664778932E-2</v>
      </c>
      <c r="N30" s="20">
        <v>1.4259593163521853E-2</v>
      </c>
      <c r="O30" s="19" t="s">
        <v>109</v>
      </c>
      <c r="P30" s="19">
        <v>4552</v>
      </c>
      <c r="Q30" s="20">
        <v>9.0590547816425948E-2</v>
      </c>
      <c r="R30" s="20">
        <v>6.4837763154146369E-2</v>
      </c>
    </row>
    <row r="31" spans="1:18" x14ac:dyDescent="0.45">
      <c r="A31" s="9" t="s">
        <v>62</v>
      </c>
      <c r="B31" s="10" t="s">
        <v>77</v>
      </c>
      <c r="C31" s="10" t="s">
        <v>73</v>
      </c>
      <c r="D31" s="10" t="s">
        <v>67</v>
      </c>
      <c r="E31" s="10" t="s">
        <v>68</v>
      </c>
      <c r="F31" s="7">
        <v>1644</v>
      </c>
      <c r="G31" s="19">
        <v>3482</v>
      </c>
      <c r="H31" s="19">
        <v>2751</v>
      </c>
      <c r="I31" s="20">
        <v>9.1987425038966522E-2</v>
      </c>
      <c r="J31" s="20">
        <v>7.2675877737563732E-2</v>
      </c>
      <c r="K31" s="19" t="s">
        <v>110</v>
      </c>
      <c r="L31" s="19">
        <v>553</v>
      </c>
      <c r="M31" s="20">
        <v>5.0087711199335243E-2</v>
      </c>
      <c r="N31" s="20">
        <v>2.5528575385467638E-2</v>
      </c>
      <c r="O31" s="19" t="s">
        <v>111</v>
      </c>
      <c r="P31" s="19">
        <v>2198</v>
      </c>
      <c r="Q31" s="20">
        <v>0.14804521030201964</v>
      </c>
      <c r="R31" s="20">
        <v>0.13575443147427582</v>
      </c>
    </row>
    <row r="32" spans="1:18" x14ac:dyDescent="0.45">
      <c r="A32" s="9" t="s">
        <v>63</v>
      </c>
      <c r="B32" s="10" t="s">
        <v>78</v>
      </c>
      <c r="C32" s="10" t="s">
        <v>74</v>
      </c>
      <c r="D32" s="10" t="s">
        <v>69</v>
      </c>
      <c r="E32" s="10" t="s">
        <v>70</v>
      </c>
      <c r="F32" s="7">
        <v>3930</v>
      </c>
      <c r="G32" s="19">
        <v>2125</v>
      </c>
      <c r="H32" s="19">
        <v>744</v>
      </c>
      <c r="I32" s="20">
        <v>6.0254628973261122E-2</v>
      </c>
      <c r="J32" s="20">
        <v>2.1096208920520599E-2</v>
      </c>
      <c r="K32" s="19" t="s">
        <v>112</v>
      </c>
      <c r="L32" s="19">
        <v>268</v>
      </c>
      <c r="M32" s="20">
        <v>3.4954989465619611E-2</v>
      </c>
      <c r="N32" s="20">
        <v>1.2832790653131584E-2</v>
      </c>
      <c r="O32" s="19" t="s">
        <v>113</v>
      </c>
      <c r="P32" s="19">
        <v>476</v>
      </c>
      <c r="Q32" s="20">
        <v>9.6989501494820274E-2</v>
      </c>
      <c r="R32" s="20">
        <v>3.3094625599666271E-2</v>
      </c>
    </row>
    <row r="33" spans="1:18" x14ac:dyDescent="0.45">
      <c r="A33" s="9" t="s">
        <v>64</v>
      </c>
      <c r="B33" s="10" t="s">
        <v>79</v>
      </c>
      <c r="C33" s="10" t="s">
        <v>75</v>
      </c>
      <c r="D33" s="10">
        <v>75840</v>
      </c>
      <c r="E33" s="10" t="s">
        <v>71</v>
      </c>
      <c r="F33" s="7">
        <v>16716</v>
      </c>
      <c r="G33" s="19">
        <v>3441</v>
      </c>
      <c r="H33" s="19">
        <v>2180</v>
      </c>
      <c r="I33" s="20">
        <v>4.5371835443037974E-2</v>
      </c>
      <c r="J33" s="20">
        <v>2.8744725738396624E-2</v>
      </c>
      <c r="K33" s="19" t="s">
        <v>114</v>
      </c>
      <c r="L33" s="19">
        <v>302</v>
      </c>
      <c r="M33" s="20">
        <v>2.4110693769332746E-2</v>
      </c>
      <c r="N33" s="20">
        <v>8.3406981882456922E-3</v>
      </c>
      <c r="O33" s="19" t="s">
        <v>115</v>
      </c>
      <c r="P33" s="19">
        <v>1878</v>
      </c>
      <c r="Q33" s="20">
        <v>6.4796124343964479E-2</v>
      </c>
      <c r="R33" s="20">
        <v>4.7385950746871214E-2</v>
      </c>
    </row>
    <row r="34" spans="1:18" x14ac:dyDescent="0.45">
      <c r="A34" s="9" t="s">
        <v>116</v>
      </c>
      <c r="B34" s="11">
        <f>B31+B32</f>
        <v>30574</v>
      </c>
      <c r="C34" s="11">
        <f>C31+C32</f>
        <v>42546</v>
      </c>
      <c r="D34" s="11">
        <f t="shared" ref="D34:O34" si="0">D31+D32</f>
        <v>73120</v>
      </c>
      <c r="E34" s="11">
        <f t="shared" si="0"/>
        <v>4088</v>
      </c>
      <c r="F34" s="11">
        <f t="shared" si="0"/>
        <v>5574</v>
      </c>
      <c r="G34" s="11">
        <f t="shared" si="0"/>
        <v>5607</v>
      </c>
      <c r="H34" s="11">
        <f t="shared" si="0"/>
        <v>3495</v>
      </c>
      <c r="I34" s="21">
        <f>(G32+G33)/($D$32+$D$33)</f>
        <v>5.009585354658122E-2</v>
      </c>
      <c r="J34" s="21">
        <f>(H32+H33)/($D$32+$D$33)</f>
        <v>2.6316973728027937E-2</v>
      </c>
      <c r="K34" s="11">
        <f t="shared" si="0"/>
        <v>1815</v>
      </c>
      <c r="L34" s="11">
        <f t="shared" si="0"/>
        <v>821</v>
      </c>
      <c r="M34" s="21">
        <f>(K32+K33)/(21662+20884)</f>
        <v>3.7676867390589008E-2</v>
      </c>
      <c r="N34" s="21">
        <f>(L32+L33)/(21662+20884)</f>
        <v>1.3397264137639262E-2</v>
      </c>
      <c r="O34" s="11">
        <f t="shared" si="0"/>
        <v>3792</v>
      </c>
      <c r="P34" s="11">
        <f>P32+P33</f>
        <v>2354</v>
      </c>
      <c r="Q34" s="21">
        <f>(O33+O34)/(16191+14383)</f>
        <v>0.20801988617779812</v>
      </c>
      <c r="R34" s="21">
        <f>(P33+P34)/(16191+14383)</f>
        <v>0.13841826388434617</v>
      </c>
    </row>
    <row r="35" spans="1:18" x14ac:dyDescent="0.45">
      <c r="A35" s="9" t="s">
        <v>117</v>
      </c>
      <c r="B35" s="10" t="s">
        <v>79</v>
      </c>
      <c r="C35" s="10" t="s">
        <v>75</v>
      </c>
      <c r="D35" s="10">
        <v>75840</v>
      </c>
      <c r="E35" s="10" t="s">
        <v>71</v>
      </c>
      <c r="F35" s="7">
        <v>16716</v>
      </c>
      <c r="G35" s="19">
        <v>3441</v>
      </c>
      <c r="H35" s="19">
        <v>2180</v>
      </c>
      <c r="I35" s="20">
        <v>4.5371835443037974E-2</v>
      </c>
      <c r="J35" s="20">
        <v>2.8744725738396624E-2</v>
      </c>
      <c r="K35" s="19" t="s">
        <v>114</v>
      </c>
      <c r="L35" s="19">
        <v>302</v>
      </c>
      <c r="M35" s="20">
        <v>2.4110693769332746E-2</v>
      </c>
      <c r="N35" s="20">
        <v>8.3406981882456922E-3</v>
      </c>
      <c r="O35" s="19" t="s">
        <v>115</v>
      </c>
      <c r="P35" s="19">
        <v>1878</v>
      </c>
      <c r="Q35" s="20">
        <v>6.4796124343964479E-2</v>
      </c>
      <c r="R35" s="20">
        <v>4.7385950746871214E-2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074B-072D-4B26-888A-5AFD5EEA7A1E}">
  <dimension ref="A1:I35"/>
  <sheetViews>
    <sheetView topLeftCell="A22" workbookViewId="0">
      <selection activeCell="A39" sqref="A39"/>
    </sheetView>
  </sheetViews>
  <sheetFormatPr defaultRowHeight="14.25" x14ac:dyDescent="0.45"/>
  <cols>
    <col min="1" max="1" width="42.3984375" style="9" bestFit="1" customWidth="1"/>
    <col min="2" max="2" width="10.3984375" style="7" bestFit="1" customWidth="1"/>
    <col min="3" max="3" width="7" style="7" bestFit="1" customWidth="1"/>
    <col min="4" max="4" width="17.73046875" style="7" bestFit="1" customWidth="1"/>
    <col min="5" max="5" width="10.73046875" style="7" bestFit="1" customWidth="1"/>
    <col min="6" max="6" width="15.59765625" style="7" bestFit="1" customWidth="1"/>
    <col min="7" max="7" width="36.3984375" style="7" bestFit="1" customWidth="1"/>
    <col min="8" max="8" width="16.59765625" style="7" bestFit="1" customWidth="1"/>
    <col min="9" max="9" width="10.86328125" style="7" bestFit="1" customWidth="1"/>
    <col min="10" max="16384" width="9.06640625" style="7"/>
  </cols>
  <sheetData>
    <row r="1" spans="1:9" s="4" customFormat="1" x14ac:dyDescent="0.45">
      <c r="A1" s="2" t="s">
        <v>0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</row>
    <row r="2" spans="1:9" x14ac:dyDescent="0.45">
      <c r="A2" s="5" t="s">
        <v>16</v>
      </c>
      <c r="B2" s="6">
        <v>66</v>
      </c>
      <c r="C2" s="6">
        <v>0</v>
      </c>
      <c r="D2" s="6">
        <v>0</v>
      </c>
      <c r="E2" s="6">
        <v>3</v>
      </c>
      <c r="F2" s="6">
        <v>9</v>
      </c>
      <c r="G2" s="6">
        <v>0</v>
      </c>
      <c r="H2" s="6">
        <v>8</v>
      </c>
      <c r="I2" s="6">
        <v>46</v>
      </c>
    </row>
    <row r="3" spans="1:9" x14ac:dyDescent="0.45">
      <c r="A3" s="5" t="s">
        <v>17</v>
      </c>
      <c r="B3" s="6">
        <v>297</v>
      </c>
      <c r="C3" s="6">
        <v>18</v>
      </c>
      <c r="D3" s="6">
        <v>0</v>
      </c>
      <c r="E3" s="6">
        <v>0</v>
      </c>
      <c r="F3" s="6">
        <v>134</v>
      </c>
      <c r="G3" s="6">
        <v>145</v>
      </c>
      <c r="H3" s="6">
        <v>0</v>
      </c>
      <c r="I3" s="6">
        <v>0</v>
      </c>
    </row>
    <row r="4" spans="1:9" x14ac:dyDescent="0.45">
      <c r="A4" s="5" t="s">
        <v>18</v>
      </c>
      <c r="B4" s="6">
        <v>921</v>
      </c>
      <c r="C4" s="6">
        <v>139</v>
      </c>
      <c r="D4" s="6">
        <v>0</v>
      </c>
      <c r="E4" s="6">
        <v>50</v>
      </c>
      <c r="F4" s="6">
        <v>72</v>
      </c>
      <c r="G4" s="6">
        <v>617</v>
      </c>
      <c r="H4" s="6">
        <v>0</v>
      </c>
      <c r="I4" s="6">
        <v>43</v>
      </c>
    </row>
    <row r="5" spans="1:9" x14ac:dyDescent="0.45">
      <c r="A5" s="5" t="s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45">
      <c r="A6" s="5" t="s">
        <v>20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45">
      <c r="A7" s="5" t="s">
        <v>21</v>
      </c>
      <c r="B7" s="6">
        <v>648</v>
      </c>
      <c r="C7" s="6">
        <v>106</v>
      </c>
      <c r="D7" s="6">
        <v>42</v>
      </c>
      <c r="E7" s="6">
        <v>9</v>
      </c>
      <c r="F7" s="6">
        <v>56</v>
      </c>
      <c r="G7" s="6">
        <v>182</v>
      </c>
      <c r="H7" s="6">
        <v>0</v>
      </c>
      <c r="I7" s="6">
        <v>253</v>
      </c>
    </row>
    <row r="8" spans="1:9" x14ac:dyDescent="0.45">
      <c r="A8" s="5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</row>
    <row r="9" spans="1:9" x14ac:dyDescent="0.45">
      <c r="A9" s="5" t="s">
        <v>23</v>
      </c>
      <c r="B9" s="6">
        <v>592</v>
      </c>
      <c r="C9" s="6">
        <v>155</v>
      </c>
      <c r="D9" s="6">
        <v>55</v>
      </c>
      <c r="E9" s="6">
        <v>142</v>
      </c>
      <c r="F9" s="6">
        <v>11</v>
      </c>
      <c r="G9" s="6">
        <v>77</v>
      </c>
      <c r="H9" s="6">
        <v>0</v>
      </c>
      <c r="I9" s="6">
        <v>152</v>
      </c>
    </row>
    <row r="10" spans="1:9" x14ac:dyDescent="0.45">
      <c r="A10" s="5" t="s">
        <v>24</v>
      </c>
      <c r="B10" s="6">
        <v>143</v>
      </c>
      <c r="C10" s="6">
        <v>22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121</v>
      </c>
    </row>
    <row r="11" spans="1:9" x14ac:dyDescent="0.45">
      <c r="A11" s="5" t="s">
        <v>25</v>
      </c>
      <c r="B11" s="6">
        <v>577</v>
      </c>
      <c r="C11" s="6">
        <v>140</v>
      </c>
      <c r="D11" s="6">
        <v>313</v>
      </c>
      <c r="E11" s="6">
        <v>0</v>
      </c>
      <c r="F11" s="6">
        <v>0</v>
      </c>
      <c r="G11" s="6">
        <v>9</v>
      </c>
      <c r="H11" s="6">
        <v>0</v>
      </c>
      <c r="I11" s="6">
        <v>115</v>
      </c>
    </row>
    <row r="12" spans="1:9" x14ac:dyDescent="0.45">
      <c r="A12" s="5" t="s">
        <v>26</v>
      </c>
      <c r="B12" s="6">
        <v>627</v>
      </c>
      <c r="C12" s="6">
        <v>340</v>
      </c>
      <c r="D12" s="6">
        <v>21</v>
      </c>
      <c r="E12" s="6">
        <v>0</v>
      </c>
      <c r="F12" s="6">
        <v>31</v>
      </c>
      <c r="G12" s="6">
        <v>80</v>
      </c>
      <c r="H12" s="6">
        <v>0</v>
      </c>
      <c r="I12" s="6">
        <v>155</v>
      </c>
    </row>
    <row r="13" spans="1:9" x14ac:dyDescent="0.45">
      <c r="A13" s="5" t="s">
        <v>27</v>
      </c>
      <c r="B13" s="6">
        <v>128</v>
      </c>
      <c r="C13" s="6">
        <v>0</v>
      </c>
      <c r="D13" s="6">
        <v>0</v>
      </c>
      <c r="E13" s="6">
        <v>0</v>
      </c>
      <c r="F13" s="6">
        <v>0</v>
      </c>
      <c r="G13" s="6">
        <v>90</v>
      </c>
      <c r="H13" s="6">
        <v>0</v>
      </c>
      <c r="I13" s="6">
        <v>38</v>
      </c>
    </row>
    <row r="14" spans="1:9" x14ac:dyDescent="0.45">
      <c r="A14" s="5" t="s">
        <v>28</v>
      </c>
      <c r="B14" s="6">
        <v>47</v>
      </c>
      <c r="C14" s="6">
        <v>0</v>
      </c>
      <c r="D14" s="6">
        <v>0</v>
      </c>
      <c r="E14" s="6">
        <v>0</v>
      </c>
      <c r="F14" s="6">
        <v>0</v>
      </c>
      <c r="G14" s="6">
        <v>35</v>
      </c>
      <c r="H14" s="6">
        <v>0</v>
      </c>
      <c r="I14" s="6">
        <v>12</v>
      </c>
    </row>
    <row r="15" spans="1:9" x14ac:dyDescent="0.45">
      <c r="A15" s="5" t="s">
        <v>29</v>
      </c>
      <c r="B15" s="6">
        <v>107</v>
      </c>
      <c r="C15" s="6">
        <v>0</v>
      </c>
      <c r="D15" s="6">
        <v>0</v>
      </c>
      <c r="E15" s="6">
        <v>0</v>
      </c>
      <c r="F15" s="6">
        <v>0</v>
      </c>
      <c r="G15" s="6">
        <v>34</v>
      </c>
      <c r="H15" s="6">
        <v>0</v>
      </c>
      <c r="I15" s="6">
        <v>73</v>
      </c>
    </row>
    <row r="16" spans="1:9" x14ac:dyDescent="0.45">
      <c r="A16" s="5" t="s">
        <v>30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</row>
    <row r="17" spans="1:9" x14ac:dyDescent="0.45">
      <c r="A17" s="5" t="s">
        <v>31</v>
      </c>
      <c r="B17" s="6">
        <v>798</v>
      </c>
      <c r="C17" s="6">
        <v>37</v>
      </c>
      <c r="D17" s="6">
        <v>20</v>
      </c>
      <c r="E17" s="6">
        <v>41</v>
      </c>
      <c r="F17" s="6">
        <v>53</v>
      </c>
      <c r="G17" s="6">
        <v>452</v>
      </c>
      <c r="H17" s="6">
        <v>0</v>
      </c>
      <c r="I17" s="6">
        <v>195</v>
      </c>
    </row>
    <row r="18" spans="1:9" x14ac:dyDescent="0.45">
      <c r="A18" s="5" t="s">
        <v>32</v>
      </c>
      <c r="B18" s="6">
        <v>87</v>
      </c>
      <c r="C18" s="6">
        <v>0</v>
      </c>
      <c r="D18" s="6">
        <v>0</v>
      </c>
      <c r="E18" s="6">
        <v>22</v>
      </c>
      <c r="F18" s="6">
        <v>0</v>
      </c>
      <c r="G18" s="6">
        <v>21</v>
      </c>
      <c r="H18" s="6">
        <v>0</v>
      </c>
      <c r="I18" s="6">
        <v>44</v>
      </c>
    </row>
    <row r="19" spans="1:9" x14ac:dyDescent="0.45">
      <c r="A19" s="5" t="s">
        <v>33</v>
      </c>
      <c r="B19" s="6">
        <v>393</v>
      </c>
      <c r="C19" s="6">
        <v>97</v>
      </c>
      <c r="D19" s="6">
        <v>19</v>
      </c>
      <c r="E19" s="6">
        <v>27</v>
      </c>
      <c r="F19" s="6">
        <v>39</v>
      </c>
      <c r="G19" s="6">
        <v>101</v>
      </c>
      <c r="H19" s="6">
        <v>0</v>
      </c>
      <c r="I19" s="6">
        <v>110</v>
      </c>
    </row>
    <row r="20" spans="1:9" x14ac:dyDescent="0.45">
      <c r="A20" s="5" t="s">
        <v>34</v>
      </c>
      <c r="B20" s="8">
        <v>2397</v>
      </c>
      <c r="C20" s="6">
        <v>473</v>
      </c>
      <c r="D20" s="6">
        <v>139</v>
      </c>
      <c r="E20" s="6">
        <v>93</v>
      </c>
      <c r="F20" s="6">
        <v>214</v>
      </c>
      <c r="G20" s="6">
        <v>809</v>
      </c>
      <c r="H20" s="6">
        <v>0</v>
      </c>
      <c r="I20" s="6">
        <v>669</v>
      </c>
    </row>
    <row r="21" spans="1:9" x14ac:dyDescent="0.45">
      <c r="A21" s="5" t="s">
        <v>35</v>
      </c>
      <c r="B21" s="8">
        <v>1120</v>
      </c>
      <c r="C21" s="6">
        <v>520</v>
      </c>
      <c r="D21" s="6">
        <v>87</v>
      </c>
      <c r="E21" s="6">
        <v>112</v>
      </c>
      <c r="F21" s="6">
        <v>44</v>
      </c>
      <c r="G21" s="6">
        <v>32</v>
      </c>
      <c r="H21" s="6">
        <v>25</v>
      </c>
      <c r="I21" s="6">
        <v>300</v>
      </c>
    </row>
    <row r="22" spans="1:9" x14ac:dyDescent="0.45">
      <c r="A22" s="5" t="s">
        <v>36</v>
      </c>
      <c r="B22" s="6">
        <v>206</v>
      </c>
      <c r="C22" s="6">
        <v>0</v>
      </c>
      <c r="D22" s="6">
        <v>0</v>
      </c>
      <c r="E22" s="6">
        <v>9</v>
      </c>
      <c r="F22" s="6">
        <v>0</v>
      </c>
      <c r="G22" s="6">
        <v>187</v>
      </c>
      <c r="H22" s="6">
        <v>0</v>
      </c>
      <c r="I22" s="6">
        <v>10</v>
      </c>
    </row>
    <row r="23" spans="1:9" x14ac:dyDescent="0.45">
      <c r="A23" s="5" t="s">
        <v>37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</row>
    <row r="24" spans="1:9" x14ac:dyDescent="0.45">
      <c r="A24" s="5" t="s">
        <v>38</v>
      </c>
      <c r="B24" s="6">
        <v>93</v>
      </c>
      <c r="C24" s="6">
        <v>0</v>
      </c>
      <c r="D24" s="6">
        <v>42</v>
      </c>
      <c r="E24" s="6">
        <v>0</v>
      </c>
      <c r="F24" s="6">
        <v>0</v>
      </c>
      <c r="G24" s="6">
        <v>12</v>
      </c>
      <c r="H24" s="6">
        <v>0</v>
      </c>
      <c r="I24" s="6">
        <v>39</v>
      </c>
    </row>
    <row r="25" spans="1:9" x14ac:dyDescent="0.45">
      <c r="A25" s="5" t="s">
        <v>39</v>
      </c>
      <c r="B25" s="6">
        <v>197</v>
      </c>
      <c r="C25" s="6">
        <v>79</v>
      </c>
      <c r="D25" s="6">
        <v>0</v>
      </c>
      <c r="E25" s="6">
        <v>0</v>
      </c>
      <c r="F25" s="6">
        <v>0</v>
      </c>
      <c r="G25" s="6">
        <v>94</v>
      </c>
      <c r="H25" s="6">
        <v>0</v>
      </c>
      <c r="I25" s="6">
        <v>24</v>
      </c>
    </row>
    <row r="26" spans="1:9" x14ac:dyDescent="0.45">
      <c r="A26" s="5" t="s">
        <v>40</v>
      </c>
      <c r="B26" s="6">
        <v>257</v>
      </c>
      <c r="C26" s="6">
        <v>37</v>
      </c>
      <c r="D26" s="6">
        <v>0</v>
      </c>
      <c r="E26" s="6">
        <v>0</v>
      </c>
      <c r="F26" s="6">
        <v>0</v>
      </c>
      <c r="G26" s="6">
        <v>161</v>
      </c>
      <c r="H26" s="6">
        <v>0</v>
      </c>
      <c r="I26" s="6">
        <v>59</v>
      </c>
    </row>
    <row r="27" spans="1:9" x14ac:dyDescent="0.45">
      <c r="A27" s="5" t="s">
        <v>41</v>
      </c>
      <c r="B27" s="6">
        <v>49</v>
      </c>
      <c r="C27" s="6">
        <v>27</v>
      </c>
      <c r="D27" s="6">
        <v>0</v>
      </c>
      <c r="E27" s="6">
        <v>0</v>
      </c>
      <c r="F27" s="6">
        <v>0</v>
      </c>
      <c r="G27" s="6">
        <v>9</v>
      </c>
      <c r="H27" s="6">
        <v>0</v>
      </c>
      <c r="I27" s="6">
        <v>13</v>
      </c>
    </row>
    <row r="28" spans="1:9" x14ac:dyDescent="0.45">
      <c r="A28" s="5" t="s">
        <v>42</v>
      </c>
      <c r="B28" s="6">
        <v>13</v>
      </c>
      <c r="C28" s="6">
        <v>13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</row>
    <row r="29" spans="1:9" x14ac:dyDescent="0.45">
      <c r="A29" s="5" t="s">
        <v>43</v>
      </c>
      <c r="B29" s="6">
        <v>135</v>
      </c>
      <c r="C29" s="6">
        <v>0</v>
      </c>
      <c r="D29" s="6">
        <v>0</v>
      </c>
      <c r="E29" s="6">
        <v>135</v>
      </c>
      <c r="F29" s="6">
        <v>0</v>
      </c>
      <c r="G29" s="6">
        <v>0</v>
      </c>
      <c r="H29" s="6">
        <v>0</v>
      </c>
      <c r="I29" s="6">
        <v>0</v>
      </c>
    </row>
    <row r="30" spans="1:9" x14ac:dyDescent="0.45">
      <c r="A30" s="9" t="s">
        <v>61</v>
      </c>
      <c r="B30" s="10" t="s">
        <v>66</v>
      </c>
      <c r="C30" s="10" t="s">
        <v>80</v>
      </c>
      <c r="D30" s="10" t="s">
        <v>81</v>
      </c>
      <c r="E30" s="10" t="s">
        <v>82</v>
      </c>
      <c r="F30" s="10" t="s">
        <v>83</v>
      </c>
      <c r="G30" s="10" t="s">
        <v>84</v>
      </c>
      <c r="H30" s="10" t="s">
        <v>85</v>
      </c>
      <c r="I30" s="10" t="s">
        <v>86</v>
      </c>
    </row>
    <row r="31" spans="1:9" x14ac:dyDescent="0.45">
      <c r="A31" s="9" t="s">
        <v>62</v>
      </c>
      <c r="B31" s="10" t="s">
        <v>68</v>
      </c>
      <c r="C31" s="10" t="s">
        <v>87</v>
      </c>
      <c r="D31" s="10" t="s">
        <v>88</v>
      </c>
      <c r="E31" s="10" t="s">
        <v>89</v>
      </c>
      <c r="F31" s="10" t="s">
        <v>90</v>
      </c>
      <c r="G31" s="10" t="s">
        <v>91</v>
      </c>
      <c r="H31" s="10" t="s">
        <v>92</v>
      </c>
      <c r="I31" s="10" t="s">
        <v>93</v>
      </c>
    </row>
    <row r="32" spans="1:9" x14ac:dyDescent="0.45">
      <c r="A32" s="9" t="s">
        <v>63</v>
      </c>
      <c r="B32" s="10" t="s">
        <v>70</v>
      </c>
      <c r="C32" s="10" t="s">
        <v>94</v>
      </c>
      <c r="D32" s="10" t="s">
        <v>95</v>
      </c>
      <c r="E32" s="10" t="s">
        <v>96</v>
      </c>
      <c r="F32" s="10" t="s">
        <v>97</v>
      </c>
      <c r="G32" s="10" t="s">
        <v>98</v>
      </c>
      <c r="H32" s="10" t="s">
        <v>99</v>
      </c>
      <c r="I32" s="10" t="s">
        <v>100</v>
      </c>
    </row>
    <row r="33" spans="1:9" x14ac:dyDescent="0.45">
      <c r="A33" s="9" t="s">
        <v>64</v>
      </c>
      <c r="B33" s="10" t="s">
        <v>71</v>
      </c>
      <c r="C33" s="10" t="s">
        <v>101</v>
      </c>
      <c r="D33" s="10" t="s">
        <v>102</v>
      </c>
      <c r="E33" s="10" t="s">
        <v>103</v>
      </c>
      <c r="F33" s="10" t="s">
        <v>104</v>
      </c>
      <c r="G33" s="10" t="s">
        <v>105</v>
      </c>
      <c r="H33" s="10" t="s">
        <v>106</v>
      </c>
      <c r="I33" s="10" t="s">
        <v>107</v>
      </c>
    </row>
    <row r="34" spans="1:9" x14ac:dyDescent="0.45">
      <c r="A34" s="9" t="s">
        <v>116</v>
      </c>
      <c r="B34" s="11">
        <f>B31+B32</f>
        <v>4088</v>
      </c>
      <c r="C34" s="11">
        <f t="shared" ref="C34:I34" si="0">C31+C32</f>
        <v>1020</v>
      </c>
      <c r="D34" s="11">
        <f t="shared" si="0"/>
        <v>215</v>
      </c>
      <c r="E34" s="11">
        <f t="shared" si="0"/>
        <v>313</v>
      </c>
      <c r="F34" s="11">
        <f t="shared" si="0"/>
        <v>304</v>
      </c>
      <c r="G34" s="11">
        <f t="shared" si="0"/>
        <v>1096</v>
      </c>
      <c r="H34" s="11">
        <f t="shared" si="0"/>
        <v>88</v>
      </c>
      <c r="I34" s="11">
        <f t="shared" si="0"/>
        <v>1052</v>
      </c>
    </row>
    <row r="35" spans="1:9" x14ac:dyDescent="0.45">
      <c r="A35" s="9" t="s">
        <v>117</v>
      </c>
      <c r="B35" s="11" t="str">
        <f>B33</f>
        <v>6,718</v>
      </c>
      <c r="C35" s="11" t="str">
        <f t="shared" ref="C35:I35" si="1">C33</f>
        <v>1,210</v>
      </c>
      <c r="D35" s="11" t="str">
        <f t="shared" si="1"/>
        <v>569</v>
      </c>
      <c r="E35" s="11" t="str">
        <f t="shared" si="1"/>
        <v>335</v>
      </c>
      <c r="F35" s="11" t="str">
        <f t="shared" si="1"/>
        <v>406</v>
      </c>
      <c r="G35" s="11" t="str">
        <f t="shared" si="1"/>
        <v>2,589</v>
      </c>
      <c r="H35" s="11" t="str">
        <f t="shared" si="1"/>
        <v>0</v>
      </c>
      <c r="I35" s="11" t="str">
        <f t="shared" si="1"/>
        <v>1,609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244CF-2015-4013-AB80-B8A11C9A57AA}">
  <dimension ref="A1:A8"/>
  <sheetViews>
    <sheetView tabSelected="1" workbookViewId="0">
      <selection activeCell="G14" sqref="G14"/>
    </sheetView>
  </sheetViews>
  <sheetFormatPr defaultRowHeight="14.25" x14ac:dyDescent="0.45"/>
  <sheetData>
    <row r="1" spans="1:1" s="1" customFormat="1" x14ac:dyDescent="0.45">
      <c r="A1" s="1" t="s">
        <v>52</v>
      </c>
    </row>
    <row r="3" spans="1:1" x14ac:dyDescent="0.45">
      <c r="A3" s="1" t="s">
        <v>53</v>
      </c>
    </row>
    <row r="4" spans="1:1" x14ac:dyDescent="0.45">
      <c r="A4" t="s">
        <v>54</v>
      </c>
    </row>
    <row r="5" spans="1:1" x14ac:dyDescent="0.45">
      <c r="A5" t="s">
        <v>55</v>
      </c>
    </row>
    <row r="6" spans="1:1" x14ac:dyDescent="0.45">
      <c r="A6" t="s">
        <v>56</v>
      </c>
    </row>
    <row r="7" spans="1:1" x14ac:dyDescent="0.45">
      <c r="A7" t="s">
        <v>57</v>
      </c>
    </row>
    <row r="8" spans="1:1" x14ac:dyDescent="0.45">
      <c r="A8" t="s">
        <v>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95C7C263EC064A827B11D89FE4C7DA" ma:contentTypeVersion="18" ma:contentTypeDescription="Create a new document." ma:contentTypeScope="" ma:versionID="61e297c47d279ad62a770e70386e0206">
  <xsd:schema xmlns:xsd="http://www.w3.org/2001/XMLSchema" xmlns:xs="http://www.w3.org/2001/XMLSchema" xmlns:p="http://schemas.microsoft.com/office/2006/metadata/properties" xmlns:ns2="1f5de69e-8d7c-4a9d-844b-429b2cb6f38b" xmlns:ns3="5e06f299-cb3c-4ead-91b4-53c309d6ff67" targetNamespace="http://schemas.microsoft.com/office/2006/metadata/properties" ma:root="true" ma:fieldsID="cb7d4792f543cb7d2363b3f417abc0ba" ns2:_="" ns3:_="">
    <xsd:import namespace="1f5de69e-8d7c-4a9d-844b-429b2cb6f38b"/>
    <xsd:import namespace="5e06f299-cb3c-4ead-91b4-53c309d6ff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de69e-8d7c-4a9d-844b-429b2cb6f3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343ca6-1659-4aa3-9385-60af36acd7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06f299-cb3c-4ead-91b4-53c309d6ff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9bba3c7d-be4e-4e16-a8ec-07ba16c241af}" ma:internalName="TaxCatchAll" ma:showField="CatchAllData" ma:web="5e06f299-cb3c-4ead-91b4-53c309d6ff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f5de69e-8d7c-4a9d-844b-429b2cb6f38b">
      <Terms xmlns="http://schemas.microsoft.com/office/infopath/2007/PartnerControls"/>
    </lcf76f155ced4ddcb4097134ff3c332f>
    <TaxCatchAll xmlns="5e06f299-cb3c-4ead-91b4-53c309d6ff6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5434C2-15CE-4D7D-9E3C-EA46275F50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de69e-8d7c-4a9d-844b-429b2cb6f38b"/>
    <ds:schemaRef ds:uri="5e06f299-cb3c-4ead-91b4-53c309d6ff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442CCE-0965-47D2-8D00-96420845C5CD}">
  <ds:schemaRefs>
    <ds:schemaRef ds:uri="http://schemas.microsoft.com/office/2006/metadata/properties"/>
    <ds:schemaRef ds:uri="http://schemas.microsoft.com/office/infopath/2007/PartnerControls"/>
    <ds:schemaRef ds:uri="1f5de69e-8d7c-4a9d-844b-429b2cb6f38b"/>
    <ds:schemaRef ds:uri="5e06f299-cb3c-4ead-91b4-53c309d6ff67"/>
  </ds:schemaRefs>
</ds:datastoreItem>
</file>

<file path=customXml/itemProps3.xml><?xml version="1.0" encoding="utf-8"?>
<ds:datastoreItem xmlns:ds="http://schemas.openxmlformats.org/officeDocument/2006/customXml" ds:itemID="{D6DF1A92-D649-4924-B7CE-D337690CAF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Availability</vt:lpstr>
      <vt:lpstr>Vacancy Types</vt:lpstr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Mia Lewis</dc:creator>
  <cp:keywords/>
  <dc:description/>
  <cp:lastModifiedBy>Mia Lewis</cp:lastModifiedBy>
  <cp:revision/>
  <dcterms:created xsi:type="dcterms:W3CDTF">2025-02-24T18:53:29Z</dcterms:created>
  <dcterms:modified xsi:type="dcterms:W3CDTF">2025-04-11T20:35:07Z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0x010100FE95C7C263EC064A827B11D89FE4C7DA</vt:lpwstr>
  </property>
  <property fmtid="{D5CDD505-2E9C-101B-9397-08002B2CF9AE}" pid="3" name="MediaServiceImageTags">
    <vt:lpwstr/>
  </property>
</Properties>
</file>