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ewis\Santa Barbara County Association of Governments\SBCAG1 - Documents\Planning\FY 24-25 Projects\Data Dashboard\HDP_4_9\Sheets_4_9\Map\"/>
    </mc:Choice>
  </mc:AlternateContent>
  <xr:revisionPtr revIDLastSave="0" documentId="13_ncr:1_{788754AE-FB3E-4075-B624-7A74392B0EB5}" xr6:coauthVersionLast="47" xr6:coauthVersionMax="47" xr10:uidLastSave="{00000000-0000-0000-0000-000000000000}"/>
  <bookViews>
    <workbookView xWindow="-98" yWindow="-98" windowWidth="17115" windowHeight="10755" activeTab="1" xr2:uid="{6851D26C-BAF2-422F-8B94-56B22FF5BA21}"/>
  </bookViews>
  <sheets>
    <sheet name="Map_Data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I19" i="1"/>
  <c r="H19" i="1"/>
  <c r="G19" i="1"/>
  <c r="E19" i="1"/>
  <c r="F19" i="1"/>
  <c r="C19" i="1"/>
  <c r="I30" i="1"/>
  <c r="G30" i="1"/>
  <c r="I24" i="1"/>
  <c r="I23" i="1"/>
  <c r="I22" i="1"/>
  <c r="I25" i="1"/>
  <c r="G24" i="1"/>
  <c r="G23" i="1"/>
  <c r="G22" i="1"/>
  <c r="G25" i="1"/>
  <c r="H35" i="1"/>
  <c r="F35" i="1"/>
  <c r="H34" i="1"/>
  <c r="F34" i="1"/>
  <c r="H33" i="1"/>
  <c r="F33" i="1"/>
  <c r="H32" i="1"/>
  <c r="F32" i="1"/>
  <c r="H31" i="1"/>
  <c r="F31" i="1"/>
  <c r="H29" i="1"/>
  <c r="F29" i="1"/>
  <c r="H28" i="1"/>
  <c r="F28" i="1"/>
  <c r="H27" i="1"/>
  <c r="F27" i="1"/>
  <c r="H26" i="1"/>
  <c r="F26" i="1"/>
  <c r="H21" i="1"/>
  <c r="F21" i="1"/>
  <c r="H20" i="1"/>
  <c r="F20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<sst xmlns="http://schemas.openxmlformats.org/spreadsheetml/2006/main" count="86" uniqueCount="79">
  <si>
    <t>Place</t>
  </si>
  <si>
    <t>Total households</t>
  </si>
  <si>
    <t>Average household size</t>
  </si>
  <si>
    <t>Total population</t>
  </si>
  <si>
    <t>Households with one or more people under 18 years</t>
  </si>
  <si>
    <t>Households with one or more people 65 years and over</t>
  </si>
  <si>
    <t>Ballard CDP, California</t>
  </si>
  <si>
    <t>Buellton city, California</t>
  </si>
  <si>
    <t>Carpinteria city, California</t>
  </si>
  <si>
    <t>Casmalia CDP, California</t>
  </si>
  <si>
    <t>Cuyama CDP, California</t>
  </si>
  <si>
    <t>Eastern Goleta Valley CDP, California</t>
  </si>
  <si>
    <t>Garey CDP, California</t>
  </si>
  <si>
    <t>Goleta city, California</t>
  </si>
  <si>
    <t>Guadalupe city, California</t>
  </si>
  <si>
    <t>Isla Vista CDP, California</t>
  </si>
  <si>
    <t>Lompoc city, California</t>
  </si>
  <si>
    <t>Los Alamos CDP, California</t>
  </si>
  <si>
    <t>Los Olivos CDP, California</t>
  </si>
  <si>
    <t>Mission Canyon CDP, California</t>
  </si>
  <si>
    <t>Mission Hills CDP, California</t>
  </si>
  <si>
    <t>Montecito CDP, California</t>
  </si>
  <si>
    <t>New Cuyama CDP, California</t>
  </si>
  <si>
    <t>Orcutt CDP, California</t>
  </si>
  <si>
    <t>Santa Barbara city, California</t>
  </si>
  <si>
    <t>Santa Maria city, California</t>
  </si>
  <si>
    <t>Santa Ynez CDP, California</t>
  </si>
  <si>
    <t>Sisquoc CDP, California</t>
  </si>
  <si>
    <t>Solvang city, California</t>
  </si>
  <si>
    <t>Summerland CDP, California</t>
  </si>
  <si>
    <t>Toro Canyon CDP, California</t>
  </si>
  <si>
    <t>University of California-Santa Barbara CDP, California</t>
  </si>
  <si>
    <t>Vandenberg AFB CDP, California</t>
  </si>
  <si>
    <t>Vandenberg Village CDP, California</t>
  </si>
  <si>
    <t>Households with one or more people under 18 years (%)</t>
  </si>
  <si>
    <t>B11005</t>
  </si>
  <si>
    <t>Households with children under 18</t>
  </si>
  <si>
    <t>B11007</t>
  </si>
  <si>
    <t>Households with people 65+</t>
  </si>
  <si>
    <t>B25010</t>
  </si>
  <si>
    <t>B01003</t>
  </si>
  <si>
    <t>Santa Barbara County (Northwest)--Santa Maria City &amp; Orcutt PUMA</t>
  </si>
  <si>
    <t>Santa Barbara County (North)--Lompoc, Guadalupe, Solvang &amp; Buellton Cities PUMA</t>
  </si>
  <si>
    <t>Santa Barbara County -- South Coast Region PUMA</t>
  </si>
  <si>
    <t>Santa Barbara County</t>
  </si>
  <si>
    <t>North County (Santa Maria/Orcutt + Lompoc/Guadalupe/Solvang/Buellton PUMAs)</t>
  </si>
  <si>
    <t>South Coast (PUMA)</t>
  </si>
  <si>
    <t xml:space="preserve">South Coast (PUMA) </t>
  </si>
  <si>
    <t>Name</t>
  </si>
  <si>
    <t>Ballard CDP</t>
  </si>
  <si>
    <t>Buellton city</t>
  </si>
  <si>
    <t>Carpinteria city</t>
  </si>
  <si>
    <t>Casmalia CDP</t>
  </si>
  <si>
    <t>Cuyama CDP</t>
  </si>
  <si>
    <t>Eastern Goleta Valley CDP</t>
  </si>
  <si>
    <t>Garey CDP</t>
  </si>
  <si>
    <t>Goleta city</t>
  </si>
  <si>
    <t>Guadalupe city</t>
  </si>
  <si>
    <t>Isla Vista CDP</t>
  </si>
  <si>
    <t>Lompoc city</t>
  </si>
  <si>
    <t>Los Alamos CDP</t>
  </si>
  <si>
    <t>Los Olivos CDP</t>
  </si>
  <si>
    <t>Mission Canyon CDP</t>
  </si>
  <si>
    <t>Mission Hills CDP</t>
  </si>
  <si>
    <t>Montecito CDP</t>
  </si>
  <si>
    <t>New Cuyama CDP</t>
  </si>
  <si>
    <t>Orcutt CDP</t>
  </si>
  <si>
    <t>Santa Barbara city</t>
  </si>
  <si>
    <t>&lt;Null&gt;</t>
  </si>
  <si>
    <t xml:space="preserve">Santa Maria city_x000D_
</t>
  </si>
  <si>
    <t>Santa Ynez CDP</t>
  </si>
  <si>
    <t>Sisquoc CDP</t>
  </si>
  <si>
    <t>Solvang city</t>
  </si>
  <si>
    <t>Summerland CDP</t>
  </si>
  <si>
    <t>Toro Canyon CDP</t>
  </si>
  <si>
    <t>University of California-Santa Barbara CDP</t>
  </si>
  <si>
    <t>Vandenberg AFB CDP</t>
  </si>
  <si>
    <t>Vandenberg Village CDP</t>
  </si>
  <si>
    <t>*ACS 5-year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</si>
</sst>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2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/>
    <xf numFmtId="0" fontId="3" fillId="0" borderId="0" xfId="0" applyFont="1"/>
    <xf numFmtId="0" fontId="0" fillId="0" borderId="1" xfId="0" applyBorder="1"/>
    <xf numFmtId="1" fontId="0" fillId="0" borderId="1" xfId="0" applyNumberFormat="1" applyBorder="1"/>
    <xf numFmtId="9" fontId="0" fillId="0" borderId="1" xfId="1" applyFont="1" applyBorder="1"/>
    <xf numFmtId="1" fontId="0" fillId="0" borderId="1" xfId="1" applyNumberFormat="1" applyFont="1" applyBorder="1"/>
    <xf numFmtId="0" fontId="4" fillId="0" borderId="1" xfId="0" applyFont="1" applyBorder="1" applyAlignment="1">
      <alignment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ensus.gov/table?q=B25010" TargetMode="External"/><Relationship Id="rId2" Type="http://schemas.openxmlformats.org/officeDocument/2006/relationships/hyperlink" Target="https://data.census.gov/table?q=B11007" TargetMode="External"/><Relationship Id="rId1" Type="http://schemas.openxmlformats.org/officeDocument/2006/relationships/hyperlink" Target="https://data.census.gov/table?q=B11005" TargetMode="External"/><Relationship Id="rId4" Type="http://schemas.openxmlformats.org/officeDocument/2006/relationships/hyperlink" Target="https://data.census.gov/table?q=B11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19AE-5548-487B-836F-8C11B6813093}">
  <dimension ref="A1:I35"/>
  <sheetViews>
    <sheetView zoomScale="90" zoomScaleNormal="90" workbookViewId="0">
      <selection activeCell="A6" sqref="A6"/>
    </sheetView>
  </sheetViews>
  <sheetFormatPr defaultRowHeight="14.25" x14ac:dyDescent="0.45"/>
  <cols>
    <col min="1" max="2" width="40.73046875" style="4" customWidth="1"/>
  </cols>
  <sheetData>
    <row r="1" spans="1:9" s="4" customFormat="1" x14ac:dyDescent="0.45">
      <c r="A1" s="3" t="s">
        <v>48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34</v>
      </c>
      <c r="H1" s="3" t="s">
        <v>5</v>
      </c>
      <c r="I1" s="3" t="s">
        <v>5</v>
      </c>
    </row>
    <row r="2" spans="1:9" x14ac:dyDescent="0.45">
      <c r="A2" s="3" t="s">
        <v>6</v>
      </c>
      <c r="B2" s="3" t="s">
        <v>49</v>
      </c>
      <c r="C2" s="5">
        <v>294</v>
      </c>
      <c r="D2" s="5">
        <v>2.71</v>
      </c>
      <c r="E2" s="5">
        <v>796</v>
      </c>
      <c r="F2" s="6">
        <f t="shared" ref="F2:F18" si="0">G2*C2</f>
        <v>86.141999999999996</v>
      </c>
      <c r="G2" s="7">
        <v>0.29299999999999998</v>
      </c>
      <c r="H2" s="8">
        <f t="shared" ref="H2:H18" si="1">I2*C2</f>
        <v>127.89</v>
      </c>
      <c r="I2" s="7">
        <v>0.435</v>
      </c>
    </row>
    <row r="3" spans="1:9" x14ac:dyDescent="0.45">
      <c r="A3" s="3" t="s">
        <v>7</v>
      </c>
      <c r="B3" s="3" t="s">
        <v>50</v>
      </c>
      <c r="C3" s="5">
        <v>1933</v>
      </c>
      <c r="D3" s="5">
        <v>2.63</v>
      </c>
      <c r="E3" s="5">
        <v>5090</v>
      </c>
      <c r="F3" s="6">
        <f t="shared" si="0"/>
        <v>657.22</v>
      </c>
      <c r="G3" s="7">
        <v>0.34</v>
      </c>
      <c r="H3" s="8">
        <f t="shared" si="1"/>
        <v>475.51799999999997</v>
      </c>
      <c r="I3" s="7">
        <v>0.246</v>
      </c>
    </row>
    <row r="4" spans="1:9" x14ac:dyDescent="0.45">
      <c r="A4" s="3" t="s">
        <v>8</v>
      </c>
      <c r="B4" s="3" t="s">
        <v>51</v>
      </c>
      <c r="C4" s="5">
        <v>5111</v>
      </c>
      <c r="D4" s="5">
        <v>2.5499999999999998</v>
      </c>
      <c r="E4" s="5">
        <v>13100</v>
      </c>
      <c r="F4" s="6">
        <f t="shared" si="0"/>
        <v>1318.6380000000001</v>
      </c>
      <c r="G4" s="7">
        <v>0.25800000000000001</v>
      </c>
      <c r="H4" s="8">
        <f t="shared" si="1"/>
        <v>2177.2860000000001</v>
      </c>
      <c r="I4" s="7">
        <v>0.42599999999999999</v>
      </c>
    </row>
    <row r="5" spans="1:9" x14ac:dyDescent="0.45">
      <c r="A5" s="3" t="s">
        <v>9</v>
      </c>
      <c r="B5" s="3" t="s">
        <v>52</v>
      </c>
      <c r="C5" s="5">
        <v>66</v>
      </c>
      <c r="D5" s="5">
        <v>1.35</v>
      </c>
      <c r="E5" s="5">
        <v>89</v>
      </c>
      <c r="F5" s="6">
        <f t="shared" si="0"/>
        <v>0</v>
      </c>
      <c r="G5" s="7">
        <v>0</v>
      </c>
      <c r="H5" s="8">
        <f t="shared" si="1"/>
        <v>66</v>
      </c>
      <c r="I5" s="7">
        <v>1</v>
      </c>
    </row>
    <row r="6" spans="1:9" x14ac:dyDescent="0.45">
      <c r="A6" s="3" t="s">
        <v>10</v>
      </c>
      <c r="B6" s="3" t="s">
        <v>53</v>
      </c>
      <c r="C6" s="5">
        <v>7</v>
      </c>
      <c r="D6" s="5">
        <v>3.86</v>
      </c>
      <c r="E6" s="5">
        <v>27</v>
      </c>
      <c r="F6" s="6">
        <f t="shared" si="0"/>
        <v>3.0030000000000001</v>
      </c>
      <c r="G6" s="7">
        <v>0.42899999999999999</v>
      </c>
      <c r="H6" s="8">
        <f t="shared" si="1"/>
        <v>0</v>
      </c>
      <c r="I6" s="7">
        <v>0</v>
      </c>
    </row>
    <row r="7" spans="1:9" x14ac:dyDescent="0.45">
      <c r="A7" s="3" t="s">
        <v>11</v>
      </c>
      <c r="B7" s="3" t="s">
        <v>54</v>
      </c>
      <c r="C7" s="5">
        <v>10342</v>
      </c>
      <c r="D7" s="5">
        <v>2.74</v>
      </c>
      <c r="E7" s="5">
        <v>29411</v>
      </c>
      <c r="F7" s="6">
        <f t="shared" si="0"/>
        <v>3040.5479999999998</v>
      </c>
      <c r="G7" s="7">
        <v>0.29399999999999998</v>
      </c>
      <c r="H7" s="8">
        <f t="shared" si="1"/>
        <v>4674.5839999999998</v>
      </c>
      <c r="I7" s="7">
        <v>0.45200000000000001</v>
      </c>
    </row>
    <row r="8" spans="1:9" x14ac:dyDescent="0.45">
      <c r="A8" s="3" t="s">
        <v>12</v>
      </c>
      <c r="B8" s="3" t="s">
        <v>55</v>
      </c>
      <c r="C8" s="5">
        <v>22</v>
      </c>
      <c r="D8" s="5">
        <v>1.73</v>
      </c>
      <c r="E8" s="5">
        <v>38</v>
      </c>
      <c r="F8" s="6">
        <f t="shared" si="0"/>
        <v>4.0039999999999996</v>
      </c>
      <c r="G8" s="7">
        <v>0.182</v>
      </c>
      <c r="H8" s="8">
        <f t="shared" si="1"/>
        <v>11.99</v>
      </c>
      <c r="I8" s="7">
        <v>0.54500000000000004</v>
      </c>
    </row>
    <row r="9" spans="1:9" x14ac:dyDescent="0.45">
      <c r="A9" s="3" t="s">
        <v>13</v>
      </c>
      <c r="B9" s="3" t="s">
        <v>56</v>
      </c>
      <c r="C9" s="5">
        <v>12135</v>
      </c>
      <c r="D9" s="5">
        <v>2.68</v>
      </c>
      <c r="E9" s="5">
        <v>32693</v>
      </c>
      <c r="F9" s="6">
        <f t="shared" si="0"/>
        <v>3422.0699999999997</v>
      </c>
      <c r="G9" s="7">
        <v>0.28199999999999997</v>
      </c>
      <c r="H9" s="8">
        <f t="shared" si="1"/>
        <v>3446.3399999999997</v>
      </c>
      <c r="I9" s="7">
        <v>0.28399999999999997</v>
      </c>
    </row>
    <row r="10" spans="1:9" x14ac:dyDescent="0.45">
      <c r="A10" s="3" t="s">
        <v>14</v>
      </c>
      <c r="B10" s="3" t="s">
        <v>57</v>
      </c>
      <c r="C10" s="5">
        <v>2138</v>
      </c>
      <c r="D10" s="5">
        <v>3.94</v>
      </c>
      <c r="E10" s="5">
        <v>8422</v>
      </c>
      <c r="F10" s="6">
        <f t="shared" si="0"/>
        <v>1216.5219999999999</v>
      </c>
      <c r="G10" s="7">
        <v>0.56899999999999995</v>
      </c>
      <c r="H10" s="8">
        <f t="shared" si="1"/>
        <v>515.25800000000004</v>
      </c>
      <c r="I10" s="7">
        <v>0.24099999999999999</v>
      </c>
    </row>
    <row r="11" spans="1:9" x14ac:dyDescent="0.45">
      <c r="A11" s="3" t="s">
        <v>15</v>
      </c>
      <c r="B11" s="3" t="s">
        <v>58</v>
      </c>
      <c r="C11" s="5">
        <v>4589</v>
      </c>
      <c r="D11" s="5">
        <v>2.61</v>
      </c>
      <c r="E11" s="5">
        <v>13717</v>
      </c>
      <c r="F11" s="6">
        <f t="shared" si="0"/>
        <v>215.68299999999999</v>
      </c>
      <c r="G11" s="7">
        <v>4.7E-2</v>
      </c>
      <c r="H11" s="8">
        <f t="shared" si="1"/>
        <v>321.23</v>
      </c>
      <c r="I11" s="7">
        <v>7.0000000000000007E-2</v>
      </c>
    </row>
    <row r="12" spans="1:9" x14ac:dyDescent="0.45">
      <c r="A12" s="3" t="s">
        <v>16</v>
      </c>
      <c r="B12" s="3" t="s">
        <v>59</v>
      </c>
      <c r="C12" s="5">
        <v>13853</v>
      </c>
      <c r="D12" s="5">
        <v>2.95</v>
      </c>
      <c r="E12" s="5">
        <v>43819</v>
      </c>
      <c r="F12" s="6">
        <f t="shared" si="0"/>
        <v>5250.2870000000003</v>
      </c>
      <c r="G12" s="7">
        <v>0.379</v>
      </c>
      <c r="H12" s="8">
        <f t="shared" si="1"/>
        <v>3837.2810000000004</v>
      </c>
      <c r="I12" s="7">
        <v>0.27700000000000002</v>
      </c>
    </row>
    <row r="13" spans="1:9" x14ac:dyDescent="0.45">
      <c r="A13" s="3" t="s">
        <v>17</v>
      </c>
      <c r="B13" s="3" t="s">
        <v>60</v>
      </c>
      <c r="C13" s="5">
        <v>491</v>
      </c>
      <c r="D13" s="5">
        <v>1.76</v>
      </c>
      <c r="E13" s="5">
        <v>886</v>
      </c>
      <c r="F13" s="6">
        <f t="shared" si="0"/>
        <v>12.766</v>
      </c>
      <c r="G13" s="7">
        <v>2.5999999999999999E-2</v>
      </c>
      <c r="H13" s="8">
        <f t="shared" si="1"/>
        <v>401.14699999999999</v>
      </c>
      <c r="I13" s="7">
        <v>0.81699999999999995</v>
      </c>
    </row>
    <row r="14" spans="1:9" x14ac:dyDescent="0.45">
      <c r="A14" s="3" t="s">
        <v>18</v>
      </c>
      <c r="B14" s="3" t="s">
        <v>61</v>
      </c>
      <c r="C14" s="5">
        <v>398</v>
      </c>
      <c r="D14" s="5">
        <v>2.2400000000000002</v>
      </c>
      <c r="E14" s="5">
        <v>939</v>
      </c>
      <c r="F14" s="6">
        <f t="shared" si="0"/>
        <v>83.182000000000002</v>
      </c>
      <c r="G14" s="7">
        <v>0.20899999999999999</v>
      </c>
      <c r="H14" s="8">
        <f t="shared" si="1"/>
        <v>169.946</v>
      </c>
      <c r="I14" s="7">
        <v>0.42699999999999999</v>
      </c>
    </row>
    <row r="15" spans="1:9" x14ac:dyDescent="0.45">
      <c r="A15" s="3" t="s">
        <v>19</v>
      </c>
      <c r="B15" s="3" t="s">
        <v>62</v>
      </c>
      <c r="C15" s="5">
        <v>897</v>
      </c>
      <c r="D15" s="5">
        <v>2.56</v>
      </c>
      <c r="E15" s="5">
        <v>2296</v>
      </c>
      <c r="F15" s="6">
        <f t="shared" si="0"/>
        <v>206.31</v>
      </c>
      <c r="G15" s="7">
        <v>0.23</v>
      </c>
      <c r="H15" s="8">
        <f t="shared" si="1"/>
        <v>320.22899999999998</v>
      </c>
      <c r="I15" s="7">
        <v>0.35699999999999998</v>
      </c>
    </row>
    <row r="16" spans="1:9" x14ac:dyDescent="0.45">
      <c r="A16" s="3" t="s">
        <v>20</v>
      </c>
      <c r="B16" s="3" t="s">
        <v>63</v>
      </c>
      <c r="C16" s="5">
        <v>1246</v>
      </c>
      <c r="D16" s="5">
        <v>3.04</v>
      </c>
      <c r="E16" s="5">
        <v>3794</v>
      </c>
      <c r="F16" s="6">
        <f t="shared" si="0"/>
        <v>408.68800000000005</v>
      </c>
      <c r="G16" s="7">
        <v>0.32800000000000001</v>
      </c>
      <c r="H16" s="8">
        <f t="shared" si="1"/>
        <v>522.07399999999996</v>
      </c>
      <c r="I16" s="7">
        <v>0.41899999999999998</v>
      </c>
    </row>
    <row r="17" spans="1:9" x14ac:dyDescent="0.45">
      <c r="A17" s="3" t="s">
        <v>21</v>
      </c>
      <c r="B17" s="3" t="s">
        <v>64</v>
      </c>
      <c r="C17" s="5">
        <v>3345</v>
      </c>
      <c r="D17" s="5">
        <v>2.29</v>
      </c>
      <c r="E17" s="5">
        <v>8823</v>
      </c>
      <c r="F17" s="6">
        <f t="shared" si="0"/>
        <v>645.58500000000004</v>
      </c>
      <c r="G17" s="7">
        <v>0.193</v>
      </c>
      <c r="H17" s="8">
        <f t="shared" si="1"/>
        <v>1960.1699999999998</v>
      </c>
      <c r="I17" s="7">
        <v>0.58599999999999997</v>
      </c>
    </row>
    <row r="18" spans="1:9" x14ac:dyDescent="0.45">
      <c r="A18" s="3" t="s">
        <v>22</v>
      </c>
      <c r="B18" s="3" t="s">
        <v>65</v>
      </c>
      <c r="C18" s="5">
        <v>212</v>
      </c>
      <c r="D18" s="5">
        <v>2.56</v>
      </c>
      <c r="E18" s="5">
        <v>542</v>
      </c>
      <c r="F18" s="6">
        <f t="shared" si="0"/>
        <v>54.908000000000001</v>
      </c>
      <c r="G18" s="7">
        <v>0.25900000000000001</v>
      </c>
      <c r="H18" s="8">
        <f t="shared" si="1"/>
        <v>100.06399999999999</v>
      </c>
      <c r="I18" s="7">
        <v>0.47199999999999998</v>
      </c>
    </row>
    <row r="19" spans="1:9" x14ac:dyDescent="0.45">
      <c r="A19" s="3" t="s">
        <v>45</v>
      </c>
      <c r="B19" s="3" t="s">
        <v>45</v>
      </c>
      <c r="C19" s="5">
        <f>C24+C25</f>
        <v>73120</v>
      </c>
      <c r="D19" s="5">
        <f>(D24+D25)/2</f>
        <v>3.18</v>
      </c>
      <c r="E19" s="5">
        <f t="shared" ref="E19:F19" si="2">E24+E25</f>
        <v>238960</v>
      </c>
      <c r="F19" s="5">
        <f t="shared" si="2"/>
        <v>28939</v>
      </c>
      <c r="G19" s="7">
        <f>F19/C19</f>
        <v>0.39577407002188186</v>
      </c>
      <c r="H19" s="5">
        <f>H24+H25</f>
        <v>24077</v>
      </c>
      <c r="I19" s="7">
        <f>H19/C19</f>
        <v>0.32928063457330414</v>
      </c>
    </row>
    <row r="20" spans="1:9" x14ac:dyDescent="0.45">
      <c r="A20" s="3" t="s">
        <v>23</v>
      </c>
      <c r="B20" s="3" t="s">
        <v>66</v>
      </c>
      <c r="C20" s="5">
        <v>11145</v>
      </c>
      <c r="D20" s="5">
        <v>2.79</v>
      </c>
      <c r="E20" s="5">
        <v>31284</v>
      </c>
      <c r="F20" s="6">
        <f>G20*C20</f>
        <v>3532.9650000000001</v>
      </c>
      <c r="G20" s="7">
        <v>0.317</v>
      </c>
      <c r="H20" s="8">
        <f>I20*C20</f>
        <v>4591.74</v>
      </c>
      <c r="I20" s="7">
        <v>0.41199999999999998</v>
      </c>
    </row>
    <row r="21" spans="1:9" x14ac:dyDescent="0.45">
      <c r="A21" s="3" t="s">
        <v>24</v>
      </c>
      <c r="B21" s="3" t="s">
        <v>67</v>
      </c>
      <c r="C21" s="5">
        <v>36618</v>
      </c>
      <c r="D21" s="5">
        <v>2.34</v>
      </c>
      <c r="E21" s="5">
        <v>88024</v>
      </c>
      <c r="F21" s="6">
        <f>G21*C21</f>
        <v>8458.7579999999998</v>
      </c>
      <c r="G21" s="7">
        <v>0.23100000000000001</v>
      </c>
      <c r="H21" s="8">
        <f>I21*C21</f>
        <v>12267.03</v>
      </c>
      <c r="I21" s="7">
        <v>0.33500000000000002</v>
      </c>
    </row>
    <row r="22" spans="1:9" x14ac:dyDescent="0.45">
      <c r="A22" s="3" t="s">
        <v>44</v>
      </c>
      <c r="B22" s="3" t="s">
        <v>44</v>
      </c>
      <c r="C22" s="5">
        <v>148960</v>
      </c>
      <c r="D22" s="5">
        <v>2.83</v>
      </c>
      <c r="E22" s="5">
        <v>443975</v>
      </c>
      <c r="F22" s="5">
        <v>46960</v>
      </c>
      <c r="G22" s="7">
        <f>F22/C22</f>
        <v>0.31525241675617616</v>
      </c>
      <c r="H22" s="5">
        <v>50365</v>
      </c>
      <c r="I22" s="7">
        <f>H22/C22</f>
        <v>0.33811090225563911</v>
      </c>
    </row>
    <row r="23" spans="1:9" x14ac:dyDescent="0.45">
      <c r="A23" s="3" t="s">
        <v>43</v>
      </c>
      <c r="B23" s="3" t="s">
        <v>68</v>
      </c>
      <c r="C23" s="5">
        <v>75840</v>
      </c>
      <c r="D23" s="5">
        <v>2.48</v>
      </c>
      <c r="E23" s="5">
        <v>205015</v>
      </c>
      <c r="F23" s="5">
        <v>18021</v>
      </c>
      <c r="G23" s="7">
        <f>F23/C23</f>
        <v>0.23761867088607594</v>
      </c>
      <c r="H23" s="5">
        <v>26288</v>
      </c>
      <c r="I23" s="7">
        <f>H23/C23</f>
        <v>0.34662447257383966</v>
      </c>
    </row>
    <row r="24" spans="1:9" x14ac:dyDescent="0.45">
      <c r="A24" s="3" t="s">
        <v>42</v>
      </c>
      <c r="B24" s="3" t="s">
        <v>68</v>
      </c>
      <c r="C24" s="5">
        <v>35267</v>
      </c>
      <c r="D24" s="5">
        <v>2.87</v>
      </c>
      <c r="E24" s="5">
        <v>105150</v>
      </c>
      <c r="F24" s="5">
        <v>11905</v>
      </c>
      <c r="G24" s="7">
        <f>F24/C24</f>
        <v>0.3375676978478464</v>
      </c>
      <c r="H24" s="5">
        <v>11856</v>
      </c>
      <c r="I24" s="7">
        <f>H24/C24</f>
        <v>0.3361782969915218</v>
      </c>
    </row>
    <row r="25" spans="1:9" x14ac:dyDescent="0.45">
      <c r="A25" s="3" t="s">
        <v>41</v>
      </c>
      <c r="B25" s="3" t="s">
        <v>68</v>
      </c>
      <c r="C25" s="5">
        <v>37853</v>
      </c>
      <c r="D25" s="5">
        <v>3.49</v>
      </c>
      <c r="E25" s="5">
        <v>133810</v>
      </c>
      <c r="F25" s="5">
        <v>17034</v>
      </c>
      <c r="G25" s="7">
        <f>F25/C25</f>
        <v>0.45000396269780468</v>
      </c>
      <c r="H25" s="5">
        <v>12221</v>
      </c>
      <c r="I25" s="7">
        <f>H25/C25</f>
        <v>0.32285419913877367</v>
      </c>
    </row>
    <row r="26" spans="1:9" ht="18.75" customHeight="1" x14ac:dyDescent="0.45">
      <c r="A26" s="3" t="s">
        <v>25</v>
      </c>
      <c r="B26" s="9" t="s">
        <v>69</v>
      </c>
      <c r="C26" s="5">
        <v>29092</v>
      </c>
      <c r="D26" s="5">
        <v>3.73</v>
      </c>
      <c r="E26" s="5">
        <v>109880</v>
      </c>
      <c r="F26" s="6">
        <f>G26*C26</f>
        <v>14196.895999999999</v>
      </c>
      <c r="G26" s="7">
        <v>0.48799999999999999</v>
      </c>
      <c r="H26" s="8">
        <f>I26*C26</f>
        <v>8494.8639999999996</v>
      </c>
      <c r="I26" s="7">
        <v>0.29199999999999998</v>
      </c>
    </row>
    <row r="27" spans="1:9" x14ac:dyDescent="0.45">
      <c r="A27" s="3" t="s">
        <v>26</v>
      </c>
      <c r="B27" s="3" t="s">
        <v>70</v>
      </c>
      <c r="C27" s="5">
        <v>1728</v>
      </c>
      <c r="D27" s="5">
        <v>2.72</v>
      </c>
      <c r="E27" s="5">
        <v>4725</v>
      </c>
      <c r="F27" s="6">
        <f>G27*C27</f>
        <v>521.85599999999999</v>
      </c>
      <c r="G27" s="7">
        <v>0.30199999999999999</v>
      </c>
      <c r="H27" s="8">
        <f>I27*C27</f>
        <v>749.952</v>
      </c>
      <c r="I27" s="7">
        <v>0.434</v>
      </c>
    </row>
    <row r="28" spans="1:9" x14ac:dyDescent="0.45">
      <c r="A28" s="3" t="s">
        <v>27</v>
      </c>
      <c r="B28" s="3" t="s">
        <v>71</v>
      </c>
      <c r="C28" s="5">
        <v>86</v>
      </c>
      <c r="D28" s="5">
        <v>2.13</v>
      </c>
      <c r="E28" s="5">
        <v>183</v>
      </c>
      <c r="F28" s="6">
        <f>G28*C28</f>
        <v>17.028000000000002</v>
      </c>
      <c r="G28" s="7">
        <v>0.19800000000000001</v>
      </c>
      <c r="H28" s="8">
        <f>I28*C28</f>
        <v>33.97</v>
      </c>
      <c r="I28" s="7">
        <v>0.39500000000000002</v>
      </c>
    </row>
    <row r="29" spans="1:9" x14ac:dyDescent="0.45">
      <c r="A29" s="3" t="s">
        <v>28</v>
      </c>
      <c r="B29" s="3" t="s">
        <v>72</v>
      </c>
      <c r="C29" s="5">
        <v>2526</v>
      </c>
      <c r="D29" s="5">
        <v>2.34</v>
      </c>
      <c r="E29" s="5">
        <v>6034</v>
      </c>
      <c r="F29" s="6">
        <f>G29*C29</f>
        <v>421.84200000000004</v>
      </c>
      <c r="G29" s="7">
        <v>0.16700000000000001</v>
      </c>
      <c r="H29" s="8">
        <f>I29*C29</f>
        <v>1401.93</v>
      </c>
      <c r="I29" s="7">
        <v>0.55500000000000005</v>
      </c>
    </row>
    <row r="30" spans="1:9" x14ac:dyDescent="0.45">
      <c r="A30" s="3" t="s">
        <v>47</v>
      </c>
      <c r="B30" s="3" t="s">
        <v>46</v>
      </c>
      <c r="C30" s="5">
        <v>75840</v>
      </c>
      <c r="D30" s="5">
        <v>2.48</v>
      </c>
      <c r="E30" s="5">
        <v>205015</v>
      </c>
      <c r="F30" s="5">
        <v>18021</v>
      </c>
      <c r="G30" s="7">
        <f>F30/C30</f>
        <v>0.23761867088607594</v>
      </c>
      <c r="H30" s="5">
        <v>26288</v>
      </c>
      <c r="I30" s="7">
        <f>H30/C30</f>
        <v>0.34662447257383966</v>
      </c>
    </row>
    <row r="31" spans="1:9" x14ac:dyDescent="0.45">
      <c r="A31" s="3" t="s">
        <v>29</v>
      </c>
      <c r="B31" s="3" t="s">
        <v>73</v>
      </c>
      <c r="C31" s="5">
        <v>532</v>
      </c>
      <c r="D31" s="5">
        <v>2.35</v>
      </c>
      <c r="E31" s="5">
        <v>1248</v>
      </c>
      <c r="F31" s="6">
        <f>G31*C31</f>
        <v>178.75200000000001</v>
      </c>
      <c r="G31" s="7">
        <v>0.33600000000000002</v>
      </c>
      <c r="H31" s="8">
        <f>I31*C31</f>
        <v>245.78400000000002</v>
      </c>
      <c r="I31" s="7">
        <v>0.46200000000000002</v>
      </c>
    </row>
    <row r="32" spans="1:9" x14ac:dyDescent="0.45">
      <c r="A32" s="3" t="s">
        <v>30</v>
      </c>
      <c r="B32" s="3" t="s">
        <v>74</v>
      </c>
      <c r="C32" s="5">
        <v>845</v>
      </c>
      <c r="D32" s="5">
        <v>2.0499999999999998</v>
      </c>
      <c r="E32" s="5">
        <v>1736</v>
      </c>
      <c r="F32" s="6">
        <f>G32*C32</f>
        <v>97.174999999999997</v>
      </c>
      <c r="G32" s="7">
        <v>0.115</v>
      </c>
      <c r="H32" s="8">
        <f>I32*C32</f>
        <v>557.70000000000005</v>
      </c>
      <c r="I32" s="7">
        <v>0.66</v>
      </c>
    </row>
    <row r="33" spans="1:9" x14ac:dyDescent="0.45">
      <c r="A33" s="3" t="s">
        <v>31</v>
      </c>
      <c r="B33" s="3" t="s">
        <v>75</v>
      </c>
      <c r="C33" s="5">
        <v>672</v>
      </c>
      <c r="D33" s="5">
        <v>2.38</v>
      </c>
      <c r="E33" s="5">
        <v>11634</v>
      </c>
      <c r="F33" s="6">
        <f>G33*C33</f>
        <v>176.73600000000002</v>
      </c>
      <c r="G33" s="7">
        <v>0.26300000000000001</v>
      </c>
      <c r="H33" s="8">
        <f>I33*C33</f>
        <v>6.72</v>
      </c>
      <c r="I33" s="7">
        <v>0.01</v>
      </c>
    </row>
    <row r="34" spans="1:9" x14ac:dyDescent="0.45">
      <c r="A34" s="3" t="s">
        <v>32</v>
      </c>
      <c r="B34" s="3" t="s">
        <v>76</v>
      </c>
      <c r="C34" s="5">
        <v>1179</v>
      </c>
      <c r="D34" s="5">
        <v>2.83</v>
      </c>
      <c r="E34" s="5">
        <v>3688</v>
      </c>
      <c r="F34" s="6">
        <f>G34*C34</f>
        <v>629.58600000000001</v>
      </c>
      <c r="G34" s="7">
        <v>0.53400000000000003</v>
      </c>
      <c r="H34" s="8">
        <f>I34*C34</f>
        <v>5.8950000000000005</v>
      </c>
      <c r="I34" s="7">
        <v>5.0000000000000001E-3</v>
      </c>
    </row>
    <row r="35" spans="1:9" x14ac:dyDescent="0.45">
      <c r="A35" s="3" t="s">
        <v>33</v>
      </c>
      <c r="B35" s="3" t="s">
        <v>77</v>
      </c>
      <c r="C35" s="5">
        <v>2626</v>
      </c>
      <c r="D35" s="5">
        <v>2.57</v>
      </c>
      <c r="E35" s="5">
        <v>6793</v>
      </c>
      <c r="F35" s="6">
        <f>G35*C35</f>
        <v>724.77600000000007</v>
      </c>
      <c r="G35" s="7">
        <v>0.27600000000000002</v>
      </c>
      <c r="H35" s="8">
        <f>I35*C35</f>
        <v>966.36799999999994</v>
      </c>
      <c r="I35" s="7">
        <v>0.36799999999999999</v>
      </c>
    </row>
  </sheetData>
  <sortState xmlns:xlrd2="http://schemas.microsoft.com/office/spreadsheetml/2017/richdata2" ref="A2:I35">
    <sortCondition ref="A1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AAC9-5B5B-4D06-AF3E-5CBF8F836E5F}">
  <dimension ref="A1:B6"/>
  <sheetViews>
    <sheetView tabSelected="1" workbookViewId="0">
      <selection activeCell="E7" sqref="E7"/>
    </sheetView>
  </sheetViews>
  <sheetFormatPr defaultRowHeight="14.25" x14ac:dyDescent="0.45"/>
  <sheetData>
    <row r="1" spans="1:2" x14ac:dyDescent="0.45">
      <c r="A1" s="1" t="s">
        <v>35</v>
      </c>
      <c r="B1" s="2" t="s">
        <v>36</v>
      </c>
    </row>
    <row r="2" spans="1:2" x14ac:dyDescent="0.45">
      <c r="A2" s="1" t="s">
        <v>37</v>
      </c>
      <c r="B2" s="2" t="s">
        <v>38</v>
      </c>
    </row>
    <row r="3" spans="1:2" x14ac:dyDescent="0.45">
      <c r="A3" s="1" t="s">
        <v>39</v>
      </c>
      <c r="B3" s="2" t="s">
        <v>2</v>
      </c>
    </row>
    <row r="4" spans="1:2" x14ac:dyDescent="0.45">
      <c r="A4" s="1" t="s">
        <v>40</v>
      </c>
      <c r="B4" s="2" t="s">
        <v>3</v>
      </c>
    </row>
    <row r="6" spans="1:2" x14ac:dyDescent="0.45">
      <c r="A6" t="s">
        <v>78</v>
      </c>
    </row>
  </sheetData>
  <hyperlinks>
    <hyperlink ref="A1" r:id="rId1" xr:uid="{66989C0C-5E29-4174-9D4B-D462E4DEF84F}"/>
    <hyperlink ref="A2" r:id="rId2" xr:uid="{4806C659-2B2D-4A03-9641-5163556A589C}"/>
    <hyperlink ref="A3" r:id="rId3" xr:uid="{970B4B78-3BD6-45B2-A9A8-188F80FA7BB1}"/>
    <hyperlink ref="A4" r:id="rId4" xr:uid="{B286D9D4-0A8F-49A1-8249-C38D1EF070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Map_Data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Lewis</dc:creator>
  <cp:lastModifiedBy>Mia Lewis</cp:lastModifiedBy>
  <dcterms:created xsi:type="dcterms:W3CDTF">2025-03-21T23:25:38Z</dcterms:created>
  <dcterms:modified xsi:type="dcterms:W3CDTF">2025-04-11T20:46:37Z</dcterms:modified>
</cp:coreProperties>
</file>