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ITAS\Downloads\"/>
    </mc:Choice>
  </mc:AlternateContent>
  <bookViews>
    <workbookView xWindow="480" yWindow="315" windowWidth="19815" windowHeight="739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Q17" i="1" l="1"/>
  <c r="AI17" i="1"/>
  <c r="AA17" i="1"/>
  <c r="S17" i="1"/>
  <c r="K17" i="1"/>
  <c r="AQ16" i="1"/>
  <c r="AI16" i="1"/>
  <c r="AA16" i="1"/>
  <c r="S16" i="1"/>
  <c r="K16" i="1"/>
  <c r="AQ15" i="1"/>
  <c r="AI15" i="1"/>
  <c r="AA15" i="1"/>
  <c r="S15" i="1"/>
  <c r="K15" i="1"/>
  <c r="AQ14" i="1"/>
  <c r="AR12" i="1" s="1"/>
  <c r="AR13" i="1" s="1"/>
  <c r="AI14" i="1"/>
  <c r="AA14" i="1"/>
  <c r="S14" i="1"/>
  <c r="K14" i="1"/>
  <c r="AQ13" i="1"/>
  <c r="AI13" i="1"/>
  <c r="AA13" i="1"/>
  <c r="S13" i="1"/>
  <c r="K13" i="1"/>
  <c r="AQ12" i="1"/>
  <c r="AI12" i="1"/>
  <c r="AJ12" i="1" s="1"/>
  <c r="AJ13" i="1" s="1"/>
  <c r="AA12" i="1"/>
  <c r="S12" i="1"/>
  <c r="K12" i="1"/>
  <c r="AQ11" i="1"/>
  <c r="AI11" i="1"/>
  <c r="AA11" i="1"/>
  <c r="S11" i="1"/>
  <c r="K11" i="1"/>
  <c r="AQ10" i="1"/>
  <c r="AI10" i="1"/>
  <c r="AA10" i="1"/>
  <c r="S10" i="1"/>
  <c r="K10" i="1"/>
  <c r="AQ9" i="1"/>
  <c r="AI9" i="1"/>
  <c r="AA9" i="1"/>
  <c r="S9" i="1"/>
  <c r="K9" i="1"/>
  <c r="AQ8" i="1"/>
  <c r="AI8" i="1"/>
  <c r="AA8" i="1"/>
  <c r="S8" i="1"/>
  <c r="K8" i="1"/>
  <c r="AQ7" i="1"/>
  <c r="AI7" i="1"/>
  <c r="AA7" i="1"/>
  <c r="S7" i="1"/>
  <c r="K7" i="1"/>
  <c r="AQ6" i="1"/>
  <c r="AI6" i="1"/>
  <c r="AA6" i="1"/>
  <c r="S6" i="1"/>
  <c r="K6" i="1"/>
  <c r="T6" i="1" l="1"/>
  <c r="T7" i="1" s="1"/>
  <c r="AJ15" i="1"/>
  <c r="AJ16" i="1" s="1"/>
  <c r="AB10" i="1"/>
  <c r="AB11" i="1" s="1"/>
  <c r="L10" i="1"/>
  <c r="L11" i="1" s="1"/>
  <c r="AR10" i="1"/>
  <c r="AR11" i="1" s="1"/>
  <c r="AB15" i="1"/>
  <c r="AB16" i="1" s="1"/>
  <c r="AI18" i="1"/>
  <c r="T15" i="1"/>
  <c r="T16" i="1" s="1"/>
  <c r="AB12" i="1"/>
  <c r="AB13" i="1" s="1"/>
  <c r="AA18" i="1"/>
  <c r="T10" i="1"/>
  <c r="T11" i="1" s="1"/>
  <c r="AQ18" i="1"/>
  <c r="AR6" i="1"/>
  <c r="AR7" i="1" s="1"/>
  <c r="AR15" i="1"/>
  <c r="AR16" i="1" s="1"/>
  <c r="S18" i="1"/>
  <c r="AJ6" i="1"/>
  <c r="AJ7" i="1" s="1"/>
  <c r="AJ10" i="1"/>
  <c r="AJ11" i="1" s="1"/>
  <c r="T12" i="1"/>
  <c r="T13" i="1" s="1"/>
  <c r="L6" i="1"/>
  <c r="L7" i="1" s="1"/>
  <c r="K18" i="1"/>
  <c r="L15" i="1"/>
  <c r="L16" i="1" s="1"/>
  <c r="L12" i="1"/>
  <c r="L13" i="1" s="1"/>
  <c r="AB6" i="1"/>
  <c r="AR19" i="1" l="1"/>
  <c r="AJ19" i="1"/>
  <c r="AS10" i="1"/>
  <c r="AS11" i="1" s="1"/>
  <c r="T19" i="1"/>
  <c r="AS15" i="1"/>
  <c r="AS16" i="1" s="1"/>
  <c r="L19" i="1"/>
  <c r="AS12" i="1"/>
  <c r="AS13" i="1" s="1"/>
  <c r="AB7" i="1"/>
  <c r="AB19" i="1" s="1"/>
  <c r="AS6" i="1"/>
  <c r="AS7" i="1" s="1"/>
  <c r="AS18" i="1" l="1"/>
  <c r="AS19" i="1"/>
  <c r="AT19" i="1" s="1"/>
</calcChain>
</file>

<file path=xl/sharedStrings.xml><?xml version="1.0" encoding="utf-8"?>
<sst xmlns="http://schemas.openxmlformats.org/spreadsheetml/2006/main" count="67" uniqueCount="31">
  <si>
    <t/>
  </si>
  <si>
    <t>Prof. Saratri (DRD)</t>
  </si>
  <si>
    <t>Mustafa, ST, MT (IKITAS)</t>
  </si>
  <si>
    <t>Marjoko, ST (Suara Merdeka)</t>
  </si>
  <si>
    <t>Benita (KADIN)</t>
  </si>
  <si>
    <t>Hatta Hatnansya Yunus, SSTP,M.Si (UPP IPTEKIN)</t>
  </si>
  <si>
    <t>N0</t>
  </si>
  <si>
    <t>Kriteria</t>
  </si>
  <si>
    <t>Unsur</t>
  </si>
  <si>
    <t>Bobot</t>
  </si>
  <si>
    <t>Range Nilai</t>
  </si>
  <si>
    <t>Total</t>
  </si>
  <si>
    <t>JUMLAH TOTAL</t>
  </si>
  <si>
    <t>Orisinalitas / Kepioniran</t>
  </si>
  <si>
    <t>Temuan benar-benar asli</t>
  </si>
  <si>
    <t>Kapan diproduksi (bulan,tahun)</t>
  </si>
  <si>
    <t>Alat sejenis yang sudah ada</t>
  </si>
  <si>
    <t>Pengembangan ide orang lain</t>
  </si>
  <si>
    <t>Penerapan di Masyarakat</t>
  </si>
  <si>
    <t>Manfaat</t>
  </si>
  <si>
    <t>Penyerapan Bahan Baku Lokal</t>
  </si>
  <si>
    <t>Peningkatan proses produksi</t>
  </si>
  <si>
    <t>Kemelimpahan Bahan Baku</t>
  </si>
  <si>
    <t>Berorientasi kebutuhan masa depan</t>
  </si>
  <si>
    <t>Jumlah</t>
  </si>
  <si>
    <t xml:space="preserve">Judul Proposal       : </t>
  </si>
  <si>
    <t>Keberlangsungan/Komersialisasi</t>
  </si>
  <si>
    <t>Sudah siap produksi/dokomersialkan atau belum?</t>
  </si>
  <si>
    <t>Jangkauan/skala penerapan
(kab/kota/prov/nasional)</t>
  </si>
  <si>
    <t>Penyerapan tenaga kerja dalam proses produksi</t>
  </si>
  <si>
    <t>Prospek  bisnis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</si>
</sst>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charset val="1"/>
      <scheme val="minor"/>
    </font>
    <font>
      <b/>
      <sz val="12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2"/>
      <color theme="1"/>
      <name val="Calibri"/>
      <family val="2"/>
      <charset val="1"/>
      <scheme val="minor"/>
    </font>
    <font>
      <u/>
      <sz val="8.15"/>
      <color theme="10"/>
      <name val="Calibri"/>
      <family val="2"/>
      <charset val="1"/>
    </font>
    <font>
      <b/>
      <sz val="11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b/>
      <sz val="14"/>
      <color rgb="FFFF0000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1" xfId="0" quotePrefix="1" applyFont="1" applyBorder="1" applyAlignme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5" fillId="0" borderId="0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7" fillId="0" borderId="8" xfId="0" applyFont="1" applyBorder="1"/>
    <xf numFmtId="0" fontId="7" fillId="0" borderId="8" xfId="0" applyFont="1" applyFill="1" applyBorder="1"/>
    <xf numFmtId="0" fontId="0" fillId="0" borderId="8" xfId="0" applyBorder="1"/>
    <xf numFmtId="1" fontId="13" fillId="0" borderId="8" xfId="0" applyNumberFormat="1" applyFont="1" applyBorder="1" applyAlignment="1">
      <alignment horizontal="center"/>
    </xf>
    <xf numFmtId="0" fontId="0" fillId="0" borderId="8" xfId="0" applyFill="1" applyBorder="1"/>
    <xf numFmtId="0" fontId="13" fillId="0" borderId="8" xfId="0" applyFont="1" applyBorder="1"/>
    <xf numFmtId="0" fontId="14" fillId="0" borderId="8" xfId="0" applyFont="1" applyBorder="1"/>
    <xf numFmtId="0" fontId="14" fillId="0" borderId="8" xfId="0" applyFont="1" applyFill="1" applyBorder="1"/>
    <xf numFmtId="0" fontId="11" fillId="0" borderId="8" xfId="0" applyFont="1" applyBorder="1"/>
    <xf numFmtId="2" fontId="15" fillId="0" borderId="8" xfId="0" applyNumberFormat="1" applyFont="1" applyBorder="1"/>
    <xf numFmtId="0" fontId="0" fillId="0" borderId="0" xfId="0" applyBorder="1"/>
    <xf numFmtId="1" fontId="13" fillId="0" borderId="0" xfId="0" applyNumberFormat="1" applyFont="1" applyBorder="1" applyAlignment="1">
      <alignment horizontal="center"/>
    </xf>
    <xf numFmtId="0" fontId="0" fillId="0" borderId="0" xfId="0" applyFill="1" applyBorder="1"/>
    <xf numFmtId="2" fontId="15" fillId="0" borderId="0" xfId="0" applyNumberFormat="1" applyFont="1" applyBorder="1" applyAlignment="1">
      <alignment horizontal="center"/>
    </xf>
    <xf numFmtId="0" fontId="14" fillId="0" borderId="0" xfId="0" applyFont="1" applyBorder="1"/>
    <xf numFmtId="2" fontId="15" fillId="0" borderId="0" xfId="0" applyNumberFormat="1" applyFont="1" applyBorder="1"/>
    <xf numFmtId="0" fontId="14" fillId="0" borderId="0" xfId="0" applyFont="1" applyFill="1" applyBorder="1"/>
    <xf numFmtId="0" fontId="15" fillId="0" borderId="0" xfId="0" applyFont="1" applyBorder="1"/>
    <xf numFmtId="0" fontId="11" fillId="0" borderId="0" xfId="0" applyFont="1" applyBorder="1"/>
    <xf numFmtId="0" fontId="11" fillId="0" borderId="0" xfId="0" applyFont="1" applyFill="1" applyBorder="1"/>
    <xf numFmtId="2" fontId="16" fillId="0" borderId="0" xfId="0" applyNumberFormat="1" applyFont="1"/>
    <xf numFmtId="0" fontId="7" fillId="0" borderId="8" xfId="0" applyFont="1" applyFill="1" applyBorder="1" applyAlignment="1">
      <alignment wrapText="1"/>
    </xf>
    <xf numFmtId="0" fontId="5" fillId="2" borderId="8" xfId="0" quotePrefix="1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8" xfId="0" applyFont="1" applyFill="1" applyBorder="1" applyAlignment="1"/>
    <xf numFmtId="0" fontId="9" fillId="2" borderId="8" xfId="1" applyFont="1" applyFill="1" applyBorder="1" applyAlignment="1" applyProtection="1"/>
    <xf numFmtId="0" fontId="11" fillId="2" borderId="8" xfId="0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0" fillId="2" borderId="2" xfId="0" applyNumberFormat="1" applyFont="1" applyFill="1" applyBorder="1" applyAlignment="1">
      <alignment horizontal="center"/>
    </xf>
    <xf numFmtId="2" fontId="10" fillId="2" borderId="7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2" fontId="10" fillId="2" borderId="9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9"/>
  <sheetViews>
    <sheetView tabSelected="1" zoomScale="70" zoomScaleNormal="70" workbookViewId="0">
      <selection activeCell="K4" sqref="K4:K5"/>
    </sheetView>
  </sheetViews>
  <sheetFormatPr defaultRowHeight="15" x14ac:dyDescent="0.25"/>
  <cols>
    <col min="1" max="1" width="6.42578125" customWidth="1"/>
    <col min="2" max="2" width="26" customWidth="1"/>
    <col min="3" max="3" width="50.140625" customWidth="1"/>
    <col min="5" max="5" width="5.5703125" customWidth="1"/>
    <col min="6" max="6" width="5" customWidth="1"/>
    <col min="7" max="7" width="4.85546875" customWidth="1"/>
    <col min="8" max="8" width="5.42578125" customWidth="1"/>
    <col min="9" max="9" width="5" customWidth="1"/>
    <col min="10" max="10" width="5.28515625" customWidth="1"/>
    <col min="11" max="11" width="9.140625" customWidth="1"/>
    <col min="13" max="13" width="4.7109375" customWidth="1"/>
    <col min="14" max="14" width="4.42578125" customWidth="1"/>
    <col min="15" max="15" width="5" customWidth="1"/>
    <col min="16" max="17" width="4.85546875" customWidth="1"/>
    <col min="18" max="18" width="5" customWidth="1"/>
    <col min="21" max="21" width="6.28515625" customWidth="1"/>
    <col min="22" max="22" width="5.28515625" customWidth="1"/>
    <col min="23" max="24" width="5.42578125" customWidth="1"/>
    <col min="25" max="25" width="4.7109375" customWidth="1"/>
    <col min="26" max="26" width="4.85546875" customWidth="1"/>
    <col min="29" max="29" width="6.140625" customWidth="1"/>
    <col min="30" max="31" width="5.85546875" customWidth="1"/>
    <col min="32" max="32" width="6.5703125" customWidth="1"/>
    <col min="33" max="33" width="5.28515625" customWidth="1"/>
    <col min="34" max="34" width="5" customWidth="1"/>
    <col min="37" max="37" width="6.140625" customWidth="1"/>
    <col min="38" max="38" width="5.85546875" customWidth="1"/>
    <col min="39" max="40" width="6.140625" customWidth="1"/>
    <col min="41" max="42" width="5.85546875" customWidth="1"/>
    <col min="45" max="45" width="14.85546875" customWidth="1"/>
    <col min="46" max="46" width="10.5703125" customWidth="1"/>
  </cols>
  <sheetData>
    <row r="1" spans="1:46" ht="23.25" x14ac:dyDescent="0.35">
      <c r="A1" s="62" t="s">
        <v>25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</row>
    <row r="2" spans="1:46" ht="23.2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AT2" s="2"/>
    </row>
    <row r="3" spans="1:46" ht="23.25" x14ac:dyDescent="0.35">
      <c r="A3" s="3" t="s">
        <v>0</v>
      </c>
      <c r="B3" s="4"/>
      <c r="C3" s="5"/>
      <c r="D3" s="4"/>
      <c r="E3" s="67" t="s">
        <v>1</v>
      </c>
      <c r="F3" s="63"/>
      <c r="G3" s="63"/>
      <c r="H3" s="63"/>
      <c r="I3" s="63"/>
      <c r="J3" s="63"/>
      <c r="K3" s="63"/>
      <c r="L3" s="6"/>
      <c r="M3" s="64" t="s">
        <v>2</v>
      </c>
      <c r="N3" s="64"/>
      <c r="O3" s="64"/>
      <c r="P3" s="64"/>
      <c r="Q3" s="64"/>
      <c r="R3" s="64"/>
      <c r="S3" s="64"/>
      <c r="T3" s="7"/>
      <c r="U3" s="64" t="s">
        <v>3</v>
      </c>
      <c r="V3" s="64"/>
      <c r="W3" s="64"/>
      <c r="X3" s="64"/>
      <c r="Y3" s="64"/>
      <c r="Z3" s="64"/>
      <c r="AA3" s="64"/>
      <c r="AB3" s="7"/>
      <c r="AC3" s="64" t="s">
        <v>4</v>
      </c>
      <c r="AD3" s="64"/>
      <c r="AE3" s="64"/>
      <c r="AF3" s="64"/>
      <c r="AG3" s="64"/>
      <c r="AH3" s="64"/>
      <c r="AI3" s="64"/>
      <c r="AJ3" s="7"/>
      <c r="AK3" s="8" t="s">
        <v>5</v>
      </c>
      <c r="AL3" s="8"/>
      <c r="AM3" s="8"/>
      <c r="AN3" s="8"/>
      <c r="AO3" s="8"/>
      <c r="AP3" s="8"/>
      <c r="AQ3" s="8"/>
      <c r="AR3" s="9"/>
      <c r="AT3" s="2"/>
    </row>
    <row r="4" spans="1:46" ht="23.25" x14ac:dyDescent="0.35">
      <c r="A4" s="56" t="s">
        <v>6</v>
      </c>
      <c r="B4" s="56" t="s">
        <v>7</v>
      </c>
      <c r="C4" s="65" t="s">
        <v>8</v>
      </c>
      <c r="D4" s="56" t="s">
        <v>9</v>
      </c>
      <c r="E4" s="58" t="s">
        <v>10</v>
      </c>
      <c r="F4" s="59"/>
      <c r="G4" s="59"/>
      <c r="H4" s="59"/>
      <c r="I4" s="59"/>
      <c r="J4" s="59"/>
      <c r="K4" s="56" t="s">
        <v>11</v>
      </c>
      <c r="L4" s="10"/>
      <c r="M4" s="58" t="s">
        <v>10</v>
      </c>
      <c r="N4" s="59"/>
      <c r="O4" s="59"/>
      <c r="P4" s="59"/>
      <c r="Q4" s="59"/>
      <c r="R4" s="59"/>
      <c r="S4" s="56" t="s">
        <v>11</v>
      </c>
      <c r="T4" s="10"/>
      <c r="U4" s="58" t="s">
        <v>10</v>
      </c>
      <c r="V4" s="59"/>
      <c r="W4" s="59"/>
      <c r="X4" s="59"/>
      <c r="Y4" s="59"/>
      <c r="Z4" s="59"/>
      <c r="AA4" s="56" t="s">
        <v>11</v>
      </c>
      <c r="AB4" s="10"/>
      <c r="AC4" s="58" t="s">
        <v>10</v>
      </c>
      <c r="AD4" s="59"/>
      <c r="AE4" s="59"/>
      <c r="AF4" s="59"/>
      <c r="AG4" s="59"/>
      <c r="AH4" s="59"/>
      <c r="AI4" s="56" t="s">
        <v>11</v>
      </c>
      <c r="AJ4" s="10"/>
      <c r="AK4" s="58" t="s">
        <v>10</v>
      </c>
      <c r="AL4" s="59"/>
      <c r="AM4" s="59"/>
      <c r="AN4" s="59"/>
      <c r="AO4" s="59"/>
      <c r="AP4" s="59"/>
      <c r="AQ4" s="56" t="s">
        <v>11</v>
      </c>
      <c r="AR4" s="11"/>
      <c r="AS4" s="60" t="s">
        <v>12</v>
      </c>
      <c r="AT4" s="2"/>
    </row>
    <row r="5" spans="1:46" ht="23.25" x14ac:dyDescent="0.35">
      <c r="A5" s="57"/>
      <c r="B5" s="57"/>
      <c r="C5" s="66"/>
      <c r="D5" s="57"/>
      <c r="E5" s="12">
        <v>1</v>
      </c>
      <c r="F5" s="12">
        <v>2</v>
      </c>
      <c r="G5" s="12">
        <v>3</v>
      </c>
      <c r="H5" s="12">
        <v>5</v>
      </c>
      <c r="I5" s="12">
        <v>6</v>
      </c>
      <c r="J5" s="12">
        <v>7</v>
      </c>
      <c r="K5" s="57"/>
      <c r="L5" s="13"/>
      <c r="M5" s="12">
        <v>1</v>
      </c>
      <c r="N5" s="12">
        <v>2</v>
      </c>
      <c r="O5" s="12">
        <v>3</v>
      </c>
      <c r="P5" s="12">
        <v>5</v>
      </c>
      <c r="Q5" s="12">
        <v>6</v>
      </c>
      <c r="R5" s="12">
        <v>7</v>
      </c>
      <c r="S5" s="57"/>
      <c r="T5" s="13"/>
      <c r="U5" s="12">
        <v>1</v>
      </c>
      <c r="V5" s="12">
        <v>2</v>
      </c>
      <c r="W5" s="12">
        <v>3</v>
      </c>
      <c r="X5" s="12">
        <v>5</v>
      </c>
      <c r="Y5" s="12">
        <v>6</v>
      </c>
      <c r="Z5" s="12">
        <v>7</v>
      </c>
      <c r="AA5" s="57"/>
      <c r="AB5" s="13"/>
      <c r="AC5" s="12">
        <v>1</v>
      </c>
      <c r="AD5" s="12">
        <v>2</v>
      </c>
      <c r="AE5" s="12">
        <v>3</v>
      </c>
      <c r="AF5" s="12">
        <v>5</v>
      </c>
      <c r="AG5" s="12">
        <v>6</v>
      </c>
      <c r="AH5" s="12">
        <v>7</v>
      </c>
      <c r="AI5" s="57"/>
      <c r="AJ5" s="13"/>
      <c r="AK5" s="12">
        <v>1</v>
      </c>
      <c r="AL5" s="12">
        <v>2</v>
      </c>
      <c r="AM5" s="12">
        <v>3</v>
      </c>
      <c r="AN5" s="12">
        <v>5</v>
      </c>
      <c r="AO5" s="12">
        <v>6</v>
      </c>
      <c r="AP5" s="12">
        <v>7</v>
      </c>
      <c r="AQ5" s="57"/>
      <c r="AR5" s="13"/>
      <c r="AS5" s="61"/>
      <c r="AT5" s="2"/>
    </row>
    <row r="6" spans="1:46" ht="23.25" x14ac:dyDescent="0.35">
      <c r="A6" s="44">
        <v>1</v>
      </c>
      <c r="B6" s="47" t="s">
        <v>13</v>
      </c>
      <c r="C6" s="14" t="s">
        <v>14</v>
      </c>
      <c r="D6" s="50">
        <v>20</v>
      </c>
      <c r="E6" s="36" t="s">
        <v>0</v>
      </c>
      <c r="F6" s="37"/>
      <c r="G6" s="37"/>
      <c r="H6" s="37"/>
      <c r="I6" s="37"/>
      <c r="J6" s="37">
        <v>7</v>
      </c>
      <c r="K6" s="38">
        <f t="shared" ref="K6:K9" si="0">SUM(E6:J6)*20</f>
        <v>140</v>
      </c>
      <c r="L6" s="38">
        <f>SUM(K6:K9)</f>
        <v>360</v>
      </c>
      <c r="M6" s="37"/>
      <c r="N6" s="37"/>
      <c r="O6" s="37"/>
      <c r="P6" s="37"/>
      <c r="Q6" s="37">
        <v>6</v>
      </c>
      <c r="R6" s="37"/>
      <c r="S6" s="38">
        <f t="shared" ref="S6:S9" si="1">SUM(M6:R6)*20</f>
        <v>120</v>
      </c>
      <c r="T6" s="38">
        <f>SUM(S6:S9)</f>
        <v>420</v>
      </c>
      <c r="U6" s="36" t="s">
        <v>0</v>
      </c>
      <c r="V6" s="37"/>
      <c r="W6" s="37">
        <v>3</v>
      </c>
      <c r="X6" s="37"/>
      <c r="Y6" s="37"/>
      <c r="Z6" s="37"/>
      <c r="AA6" s="38">
        <f t="shared" ref="AA6:AA9" si="2">SUM(U6:Z6)*20</f>
        <v>60</v>
      </c>
      <c r="AB6" s="38">
        <f>SUM(AA6:AA9)</f>
        <v>220</v>
      </c>
      <c r="AC6" s="36" t="s">
        <v>0</v>
      </c>
      <c r="AD6" s="37"/>
      <c r="AE6" s="37">
        <v>3</v>
      </c>
      <c r="AF6" s="37"/>
      <c r="AG6" s="37"/>
      <c r="AH6" s="37"/>
      <c r="AI6" s="38">
        <f t="shared" ref="AI6:AI9" si="3">SUM(AC6:AH6)*20</f>
        <v>60</v>
      </c>
      <c r="AJ6" s="39">
        <f>SUM(AI6:AI9)</f>
        <v>220</v>
      </c>
      <c r="AK6" s="36" t="s">
        <v>0</v>
      </c>
      <c r="AL6" s="37"/>
      <c r="AM6" s="37"/>
      <c r="AN6" s="37">
        <v>5</v>
      </c>
      <c r="AO6" s="37"/>
      <c r="AP6" s="37"/>
      <c r="AQ6" s="38">
        <f t="shared" ref="AQ6:AQ9" si="4">SUM(AK6:AP6)*20</f>
        <v>100</v>
      </c>
      <c r="AR6" s="38">
        <f>SUM(AQ6:AQ9)</f>
        <v>420</v>
      </c>
      <c r="AS6" s="38">
        <f>L6+T6+AB6+AJ6+AR6</f>
        <v>1640</v>
      </c>
      <c r="AT6" s="2"/>
    </row>
    <row r="7" spans="1:46" ht="23.25" x14ac:dyDescent="0.35">
      <c r="A7" s="45"/>
      <c r="B7" s="48"/>
      <c r="C7" s="14" t="s">
        <v>15</v>
      </c>
      <c r="D7" s="51"/>
      <c r="E7" s="37"/>
      <c r="F7" s="36">
        <v>1</v>
      </c>
      <c r="G7" s="37"/>
      <c r="H7" s="37"/>
      <c r="I7" s="37"/>
      <c r="J7" s="37"/>
      <c r="K7" s="38">
        <f t="shared" si="0"/>
        <v>20</v>
      </c>
      <c r="L7" s="42">
        <f>L6/36</f>
        <v>10</v>
      </c>
      <c r="M7" s="37"/>
      <c r="N7" s="37"/>
      <c r="O7" s="37"/>
      <c r="P7" s="37">
        <v>5</v>
      </c>
      <c r="Q7" s="37"/>
      <c r="R7" s="37"/>
      <c r="S7" s="38">
        <f t="shared" si="1"/>
        <v>100</v>
      </c>
      <c r="T7" s="42">
        <f>T6/36</f>
        <v>11.666666666666666</v>
      </c>
      <c r="U7" s="37"/>
      <c r="V7" s="36">
        <v>2</v>
      </c>
      <c r="W7" s="37"/>
      <c r="X7" s="37"/>
      <c r="Y7" s="37"/>
      <c r="Z7" s="37"/>
      <c r="AA7" s="38">
        <f t="shared" si="2"/>
        <v>40</v>
      </c>
      <c r="AB7" s="42">
        <f>AB6/36</f>
        <v>6.1111111111111107</v>
      </c>
      <c r="AC7" s="37"/>
      <c r="AD7" s="36">
        <v>2</v>
      </c>
      <c r="AE7" s="37"/>
      <c r="AF7" s="37"/>
      <c r="AG7" s="37"/>
      <c r="AH7" s="37"/>
      <c r="AI7" s="38">
        <f t="shared" si="3"/>
        <v>40</v>
      </c>
      <c r="AJ7" s="42">
        <f>AJ6/36</f>
        <v>6.1111111111111107</v>
      </c>
      <c r="AK7" s="37"/>
      <c r="AL7" s="36"/>
      <c r="AM7" s="37"/>
      <c r="AN7" s="37"/>
      <c r="AO7" s="37">
        <v>6</v>
      </c>
      <c r="AP7" s="37"/>
      <c r="AQ7" s="38">
        <f t="shared" si="4"/>
        <v>120</v>
      </c>
      <c r="AR7" s="42">
        <f>AR6/36</f>
        <v>11.666666666666666</v>
      </c>
      <c r="AS7" s="42">
        <f>AS6/36</f>
        <v>45.555555555555557</v>
      </c>
      <c r="AT7" s="2"/>
    </row>
    <row r="8" spans="1:46" ht="23.25" x14ac:dyDescent="0.35">
      <c r="A8" s="45"/>
      <c r="B8" s="48"/>
      <c r="C8" s="14" t="s">
        <v>16</v>
      </c>
      <c r="D8" s="51"/>
      <c r="E8" s="37"/>
      <c r="F8" s="37"/>
      <c r="G8" s="36" t="s">
        <v>0</v>
      </c>
      <c r="H8" s="37">
        <v>5</v>
      </c>
      <c r="I8" s="37"/>
      <c r="J8" s="37"/>
      <c r="K8" s="38">
        <f t="shared" si="0"/>
        <v>100</v>
      </c>
      <c r="L8" s="53"/>
      <c r="M8" s="37"/>
      <c r="N8" s="37"/>
      <c r="O8" s="36" t="s">
        <v>0</v>
      </c>
      <c r="P8" s="37">
        <v>5</v>
      </c>
      <c r="Q8" s="37"/>
      <c r="R8" s="37"/>
      <c r="S8" s="38">
        <f t="shared" si="1"/>
        <v>100</v>
      </c>
      <c r="T8" s="53"/>
      <c r="U8" s="37"/>
      <c r="V8" s="37"/>
      <c r="W8" s="36">
        <v>3</v>
      </c>
      <c r="X8" s="37"/>
      <c r="Y8" s="37"/>
      <c r="Z8" s="37"/>
      <c r="AA8" s="38">
        <f t="shared" si="2"/>
        <v>60</v>
      </c>
      <c r="AB8" s="53"/>
      <c r="AC8" s="37"/>
      <c r="AD8" s="37"/>
      <c r="AE8" s="36">
        <v>3</v>
      </c>
      <c r="AF8" s="37"/>
      <c r="AG8" s="37"/>
      <c r="AH8" s="37"/>
      <c r="AI8" s="38">
        <f t="shared" si="3"/>
        <v>60</v>
      </c>
      <c r="AJ8" s="53"/>
      <c r="AK8" s="37"/>
      <c r="AL8" s="37"/>
      <c r="AM8" s="36" t="s">
        <v>0</v>
      </c>
      <c r="AN8" s="37">
        <v>5</v>
      </c>
      <c r="AO8" s="37"/>
      <c r="AP8" s="37"/>
      <c r="AQ8" s="38">
        <f t="shared" si="4"/>
        <v>100</v>
      </c>
      <c r="AR8" s="53"/>
      <c r="AS8" s="53"/>
      <c r="AT8" s="2"/>
    </row>
    <row r="9" spans="1:46" ht="23.25" x14ac:dyDescent="0.35">
      <c r="A9" s="45"/>
      <c r="B9" s="48"/>
      <c r="C9" s="14" t="s">
        <v>17</v>
      </c>
      <c r="D9" s="51"/>
      <c r="E9" s="37"/>
      <c r="F9" s="37"/>
      <c r="G9" s="37"/>
      <c r="H9" s="36">
        <v>5</v>
      </c>
      <c r="I9" s="37"/>
      <c r="J9" s="37"/>
      <c r="K9" s="38">
        <f t="shared" si="0"/>
        <v>100</v>
      </c>
      <c r="L9" s="53"/>
      <c r="M9" s="37"/>
      <c r="N9" s="37"/>
      <c r="O9" s="37"/>
      <c r="P9" s="36">
        <v>5</v>
      </c>
      <c r="Q9" s="37"/>
      <c r="R9" s="37"/>
      <c r="S9" s="38">
        <f t="shared" si="1"/>
        <v>100</v>
      </c>
      <c r="T9" s="53"/>
      <c r="U9" s="37"/>
      <c r="V9" s="37"/>
      <c r="W9" s="37">
        <v>3</v>
      </c>
      <c r="X9" s="36"/>
      <c r="Y9" s="37"/>
      <c r="Z9" s="37"/>
      <c r="AA9" s="38">
        <f t="shared" si="2"/>
        <v>60</v>
      </c>
      <c r="AB9" s="53"/>
      <c r="AC9" s="37"/>
      <c r="AD9" s="37"/>
      <c r="AE9" s="37">
        <v>3</v>
      </c>
      <c r="AF9" s="36"/>
      <c r="AG9" s="37"/>
      <c r="AH9" s="37"/>
      <c r="AI9" s="38">
        <f t="shared" si="3"/>
        <v>60</v>
      </c>
      <c r="AJ9" s="53"/>
      <c r="AK9" s="37"/>
      <c r="AL9" s="37"/>
      <c r="AM9" s="37"/>
      <c r="AN9" s="36">
        <v>5</v>
      </c>
      <c r="AO9" s="37"/>
      <c r="AP9" s="37"/>
      <c r="AQ9" s="38">
        <f t="shared" si="4"/>
        <v>100</v>
      </c>
      <c r="AR9" s="53"/>
      <c r="AS9" s="53"/>
      <c r="AT9" s="2"/>
    </row>
    <row r="10" spans="1:46" ht="23.25" x14ac:dyDescent="0.35">
      <c r="A10" s="54">
        <v>2</v>
      </c>
      <c r="B10" s="47" t="s">
        <v>18</v>
      </c>
      <c r="C10" s="15" t="s">
        <v>27</v>
      </c>
      <c r="D10" s="50">
        <v>30</v>
      </c>
      <c r="E10" s="36" t="s">
        <v>0</v>
      </c>
      <c r="F10" s="37">
        <v>2</v>
      </c>
      <c r="G10" s="37"/>
      <c r="H10" s="37"/>
      <c r="I10" s="37"/>
      <c r="J10" s="37"/>
      <c r="K10" s="38">
        <f>SUM(E10:J10)*30</f>
        <v>60</v>
      </c>
      <c r="L10" s="38">
        <f>SUM(K10:K11)</f>
        <v>120</v>
      </c>
      <c r="M10" s="36" t="s">
        <v>0</v>
      </c>
      <c r="N10" s="37"/>
      <c r="O10" s="37">
        <v>3</v>
      </c>
      <c r="P10" s="37"/>
      <c r="Q10" s="37"/>
      <c r="R10" s="37"/>
      <c r="S10" s="38">
        <f>SUM(M10:R10)*30</f>
        <v>90</v>
      </c>
      <c r="T10" s="38">
        <f>SUM(S10:S11)</f>
        <v>240</v>
      </c>
      <c r="U10" s="36" t="s">
        <v>0</v>
      </c>
      <c r="V10" s="37">
        <v>2</v>
      </c>
      <c r="W10" s="37"/>
      <c r="X10" s="37"/>
      <c r="Y10" s="37"/>
      <c r="Z10" s="37"/>
      <c r="AA10" s="38">
        <f>SUM(U10:Z10)*30</f>
        <v>60</v>
      </c>
      <c r="AB10" s="38">
        <f>SUM(AA10:AA11)</f>
        <v>120</v>
      </c>
      <c r="AC10" s="36" t="s">
        <v>0</v>
      </c>
      <c r="AD10" s="37"/>
      <c r="AE10" s="37">
        <v>3</v>
      </c>
      <c r="AF10" s="37"/>
      <c r="AG10" s="37"/>
      <c r="AH10" s="37"/>
      <c r="AI10" s="38">
        <f>SUM(AC10:AH10)*30</f>
        <v>90</v>
      </c>
      <c r="AJ10" s="40">
        <f>SUM(AI10:AI11)</f>
        <v>180</v>
      </c>
      <c r="AK10" s="36" t="s">
        <v>0</v>
      </c>
      <c r="AL10" s="37"/>
      <c r="AM10" s="37">
        <v>3</v>
      </c>
      <c r="AN10" s="37"/>
      <c r="AO10" s="37"/>
      <c r="AP10" s="37"/>
      <c r="AQ10" s="38">
        <f>SUM(AK10:AP10)*30</f>
        <v>90</v>
      </c>
      <c r="AR10" s="38">
        <f>SUM(AQ10:AQ11)</f>
        <v>180</v>
      </c>
      <c r="AS10" s="38">
        <f>L10+T10+AB10+AJ10+AR10</f>
        <v>840</v>
      </c>
      <c r="AT10" s="2"/>
    </row>
    <row r="11" spans="1:46" ht="33" x14ac:dyDescent="0.35">
      <c r="A11" s="55"/>
      <c r="B11" s="48"/>
      <c r="C11" s="35" t="s">
        <v>28</v>
      </c>
      <c r="D11" s="51"/>
      <c r="E11" s="37"/>
      <c r="F11" s="37">
        <v>2</v>
      </c>
      <c r="G11" s="37"/>
      <c r="H11" s="37"/>
      <c r="I11" s="37"/>
      <c r="J11" s="37"/>
      <c r="K11" s="38">
        <f>SUM(E11:J11)*30</f>
        <v>60</v>
      </c>
      <c r="L11" s="41">
        <f>L10/18</f>
        <v>6.666666666666667</v>
      </c>
      <c r="M11" s="37"/>
      <c r="N11" s="36" t="s">
        <v>0</v>
      </c>
      <c r="O11" s="37"/>
      <c r="P11" s="37">
        <v>5</v>
      </c>
      <c r="Q11" s="37"/>
      <c r="R11" s="37"/>
      <c r="S11" s="38">
        <f>SUM(M11:R11)*30</f>
        <v>150</v>
      </c>
      <c r="T11" s="41">
        <f>T10/18</f>
        <v>13.333333333333334</v>
      </c>
      <c r="U11" s="37"/>
      <c r="V11" s="37">
        <v>2</v>
      </c>
      <c r="W11" s="37"/>
      <c r="X11" s="37"/>
      <c r="Y11" s="37"/>
      <c r="Z11" s="37"/>
      <c r="AA11" s="38">
        <f>SUM(U11:Z11)*30</f>
        <v>60</v>
      </c>
      <c r="AB11" s="41">
        <f>AB10/18</f>
        <v>6.666666666666667</v>
      </c>
      <c r="AC11" s="37"/>
      <c r="AD11" s="37"/>
      <c r="AE11" s="37">
        <v>3</v>
      </c>
      <c r="AF11" s="37"/>
      <c r="AG11" s="37"/>
      <c r="AH11" s="37"/>
      <c r="AI11" s="38">
        <f>SUM(AC11:AH11)*30</f>
        <v>90</v>
      </c>
      <c r="AJ11" s="41">
        <f>AJ10/18</f>
        <v>10</v>
      </c>
      <c r="AK11" s="37"/>
      <c r="AL11" s="37"/>
      <c r="AM11" s="37">
        <v>3</v>
      </c>
      <c r="AN11" s="37"/>
      <c r="AO11" s="37"/>
      <c r="AP11" s="37"/>
      <c r="AQ11" s="38">
        <f>SUM(AK11:AP11)*30</f>
        <v>90</v>
      </c>
      <c r="AR11" s="41">
        <f>AR10/18</f>
        <v>10</v>
      </c>
      <c r="AS11" s="41">
        <f>AS10/18</f>
        <v>46.666666666666664</v>
      </c>
      <c r="AT11" s="2"/>
    </row>
    <row r="12" spans="1:46" ht="23.25" x14ac:dyDescent="0.35">
      <c r="A12" s="44">
        <v>3</v>
      </c>
      <c r="B12" s="47" t="s">
        <v>19</v>
      </c>
      <c r="C12" s="15" t="s">
        <v>20</v>
      </c>
      <c r="D12" s="50">
        <v>35</v>
      </c>
      <c r="E12" s="36" t="s">
        <v>0</v>
      </c>
      <c r="F12" s="37"/>
      <c r="G12" s="37"/>
      <c r="H12" s="37">
        <v>5</v>
      </c>
      <c r="I12" s="37"/>
      <c r="J12" s="37"/>
      <c r="K12" s="38">
        <f>SUM(E12:J12)*35</f>
        <v>175</v>
      </c>
      <c r="L12" s="38">
        <f>SUM(K12:K14)</f>
        <v>350</v>
      </c>
      <c r="M12" s="36" t="s">
        <v>0</v>
      </c>
      <c r="N12" s="37"/>
      <c r="O12" s="37">
        <v>3</v>
      </c>
      <c r="P12" s="37"/>
      <c r="Q12" s="37"/>
      <c r="R12" s="37"/>
      <c r="S12" s="38">
        <f>SUM(M12:R12)*35</f>
        <v>105</v>
      </c>
      <c r="T12" s="38">
        <f>SUM(S12:S14)</f>
        <v>315</v>
      </c>
      <c r="U12" s="36" t="s">
        <v>0</v>
      </c>
      <c r="V12" s="37"/>
      <c r="W12" s="37"/>
      <c r="X12" s="37">
        <v>5</v>
      </c>
      <c r="Y12" s="37"/>
      <c r="Z12" s="37"/>
      <c r="AA12" s="38">
        <f>SUM(U12:Z12)*35</f>
        <v>175</v>
      </c>
      <c r="AB12" s="38">
        <f>SUM(AA12:AA14)</f>
        <v>350</v>
      </c>
      <c r="AC12" s="36" t="s">
        <v>0</v>
      </c>
      <c r="AD12" s="37"/>
      <c r="AE12" s="37"/>
      <c r="AF12" s="37">
        <v>5</v>
      </c>
      <c r="AG12" s="37"/>
      <c r="AH12" s="37"/>
      <c r="AI12" s="38">
        <f>SUM(AC12:AH12)*35</f>
        <v>175</v>
      </c>
      <c r="AJ12" s="40">
        <f>SUM(AI12:AI14)</f>
        <v>385</v>
      </c>
      <c r="AK12" s="36" t="s">
        <v>0</v>
      </c>
      <c r="AL12" s="37"/>
      <c r="AM12" s="37"/>
      <c r="AN12" s="37"/>
      <c r="AO12" s="37">
        <v>6</v>
      </c>
      <c r="AP12" s="37"/>
      <c r="AQ12" s="38">
        <f>SUM(AK12:AP12)*35</f>
        <v>210</v>
      </c>
      <c r="AR12" s="38">
        <f>SUM(AQ12:AQ14)</f>
        <v>420</v>
      </c>
      <c r="AS12" s="38">
        <f>L12+T12+AB12+AJ12+AR12</f>
        <v>1820</v>
      </c>
      <c r="AT12" s="2"/>
    </row>
    <row r="13" spans="1:46" ht="23.25" x14ac:dyDescent="0.35">
      <c r="A13" s="45"/>
      <c r="B13" s="48"/>
      <c r="C13" s="15" t="s">
        <v>21</v>
      </c>
      <c r="D13" s="51"/>
      <c r="E13" s="37"/>
      <c r="F13" s="36">
        <v>2</v>
      </c>
      <c r="G13" s="37"/>
      <c r="H13" s="37"/>
      <c r="I13" s="37"/>
      <c r="J13" s="37"/>
      <c r="K13" s="38">
        <f>SUM(E13:J13)*35</f>
        <v>70</v>
      </c>
      <c r="L13" s="42">
        <f>L12/18</f>
        <v>19.444444444444443</v>
      </c>
      <c r="M13" s="37"/>
      <c r="N13" s="37"/>
      <c r="O13" s="37">
        <v>3</v>
      </c>
      <c r="P13" s="37"/>
      <c r="Q13" s="37"/>
      <c r="R13" s="37"/>
      <c r="S13" s="38">
        <f>SUM(M13:R13)*35</f>
        <v>105</v>
      </c>
      <c r="T13" s="42">
        <f>T12/18</f>
        <v>17.5</v>
      </c>
      <c r="U13" s="37"/>
      <c r="V13" s="36"/>
      <c r="W13" s="37">
        <v>3</v>
      </c>
      <c r="X13" s="37"/>
      <c r="Y13" s="37"/>
      <c r="Z13" s="37"/>
      <c r="AA13" s="38">
        <f>SUM(U13:Z13)*35</f>
        <v>105</v>
      </c>
      <c r="AB13" s="42">
        <f>AB12/18</f>
        <v>19.444444444444443</v>
      </c>
      <c r="AC13" s="37"/>
      <c r="AD13" s="36"/>
      <c r="AE13" s="37">
        <v>3</v>
      </c>
      <c r="AF13" s="37"/>
      <c r="AG13" s="37"/>
      <c r="AH13" s="37"/>
      <c r="AI13" s="38">
        <f>SUM(AC13:AH13)*35</f>
        <v>105</v>
      </c>
      <c r="AJ13" s="42">
        <f>AJ12/18</f>
        <v>21.388888888888889</v>
      </c>
      <c r="AK13" s="37"/>
      <c r="AL13" s="36"/>
      <c r="AM13" s="37">
        <v>3</v>
      </c>
      <c r="AN13" s="37"/>
      <c r="AO13" s="37"/>
      <c r="AP13" s="37"/>
      <c r="AQ13" s="38">
        <f>SUM(AK13:AP13)*35</f>
        <v>105</v>
      </c>
      <c r="AR13" s="42">
        <f>AR12/18</f>
        <v>23.333333333333332</v>
      </c>
      <c r="AS13" s="42">
        <f>AS12/18</f>
        <v>101.11111111111111</v>
      </c>
      <c r="AT13" s="2"/>
    </row>
    <row r="14" spans="1:46" ht="23.25" x14ac:dyDescent="0.35">
      <c r="A14" s="46"/>
      <c r="B14" s="49"/>
      <c r="C14" s="15" t="s">
        <v>29</v>
      </c>
      <c r="D14" s="52"/>
      <c r="E14" s="37"/>
      <c r="F14" s="37"/>
      <c r="G14" s="36">
        <v>3</v>
      </c>
      <c r="H14" s="37"/>
      <c r="I14" s="37"/>
      <c r="J14" s="37"/>
      <c r="K14" s="38">
        <f>SUM(E14:J14)*35</f>
        <v>105</v>
      </c>
      <c r="L14" s="43"/>
      <c r="M14" s="37"/>
      <c r="N14" s="37"/>
      <c r="O14" s="36">
        <v>3</v>
      </c>
      <c r="P14" s="37"/>
      <c r="Q14" s="37"/>
      <c r="R14" s="37"/>
      <c r="S14" s="38">
        <f>SUM(M14:R14)*35</f>
        <v>105</v>
      </c>
      <c r="T14" s="43"/>
      <c r="U14" s="37"/>
      <c r="V14" s="37">
        <v>2</v>
      </c>
      <c r="W14" s="36"/>
      <c r="X14" s="37"/>
      <c r="Y14" s="37"/>
      <c r="Z14" s="37"/>
      <c r="AA14" s="38">
        <f>SUM(U14:Z14)*35</f>
        <v>70</v>
      </c>
      <c r="AB14" s="43"/>
      <c r="AC14" s="37"/>
      <c r="AD14" s="37"/>
      <c r="AE14" s="36">
        <v>3</v>
      </c>
      <c r="AF14" s="37"/>
      <c r="AG14" s="37"/>
      <c r="AH14" s="37"/>
      <c r="AI14" s="38">
        <f>SUM(AC14:AH14)*35</f>
        <v>105</v>
      </c>
      <c r="AJ14" s="43"/>
      <c r="AK14" s="37"/>
      <c r="AL14" s="37"/>
      <c r="AM14" s="36">
        <v>3</v>
      </c>
      <c r="AN14" s="37"/>
      <c r="AO14" s="37"/>
      <c r="AP14" s="37"/>
      <c r="AQ14" s="38">
        <f>SUM(AK14:AP14)*35</f>
        <v>105</v>
      </c>
      <c r="AR14" s="43"/>
      <c r="AS14" s="43"/>
      <c r="AT14" s="2"/>
    </row>
    <row r="15" spans="1:46" ht="23.25" x14ac:dyDescent="0.35">
      <c r="A15" s="44">
        <v>4</v>
      </c>
      <c r="B15" s="47" t="s">
        <v>26</v>
      </c>
      <c r="C15" s="15" t="s">
        <v>30</v>
      </c>
      <c r="D15" s="50">
        <v>15</v>
      </c>
      <c r="E15" s="37"/>
      <c r="F15" s="37">
        <v>2</v>
      </c>
      <c r="G15" s="36"/>
      <c r="H15" s="37"/>
      <c r="I15" s="37"/>
      <c r="J15" s="37"/>
      <c r="K15" s="38">
        <f>SUM(E15:J15)*15</f>
        <v>30</v>
      </c>
      <c r="L15" s="38">
        <f>SUM(K15:K17)</f>
        <v>150</v>
      </c>
      <c r="M15" s="37"/>
      <c r="N15" s="37"/>
      <c r="O15" s="36"/>
      <c r="P15" s="37"/>
      <c r="Q15" s="37">
        <v>6</v>
      </c>
      <c r="R15" s="37"/>
      <c r="S15" s="38">
        <f>SUM(M15:R15)*15</f>
        <v>90</v>
      </c>
      <c r="T15" s="38">
        <f>SUM(S15:S17)</f>
        <v>240</v>
      </c>
      <c r="U15" s="37"/>
      <c r="V15" s="37"/>
      <c r="W15" s="36">
        <v>3</v>
      </c>
      <c r="X15" s="37"/>
      <c r="Y15" s="37"/>
      <c r="Z15" s="37"/>
      <c r="AA15" s="38">
        <f>SUM(U15:Z15)*15</f>
        <v>45</v>
      </c>
      <c r="AB15" s="38">
        <f>SUM(AA15:AA17)</f>
        <v>195</v>
      </c>
      <c r="AC15" s="37"/>
      <c r="AD15" s="37"/>
      <c r="AE15" s="36"/>
      <c r="AF15" s="37">
        <v>5</v>
      </c>
      <c r="AG15" s="37"/>
      <c r="AH15" s="37"/>
      <c r="AI15" s="38">
        <f>SUM(AC15:AH15)*15</f>
        <v>75</v>
      </c>
      <c r="AJ15" s="40">
        <f>SUM(AI15:AI17)</f>
        <v>180</v>
      </c>
      <c r="AK15" s="37"/>
      <c r="AL15" s="37"/>
      <c r="AM15" s="36"/>
      <c r="AN15" s="37">
        <v>5</v>
      </c>
      <c r="AO15" s="37"/>
      <c r="AP15" s="37"/>
      <c r="AQ15" s="38">
        <f>SUM(AK15:AP15)*15</f>
        <v>75</v>
      </c>
      <c r="AR15" s="38">
        <f>SUM(AQ15:AQ17)</f>
        <v>255</v>
      </c>
      <c r="AS15" s="38">
        <f>L15+T15+AB15+AJ15+AR15</f>
        <v>1020</v>
      </c>
      <c r="AT15" s="2"/>
    </row>
    <row r="16" spans="1:46" ht="23.25" x14ac:dyDescent="0.35">
      <c r="A16" s="45"/>
      <c r="B16" s="48"/>
      <c r="C16" s="15" t="s">
        <v>22</v>
      </c>
      <c r="D16" s="51"/>
      <c r="E16" s="36" t="s">
        <v>0</v>
      </c>
      <c r="F16" s="37"/>
      <c r="G16" s="37"/>
      <c r="H16" s="37">
        <v>5</v>
      </c>
      <c r="I16" s="37"/>
      <c r="J16" s="37"/>
      <c r="K16" s="38">
        <f>SUM(E16:J16)*15</f>
        <v>75</v>
      </c>
      <c r="L16" s="42">
        <f>L15/18</f>
        <v>8.3333333333333339</v>
      </c>
      <c r="M16" s="36" t="s">
        <v>0</v>
      </c>
      <c r="N16" s="37"/>
      <c r="O16" s="37"/>
      <c r="P16" s="37">
        <v>5</v>
      </c>
      <c r="Q16" s="37"/>
      <c r="R16" s="37"/>
      <c r="S16" s="38">
        <f>SUM(M16:R16)*15</f>
        <v>75</v>
      </c>
      <c r="T16" s="42">
        <f>T15/18</f>
        <v>13.333333333333334</v>
      </c>
      <c r="U16" s="36" t="s">
        <v>0</v>
      </c>
      <c r="V16" s="37"/>
      <c r="W16" s="37"/>
      <c r="X16" s="37">
        <v>5</v>
      </c>
      <c r="Y16" s="37"/>
      <c r="Z16" s="37"/>
      <c r="AA16" s="38">
        <f>SUM(U16:Z16)*15</f>
        <v>75</v>
      </c>
      <c r="AB16" s="42">
        <f>AB15/18</f>
        <v>10.833333333333334</v>
      </c>
      <c r="AC16" s="36" t="s">
        <v>0</v>
      </c>
      <c r="AD16" s="37">
        <v>2</v>
      </c>
      <c r="AE16" s="37"/>
      <c r="AF16" s="37"/>
      <c r="AG16" s="37"/>
      <c r="AH16" s="37"/>
      <c r="AI16" s="38">
        <f>SUM(AC16:AH16)*15</f>
        <v>30</v>
      </c>
      <c r="AJ16" s="42">
        <f>AJ15/18</f>
        <v>10</v>
      </c>
      <c r="AK16" s="36" t="s">
        <v>0</v>
      </c>
      <c r="AL16" s="37"/>
      <c r="AM16" s="37"/>
      <c r="AN16" s="37"/>
      <c r="AO16" s="37">
        <v>6</v>
      </c>
      <c r="AP16" s="37"/>
      <c r="AQ16" s="38">
        <f>SUM(AK16:AP16)*15</f>
        <v>90</v>
      </c>
      <c r="AR16" s="42">
        <f>AR15/18</f>
        <v>14.166666666666666</v>
      </c>
      <c r="AS16" s="42">
        <f>AS15/18</f>
        <v>56.666666666666664</v>
      </c>
      <c r="AT16" s="2"/>
    </row>
    <row r="17" spans="1:46" ht="23.25" x14ac:dyDescent="0.35">
      <c r="A17" s="46"/>
      <c r="B17" s="49"/>
      <c r="C17" s="15" t="s">
        <v>23</v>
      </c>
      <c r="D17" s="52"/>
      <c r="E17" s="37"/>
      <c r="F17" s="36" t="s">
        <v>0</v>
      </c>
      <c r="G17" s="37">
        <v>3</v>
      </c>
      <c r="H17" s="37"/>
      <c r="I17" s="37"/>
      <c r="J17" s="37"/>
      <c r="K17" s="38">
        <f>SUM(E17:J17)*15</f>
        <v>45</v>
      </c>
      <c r="L17" s="43"/>
      <c r="M17" s="37"/>
      <c r="N17" s="36" t="s">
        <v>0</v>
      </c>
      <c r="O17" s="37"/>
      <c r="P17" s="37">
        <v>5</v>
      </c>
      <c r="Q17" s="37"/>
      <c r="R17" s="37"/>
      <c r="S17" s="38">
        <f>SUM(M17:R17)*15</f>
        <v>75</v>
      </c>
      <c r="T17" s="43"/>
      <c r="U17" s="37"/>
      <c r="V17" s="36" t="s">
        <v>0</v>
      </c>
      <c r="W17" s="37"/>
      <c r="X17" s="37">
        <v>5</v>
      </c>
      <c r="Y17" s="37"/>
      <c r="Z17" s="37"/>
      <c r="AA17" s="38">
        <f>SUM(U17:Z17)*15</f>
        <v>75</v>
      </c>
      <c r="AB17" s="43"/>
      <c r="AC17" s="37"/>
      <c r="AD17" s="36" t="s">
        <v>0</v>
      </c>
      <c r="AE17" s="37"/>
      <c r="AF17" s="37">
        <v>5</v>
      </c>
      <c r="AG17" s="37"/>
      <c r="AH17" s="37"/>
      <c r="AI17" s="38">
        <f>SUM(AC17:AH17)*15</f>
        <v>75</v>
      </c>
      <c r="AJ17" s="43"/>
      <c r="AK17" s="37"/>
      <c r="AL17" s="36" t="s">
        <v>0</v>
      </c>
      <c r="AM17" s="37"/>
      <c r="AN17" s="37"/>
      <c r="AO17" s="37">
        <v>6</v>
      </c>
      <c r="AP17" s="37"/>
      <c r="AQ17" s="38">
        <f>SUM(AK17:AP17)*15</f>
        <v>90</v>
      </c>
      <c r="AR17" s="43"/>
      <c r="AS17" s="43"/>
      <c r="AT17" s="2"/>
    </row>
    <row r="18" spans="1:46" ht="23.25" x14ac:dyDescent="0.35">
      <c r="A18" s="16"/>
      <c r="B18" s="16" t="s">
        <v>24</v>
      </c>
      <c r="C18" s="16"/>
      <c r="D18" s="17">
        <v>100</v>
      </c>
      <c r="E18" s="16"/>
      <c r="F18" s="16"/>
      <c r="G18" s="16"/>
      <c r="H18" s="18"/>
      <c r="I18" s="16"/>
      <c r="J18" s="16"/>
      <c r="K18" s="17">
        <f>SUM(K6:K17)</f>
        <v>980</v>
      </c>
      <c r="L18" s="17"/>
      <c r="M18" s="16"/>
      <c r="N18" s="16"/>
      <c r="O18" s="16"/>
      <c r="P18" s="18"/>
      <c r="Q18" s="16"/>
      <c r="R18" s="16"/>
      <c r="S18" s="17">
        <f>SUM(S6:S17)</f>
        <v>1215</v>
      </c>
      <c r="T18" s="17"/>
      <c r="U18" s="16"/>
      <c r="V18" s="16"/>
      <c r="W18" s="16"/>
      <c r="X18" s="18"/>
      <c r="Y18" s="16"/>
      <c r="Z18" s="16"/>
      <c r="AA18" s="19">
        <f>SUM(AA6:AA17)</f>
        <v>885</v>
      </c>
      <c r="AB18" s="20"/>
      <c r="AC18" s="20"/>
      <c r="AD18" s="20"/>
      <c r="AE18" s="20"/>
      <c r="AF18" s="21"/>
      <c r="AG18" s="20"/>
      <c r="AH18" s="20"/>
      <c r="AI18" s="19">
        <f>SUM(AI6:AI17)</f>
        <v>965</v>
      </c>
      <c r="AJ18" s="22"/>
      <c r="AK18" s="20"/>
      <c r="AL18" s="20"/>
      <c r="AM18" s="20"/>
      <c r="AN18" s="21"/>
      <c r="AO18" s="20"/>
      <c r="AP18" s="20"/>
      <c r="AQ18" s="19">
        <f>SUM(AQ6:AQ17)</f>
        <v>1275</v>
      </c>
      <c r="AR18" s="20"/>
      <c r="AS18" s="23">
        <f>AS7+AS11+AS13+AS16</f>
        <v>250</v>
      </c>
      <c r="AT18" s="2"/>
    </row>
    <row r="19" spans="1:46" ht="23.25" x14ac:dyDescent="0.35">
      <c r="A19" s="24"/>
      <c r="B19" s="24"/>
      <c r="C19" s="24"/>
      <c r="D19" s="25"/>
      <c r="E19" s="24"/>
      <c r="F19" s="24"/>
      <c r="G19" s="24"/>
      <c r="H19" s="26"/>
      <c r="I19" s="24"/>
      <c r="J19" s="24"/>
      <c r="K19" s="25"/>
      <c r="L19" s="27">
        <f>L7+L11+L13+L16</f>
        <v>44.44444444444445</v>
      </c>
      <c r="M19" s="24"/>
      <c r="N19" s="24"/>
      <c r="O19" s="24"/>
      <c r="P19" s="26"/>
      <c r="Q19" s="24"/>
      <c r="R19" s="24"/>
      <c r="S19" s="25"/>
      <c r="T19" s="27">
        <f>T7+T11+T13+T16</f>
        <v>55.833333333333336</v>
      </c>
      <c r="U19" s="24"/>
      <c r="V19" s="24"/>
      <c r="W19" s="24"/>
      <c r="X19" s="26"/>
      <c r="Y19" s="24"/>
      <c r="Z19" s="24"/>
      <c r="AA19" s="28"/>
      <c r="AB19" s="29">
        <f>AB7+AB11+AB13+AB16</f>
        <v>43.055555555555557</v>
      </c>
      <c r="AC19" s="28"/>
      <c r="AD19" s="28"/>
      <c r="AE19" s="28"/>
      <c r="AF19" s="30"/>
      <c r="AG19" s="28"/>
      <c r="AH19" s="28"/>
      <c r="AI19" s="28"/>
      <c r="AJ19" s="31">
        <f>AJ7+AJ11+AJ13+AJ16</f>
        <v>47.5</v>
      </c>
      <c r="AK19" s="32"/>
      <c r="AL19" s="32"/>
      <c r="AM19" s="32"/>
      <c r="AN19" s="33"/>
      <c r="AO19" s="32"/>
      <c r="AP19" s="32"/>
      <c r="AQ19" s="32"/>
      <c r="AR19" s="29">
        <f>AR7+AR11+AR13+AR16</f>
        <v>59.166666666666664</v>
      </c>
      <c r="AS19" s="29">
        <f>L19+T19+AB19+AJ19+AR19</f>
        <v>250</v>
      </c>
      <c r="AT19" s="34">
        <f>AS19/5</f>
        <v>50</v>
      </c>
    </row>
  </sheetData>
  <mergeCells count="50">
    <mergeCell ref="A1:AT1"/>
    <mergeCell ref="E3:K3"/>
    <mergeCell ref="M3:S3"/>
    <mergeCell ref="U3:AA3"/>
    <mergeCell ref="AC3:AI3"/>
    <mergeCell ref="AQ4:AQ5"/>
    <mergeCell ref="AS4:AS5"/>
    <mergeCell ref="A6:A9"/>
    <mergeCell ref="B6:B9"/>
    <mergeCell ref="D6:D9"/>
    <mergeCell ref="L7:L9"/>
    <mergeCell ref="T7:T9"/>
    <mergeCell ref="AB7:AB9"/>
    <mergeCell ref="K4:K5"/>
    <mergeCell ref="M4:R4"/>
    <mergeCell ref="S4:S5"/>
    <mergeCell ref="U4:Z4"/>
    <mergeCell ref="AA4:AA5"/>
    <mergeCell ref="AC4:AH4"/>
    <mergeCell ref="A4:A5"/>
    <mergeCell ref="B4:B5"/>
    <mergeCell ref="A10:A11"/>
    <mergeCell ref="B10:B11"/>
    <mergeCell ref="D10:D11"/>
    <mergeCell ref="AI4:AI5"/>
    <mergeCell ref="AK4:AP4"/>
    <mergeCell ref="C4:C5"/>
    <mergeCell ref="D4:D5"/>
    <mergeCell ref="E4:J4"/>
    <mergeCell ref="L13:L14"/>
    <mergeCell ref="T13:T14"/>
    <mergeCell ref="AJ7:AJ9"/>
    <mergeCell ref="AR7:AR9"/>
    <mergeCell ref="AS7:AS9"/>
    <mergeCell ref="AB13:AB14"/>
    <mergeCell ref="AJ13:AJ14"/>
    <mergeCell ref="AR13:AR14"/>
    <mergeCell ref="AS13:AS14"/>
    <mergeCell ref="A15:A17"/>
    <mergeCell ref="B15:B17"/>
    <mergeCell ref="D15:D17"/>
    <mergeCell ref="L16:L17"/>
    <mergeCell ref="T16:T17"/>
    <mergeCell ref="AB16:AB17"/>
    <mergeCell ref="AJ16:AJ17"/>
    <mergeCell ref="AR16:AR17"/>
    <mergeCell ref="AS16:AS17"/>
    <mergeCell ref="A12:A14"/>
    <mergeCell ref="B12:B14"/>
    <mergeCell ref="D12:D14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Balitbang</dc:creator>
  <cp:lastModifiedBy>IKITAS</cp:lastModifiedBy>
  <dcterms:created xsi:type="dcterms:W3CDTF">2018-01-18T07:32:58Z</dcterms:created>
  <dcterms:modified xsi:type="dcterms:W3CDTF">2018-03-04T15:01:41Z</dcterms:modified>
</cp:coreProperties>
</file>