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ch-my.sharepoint.com/personal/mlfearon_umich_edu/Documents/PROJECTS/Manuscripts/Habitat and Disease paper (Ch 3)/Dryad Data and Code/Resubmitted Data and Code - Sept 2022/"/>
    </mc:Choice>
  </mc:AlternateContent>
  <xr:revisionPtr revIDLastSave="0" documentId="8_{4264C9A7-036E-4717-897C-BD7833F2773A}" xr6:coauthVersionLast="47" xr6:coauthVersionMax="47" xr10:uidLastSave="{00000000-0000-0000-0000-000000000000}"/>
  <bookViews>
    <workbookView xWindow="-120" yWindow="-120" windowWidth="29040" windowHeight="15840" xr2:uid="{62065E1F-3AA0-4C36-8BED-57EA7799C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J22" i="1"/>
  <c r="J18" i="1"/>
  <c r="K10" i="1"/>
  <c r="J10" i="1"/>
  <c r="J14" i="1"/>
  <c r="K2" i="1"/>
  <c r="J6" i="1"/>
  <c r="J2" i="1"/>
  <c r="I6" i="1"/>
  <c r="I21" i="1"/>
  <c r="I20" i="1"/>
  <c r="I19" i="1"/>
  <c r="I18" i="1"/>
  <c r="I5" i="1"/>
  <c r="I4" i="1"/>
  <c r="I3" i="1"/>
  <c r="I2" i="1"/>
  <c r="I12" i="1"/>
  <c r="I9" i="1"/>
  <c r="I8" i="1"/>
  <c r="I7" i="1"/>
  <c r="I17" i="1"/>
  <c r="I16" i="1"/>
  <c r="I25" i="1"/>
  <c r="I24" i="1"/>
  <c r="I23" i="1"/>
  <c r="I22" i="1"/>
  <c r="I15" i="1"/>
  <c r="I14" i="1"/>
  <c r="I13" i="1"/>
  <c r="I11" i="1"/>
  <c r="I10" i="1"/>
</calcChain>
</file>

<file path=xl/sharedStrings.xml><?xml version="1.0" encoding="utf-8"?>
<sst xmlns="http://schemas.openxmlformats.org/spreadsheetml/2006/main" count="132" uniqueCount="38">
  <si>
    <t>Response</t>
  </si>
  <si>
    <t>Predictor</t>
  </si>
  <si>
    <t>P.Value</t>
  </si>
  <si>
    <t>sig</t>
  </si>
  <si>
    <t>Response variable</t>
  </si>
  <si>
    <t>Pathway</t>
  </si>
  <si>
    <t>Link Type</t>
  </si>
  <si>
    <t>Direct vs Indirect</t>
  </si>
  <si>
    <t>Prop. Natural Area 1000m</t>
  </si>
  <si>
    <t>***</t>
  </si>
  <si>
    <t>DWV</t>
  </si>
  <si>
    <t>Landscape Richness 1000m</t>
  </si>
  <si>
    <t>Direct</t>
  </si>
  <si>
    <t>Floral Density</t>
  </si>
  <si>
    <t>Natural Area --&gt; Species Richness</t>
  </si>
  <si>
    <t>Indirect</t>
  </si>
  <si>
    <t>Landscape Richness --&gt; Species Richness</t>
  </si>
  <si>
    <t>**</t>
  </si>
  <si>
    <t>Floral Richness --&gt; Species Richness</t>
  </si>
  <si>
    <t>Floral Density --&gt; Species Richness</t>
  </si>
  <si>
    <t>BQCV</t>
  </si>
  <si>
    <t>SBV</t>
  </si>
  <si>
    <t>*</t>
  </si>
  <si>
    <t>Total Net Effect</t>
  </si>
  <si>
    <t>~~DWV</t>
  </si>
  <si>
    <t>~~BQCV</t>
  </si>
  <si>
    <t>~~SBV</t>
  </si>
  <si>
    <t>~~Richness_zsqrt</t>
  </si>
  <si>
    <t>Richness_zsqrt</t>
  </si>
  <si>
    <t>Nat.1000_z</t>
  </si>
  <si>
    <t>Land_Richness_1000_z</t>
  </si>
  <si>
    <t>floralrichness_z</t>
  </si>
  <si>
    <t>totaldensity_z</t>
  </si>
  <si>
    <t>ApisBomb_ABUND_z</t>
  </si>
  <si>
    <t>~~ApisBomb_ABUND_z</t>
  </si>
  <si>
    <t>Floral Richness</t>
  </si>
  <si>
    <t>Std Scale Estimate</t>
  </si>
  <si>
    <t>Std. Scale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</si>
</sst>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1" fontId="0" fillId="0" borderId="0" xfId="0" applyNumberFormat="1"/>
    <xf numFmtId="164" fontId="2" fillId="0" borderId="0" xfId="0" applyNumberFormat="1" applyFont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4" fillId="0" borderId="1" xfId="0" applyFont="1" applyBorder="1"/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1" fontId="3" fillId="0" borderId="2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6F55-B2D4-4CD1-B61E-840FACDF5116}">
  <dimension ref="A1:K31"/>
  <sheetViews>
    <sheetView showGridLines="0" tabSelected="1" workbookViewId="0">
      <selection activeCell="I7" sqref="I7"/>
    </sheetView>
  </sheetViews>
  <sheetFormatPr defaultRowHeight="15" x14ac:dyDescent="0.25"/>
  <cols>
    <col min="1" max="1" width="16.140625" bestFit="1" customWidth="1"/>
    <col min="2" max="2" width="22.28515625" bestFit="1" customWidth="1"/>
    <col min="3" max="3" width="11.7109375" bestFit="1" customWidth="1"/>
    <col min="4" max="4" width="16.42578125" bestFit="1" customWidth="1"/>
    <col min="6" max="6" width="19" bestFit="1" customWidth="1"/>
    <col min="7" max="7" width="38.5703125" bestFit="1" customWidth="1"/>
    <col min="8" max="8" width="10.85546875" bestFit="1" customWidth="1"/>
    <col min="9" max="9" width="21.85546875" bestFit="1" customWidth="1"/>
    <col min="10" max="10" width="18" bestFit="1" customWidth="1"/>
    <col min="11" max="11" width="16.5703125" bestFit="1" customWidth="1"/>
  </cols>
  <sheetData>
    <row r="1" spans="1:11" ht="16.5" thickBot="1" x14ac:dyDescent="0.3">
      <c r="A1" s="1" t="s">
        <v>0</v>
      </c>
      <c r="B1" s="1" t="s">
        <v>1</v>
      </c>
      <c r="C1" t="s">
        <v>2</v>
      </c>
      <c r="D1" t="s">
        <v>36</v>
      </c>
      <c r="E1" s="1" t="s">
        <v>3</v>
      </c>
      <c r="F1" s="8" t="s">
        <v>4</v>
      </c>
      <c r="G1" s="8" t="s">
        <v>5</v>
      </c>
      <c r="H1" s="8" t="s">
        <v>6</v>
      </c>
      <c r="I1" s="8" t="s">
        <v>37</v>
      </c>
      <c r="J1" s="8" t="s">
        <v>7</v>
      </c>
      <c r="K1" s="8" t="s">
        <v>23</v>
      </c>
    </row>
    <row r="2" spans="1:11" ht="15.75" x14ac:dyDescent="0.25">
      <c r="A2" t="s">
        <v>28</v>
      </c>
      <c r="B2" t="s">
        <v>29</v>
      </c>
      <c r="C2">
        <v>1.31337855154943E-2</v>
      </c>
      <c r="D2" s="1">
        <v>0.63268211415994502</v>
      </c>
      <c r="E2" t="s">
        <v>22</v>
      </c>
      <c r="F2" s="12" t="s">
        <v>10</v>
      </c>
      <c r="G2" s="9" t="s">
        <v>8</v>
      </c>
      <c r="H2" s="9" t="s">
        <v>12</v>
      </c>
      <c r="I2" s="3">
        <f>D10</f>
        <v>-1.97775912311411E-2</v>
      </c>
      <c r="J2" s="22">
        <f>0</f>
        <v>0</v>
      </c>
      <c r="K2" s="24">
        <f>SUM(J2:J9)</f>
        <v>-0.14955791032579696</v>
      </c>
    </row>
    <row r="3" spans="1:11" ht="15.75" x14ac:dyDescent="0.25">
      <c r="A3" t="s">
        <v>28</v>
      </c>
      <c r="B3" t="s">
        <v>30</v>
      </c>
      <c r="C3">
        <v>0.13282690880325601</v>
      </c>
      <c r="D3">
        <v>0.40272309198492701</v>
      </c>
      <c r="F3" s="13"/>
      <c r="G3" s="9" t="s">
        <v>11</v>
      </c>
      <c r="H3" s="9" t="s">
        <v>12</v>
      </c>
      <c r="I3" s="3">
        <f>D11</f>
        <v>-0.175376899598469</v>
      </c>
      <c r="J3" s="23"/>
      <c r="K3" s="20"/>
    </row>
    <row r="4" spans="1:11" ht="15.75" x14ac:dyDescent="0.25">
      <c r="A4" t="s">
        <v>28</v>
      </c>
      <c r="B4" t="s">
        <v>31</v>
      </c>
      <c r="C4">
        <v>0.53207013955029703</v>
      </c>
      <c r="D4">
        <v>0.16710226306470199</v>
      </c>
      <c r="F4" s="13"/>
      <c r="G4" s="9" t="s">
        <v>35</v>
      </c>
      <c r="H4" s="9" t="s">
        <v>12</v>
      </c>
      <c r="I4" s="3">
        <f>D12</f>
        <v>0.13670081493963601</v>
      </c>
      <c r="J4" s="23"/>
      <c r="K4" s="20"/>
    </row>
    <row r="5" spans="1:11" ht="15.75" x14ac:dyDescent="0.25">
      <c r="A5" t="s">
        <v>28</v>
      </c>
      <c r="B5" t="s">
        <v>32</v>
      </c>
      <c r="C5">
        <v>0.419413804963087</v>
      </c>
      <c r="D5">
        <v>-0.23647357034557001</v>
      </c>
      <c r="F5" s="13"/>
      <c r="G5" s="9" t="s">
        <v>13</v>
      </c>
      <c r="H5" s="9" t="s">
        <v>12</v>
      </c>
      <c r="I5" s="3">
        <f>D13</f>
        <v>-6.1352388661279601E-2</v>
      </c>
      <c r="J5" s="17"/>
      <c r="K5" s="20"/>
    </row>
    <row r="6" spans="1:11" ht="15.75" x14ac:dyDescent="0.25">
      <c r="A6" t="s">
        <v>33</v>
      </c>
      <c r="B6" t="s">
        <v>29</v>
      </c>
      <c r="C6">
        <v>1.5850461936496502E-2</v>
      </c>
      <c r="D6" s="1">
        <v>0.56711201839260394</v>
      </c>
      <c r="E6" t="s">
        <v>22</v>
      </c>
      <c r="F6" s="13"/>
      <c r="G6" s="10" t="s">
        <v>14</v>
      </c>
      <c r="H6" s="10" t="s">
        <v>15</v>
      </c>
      <c r="I6" s="4">
        <f>D2*D14</f>
        <v>-0.14955791032579696</v>
      </c>
      <c r="J6" s="19">
        <f>SUM(I6)</f>
        <v>-0.14955791032579696</v>
      </c>
      <c r="K6" s="20"/>
    </row>
    <row r="7" spans="1:11" ht="15.75" x14ac:dyDescent="0.25">
      <c r="A7" t="s">
        <v>33</v>
      </c>
      <c r="B7" t="s">
        <v>30</v>
      </c>
      <c r="C7">
        <v>8.6435297831406799E-2</v>
      </c>
      <c r="D7">
        <v>0.43879079718261299</v>
      </c>
      <c r="F7" s="13"/>
      <c r="G7" s="9" t="s">
        <v>16</v>
      </c>
      <c r="H7" s="9" t="s">
        <v>15</v>
      </c>
      <c r="I7" s="3">
        <f>D3*D14</f>
        <v>-9.5198556635635923E-2</v>
      </c>
      <c r="J7" s="20"/>
      <c r="K7" s="20"/>
    </row>
    <row r="8" spans="1:11" ht="15.75" x14ac:dyDescent="0.25">
      <c r="A8" t="s">
        <v>33</v>
      </c>
      <c r="B8" t="s">
        <v>31</v>
      </c>
      <c r="C8">
        <v>0.70291723680084295</v>
      </c>
      <c r="D8">
        <v>-9.4382021643200698E-2</v>
      </c>
      <c r="F8" s="13"/>
      <c r="G8" s="9" t="s">
        <v>18</v>
      </c>
      <c r="H8" s="9" t="s">
        <v>15</v>
      </c>
      <c r="I8" s="3">
        <f>D4*D14</f>
        <v>-3.9500824688005129E-2</v>
      </c>
      <c r="J8" s="20"/>
      <c r="K8" s="20"/>
    </row>
    <row r="9" spans="1:11" ht="16.5" thickBot="1" x14ac:dyDescent="0.3">
      <c r="A9" t="s">
        <v>33</v>
      </c>
      <c r="B9" t="s">
        <v>32</v>
      </c>
      <c r="C9">
        <v>0.75473618697370004</v>
      </c>
      <c r="D9">
        <v>8.3799292801974901E-2</v>
      </c>
      <c r="F9" s="14"/>
      <c r="G9" s="11" t="s">
        <v>19</v>
      </c>
      <c r="H9" s="11" t="s">
        <v>15</v>
      </c>
      <c r="I9" s="5">
        <f>D5*D14</f>
        <v>5.5899309047359895E-2</v>
      </c>
      <c r="J9" s="21"/>
      <c r="K9" s="21"/>
    </row>
    <row r="10" spans="1:11" ht="15.75" x14ac:dyDescent="0.25">
      <c r="A10" t="s">
        <v>10</v>
      </c>
      <c r="B10" t="s">
        <v>29</v>
      </c>
      <c r="C10">
        <v>0.85824893599885499</v>
      </c>
      <c r="D10">
        <v>-1.97775912311411E-2</v>
      </c>
      <c r="F10" s="12" t="s">
        <v>20</v>
      </c>
      <c r="G10" s="9" t="s">
        <v>8</v>
      </c>
      <c r="H10" s="9" t="s">
        <v>12</v>
      </c>
      <c r="I10" s="6">
        <f>D16</f>
        <v>0.18532644884892999</v>
      </c>
      <c r="J10" s="24">
        <f>I10+I11+I13</f>
        <v>0.15818382615976997</v>
      </c>
      <c r="K10" s="24">
        <f>SUM(J10:J17)</f>
        <v>-9.9098056243964727E-3</v>
      </c>
    </row>
    <row r="11" spans="1:11" ht="15.75" x14ac:dyDescent="0.25">
      <c r="A11" t="s">
        <v>10</v>
      </c>
      <c r="B11" t="s">
        <v>30</v>
      </c>
      <c r="C11">
        <v>6.6178834345161794E-2</v>
      </c>
      <c r="D11">
        <v>-0.175376899598469</v>
      </c>
      <c r="F11" s="15"/>
      <c r="G11" s="9" t="s">
        <v>11</v>
      </c>
      <c r="H11" s="9" t="s">
        <v>12</v>
      </c>
      <c r="I11" s="6">
        <f>D17</f>
        <v>0.13799687793836499</v>
      </c>
      <c r="J11" s="20"/>
      <c r="K11" s="20"/>
    </row>
    <row r="12" spans="1:11" ht="15.75" x14ac:dyDescent="0.25">
      <c r="A12" t="s">
        <v>10</v>
      </c>
      <c r="B12" t="s">
        <v>31</v>
      </c>
      <c r="C12">
        <v>8.8902742934630297E-2</v>
      </c>
      <c r="D12">
        <v>0.13670081493963601</v>
      </c>
      <c r="F12" s="15"/>
      <c r="G12" s="9" t="s">
        <v>35</v>
      </c>
      <c r="H12" s="9" t="s">
        <v>12</v>
      </c>
      <c r="I12" s="3">
        <f>D18</f>
        <v>9.9492533124740795E-2</v>
      </c>
      <c r="J12" s="20"/>
      <c r="K12" s="20"/>
    </row>
    <row r="13" spans="1:11" ht="15.75" x14ac:dyDescent="0.25">
      <c r="A13" t="s">
        <v>10</v>
      </c>
      <c r="B13" t="s">
        <v>32</v>
      </c>
      <c r="C13">
        <v>0.49008794388422899</v>
      </c>
      <c r="D13">
        <v>-6.1352388661279601E-2</v>
      </c>
      <c r="F13" s="15"/>
      <c r="G13" s="9" t="s">
        <v>13</v>
      </c>
      <c r="H13" s="9" t="s">
        <v>12</v>
      </c>
      <c r="I13" s="6">
        <f>D19</f>
        <v>-0.165139500627525</v>
      </c>
      <c r="J13" s="25"/>
      <c r="K13" s="20"/>
    </row>
    <row r="14" spans="1:11" ht="15.75" x14ac:dyDescent="0.25">
      <c r="A14" t="s">
        <v>10</v>
      </c>
      <c r="B14" t="s">
        <v>28</v>
      </c>
      <c r="C14">
        <v>3.0404019466354199E-2</v>
      </c>
      <c r="D14" s="1">
        <v>-0.23638713182903101</v>
      </c>
      <c r="E14" t="s">
        <v>22</v>
      </c>
      <c r="F14" s="15"/>
      <c r="G14" s="10" t="s">
        <v>14</v>
      </c>
      <c r="H14" s="10" t="s">
        <v>15</v>
      </c>
      <c r="I14" s="4">
        <f>D2*D20</f>
        <v>-0.16809363178416645</v>
      </c>
      <c r="J14" s="19">
        <f>SUM(I14)</f>
        <v>-0.16809363178416645</v>
      </c>
      <c r="K14" s="20"/>
    </row>
    <row r="15" spans="1:11" ht="15.75" x14ac:dyDescent="0.25">
      <c r="A15" t="s">
        <v>10</v>
      </c>
      <c r="B15" t="s">
        <v>33</v>
      </c>
      <c r="C15">
        <v>0.15210554109129701</v>
      </c>
      <c r="D15">
        <v>0.166530399966658</v>
      </c>
      <c r="F15" s="15"/>
      <c r="G15" s="9" t="s">
        <v>16</v>
      </c>
      <c r="H15" s="9" t="s">
        <v>15</v>
      </c>
      <c r="I15" s="3">
        <f>D3*D20</f>
        <v>-0.10699715642345731</v>
      </c>
      <c r="J15" s="20"/>
      <c r="K15" s="20"/>
    </row>
    <row r="16" spans="1:11" ht="15.75" x14ac:dyDescent="0.25">
      <c r="A16" t="s">
        <v>20</v>
      </c>
      <c r="B16" t="s">
        <v>29</v>
      </c>
      <c r="C16">
        <v>1.25202756254172E-2</v>
      </c>
      <c r="D16" s="1">
        <v>0.18532644884892999</v>
      </c>
      <c r="E16" t="s">
        <v>22</v>
      </c>
      <c r="F16" s="15"/>
      <c r="G16" s="9" t="s">
        <v>18</v>
      </c>
      <c r="H16" s="9" t="s">
        <v>15</v>
      </c>
      <c r="I16" s="3">
        <f>D4*D20</f>
        <v>-4.4396428552740702E-2</v>
      </c>
      <c r="J16" s="20"/>
      <c r="K16" s="20"/>
    </row>
    <row r="17" spans="1:11" ht="16.5" thickBot="1" x14ac:dyDescent="0.3">
      <c r="A17" t="s">
        <v>20</v>
      </c>
      <c r="B17" t="s">
        <v>30</v>
      </c>
      <c r="C17">
        <v>2.5745500030060198E-2</v>
      </c>
      <c r="D17" s="1">
        <v>0.13799687793836499</v>
      </c>
      <c r="E17" t="s">
        <v>22</v>
      </c>
      <c r="F17" s="14"/>
      <c r="G17" s="11" t="s">
        <v>19</v>
      </c>
      <c r="H17" s="11" t="s">
        <v>15</v>
      </c>
      <c r="I17" s="5">
        <f>D5*D20</f>
        <v>6.2827287781216642E-2</v>
      </c>
      <c r="J17" s="21"/>
      <c r="K17" s="21"/>
    </row>
    <row r="18" spans="1:11" ht="15.75" x14ac:dyDescent="0.25">
      <c r="A18" t="s">
        <v>20</v>
      </c>
      <c r="B18" t="s">
        <v>31</v>
      </c>
      <c r="C18">
        <v>5.53778284229706E-2</v>
      </c>
      <c r="D18">
        <v>9.9492533124740795E-2</v>
      </c>
      <c r="F18" s="12" t="s">
        <v>21</v>
      </c>
      <c r="G18" s="9" t="s">
        <v>8</v>
      </c>
      <c r="H18" s="9" t="s">
        <v>12</v>
      </c>
      <c r="I18" s="3">
        <f>D22</f>
        <v>-2.1649436812997299E-2</v>
      </c>
      <c r="J18" s="16">
        <f>0</f>
        <v>0</v>
      </c>
      <c r="K18" s="16">
        <f>SUM(J18:J25)</f>
        <v>0</v>
      </c>
    </row>
    <row r="19" spans="1:11" ht="15.75" x14ac:dyDescent="0.25">
      <c r="A19" t="s">
        <v>20</v>
      </c>
      <c r="B19" t="s">
        <v>32</v>
      </c>
      <c r="C19">
        <v>3.6784141717062699E-3</v>
      </c>
      <c r="D19" s="1">
        <v>-0.165139500627525</v>
      </c>
      <c r="E19" t="s">
        <v>17</v>
      </c>
      <c r="F19" s="15"/>
      <c r="G19" s="9" t="s">
        <v>11</v>
      </c>
      <c r="H19" s="9" t="s">
        <v>12</v>
      </c>
      <c r="I19" s="3">
        <f>D23</f>
        <v>-7.2171808529547E-3</v>
      </c>
      <c r="J19" s="17"/>
      <c r="K19" s="17"/>
    </row>
    <row r="20" spans="1:11" ht="15.75" x14ac:dyDescent="0.25">
      <c r="A20" t="s">
        <v>20</v>
      </c>
      <c r="B20" t="s">
        <v>28</v>
      </c>
      <c r="C20">
        <v>3.3507423323660899E-4</v>
      </c>
      <c r="D20" s="1">
        <v>-0.26568418487277101</v>
      </c>
      <c r="E20" t="s">
        <v>9</v>
      </c>
      <c r="F20" s="15"/>
      <c r="G20" s="9" t="s">
        <v>35</v>
      </c>
      <c r="H20" s="9" t="s">
        <v>12</v>
      </c>
      <c r="I20" s="3">
        <f>D24</f>
        <v>1.8973459920854599E-2</v>
      </c>
      <c r="J20" s="17"/>
      <c r="K20" s="17"/>
    </row>
    <row r="21" spans="1:11" ht="15.75" x14ac:dyDescent="0.25">
      <c r="A21" t="s">
        <v>20</v>
      </c>
      <c r="B21" t="s">
        <v>33</v>
      </c>
      <c r="C21">
        <v>0.638395540055396</v>
      </c>
      <c r="D21">
        <v>-3.4490908895694401E-2</v>
      </c>
      <c r="F21" s="15"/>
      <c r="G21" s="9" t="s">
        <v>13</v>
      </c>
      <c r="H21" s="9" t="s">
        <v>12</v>
      </c>
      <c r="I21" s="3">
        <f>D25</f>
        <v>1.6872201103732699E-2</v>
      </c>
      <c r="J21" s="26"/>
      <c r="K21" s="17"/>
    </row>
    <row r="22" spans="1:11" ht="15.75" x14ac:dyDescent="0.25">
      <c r="A22" t="s">
        <v>21</v>
      </c>
      <c r="B22" t="s">
        <v>29</v>
      </c>
      <c r="C22">
        <v>0.75327608670943702</v>
      </c>
      <c r="D22">
        <v>-2.1649436812997299E-2</v>
      </c>
      <c r="F22" s="15"/>
      <c r="G22" s="10" t="s">
        <v>14</v>
      </c>
      <c r="H22" s="10" t="s">
        <v>15</v>
      </c>
      <c r="I22" s="7">
        <f>D2*D26</f>
        <v>-5.822956031370382E-2</v>
      </c>
      <c r="J22" s="17">
        <f>0</f>
        <v>0</v>
      </c>
      <c r="K22" s="17"/>
    </row>
    <row r="23" spans="1:11" ht="15.75" x14ac:dyDescent="0.25">
      <c r="A23" t="s">
        <v>21</v>
      </c>
      <c r="B23" t="s">
        <v>30</v>
      </c>
      <c r="C23">
        <v>0.91218213558348804</v>
      </c>
      <c r="D23">
        <v>-7.2171808529547E-3</v>
      </c>
      <c r="F23" s="15"/>
      <c r="G23" s="9" t="s">
        <v>16</v>
      </c>
      <c r="H23" s="9" t="s">
        <v>15</v>
      </c>
      <c r="I23" s="3">
        <f>D3*D26</f>
        <v>-3.7065041115622921E-2</v>
      </c>
      <c r="J23" s="23"/>
      <c r="K23" s="17"/>
    </row>
    <row r="24" spans="1:11" ht="15.75" x14ac:dyDescent="0.25">
      <c r="A24" t="s">
        <v>21</v>
      </c>
      <c r="B24" t="s">
        <v>31</v>
      </c>
      <c r="C24">
        <v>0.70669939953242</v>
      </c>
      <c r="D24">
        <v>1.8973459920854599E-2</v>
      </c>
      <c r="F24" s="15"/>
      <c r="G24" s="9" t="s">
        <v>18</v>
      </c>
      <c r="H24" s="9" t="s">
        <v>15</v>
      </c>
      <c r="I24" s="3">
        <f>D4*D26</f>
        <v>-1.5379431610141272E-2</v>
      </c>
      <c r="J24" s="23"/>
      <c r="K24" s="17"/>
    </row>
    <row r="25" spans="1:11" ht="16.5" thickBot="1" x14ac:dyDescent="0.3">
      <c r="A25" t="s">
        <v>21</v>
      </c>
      <c r="B25" t="s">
        <v>32</v>
      </c>
      <c r="C25">
        <v>0.76094825754511697</v>
      </c>
      <c r="D25">
        <v>1.6872201103732699E-2</v>
      </c>
      <c r="F25" s="14"/>
      <c r="G25" s="11" t="s">
        <v>19</v>
      </c>
      <c r="H25" s="11" t="s">
        <v>15</v>
      </c>
      <c r="I25" s="5">
        <f>D5*D26</f>
        <v>2.1764092454735009E-2</v>
      </c>
      <c r="J25" s="18"/>
      <c r="K25" s="18"/>
    </row>
    <row r="26" spans="1:11" x14ac:dyDescent="0.25">
      <c r="A26" t="s">
        <v>21</v>
      </c>
      <c r="B26" t="s">
        <v>28</v>
      </c>
      <c r="C26">
        <v>0.192809740685016</v>
      </c>
      <c r="D26">
        <v>-9.2036046239459698E-2</v>
      </c>
    </row>
    <row r="27" spans="1:11" x14ac:dyDescent="0.25">
      <c r="A27" t="s">
        <v>21</v>
      </c>
      <c r="B27" t="s">
        <v>33</v>
      </c>
      <c r="C27">
        <v>0.425905942479466</v>
      </c>
      <c r="D27">
        <v>6.1092896261379703E-2</v>
      </c>
    </row>
    <row r="28" spans="1:11" x14ac:dyDescent="0.25">
      <c r="A28" t="s">
        <v>24</v>
      </c>
      <c r="B28" t="s">
        <v>25</v>
      </c>
      <c r="C28" s="2">
        <v>1.0813884232518901E-9</v>
      </c>
      <c r="D28" s="1">
        <v>0.19922262250230699</v>
      </c>
      <c r="E28" t="s">
        <v>9</v>
      </c>
    </row>
    <row r="29" spans="1:11" x14ac:dyDescent="0.25">
      <c r="A29" t="s">
        <v>25</v>
      </c>
      <c r="B29" t="s">
        <v>26</v>
      </c>
      <c r="C29" s="2">
        <v>4.1294011787762502E-7</v>
      </c>
      <c r="D29" s="1">
        <v>0.16460659265115199</v>
      </c>
      <c r="E29" t="s">
        <v>9</v>
      </c>
    </row>
    <row r="30" spans="1:11" x14ac:dyDescent="0.25">
      <c r="A30" t="s">
        <v>26</v>
      </c>
      <c r="B30" t="s">
        <v>24</v>
      </c>
      <c r="C30" s="2">
        <v>3.3315042946568998E-8</v>
      </c>
      <c r="D30" s="1">
        <v>0.18008485082412201</v>
      </c>
      <c r="E30" t="s">
        <v>9</v>
      </c>
    </row>
    <row r="31" spans="1:11" x14ac:dyDescent="0.25">
      <c r="A31" t="s">
        <v>34</v>
      </c>
      <c r="B31" t="s">
        <v>27</v>
      </c>
      <c r="C31">
        <v>0.32251706543417702</v>
      </c>
      <c r="D31">
        <v>0.14852262260243199</v>
      </c>
    </row>
  </sheetData>
  <mergeCells count="12">
    <mergeCell ref="F2:F9"/>
    <mergeCell ref="F10:F17"/>
    <mergeCell ref="F18:F25"/>
    <mergeCell ref="K18:K25"/>
    <mergeCell ref="J6:J9"/>
    <mergeCell ref="J2:J5"/>
    <mergeCell ref="K2:K9"/>
    <mergeCell ref="J10:J13"/>
    <mergeCell ref="K10:K17"/>
    <mergeCell ref="J14:J17"/>
    <mergeCell ref="J22:J25"/>
    <mergeCell ref="J18:J21"/>
  </mergeCells>
  <conditionalFormatting sqref="I14:J14 I11:I13 I3:I5 I22:J22 I19:I21 J18">
    <cfRule type="colorScale" priority="11">
      <colorScale>
        <cfvo type="num" val="-0.2"/>
        <cfvo type="num" val="0"/>
        <cfvo type="num" val="0.2"/>
        <color rgb="FFF8696B"/>
        <color rgb="FFFCFCFF"/>
        <color rgb="FF5A8AC6"/>
      </colorScale>
    </cfRule>
  </conditionalFormatting>
  <conditionalFormatting sqref="K18">
    <cfRule type="colorScale" priority="4">
      <colorScale>
        <cfvo type="num" val="-0.2"/>
        <cfvo type="num" val="0"/>
        <cfvo type="num" val="0.2"/>
        <color rgb="FFF8696B"/>
        <color rgb="FFFCFCFF"/>
        <color rgb="FF5A8AC6"/>
      </colorScale>
    </cfRule>
  </conditionalFormatting>
  <conditionalFormatting sqref="I10:J10 I7:I9 I1:K1 I23:I25 I6:J6 I15:I18">
    <cfRule type="colorScale" priority="7">
      <colorScale>
        <cfvo type="num" val="-0.2"/>
        <cfvo type="num" val="0"/>
        <cfvo type="num" val="0.2"/>
        <color rgb="FFF8696B"/>
        <color rgb="FFFCFCFF"/>
        <color rgb="FF5A8AC6"/>
      </colorScale>
    </cfRule>
  </conditionalFormatting>
  <conditionalFormatting sqref="K2">
    <cfRule type="colorScale" priority="6">
      <colorScale>
        <cfvo type="num" val="-0.2"/>
        <cfvo type="num" val="0"/>
        <cfvo type="num" val="0.2"/>
        <color rgb="FFF8696B"/>
        <color rgb="FFFCFCFF"/>
        <color rgb="FF5A8AC6"/>
      </colorScale>
    </cfRule>
  </conditionalFormatting>
  <conditionalFormatting sqref="K10">
    <cfRule type="colorScale" priority="5">
      <colorScale>
        <cfvo type="num" val="-0.2"/>
        <cfvo type="num" val="0"/>
        <cfvo type="num" val="0.2"/>
        <color rgb="FFF8696B"/>
        <color rgb="FFFCFCFF"/>
        <color rgb="FF5A8AC6"/>
      </colorScale>
    </cfRule>
  </conditionalFormatting>
  <conditionalFormatting sqref="I2">
    <cfRule type="colorScale" priority="2">
      <colorScale>
        <cfvo type="num" val="-0.2"/>
        <cfvo type="num" val="0"/>
        <cfvo type="num" val="0.2"/>
        <color rgb="FFF8696B"/>
        <color rgb="FFFCFCFF"/>
        <color rgb="FF5A8AC6"/>
      </colorScale>
    </cfRule>
  </conditionalFormatting>
  <conditionalFormatting sqref="J2">
    <cfRule type="colorScale" priority="1">
      <colorScale>
        <cfvo type="num" val="-0.2"/>
        <cfvo type="num" val="0"/>
        <cfvo type="num" val="0.2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ignoredErrors>
    <ignoredError sqref="J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Fearon</dc:creator>
  <cp:lastModifiedBy>Fearon, Michelle</cp:lastModifiedBy>
  <dcterms:created xsi:type="dcterms:W3CDTF">2021-04-17T19:12:25Z</dcterms:created>
  <dcterms:modified xsi:type="dcterms:W3CDTF">2022-09-29T16:29:17Z</dcterms:modified>
</cp:coreProperties>
</file>