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c\LabVIEW\VIs\ML\"/>
    </mc:Choice>
  </mc:AlternateContent>
  <xr:revisionPtr revIDLastSave="0" documentId="13_ncr:1_{0D32708D-B06F-4534-8658-351E12DFE5AD}" xr6:coauthVersionLast="43" xr6:coauthVersionMax="43" xr10:uidLastSave="{00000000-0000-0000-0000-000000000000}"/>
  <bookViews>
    <workbookView xWindow="-60" yWindow="-60" windowWidth="28920" windowHeight="16320" xr2:uid="{53E47AEC-4DEE-4754-8330-D207ADCEF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49" i="1" l="1" a="1"/>
  <c r="P49" i="1" s="1"/>
  <c r="P44" i="1" a="1"/>
  <c r="Q44" i="1" s="1"/>
  <c r="P40" i="1" a="1"/>
  <c r="P40" i="1" s="1"/>
  <c r="P36" i="1" a="1"/>
  <c r="P36" i="1" s="1"/>
  <c r="P31" i="1" a="1"/>
  <c r="P31" i="1" s="1"/>
  <c r="P22" i="1" a="1"/>
  <c r="P24" i="1" s="1"/>
  <c r="Q19" i="1"/>
  <c r="P19" i="1"/>
  <c r="Q18" i="1"/>
  <c r="P18" i="1"/>
  <c r="P17" i="1" a="1"/>
  <c r="Q17" i="1" s="1"/>
  <c r="P13" i="1" a="1"/>
  <c r="P14" i="1" s="1"/>
  <c r="Q10" i="1"/>
  <c r="P10" i="1"/>
  <c r="P9" i="1" a="1"/>
  <c r="Q9" i="1" s="1"/>
  <c r="R5" i="1"/>
  <c r="Q5" i="1"/>
  <c r="P5" i="1"/>
  <c r="R4" i="1"/>
  <c r="Q4" i="1"/>
  <c r="P4" i="1" a="1"/>
  <c r="P4" i="1" s="1"/>
  <c r="H9" i="1" a="1"/>
  <c r="H9" i="1" s="1"/>
  <c r="B1" i="1"/>
  <c r="H40" i="1" a="1"/>
  <c r="H41" i="1" s="1"/>
  <c r="P51" i="1" l="1"/>
  <c r="P50" i="1"/>
  <c r="P44" i="1"/>
  <c r="Q46" i="1"/>
  <c r="P46" i="1"/>
  <c r="Q45" i="1"/>
  <c r="P45" i="1"/>
  <c r="P41" i="1"/>
  <c r="Q37" i="1"/>
  <c r="P37" i="1"/>
  <c r="Q36" i="1"/>
  <c r="R32" i="1"/>
  <c r="Q32" i="1"/>
  <c r="P32" i="1"/>
  <c r="R31" i="1"/>
  <c r="Q31" i="1"/>
  <c r="P22" i="1"/>
  <c r="P13" i="1"/>
  <c r="P9" i="1"/>
  <c r="P17" i="1"/>
  <c r="P23" i="1"/>
  <c r="H13" i="1" a="1"/>
  <c r="H13" i="1" s="1"/>
  <c r="H10" i="1"/>
  <c r="H40" i="1"/>
  <c r="H14" i="1" l="1"/>
  <c r="F49" i="1" a="1"/>
  <c r="F22" i="1" a="1"/>
  <c r="F22" i="1" s="1"/>
  <c r="F51" i="1" l="1"/>
  <c r="F50" i="1"/>
  <c r="F49" i="1"/>
  <c r="F23" i="1"/>
  <c r="F24" i="1"/>
  <c r="F52" i="1" l="1"/>
  <c r="F25" i="1"/>
  <c r="H23" i="1" s="1"/>
  <c r="J23" i="1" s="1"/>
  <c r="L23" i="1" s="1"/>
  <c r="H49" i="1" l="1"/>
  <c r="J49" i="1" s="1"/>
  <c r="H51" i="1"/>
  <c r="J51" i="1" s="1"/>
  <c r="L51" i="1" s="1"/>
  <c r="H50" i="1"/>
  <c r="J50" i="1" s="1"/>
  <c r="L50" i="1" s="1"/>
  <c r="J44" i="1" a="1"/>
  <c r="H24" i="1"/>
  <c r="J24" i="1" s="1"/>
  <c r="L24" i="1" s="1"/>
  <c r="H22" i="1"/>
  <c r="J22" i="1" s="1"/>
  <c r="L44" i="1" l="1" a="1"/>
  <c r="L46" i="1" s="1"/>
  <c r="L49" i="1"/>
  <c r="L22" i="1"/>
  <c r="L17" i="1" a="1"/>
  <c r="J45" i="1"/>
  <c r="J41" i="1" s="1"/>
  <c r="L41" i="1" s="1"/>
  <c r="J44" i="1"/>
  <c r="J40" i="1" s="1"/>
  <c r="J17" i="1" a="1"/>
  <c r="M46" i="1" l="1"/>
  <c r="L44" i="1"/>
  <c r="M44" i="1"/>
  <c r="L45" i="1"/>
  <c r="M45" i="1"/>
  <c r="L17" i="1"/>
  <c r="L19" i="1"/>
  <c r="M18" i="1"/>
  <c r="M19" i="1"/>
  <c r="L18" i="1"/>
  <c r="M17" i="1"/>
  <c r="L40" i="1"/>
  <c r="L31" i="1" a="1"/>
  <c r="L36" i="1" a="1"/>
  <c r="J17" i="1"/>
  <c r="J13" i="1" s="1"/>
  <c r="J18" i="1"/>
  <c r="M31" i="1" l="1"/>
  <c r="L31" i="1"/>
  <c r="N32" i="1"/>
  <c r="M32" i="1"/>
  <c r="L32" i="1"/>
  <c r="N31" i="1"/>
  <c r="L37" i="1"/>
  <c r="M36" i="1"/>
  <c r="L36" i="1"/>
  <c r="M37" i="1"/>
  <c r="J14" i="1"/>
  <c r="L14" i="1" s="1"/>
  <c r="L13" i="1"/>
  <c r="L4" i="1" l="1" a="1"/>
  <c r="N5" i="1" s="1"/>
  <c r="L9" i="1" a="1"/>
  <c r="L9" i="1" s="1"/>
  <c r="M4" i="1" l="1"/>
  <c r="N4" i="1"/>
  <c r="L5" i="1"/>
  <c r="M5" i="1"/>
  <c r="L4" i="1"/>
  <c r="L10" i="1"/>
  <c r="M10" i="1"/>
  <c r="M9" i="1"/>
</calcChain>
</file>

<file path=xl/sharedStrings.xml><?xml version="1.0" encoding="utf-8"?>
<sst xmlns="http://schemas.openxmlformats.org/spreadsheetml/2006/main" count="48" uniqueCount="32">
  <si>
    <t>Wxh</t>
  </si>
  <si>
    <t>Whh</t>
  </si>
  <si>
    <t>bh</t>
  </si>
  <si>
    <t>Why</t>
  </si>
  <si>
    <t>by</t>
  </si>
  <si>
    <t>hs[0]</t>
  </si>
  <si>
    <t>ps[0]</t>
  </si>
  <si>
    <t>target[0]</t>
  </si>
  <si>
    <t>xs[0]</t>
  </si>
  <si>
    <t>dy[0]</t>
  </si>
  <si>
    <t>dh[0]</t>
  </si>
  <si>
    <t>dhraw[0]</t>
  </si>
  <si>
    <t>dWhy[0]</t>
  </si>
  <si>
    <t>dWxh[0]</t>
  </si>
  <si>
    <t>ys[0]</t>
  </si>
  <si>
    <t>hs[-1]</t>
  </si>
  <si>
    <t>dbh[0]</t>
  </si>
  <si>
    <t>dby[0]</t>
  </si>
  <si>
    <t>dWhh[0]</t>
  </si>
  <si>
    <t>xs[1]</t>
  </si>
  <si>
    <t>target[1]</t>
  </si>
  <si>
    <t>dWxh[1]</t>
  </si>
  <si>
    <t>dWhh[1]</t>
  </si>
  <si>
    <t>dbh[1]</t>
  </si>
  <si>
    <t>dWhy[1]</t>
  </si>
  <si>
    <t>dby[1]</t>
  </si>
  <si>
    <t>dy[1]</t>
  </si>
  <si>
    <t>dh[1]</t>
  </si>
  <si>
    <t>dhraw[1]</t>
  </si>
  <si>
    <t>ps[1]</t>
  </si>
  <si>
    <t>ys[1]</t>
  </si>
  <si>
    <t>hs[1]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</si>
</sst>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7" formatCode="0.00000000"/>
  </numFmts>
  <fonts count="4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C79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177" fontId="0" fillId="2" borderId="1" xfId="1" applyNumberFormat="1" applyFont="1" applyFill="1" applyBorder="1"/>
    <xf numFmtId="177" fontId="0" fillId="2" borderId="0" xfId="1" applyNumberFormat="1" applyFont="1" applyFill="1"/>
    <xf numFmtId="177" fontId="0" fillId="2" borderId="0" xfId="0" applyNumberFormat="1" applyFill="1"/>
    <xf numFmtId="177" fontId="0" fillId="2" borderId="6" xfId="1" applyNumberFormat="1" applyFont="1" applyFill="1" applyBorder="1"/>
    <xf numFmtId="177" fontId="3" fillId="2" borderId="0" xfId="0" applyNumberFormat="1" applyFont="1" applyFill="1"/>
    <xf numFmtId="177" fontId="0" fillId="2" borderId="1" xfId="0" applyNumberFormat="1" applyFill="1" applyBorder="1"/>
    <xf numFmtId="177" fontId="0" fillId="2" borderId="0" xfId="0" applyNumberFormat="1" applyFill="1" applyBorder="1"/>
    <xf numFmtId="177" fontId="0" fillId="2" borderId="0" xfId="1" applyNumberFormat="1" applyFont="1" applyFill="1" applyBorder="1"/>
    <xf numFmtId="177" fontId="0" fillId="2" borderId="0" xfId="0" applyNumberFormat="1" applyFill="1" applyBorder="1" applyAlignment="1">
      <alignment horizontal="left" vertical="center"/>
    </xf>
    <xf numFmtId="177" fontId="3" fillId="2" borderId="0" xfId="0" applyNumberFormat="1" applyFont="1" applyFill="1" applyBorder="1"/>
    <xf numFmtId="177" fontId="0" fillId="2" borderId="0" xfId="0" applyNumberFormat="1" applyFill="1" applyBorder="1" applyAlignment="1">
      <alignment vertical="center"/>
    </xf>
    <xf numFmtId="177" fontId="0" fillId="2" borderId="0" xfId="0" applyNumberFormat="1" applyFill="1" applyBorder="1" applyAlignment="1">
      <alignment horizontal="left" vertical="center"/>
    </xf>
    <xf numFmtId="177" fontId="3" fillId="4" borderId="1" xfId="1" applyNumberFormat="1" applyFont="1" applyFill="1" applyBorder="1" applyAlignment="1">
      <alignment horizontal="left"/>
    </xf>
    <xf numFmtId="177" fontId="3" fillId="4" borderId="7" xfId="1" applyNumberFormat="1" applyFont="1" applyFill="1" applyBorder="1" applyAlignment="1">
      <alignment horizontal="left"/>
    </xf>
    <xf numFmtId="177" fontId="3" fillId="4" borderId="6" xfId="1" applyNumberFormat="1" applyFont="1" applyFill="1" applyBorder="1" applyAlignment="1">
      <alignment horizontal="left"/>
    </xf>
    <xf numFmtId="177" fontId="3" fillId="4" borderId="1" xfId="0" applyNumberFormat="1" applyFont="1" applyFill="1" applyBorder="1" applyAlignment="1">
      <alignment horizontal="left"/>
    </xf>
    <xf numFmtId="177" fontId="3" fillId="4" borderId="7" xfId="0" applyNumberFormat="1" applyFont="1" applyFill="1" applyBorder="1" applyAlignment="1">
      <alignment horizontal="left"/>
    </xf>
    <xf numFmtId="177" fontId="3" fillId="4" borderId="6" xfId="0" applyNumberFormat="1" applyFont="1" applyFill="1" applyBorder="1" applyAlignment="1">
      <alignment horizontal="left"/>
    </xf>
    <xf numFmtId="177" fontId="3" fillId="4" borderId="8" xfId="1" applyNumberFormat="1" applyFont="1" applyFill="1" applyBorder="1" applyAlignment="1">
      <alignment horizontal="left"/>
    </xf>
    <xf numFmtId="177" fontId="0" fillId="2" borderId="2" xfId="0" applyNumberFormat="1" applyFill="1" applyBorder="1" applyAlignment="1">
      <alignment vertical="center"/>
    </xf>
    <xf numFmtId="177" fontId="3" fillId="5" borderId="1" xfId="0" applyNumberFormat="1" applyFont="1" applyFill="1" applyBorder="1" applyAlignment="1">
      <alignment horizontal="center"/>
    </xf>
    <xf numFmtId="177" fontId="3" fillId="6" borderId="1" xfId="0" applyNumberFormat="1" applyFont="1" applyFill="1" applyBorder="1" applyAlignment="1">
      <alignment horizontal="center"/>
    </xf>
    <xf numFmtId="177" fontId="3" fillId="3" borderId="1" xfId="1" applyNumberFormat="1" applyFont="1" applyFill="1" applyBorder="1" applyAlignment="1">
      <alignment horizontal="center"/>
    </xf>
    <xf numFmtId="177" fontId="3" fillId="7" borderId="1" xfId="0" applyNumberFormat="1" applyFont="1" applyFill="1" applyBorder="1" applyAlignment="1">
      <alignment horizontal="center"/>
    </xf>
    <xf numFmtId="177" fontId="3" fillId="8" borderId="1" xfId="0" applyNumberFormat="1" applyFont="1" applyFill="1" applyBorder="1" applyAlignment="1">
      <alignment horizontal="left"/>
    </xf>
    <xf numFmtId="177" fontId="3" fillId="8" borderId="1" xfId="0" applyNumberFormat="1" applyFont="1" applyFill="1" applyBorder="1" applyAlignment="1">
      <alignment horizontal="left"/>
    </xf>
    <xf numFmtId="177" fontId="3" fillId="8" borderId="7" xfId="0" applyNumberFormat="1" applyFont="1" applyFill="1" applyBorder="1" applyAlignment="1">
      <alignment horizontal="left"/>
    </xf>
    <xf numFmtId="177" fontId="3" fillId="8" borderId="6" xfId="0" applyNumberFormat="1" applyFont="1" applyFill="1" applyBorder="1" applyAlignment="1">
      <alignment horizontal="left"/>
    </xf>
    <xf numFmtId="0" fontId="0" fillId="2" borderId="0" xfId="0" applyNumberFormat="1" applyFill="1"/>
    <xf numFmtId="0" fontId="3" fillId="2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9" borderId="0" xfId="0" applyNumberFormat="1" applyFont="1" applyFill="1" applyAlignment="1">
      <alignment horizontal="center"/>
    </xf>
    <xf numFmtId="177" fontId="2" fillId="10" borderId="1" xfId="0" applyNumberFormat="1" applyFont="1" applyFill="1" applyBorder="1" applyAlignment="1">
      <alignment horizontal="center"/>
    </xf>
    <xf numFmtId="177" fontId="0" fillId="2" borderId="10" xfId="0" applyNumberFormat="1" applyFill="1" applyBorder="1"/>
    <xf numFmtId="177" fontId="0" fillId="2" borderId="11" xfId="0" applyNumberFormat="1" applyFill="1" applyBorder="1"/>
    <xf numFmtId="177" fontId="0" fillId="2" borderId="12" xfId="0" applyNumberFormat="1" applyFill="1" applyBorder="1"/>
    <xf numFmtId="177" fontId="3" fillId="6" borderId="9" xfId="0" applyNumberFormat="1" applyFont="1" applyFill="1" applyBorder="1" applyAlignment="1">
      <alignment horizontal="center"/>
    </xf>
    <xf numFmtId="177" fontId="3" fillId="6" borderId="9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C79"/>
      <color rgb="FF00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542928</xdr:colOff>
      <xdr:row>8</xdr:row>
      <xdr:rowOff>80963</xdr:rowOff>
    </xdr:from>
    <xdr:to>
      <xdr:col>7</xdr:col>
      <xdr:colOff>104778</xdr:colOff>
      <xdr:row>27</xdr:row>
      <xdr:rowOff>0</xdr:rowOff>
    </xdr:to>
    <xdr:sp macro="" textlink="">
      <xdr:nvSpPr>
        <xdr:cNvPr id="22" name="Arrow: U-Turn 21">
          <a:extLst>
            <a:ext uri="{FF2B5EF4-FFF2-40B4-BE49-F238E27FC236}">
              <a16:creationId xmlns:a16="http://schemas.microsoft.com/office/drawing/2014/main" id="{0656257E-AE89-4F7E-9864-403D640A6AA6}"/>
            </a:ext>
          </a:extLst>
        </xdr:cNvPr>
        <xdr:cNvSpPr/>
      </xdr:nvSpPr>
      <xdr:spPr>
        <a:xfrm rot="16200000">
          <a:off x="2726534" y="2726532"/>
          <a:ext cx="3024187" cy="323850"/>
        </a:xfrm>
        <a:prstGeom prst="uturnArrow">
          <a:avLst>
            <a:gd name="adj1" fmla="val 25000"/>
            <a:gd name="adj2" fmla="val 25000"/>
            <a:gd name="adj3" fmla="val 25000"/>
            <a:gd name="adj4" fmla="val 30563"/>
            <a:gd name="adj5" fmla="val 7500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</xdr:colOff>
      <xdr:row>0</xdr:row>
      <xdr:rowOff>0</xdr:rowOff>
    </xdr:from>
    <xdr:to>
      <xdr:col>8</xdr:col>
      <xdr:colOff>19050</xdr:colOff>
      <xdr:row>1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9CF944C-1A50-4861-8F95-2E4E914BD860}"/>
            </a:ext>
          </a:extLst>
        </xdr:cNvPr>
        <xdr:cNvSpPr txBox="1"/>
      </xdr:nvSpPr>
      <xdr:spPr>
        <a:xfrm>
          <a:off x="1114425" y="0"/>
          <a:ext cx="3971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Forward</a:t>
          </a:r>
        </a:p>
      </xdr:txBody>
    </xdr:sp>
    <xdr:clientData/>
  </xdr:twoCellAnchor>
  <xdr:twoCellAnchor>
    <xdr:from>
      <xdr:col>8</xdr:col>
      <xdr:colOff>333375</xdr:colOff>
      <xdr:row>0</xdr:row>
      <xdr:rowOff>0</xdr:rowOff>
    </xdr:from>
    <xdr:to>
      <xdr:col>13</xdr:col>
      <xdr:colOff>714375</xdr:colOff>
      <xdr:row>1</xdr:row>
      <xdr:rowOff>114300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D41C89C-072E-4F39-B098-4D237DF0DD63}"/>
            </a:ext>
          </a:extLst>
        </xdr:cNvPr>
        <xdr:cNvSpPr txBox="1"/>
      </xdr:nvSpPr>
      <xdr:spPr>
        <a:xfrm>
          <a:off x="5400675" y="0"/>
          <a:ext cx="34766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Backward</a:t>
          </a:r>
        </a:p>
      </xdr:txBody>
    </xdr:sp>
    <xdr:clientData/>
  </xdr:twoCellAnchor>
  <xdr:twoCellAnchor>
    <xdr:from>
      <xdr:col>15</xdr:col>
      <xdr:colOff>1</xdr:colOff>
      <xdr:row>0</xdr:row>
      <xdr:rowOff>0</xdr:rowOff>
    </xdr:from>
    <xdr:to>
      <xdr:col>17</xdr:col>
      <xdr:colOff>704850</xdr:colOff>
      <xdr:row>1</xdr:row>
      <xdr:rowOff>114300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26FDBB6-D3AB-44EE-84E6-3DB1C62C2734}"/>
            </a:ext>
          </a:extLst>
        </xdr:cNvPr>
        <xdr:cNvSpPr txBox="1"/>
      </xdr:nvSpPr>
      <xdr:spPr>
        <a:xfrm>
          <a:off x="9248776" y="0"/>
          <a:ext cx="219074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Param</a:t>
          </a:r>
          <a:r>
            <a:rPr lang="en-US" sz="1100" b="1" baseline="0">
              <a:solidFill>
                <a:srgbClr val="002060"/>
              </a:solidFill>
            </a:rPr>
            <a:t> Update</a:t>
          </a:r>
          <a:endParaRPr lang="en-US" sz="1100" b="1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38100</xdr:colOff>
      <xdr:row>11</xdr:row>
      <xdr:rowOff>161924</xdr:rowOff>
    </xdr:from>
    <xdr:to>
      <xdr:col>0</xdr:col>
      <xdr:colOff>561975</xdr:colOff>
      <xdr:row>40</xdr:row>
      <xdr:rowOff>152399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4575880F-3F93-4DBA-8F13-F513ECEEC0C8}"/>
            </a:ext>
          </a:extLst>
        </xdr:cNvPr>
        <xdr:cNvSpPr/>
      </xdr:nvSpPr>
      <xdr:spPr>
        <a:xfrm rot="16200000">
          <a:off x="-2057400" y="4038599"/>
          <a:ext cx="4714875" cy="523875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rgbClr val="002060"/>
              </a:solidFill>
            </a:rPr>
            <a:t>SEQUENCE ORDER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18</xdr:col>
      <xdr:colOff>228600</xdr:colOff>
      <xdr:row>12</xdr:row>
      <xdr:rowOff>28575</xdr:rowOff>
    </xdr:from>
    <xdr:to>
      <xdr:col>19</xdr:col>
      <xdr:colOff>142875</xdr:colOff>
      <xdr:row>41</xdr:row>
      <xdr:rowOff>19050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81AECA76-339A-4676-8C53-9F41D2B3C3EA}"/>
            </a:ext>
          </a:extLst>
        </xdr:cNvPr>
        <xdr:cNvSpPr/>
      </xdr:nvSpPr>
      <xdr:spPr>
        <a:xfrm rot="5400000">
          <a:off x="9601200" y="4067175"/>
          <a:ext cx="4714875" cy="523875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rgbClr val="002060"/>
              </a:solidFill>
            </a:rPr>
            <a:t>UPDATE ORDER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7</xdr:col>
      <xdr:colOff>762000</xdr:colOff>
      <xdr:row>26</xdr:row>
      <xdr:rowOff>47625</xdr:rowOff>
    </xdr:from>
    <xdr:to>
      <xdr:col>8</xdr:col>
      <xdr:colOff>295275</xdr:colOff>
      <xdr:row>40</xdr:row>
      <xdr:rowOff>47625</xdr:rowOff>
    </xdr:to>
    <xdr:sp macro="" textlink="">
      <xdr:nvSpPr>
        <xdr:cNvPr id="23" name="Arrow: U-Turn 22">
          <a:extLst>
            <a:ext uri="{FF2B5EF4-FFF2-40B4-BE49-F238E27FC236}">
              <a16:creationId xmlns:a16="http://schemas.microsoft.com/office/drawing/2014/main" id="{73ABA9A7-435B-4D94-BC5D-9496841FA884}"/>
            </a:ext>
          </a:extLst>
        </xdr:cNvPr>
        <xdr:cNvSpPr/>
      </xdr:nvSpPr>
      <xdr:spPr>
        <a:xfrm rot="5400000" flipH="1">
          <a:off x="4076700" y="5267325"/>
          <a:ext cx="2266950" cy="304800"/>
        </a:xfrm>
        <a:prstGeom prst="uturnArrow">
          <a:avLst>
            <a:gd name="adj1" fmla="val 25000"/>
            <a:gd name="adj2" fmla="val 25000"/>
            <a:gd name="adj3" fmla="val 0"/>
            <a:gd name="adj4" fmla="val 43750"/>
            <a:gd name="adj5" fmla="val 7500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638175</xdr:colOff>
      <xdr:row>25</xdr:row>
      <xdr:rowOff>114300</xdr:rowOff>
    </xdr:from>
    <xdr:to>
      <xdr:col>8</xdr:col>
      <xdr:colOff>228599</xdr:colOff>
      <xdr:row>27</xdr:row>
      <xdr:rowOff>123824</xdr:rowOff>
    </xdr:to>
    <xdr:sp macro="" textlink="">
      <xdr:nvSpPr>
        <xdr:cNvPr id="24" name="Minus Sign 23">
          <a:extLst>
            <a:ext uri="{FF2B5EF4-FFF2-40B4-BE49-F238E27FC236}">
              <a16:creationId xmlns:a16="http://schemas.microsoft.com/office/drawing/2014/main" id="{C170FB8B-4531-4844-89DF-BC0EDEE5A4B5}"/>
            </a:ext>
          </a:extLst>
        </xdr:cNvPr>
        <xdr:cNvSpPr/>
      </xdr:nvSpPr>
      <xdr:spPr>
        <a:xfrm>
          <a:off x="4171950" y="4191000"/>
          <a:ext cx="1123949" cy="333374"/>
        </a:xfrm>
        <a:prstGeom prst="mathMinu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1D71-B72B-445D-85E2-68A5ECEB0EC8}">
  <dimension ref="B1:R53"/>
  <sheetViews>
    <sheetView tabSelected="1" topLeftCell="A2" zoomScaleNormal="100" workbookViewId="0">
      <selection activeCell="F9" sqref="F9"/>
    </sheetView>
  </sheetViews>
  <sheetFormatPr defaultRowHeight="12.75" x14ac:dyDescent="0.2"/>
  <cols>
    <col min="1" max="1" width="9.140625" style="3"/>
    <col min="2" max="2" width="3.7109375" style="29" customWidth="1"/>
    <col min="3" max="3" width="3.7109375" style="3" customWidth="1"/>
    <col min="4" max="6" width="12.140625" style="2" bestFit="1" customWidth="1"/>
    <col min="7" max="7" width="11.42578125" style="2" customWidth="1"/>
    <col min="8" max="8" width="11.5703125" style="2" bestFit="1" customWidth="1"/>
    <col min="9" max="9" width="5.85546875" style="2" customWidth="1"/>
    <col min="10" max="10" width="12.140625" style="2" bestFit="1" customWidth="1"/>
    <col min="11" max="11" width="5.140625" style="3" customWidth="1"/>
    <col min="12" max="12" width="12.28515625" style="3" bestFit="1" customWidth="1"/>
    <col min="13" max="14" width="11" style="3" bestFit="1" customWidth="1"/>
    <col min="15" max="15" width="5.28515625" style="3" customWidth="1"/>
    <col min="16" max="17" width="11.140625" style="3" bestFit="1" customWidth="1"/>
    <col min="18" max="18" width="11" style="3" bestFit="1" customWidth="1"/>
    <col min="19" max="16384" width="9.140625" style="3"/>
  </cols>
  <sheetData>
    <row r="1" spans="2:18" x14ac:dyDescent="0.2">
      <c r="B1" s="33" t="str">
        <f>"t"</f>
        <v>t</v>
      </c>
    </row>
    <row r="3" spans="2:18" x14ac:dyDescent="0.2">
      <c r="B3" s="30">
        <v>1</v>
      </c>
      <c r="C3" s="7"/>
      <c r="D3" s="14" t="s">
        <v>0</v>
      </c>
      <c r="E3" s="19"/>
      <c r="F3" s="15"/>
      <c r="H3" s="21" t="s">
        <v>19</v>
      </c>
      <c r="J3" s="21" t="s">
        <v>20</v>
      </c>
      <c r="L3" s="25" t="s">
        <v>21</v>
      </c>
      <c r="M3" s="25"/>
      <c r="N3" s="25"/>
      <c r="P3" s="14" t="s">
        <v>0</v>
      </c>
      <c r="Q3" s="19"/>
      <c r="R3" s="15"/>
    </row>
    <row r="4" spans="2:18" x14ac:dyDescent="0.2">
      <c r="B4" s="31"/>
      <c r="C4" s="12"/>
      <c r="D4" s="1">
        <v>0.578129</v>
      </c>
      <c r="E4" s="1">
        <v>2.5699369999999999</v>
      </c>
      <c r="F4" s="1">
        <v>-2.19857E-2</v>
      </c>
      <c r="G4" s="20"/>
      <c r="H4" s="4">
        <v>1</v>
      </c>
      <c r="J4" s="1">
        <v>1</v>
      </c>
      <c r="L4" s="6">
        <f t="array" ref="L4:N5">MMULT(J13:J14,TRANSPOSE(H4:H6))</f>
        <v>-0.18096041269370361</v>
      </c>
      <c r="M4" s="6">
        <v>0</v>
      </c>
      <c r="N4" s="6">
        <v>0</v>
      </c>
      <c r="P4" s="1">
        <f t="array" ref="P4:R5">D4:F5+L4:N5</f>
        <v>0.39716858730629639</v>
      </c>
      <c r="Q4" s="1">
        <v>2.5699369999999999</v>
      </c>
      <c r="R4" s="1">
        <v>-2.19857E-2</v>
      </c>
    </row>
    <row r="5" spans="2:18" x14ac:dyDescent="0.2">
      <c r="B5" s="31"/>
      <c r="C5" s="12"/>
      <c r="D5" s="1">
        <v>-2.4695900000000002</v>
      </c>
      <c r="E5" s="1">
        <v>2.7262000000000002E-2</v>
      </c>
      <c r="F5" s="1">
        <v>2.4496144000000002</v>
      </c>
      <c r="G5" s="20"/>
      <c r="H5" s="4">
        <v>0</v>
      </c>
      <c r="J5" s="1">
        <v>0</v>
      </c>
      <c r="L5" s="6">
        <v>-1.3096537009500268E-3</v>
      </c>
      <c r="M5" s="6">
        <v>0</v>
      </c>
      <c r="N5" s="6">
        <v>0</v>
      </c>
      <c r="P5" s="1">
        <v>-2.47089965370095</v>
      </c>
      <c r="Q5" s="1">
        <v>2.7262000000000002E-2</v>
      </c>
      <c r="R5" s="1">
        <v>2.4496144000000002</v>
      </c>
    </row>
    <row r="6" spans="2:18" x14ac:dyDescent="0.2">
      <c r="B6" s="31"/>
      <c r="C6" s="7"/>
      <c r="G6" s="20"/>
      <c r="H6" s="4">
        <v>0</v>
      </c>
      <c r="J6" s="1">
        <v>0</v>
      </c>
      <c r="P6" s="2"/>
      <c r="Q6" s="2"/>
      <c r="R6" s="2"/>
    </row>
    <row r="7" spans="2:18" x14ac:dyDescent="0.2">
      <c r="B7" s="31"/>
      <c r="C7" s="7"/>
      <c r="G7" s="11"/>
      <c r="H7" s="8"/>
      <c r="J7" s="8"/>
      <c r="P7" s="2"/>
      <c r="Q7" s="2"/>
      <c r="R7" s="2"/>
    </row>
    <row r="8" spans="2:18" x14ac:dyDescent="0.2">
      <c r="B8" s="31"/>
      <c r="C8" s="7"/>
      <c r="D8" s="17" t="s">
        <v>1</v>
      </c>
      <c r="E8" s="18"/>
      <c r="G8" s="3"/>
      <c r="H8" s="34" t="s">
        <v>5</v>
      </c>
      <c r="J8" s="3"/>
      <c r="L8" s="27" t="s">
        <v>22</v>
      </c>
      <c r="M8" s="28"/>
      <c r="P8" s="17" t="s">
        <v>1</v>
      </c>
      <c r="Q8" s="18"/>
      <c r="R8" s="2"/>
    </row>
    <row r="9" spans="2:18" x14ac:dyDescent="0.2">
      <c r="B9" s="31"/>
      <c r="C9" s="12"/>
      <c r="D9" s="1">
        <v>-1.3996</v>
      </c>
      <c r="E9" s="1">
        <v>0.96174499999999996</v>
      </c>
      <c r="G9" s="11"/>
      <c r="H9" s="1">
        <f t="array" ref="H9:H10">H40:H41</f>
        <v>0.99599188765906921</v>
      </c>
      <c r="J9" s="3"/>
      <c r="L9" s="1">
        <f t="array" ref="L9:M10">MMULT(J13:J14,TRANSPOSE(H9:H10))</f>
        <v>-0.18023510303036605</v>
      </c>
      <c r="M9" s="1">
        <v>0.17390158509455064</v>
      </c>
      <c r="P9" s="1">
        <f t="array" ref="P9:Q10">D9:E10+L9:M10</f>
        <v>-1.5798351030303661</v>
      </c>
      <c r="Q9" s="1">
        <v>1.1356465850945505</v>
      </c>
      <c r="R9" s="2"/>
    </row>
    <row r="10" spans="2:18" x14ac:dyDescent="0.2">
      <c r="B10" s="31"/>
      <c r="C10" s="12"/>
      <c r="D10" s="1">
        <v>0.364566</v>
      </c>
      <c r="E10" s="1">
        <v>-0.47706399999999999</v>
      </c>
      <c r="G10" s="11"/>
      <c r="H10" s="1">
        <v>-0.96099242097164728</v>
      </c>
      <c r="J10" s="3"/>
      <c r="L10" s="1">
        <v>-1.3044044617889032E-3</v>
      </c>
      <c r="M10" s="1">
        <v>1.258567280710444E-3</v>
      </c>
      <c r="P10" s="1">
        <v>0.36326159553821108</v>
      </c>
      <c r="Q10" s="1">
        <v>-0.47580543271928954</v>
      </c>
      <c r="R10" s="2"/>
    </row>
    <row r="11" spans="2:18" x14ac:dyDescent="0.2">
      <c r="B11" s="31"/>
      <c r="C11" s="7"/>
      <c r="D11" s="3"/>
      <c r="E11" s="3"/>
      <c r="J11" s="3"/>
      <c r="R11" s="2"/>
    </row>
    <row r="12" spans="2:18" x14ac:dyDescent="0.2">
      <c r="B12" s="31"/>
      <c r="C12" s="7"/>
      <c r="D12" s="16" t="s">
        <v>2</v>
      </c>
      <c r="E12" s="3"/>
      <c r="H12" s="22" t="s">
        <v>31</v>
      </c>
      <c r="J12" s="24" t="s">
        <v>28</v>
      </c>
      <c r="K12" s="7"/>
      <c r="L12" s="26" t="s">
        <v>23</v>
      </c>
      <c r="P12" s="16" t="s">
        <v>2</v>
      </c>
      <c r="R12" s="2"/>
    </row>
    <row r="13" spans="2:18" x14ac:dyDescent="0.2">
      <c r="B13" s="31"/>
      <c r="C13" s="12"/>
      <c r="D13" s="1">
        <v>0.53535100000000002</v>
      </c>
      <c r="H13" s="1">
        <f t="array" ref="H13:H14">TANH(MMULT(D4:F5,H4:H6)+MMULT(D9:E10,H9:H10)+D13:D14)</f>
        <v>-0.83509467075267463</v>
      </c>
      <c r="J13" s="6">
        <f>(1-H13*H13)*J17</f>
        <v>-0.18096041269370361</v>
      </c>
      <c r="K13" s="7"/>
      <c r="L13" s="6">
        <f>J13</f>
        <v>-0.18096041269370361</v>
      </c>
      <c r="P13" s="1">
        <f t="array" ref="P13:P14">D13:D14+L13:L14</f>
        <v>0.35439058730629641</v>
      </c>
      <c r="Q13" s="2"/>
      <c r="R13" s="2"/>
    </row>
    <row r="14" spans="2:18" x14ac:dyDescent="0.2">
      <c r="B14" s="31"/>
      <c r="C14" s="12"/>
      <c r="D14" s="1">
        <v>-1.9859869999999999</v>
      </c>
      <c r="H14" s="6">
        <v>-0.99860600941982702</v>
      </c>
      <c r="J14" s="6">
        <f>(1-H14*H14)*J18</f>
        <v>-1.3096537009500268E-3</v>
      </c>
      <c r="K14" s="7"/>
      <c r="L14" s="6">
        <f>J14</f>
        <v>-1.3096537009500268E-3</v>
      </c>
      <c r="P14" s="1">
        <v>-1.98729665370095</v>
      </c>
      <c r="Q14" s="2"/>
      <c r="R14" s="2"/>
    </row>
    <row r="15" spans="2:18" x14ac:dyDescent="0.2">
      <c r="B15" s="31"/>
      <c r="C15" s="9"/>
      <c r="D15" s="8"/>
      <c r="J15" s="7"/>
      <c r="P15" s="8"/>
      <c r="Q15" s="2"/>
      <c r="R15" s="2"/>
    </row>
    <row r="16" spans="2:18" x14ac:dyDescent="0.2">
      <c r="B16" s="31"/>
      <c r="C16" s="7"/>
      <c r="D16" s="14" t="s">
        <v>3</v>
      </c>
      <c r="E16" s="15"/>
      <c r="J16" s="24" t="s">
        <v>27</v>
      </c>
      <c r="L16" s="25" t="s">
        <v>24</v>
      </c>
      <c r="M16" s="25"/>
      <c r="P16" s="14" t="s">
        <v>3</v>
      </c>
      <c r="Q16" s="15"/>
      <c r="R16" s="2"/>
    </row>
    <row r="17" spans="2:18" x14ac:dyDescent="0.2">
      <c r="B17" s="31"/>
      <c r="C17" s="12"/>
      <c r="D17" s="1">
        <v>-0.65861599999999998</v>
      </c>
      <c r="E17" s="1">
        <v>0.76469200000000004</v>
      </c>
      <c r="J17" s="6">
        <f t="array" ref="J17:J18">MMULT(TRANSPOSE(D17:E19),J22:J24)</f>
        <v>-0.59798516919260014</v>
      </c>
      <c r="L17" s="6">
        <f t="array" ref="L17:M19">MMULT(J22:J24,TRANSPOSE(H13:H14))</f>
        <v>0.7047131058152788</v>
      </c>
      <c r="M17" s="6">
        <v>0.84269576496012377</v>
      </c>
      <c r="P17" s="1">
        <f t="array" ref="P17:Q19">D17:E19+L17:M19</f>
        <v>4.6097105815278816E-2</v>
      </c>
      <c r="Q17" s="1">
        <v>1.6073877649601238</v>
      </c>
      <c r="R17" s="2"/>
    </row>
    <row r="18" spans="2:18" x14ac:dyDescent="0.2">
      <c r="B18" s="31"/>
      <c r="C18" s="12"/>
      <c r="D18" s="1">
        <v>-1.7789986</v>
      </c>
      <c r="E18" s="1">
        <v>0.38803599999999999</v>
      </c>
      <c r="J18" s="6">
        <v>-0.47007748069764693</v>
      </c>
      <c r="L18" s="6">
        <v>-0.5286458568214939</v>
      </c>
      <c r="M18" s="6">
        <v>-0.6321545903304957</v>
      </c>
      <c r="P18" s="1">
        <v>-2.3076444568214938</v>
      </c>
      <c r="Q18" s="1">
        <v>-0.24411859033049571</v>
      </c>
      <c r="R18" s="2"/>
    </row>
    <row r="19" spans="2:18" x14ac:dyDescent="0.2">
      <c r="B19" s="31"/>
      <c r="C19" s="12"/>
      <c r="D19" s="1">
        <v>-0.130912</v>
      </c>
      <c r="E19" s="1">
        <v>-0.33398800000000001</v>
      </c>
      <c r="L19" s="6">
        <v>-0.17606724899378492</v>
      </c>
      <c r="M19" s="6">
        <v>-0.21054117462962807</v>
      </c>
      <c r="P19" s="1">
        <v>-0.30697924899378493</v>
      </c>
      <c r="Q19" s="1">
        <v>-0.54452917462962813</v>
      </c>
      <c r="R19" s="2"/>
    </row>
    <row r="20" spans="2:18" ht="13.5" thickBot="1" x14ac:dyDescent="0.25">
      <c r="B20" s="31"/>
      <c r="C20" s="9"/>
      <c r="D20" s="8"/>
      <c r="E20" s="8"/>
      <c r="L20" s="7"/>
      <c r="M20" s="7"/>
      <c r="P20" s="7"/>
      <c r="Q20" s="7"/>
    </row>
    <row r="21" spans="2:18" ht="13.5" thickBot="1" x14ac:dyDescent="0.25">
      <c r="B21" s="31"/>
      <c r="C21" s="7"/>
      <c r="D21" s="13" t="s">
        <v>4</v>
      </c>
      <c r="F21" s="23" t="s">
        <v>30</v>
      </c>
      <c r="H21" s="39" t="s">
        <v>29</v>
      </c>
      <c r="I21" s="3"/>
      <c r="J21" s="24" t="s">
        <v>26</v>
      </c>
      <c r="L21" s="26" t="s">
        <v>25</v>
      </c>
      <c r="P21" s="13" t="s">
        <v>4</v>
      </c>
    </row>
    <row r="22" spans="2:18" x14ac:dyDescent="0.2">
      <c r="B22" s="31"/>
      <c r="D22" s="1">
        <v>-0.52841700000000003</v>
      </c>
      <c r="F22" s="1">
        <f t="array" ref="F22:F24">EXP(MMULT(D17:E19,H13:H14)+D22:D24)</f>
        <v>0.47614334987806589</v>
      </c>
      <c r="H22" s="37">
        <f>F22/$F$25</f>
        <v>0.15612788526105942</v>
      </c>
      <c r="I22" s="3"/>
      <c r="J22" s="6">
        <f>H22-J4</f>
        <v>-0.84387211473894053</v>
      </c>
      <c r="L22" s="6">
        <f>J22</f>
        <v>-0.84387211473894053</v>
      </c>
      <c r="P22" s="1">
        <f t="array" ref="P22:P24">D22:D24+L22:L24</f>
        <v>-1.3722891147389404</v>
      </c>
    </row>
    <row r="23" spans="2:18" x14ac:dyDescent="0.2">
      <c r="B23" s="31"/>
      <c r="D23" s="1">
        <v>-0.44031999999999999</v>
      </c>
      <c r="F23" s="1">
        <v>1.9305736151196571</v>
      </c>
      <c r="H23" s="35">
        <f>F23/$F$25</f>
        <v>0.63303703799836608</v>
      </c>
      <c r="I23" s="3"/>
      <c r="J23" s="6">
        <f>H23-J5</f>
        <v>0.63303703799836608</v>
      </c>
      <c r="L23" s="6">
        <f t="shared" ref="L23:L24" si="0">J23</f>
        <v>0.63303703799836608</v>
      </c>
      <c r="P23" s="1">
        <v>0.19271703799836609</v>
      </c>
    </row>
    <row r="24" spans="2:18" ht="13.5" thickBot="1" x14ac:dyDescent="0.25">
      <c r="B24" s="32"/>
      <c r="D24" s="1">
        <v>-0.88448190000000004</v>
      </c>
      <c r="F24" s="1">
        <v>0.64298392015749917</v>
      </c>
      <c r="H24" s="36">
        <f>F24/$F$25</f>
        <v>0.21083507674057447</v>
      </c>
      <c r="I24" s="7"/>
      <c r="J24" s="6">
        <f>H24-J6</f>
        <v>0.21083507674057447</v>
      </c>
      <c r="L24" s="6">
        <f t="shared" si="0"/>
        <v>0.21083507674057447</v>
      </c>
      <c r="P24" s="1">
        <v>-0.6736468232594256</v>
      </c>
    </row>
    <row r="25" spans="2:18" x14ac:dyDescent="0.2">
      <c r="C25" s="11"/>
      <c r="D25" s="3"/>
      <c r="F25" s="5">
        <f>SUM(F22:F24)</f>
        <v>3.0497008851552221</v>
      </c>
      <c r="J25" s="3"/>
      <c r="K25" s="10"/>
    </row>
    <row r="26" spans="2:18" x14ac:dyDescent="0.2">
      <c r="C26" s="11"/>
      <c r="D26" s="3"/>
    </row>
    <row r="27" spans="2:18" x14ac:dyDescent="0.2">
      <c r="C27" s="11"/>
      <c r="D27" s="3"/>
    </row>
    <row r="30" spans="2:18" x14ac:dyDescent="0.2">
      <c r="B30" s="30">
        <v>0</v>
      </c>
      <c r="C30" s="7"/>
      <c r="D30" s="14" t="s">
        <v>0</v>
      </c>
      <c r="E30" s="19"/>
      <c r="F30" s="15"/>
      <c r="H30" s="21" t="s">
        <v>8</v>
      </c>
      <c r="J30" s="21" t="s">
        <v>7</v>
      </c>
      <c r="L30" s="25" t="s">
        <v>13</v>
      </c>
      <c r="M30" s="25"/>
      <c r="N30" s="25"/>
      <c r="P30" s="14" t="s">
        <v>0</v>
      </c>
      <c r="Q30" s="19"/>
      <c r="R30" s="15"/>
    </row>
    <row r="31" spans="2:18" x14ac:dyDescent="0.2">
      <c r="B31" s="31"/>
      <c r="C31" s="12"/>
      <c r="D31" s="1">
        <v>0.578129</v>
      </c>
      <c r="E31" s="1">
        <v>2.5699369999999999</v>
      </c>
      <c r="F31" s="1">
        <v>-2.19857E-2</v>
      </c>
      <c r="G31" s="20"/>
      <c r="H31" s="4">
        <v>0</v>
      </c>
      <c r="J31" s="1">
        <v>1</v>
      </c>
      <c r="L31" s="6">
        <f t="array" ref="L31:N32">MMULT(J40:J41,TRANSPOSE(H31:H33))</f>
        <v>0</v>
      </c>
      <c r="M31" s="6">
        <v>4.4921457067784477E-3</v>
      </c>
      <c r="N31" s="6">
        <v>0</v>
      </c>
      <c r="P31" s="1">
        <f t="array" ref="P31:R32">P4:R5+L31:N32</f>
        <v>0.39716858730629639</v>
      </c>
      <c r="Q31" s="1">
        <v>2.5744291457067785</v>
      </c>
      <c r="R31" s="1">
        <v>-2.19857E-2</v>
      </c>
    </row>
    <row r="32" spans="2:18" x14ac:dyDescent="0.2">
      <c r="B32" s="31"/>
      <c r="C32" s="12"/>
      <c r="D32" s="1">
        <v>-2.4695900000000002</v>
      </c>
      <c r="E32" s="1">
        <v>2.7262000000000002E-2</v>
      </c>
      <c r="F32" s="1">
        <v>2.4496144000000002</v>
      </c>
      <c r="G32" s="20"/>
      <c r="H32" s="4">
        <v>1</v>
      </c>
      <c r="J32" s="1">
        <v>0</v>
      </c>
      <c r="L32" s="6">
        <v>0</v>
      </c>
      <c r="M32" s="6">
        <v>-5.9131621106646E-2</v>
      </c>
      <c r="N32" s="6">
        <v>0</v>
      </c>
      <c r="P32" s="1">
        <v>-2.47089965370095</v>
      </c>
      <c r="Q32" s="1">
        <v>-3.1869621106645998E-2</v>
      </c>
      <c r="R32" s="1">
        <v>2.4496144000000002</v>
      </c>
    </row>
    <row r="33" spans="2:18" x14ac:dyDescent="0.2">
      <c r="B33" s="31"/>
      <c r="C33" s="7"/>
      <c r="G33" s="20"/>
      <c r="H33" s="4">
        <v>0</v>
      </c>
      <c r="J33" s="1">
        <v>0</v>
      </c>
      <c r="P33" s="2"/>
      <c r="Q33" s="2"/>
      <c r="R33" s="2"/>
    </row>
    <row r="34" spans="2:18" x14ac:dyDescent="0.2">
      <c r="B34" s="31"/>
      <c r="C34" s="7"/>
      <c r="G34" s="11"/>
      <c r="H34" s="8"/>
      <c r="J34" s="8"/>
      <c r="P34" s="2"/>
      <c r="Q34" s="2"/>
      <c r="R34" s="2"/>
    </row>
    <row r="35" spans="2:18" x14ac:dyDescent="0.2">
      <c r="B35" s="31"/>
      <c r="C35" s="7"/>
      <c r="D35" s="17" t="s">
        <v>1</v>
      </c>
      <c r="E35" s="18"/>
      <c r="G35" s="3"/>
      <c r="H35" s="21" t="s">
        <v>15</v>
      </c>
      <c r="J35" s="3"/>
      <c r="L35" s="27" t="s">
        <v>18</v>
      </c>
      <c r="M35" s="28"/>
      <c r="P35" s="17" t="s">
        <v>1</v>
      </c>
      <c r="Q35" s="18"/>
      <c r="R35" s="2"/>
    </row>
    <row r="36" spans="2:18" x14ac:dyDescent="0.2">
      <c r="B36" s="31"/>
      <c r="C36" s="12"/>
      <c r="D36" s="1">
        <v>-1.3996</v>
      </c>
      <c r="E36" s="1">
        <v>0.96174499999999996</v>
      </c>
      <c r="G36" s="11"/>
      <c r="H36" s="1">
        <v>0</v>
      </c>
      <c r="J36" s="3"/>
      <c r="L36" s="1">
        <f t="array" ref="L36:M37">MMULT(J40:J41,TRANSPOSE(H36:H37))</f>
        <v>0</v>
      </c>
      <c r="M36" s="1">
        <v>0</v>
      </c>
      <c r="P36" s="1">
        <f t="array" ref="P36:Q37">P9:Q10+L36:M37</f>
        <v>-1.5798351030303661</v>
      </c>
      <c r="Q36" s="1">
        <v>1.1356465850945505</v>
      </c>
      <c r="R36" s="2"/>
    </row>
    <row r="37" spans="2:18" x14ac:dyDescent="0.2">
      <c r="B37" s="31"/>
      <c r="C37" s="12"/>
      <c r="D37" s="1">
        <v>0.364566</v>
      </c>
      <c r="E37" s="1">
        <v>-0.47706399999999999</v>
      </c>
      <c r="G37" s="11"/>
      <c r="H37" s="1">
        <v>0</v>
      </c>
      <c r="J37" s="3"/>
      <c r="L37" s="1">
        <v>0</v>
      </c>
      <c r="M37" s="1">
        <v>0</v>
      </c>
      <c r="P37" s="1">
        <v>0.36326159553821108</v>
      </c>
      <c r="Q37" s="1">
        <v>-0.47580543271928954</v>
      </c>
      <c r="R37" s="2"/>
    </row>
    <row r="38" spans="2:18" x14ac:dyDescent="0.2">
      <c r="B38" s="31"/>
      <c r="C38" s="7"/>
      <c r="D38" s="3"/>
      <c r="E38" s="3"/>
      <c r="J38" s="3"/>
      <c r="R38" s="2"/>
    </row>
    <row r="39" spans="2:18" x14ac:dyDescent="0.2">
      <c r="B39" s="31"/>
      <c r="C39" s="7"/>
      <c r="D39" s="16" t="s">
        <v>2</v>
      </c>
      <c r="E39" s="3"/>
      <c r="H39" s="22" t="s">
        <v>5</v>
      </c>
      <c r="J39" s="24" t="s">
        <v>11</v>
      </c>
      <c r="K39" s="7"/>
      <c r="L39" s="26" t="s">
        <v>16</v>
      </c>
      <c r="P39" s="16" t="s">
        <v>2</v>
      </c>
      <c r="R39" s="2"/>
    </row>
    <row r="40" spans="2:18" x14ac:dyDescent="0.2">
      <c r="B40" s="31"/>
      <c r="C40" s="12"/>
      <c r="D40" s="1">
        <v>0.53535100000000002</v>
      </c>
      <c r="H40" s="1">
        <f t="array" ref="H40:H41">TANH(MMULT(D31:F32,H31:H33)+MMULT(D36:E37,H36:H37)+D40:D41)</f>
        <v>0.99599188765906921</v>
      </c>
      <c r="J40" s="6">
        <f>(1-H40*H40)*J44</f>
        <v>4.4921457067784477E-3</v>
      </c>
      <c r="K40" s="7"/>
      <c r="L40" s="6">
        <f>J40</f>
        <v>4.4921457067784477E-3</v>
      </c>
      <c r="P40" s="1">
        <f t="array" ref="P40:P41">P13:P14+L40:L41</f>
        <v>0.35888273301307488</v>
      </c>
      <c r="Q40" s="2"/>
      <c r="R40" s="2"/>
    </row>
    <row r="41" spans="2:18" x14ac:dyDescent="0.2">
      <c r="B41" s="31"/>
      <c r="C41" s="12"/>
      <c r="D41" s="1">
        <v>-1.9859869999999999</v>
      </c>
      <c r="H41" s="6">
        <v>-0.96099242097164728</v>
      </c>
      <c r="J41" s="6">
        <f>(1-H41*H41)*J45</f>
        <v>-5.9131621106646E-2</v>
      </c>
      <c r="K41" s="7"/>
      <c r="L41" s="6">
        <f>J41</f>
        <v>-5.9131621106646E-2</v>
      </c>
      <c r="P41" s="1">
        <v>-2.0464282748075959</v>
      </c>
      <c r="Q41" s="2"/>
      <c r="R41" s="2"/>
    </row>
    <row r="42" spans="2:18" x14ac:dyDescent="0.2">
      <c r="B42" s="31"/>
      <c r="C42" s="9"/>
      <c r="D42" s="8"/>
      <c r="J42" s="7"/>
      <c r="P42" s="8"/>
      <c r="Q42" s="2"/>
      <c r="R42" s="2"/>
    </row>
    <row r="43" spans="2:18" x14ac:dyDescent="0.2">
      <c r="B43" s="31"/>
      <c r="C43" s="7"/>
      <c r="D43" s="14" t="s">
        <v>3</v>
      </c>
      <c r="E43" s="15"/>
      <c r="J43" s="24" t="s">
        <v>10</v>
      </c>
      <c r="L43" s="25" t="s">
        <v>12</v>
      </c>
      <c r="M43" s="25"/>
      <c r="P43" s="14" t="s">
        <v>3</v>
      </c>
      <c r="Q43" s="15"/>
      <c r="R43" s="2"/>
    </row>
    <row r="44" spans="2:18" x14ac:dyDescent="0.2">
      <c r="B44" s="31"/>
      <c r="C44" s="12"/>
      <c r="D44" s="1">
        <v>-0.65861599999999998</v>
      </c>
      <c r="E44" s="1">
        <v>0.76469200000000004</v>
      </c>
      <c r="J44" s="6">
        <f t="array" ref="J44:J45">MMULT(TRANSPOSE(D44:E46),J49:J51)</f>
        <v>0.56150700304781143</v>
      </c>
      <c r="L44" s="6">
        <f t="array" ref="L44:M46">MMULT(J49:J51,TRANSPOSE(H40:H41))</f>
        <v>-0.94807638071541034</v>
      </c>
      <c r="M44" s="6">
        <v>0.91476067994000521</v>
      </c>
      <c r="P44" s="1">
        <f t="array" ref="P44:Q46">P17:Q19+L44:M46</f>
        <v>-0.90197927490013152</v>
      </c>
      <c r="Q44" s="1">
        <v>2.5221484449001288</v>
      </c>
      <c r="R44" s="2"/>
    </row>
    <row r="45" spans="2:18" x14ac:dyDescent="0.2">
      <c r="B45" s="31"/>
      <c r="C45" s="12"/>
      <c r="D45" s="1">
        <v>-1.7789986</v>
      </c>
      <c r="E45" s="1">
        <v>0.38803599999999999</v>
      </c>
      <c r="J45" s="6">
        <v>-0.77302737410787914</v>
      </c>
      <c r="L45" s="6">
        <v>2.4621197735121302E-2</v>
      </c>
      <c r="M45" s="6">
        <v>-2.3756001140036405E-2</v>
      </c>
      <c r="P45" s="1">
        <v>-2.2830232590863724</v>
      </c>
      <c r="Q45" s="1">
        <v>-0.26787459147053211</v>
      </c>
      <c r="R45" s="2"/>
    </row>
    <row r="46" spans="2:18" x14ac:dyDescent="0.2">
      <c r="B46" s="31"/>
      <c r="C46" s="12"/>
      <c r="D46" s="1">
        <v>-0.130912</v>
      </c>
      <c r="E46" s="1">
        <v>-0.33398800000000001</v>
      </c>
      <c r="L46" s="6">
        <v>0.16316897886198575</v>
      </c>
      <c r="M46" s="6">
        <v>-0.15743516987130896</v>
      </c>
      <c r="P46" s="1">
        <v>-0.14381027013179917</v>
      </c>
      <c r="Q46" s="1">
        <v>-0.70196434450093714</v>
      </c>
      <c r="R46" s="2"/>
    </row>
    <row r="47" spans="2:18" ht="13.5" thickBot="1" x14ac:dyDescent="0.25">
      <c r="B47" s="31"/>
      <c r="C47" s="9"/>
      <c r="D47" s="8"/>
      <c r="E47" s="8"/>
      <c r="L47" s="7"/>
      <c r="M47" s="7"/>
      <c r="P47" s="7"/>
      <c r="Q47" s="7"/>
    </row>
    <row r="48" spans="2:18" ht="13.5" thickBot="1" x14ac:dyDescent="0.25">
      <c r="B48" s="31"/>
      <c r="C48" s="7"/>
      <c r="D48" s="13" t="s">
        <v>4</v>
      </c>
      <c r="F48" s="23" t="s">
        <v>14</v>
      </c>
      <c r="H48" s="38" t="s">
        <v>6</v>
      </c>
      <c r="I48" s="3"/>
      <c r="J48" s="24" t="s">
        <v>9</v>
      </c>
      <c r="L48" s="26" t="s">
        <v>17</v>
      </c>
      <c r="P48" s="13" t="s">
        <v>4</v>
      </c>
    </row>
    <row r="49" spans="2:16" x14ac:dyDescent="0.2">
      <c r="B49" s="31"/>
      <c r="D49" s="1">
        <v>-0.52841700000000003</v>
      </c>
      <c r="F49" s="1">
        <f t="array" ref="F49:F51">EXP(MMULT(D44:E46,H40:H41)+D49:D51)</f>
        <v>0.14671601822198538</v>
      </c>
      <c r="H49" s="37">
        <f>F49/$F$25</f>
        <v>4.8108330536985731E-2</v>
      </c>
      <c r="I49" s="3"/>
      <c r="J49" s="6">
        <f>H49-J31</f>
        <v>-0.95189166946301429</v>
      </c>
      <c r="L49" s="6">
        <f>J49</f>
        <v>-0.95189166946301429</v>
      </c>
      <c r="P49" s="1">
        <f t="array" ref="P49:P51">P22:P24+L49:L51</f>
        <v>-2.3241807842019546</v>
      </c>
    </row>
    <row r="50" spans="2:16" x14ac:dyDescent="0.2">
      <c r="B50" s="31"/>
      <c r="D50" s="1">
        <v>-0.44031999999999999</v>
      </c>
      <c r="F50" s="1">
        <v>7.5389457943139171E-2</v>
      </c>
      <c r="H50" s="35">
        <f>F50/$F$25</f>
        <v>2.4720279392023731E-2</v>
      </c>
      <c r="I50" s="3"/>
      <c r="J50" s="6">
        <f>H50-J32</f>
        <v>2.4720279392023731E-2</v>
      </c>
      <c r="L50" s="6">
        <f t="shared" ref="L50:L51" si="1">J50</f>
        <v>2.4720279392023731E-2</v>
      </c>
      <c r="P50" s="1">
        <v>0.21743731739038982</v>
      </c>
    </row>
    <row r="51" spans="2:16" ht="13.5" thickBot="1" x14ac:dyDescent="0.25">
      <c r="B51" s="32"/>
      <c r="D51" s="1">
        <v>-0.88448190000000004</v>
      </c>
      <c r="F51" s="1">
        <v>0.4996191087809414</v>
      </c>
      <c r="H51" s="36">
        <f>F51/$F$25</f>
        <v>0.16382561031243956</v>
      </c>
      <c r="I51" s="7"/>
      <c r="J51" s="6">
        <f>H51-J33</f>
        <v>0.16382561031243956</v>
      </c>
      <c r="L51" s="6">
        <f t="shared" si="1"/>
        <v>0.16382561031243956</v>
      </c>
      <c r="P51" s="1">
        <v>-0.50982121294698601</v>
      </c>
    </row>
    <row r="52" spans="2:16" x14ac:dyDescent="0.2">
      <c r="C52" s="11"/>
      <c r="D52" s="3"/>
      <c r="F52" s="5">
        <f>SUM(F49:F51)</f>
        <v>0.72172458494606595</v>
      </c>
      <c r="J52" s="3"/>
      <c r="K52" s="10"/>
    </row>
    <row r="53" spans="2:16" x14ac:dyDescent="0.2">
      <c r="C53" s="11"/>
      <c r="D53" s="3"/>
    </row>
  </sheetData>
  <mergeCells count="28">
    <mergeCell ref="P3:R3"/>
    <mergeCell ref="P8:Q8"/>
    <mergeCell ref="P16:Q16"/>
    <mergeCell ref="P30:R30"/>
    <mergeCell ref="P35:Q35"/>
    <mergeCell ref="P43:Q43"/>
    <mergeCell ref="C40:C41"/>
    <mergeCell ref="D43:E43"/>
    <mergeCell ref="L43:M43"/>
    <mergeCell ref="C44:C46"/>
    <mergeCell ref="B3:B24"/>
    <mergeCell ref="B30:B51"/>
    <mergeCell ref="D30:F30"/>
    <mergeCell ref="L30:N30"/>
    <mergeCell ref="C31:C32"/>
    <mergeCell ref="D35:E35"/>
    <mergeCell ref="L35:M35"/>
    <mergeCell ref="C36:C37"/>
    <mergeCell ref="L16:M16"/>
    <mergeCell ref="L3:N3"/>
    <mergeCell ref="D3:F3"/>
    <mergeCell ref="D8:E8"/>
    <mergeCell ref="D16:E16"/>
    <mergeCell ref="L8:M8"/>
    <mergeCell ref="C17:C19"/>
    <mergeCell ref="C4:C5"/>
    <mergeCell ref="C9:C10"/>
    <mergeCell ref="C13:C14"/>
  </mergeCells>
  <conditionalFormatting sqref="H49:H51">
    <cfRule type="colorScale" priority="2">
      <colorScale>
        <cfvo type="min"/>
        <cfvo type="max"/>
        <color rgb="FFFCFCFF"/>
        <color rgb="FFF8696B"/>
      </colorScale>
    </cfRule>
  </conditionalFormatting>
  <conditionalFormatting sqref="H22:H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DrD</dc:creator>
  <cp:lastModifiedBy>DrD</cp:lastModifiedBy>
  <dcterms:created xsi:type="dcterms:W3CDTF">2019-07-17T05:29:23Z</dcterms:created>
  <dcterms:modified xsi:type="dcterms:W3CDTF">2019-07-17T23:57:45Z</dcterms:modified>
</cp:coreProperties>
</file>