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8240" windowHeight="7845"/>
  </bookViews>
  <sheets>
    <sheet name="Summary" sheetId="1" r:id="rId1"/>
    <sheet name="ACT - 2013" sheetId="13" r:id="rId2"/>
    <sheet name="OP - 2014" sheetId="10" r:id="rId3"/>
    <sheet name="ACT - 2014" sheetId="11" r:id="rId4"/>
    <sheet name="MRE" sheetId="12" r:id="rId5"/>
  </sheets>
  <externalReferences>
    <externalReference r:id="rId6"/>
  </externalReferences>
  <definedNames>
    <definedName name="_3M_ID_Description1" localSheetId="1" hidden="1">#REF!</definedName>
    <definedName name="_3M_ID_Description1" localSheetId="4" hidden="1">#REF!</definedName>
    <definedName name="_3M_ID_Description1" localSheetId="2" hidden="1">#REF!</definedName>
    <definedName name="_3M_ID_Description1" hidden="1">#REF!</definedName>
    <definedName name="_3M_ID_Number1" localSheetId="4" hidden="1">#REF!</definedName>
    <definedName name="_3M_ID_Number1" localSheetId="2" hidden="1">#REF!</definedName>
    <definedName name="_3M_ID_Number1" hidden="1">#REF!</definedName>
    <definedName name="_Fill" localSheetId="4" hidden="1">#REF!</definedName>
    <definedName name="_Fill" hidden="1">#REF!</definedName>
    <definedName name="_xlnm._FilterDatabase" localSheetId="0" hidden="1">Summary!$B$5:$S$51</definedName>
    <definedName name="_Key1" localSheetId="1" hidden="1">#REF!</definedName>
    <definedName name="_Key1" localSheetId="4" hidden="1">#REF!</definedName>
    <definedName name="_Key1" hidden="1">#REF!</definedName>
    <definedName name="_Key2" localSheetId="4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4" hidden="1">#REF!</definedName>
    <definedName name="_Sort" hidden="1">#REF!</definedName>
    <definedName name="a" localSheetId="4" hidden="1">#REF!</definedName>
    <definedName name="a" hidden="1">#REF!</definedName>
    <definedName name="AAA" localSheetId="4" hidden="1">#REF!</definedName>
    <definedName name="AAA" hidden="1">#REF!</definedName>
    <definedName name="Acct_subproduct7" localSheetId="4" hidden="1">#REF!</definedName>
    <definedName name="Acct_subproduct7" hidden="1">#REF!</definedName>
    <definedName name="Area_Name1" localSheetId="4" hidden="1">#REF!</definedName>
    <definedName name="Area_Name1" hidden="1">#REF!</definedName>
    <definedName name="Area_Name17" localSheetId="4" hidden="1">#REF!</definedName>
    <definedName name="Area_Name17" hidden="1">#REF!</definedName>
    <definedName name="Area_Name18" localSheetId="4" hidden="1">#REF!</definedName>
    <definedName name="Area_Name18" hidden="1">#REF!</definedName>
    <definedName name="Area_Name19" localSheetId="4" hidden="1">#REF!</definedName>
    <definedName name="Area_Name19" hidden="1">#REF!</definedName>
    <definedName name="Area_Name2" localSheetId="4" hidden="1">#REF!</definedName>
    <definedName name="Area_Name2" hidden="1">#REF!</definedName>
    <definedName name="Area_Name20" localSheetId="4" hidden="1">#REF!</definedName>
    <definedName name="Area_Name20" hidden="1">#REF!</definedName>
    <definedName name="Area_Name21" localSheetId="4" hidden="1">#REF!</definedName>
    <definedName name="Area_Name21" hidden="1">#REF!</definedName>
    <definedName name="Area_Name22" localSheetId="4" hidden="1">#REF!</definedName>
    <definedName name="Area_Name22" hidden="1">#REF!</definedName>
    <definedName name="Area_Name23" localSheetId="4" hidden="1">#REF!</definedName>
    <definedName name="Area_Name23" hidden="1">#REF!</definedName>
    <definedName name="b" localSheetId="4" hidden="1">#REF!</definedName>
    <definedName name="b" hidden="1">#REF!</definedName>
    <definedName name="Country_Name1" localSheetId="4" hidden="1">#REF!</definedName>
    <definedName name="Country_Name1" hidden="1">#REF!</definedName>
    <definedName name="Country_Name2" localSheetId="4" hidden="1">#REF!</definedName>
    <definedName name="Country_Name2" hidden="1">#REF!</definedName>
    <definedName name="CPL_Acct_and_Desc3" localSheetId="4" hidden="1">#REF!</definedName>
    <definedName name="CPL_Acct_and_Desc3" hidden="1">#REF!</definedName>
    <definedName name="CPL_Acct_and_Desc3a" localSheetId="4" hidden="1">#REF!</definedName>
    <definedName name="CPL_Acct_and_Desc3a" hidden="1">#REF!</definedName>
    <definedName name="CPL_Acct_and_Desc4" localSheetId="4" hidden="1">#REF!</definedName>
    <definedName name="CPL_Acct_and_Desc4" hidden="1">#REF!</definedName>
    <definedName name="CPL_Acct_and_Desc5" localSheetId="4" hidden="1">#REF!</definedName>
    <definedName name="CPL_Acct_and_Desc5" hidden="1">#REF!</definedName>
    <definedName name="CPL_Acct_Desc1" localSheetId="4" hidden="1">#REF!</definedName>
    <definedName name="CPL_Acct_Desc1" hidden="1">#REF!</definedName>
    <definedName name="CPL_Acct_Desc2" localSheetId="4" hidden="1">#REF!</definedName>
    <definedName name="CPL_Acct_Desc2" hidden="1">#REF!</definedName>
    <definedName name="CPL_Acct_Desc7" localSheetId="4" hidden="1">#REF!</definedName>
    <definedName name="CPL_Acct_Desc7" hidden="1">#REF!</definedName>
    <definedName name="CPL_Acct1" localSheetId="4" hidden="1">#REF!</definedName>
    <definedName name="CPL_Acct1" hidden="1">#REF!</definedName>
    <definedName name="CPL_Acct2" localSheetId="4" hidden="1">#REF!</definedName>
    <definedName name="CPL_Acct2" hidden="1">#REF!</definedName>
    <definedName name="CPL_Acct7" localSheetId="4" hidden="1">#REF!</definedName>
    <definedName name="CPL_Acct7" hidden="1">#REF!</definedName>
    <definedName name="CPL_Line_Level_11" localSheetId="4" hidden="1">#REF!</definedName>
    <definedName name="CPL_Line_Level_11" hidden="1">#REF!</definedName>
    <definedName name="CPL_Line_Level_12" localSheetId="4" hidden="1">#REF!</definedName>
    <definedName name="CPL_Line_Level_12" hidden="1">#REF!</definedName>
    <definedName name="CPL_Line_Level_13" localSheetId="4" hidden="1">#REF!</definedName>
    <definedName name="CPL_Line_Level_13" hidden="1">#REF!</definedName>
    <definedName name="CPL_Line_Level_14" localSheetId="4" hidden="1">#REF!</definedName>
    <definedName name="CPL_Line_Level_14" hidden="1">#REF!</definedName>
    <definedName name="CPL_Line_Level_15" localSheetId="4" hidden="1">#REF!</definedName>
    <definedName name="CPL_Line_Level_15" hidden="1">#REF!</definedName>
    <definedName name="CPL_Line_Level_21" localSheetId="4" hidden="1">#REF!</definedName>
    <definedName name="CPL_Line_Level_21" hidden="1">#REF!</definedName>
    <definedName name="CPL_Line_Level_22" localSheetId="4" hidden="1">#REF!</definedName>
    <definedName name="CPL_Line_Level_22" hidden="1">#REF!</definedName>
    <definedName name="CPL_Line_Level_23" localSheetId="4" hidden="1">#REF!</definedName>
    <definedName name="CPL_Line_Level_23" hidden="1">#REF!</definedName>
    <definedName name="CPL_Line_Level_24" localSheetId="4" hidden="1">#REF!</definedName>
    <definedName name="CPL_Line_Level_24" hidden="1">#REF!</definedName>
    <definedName name="CPL_Line_Level_25" localSheetId="4" hidden="1">#REF!</definedName>
    <definedName name="CPL_Line_Level_25" hidden="1">#REF!</definedName>
    <definedName name="CPL_Line_Level_31" localSheetId="4" hidden="1">#REF!</definedName>
    <definedName name="CPL_Line_Level_31" hidden="1">#REF!</definedName>
    <definedName name="CPL_Line_Level_32" localSheetId="4" hidden="1">#REF!</definedName>
    <definedName name="CPL_Line_Level_32" hidden="1">#REF!</definedName>
    <definedName name="CPL_Line_Level_33" localSheetId="4" hidden="1">#REF!</definedName>
    <definedName name="CPL_Line_Level_33" hidden="1">#REF!</definedName>
    <definedName name="CPL_Line_Level_34" localSheetId="4" hidden="1">#REF!</definedName>
    <definedName name="CPL_Line_Level_34" hidden="1">#REF!</definedName>
    <definedName name="CPL_Line_Level_35" localSheetId="4" hidden="1">#REF!</definedName>
    <definedName name="CPL_Line_Level_35" hidden="1">#REF!</definedName>
    <definedName name="CPL_Line_Level_37" localSheetId="4" hidden="1">#REF!</definedName>
    <definedName name="CPL_Line_Level_37" hidden="1">#REF!</definedName>
    <definedName name="CPL_Line_Level_41" localSheetId="4" hidden="1">#REF!</definedName>
    <definedName name="CPL_Line_Level_41" hidden="1">#REF!</definedName>
    <definedName name="CPL_Line_Level_42" localSheetId="4" hidden="1">#REF!</definedName>
    <definedName name="CPL_Line_Level_42" hidden="1">#REF!</definedName>
    <definedName name="CPL_Line_Level_43" localSheetId="4" hidden="1">#REF!</definedName>
    <definedName name="CPL_Line_Level_43" hidden="1">#REF!</definedName>
    <definedName name="CPL_Line_Level_44" localSheetId="4" hidden="1">#REF!</definedName>
    <definedName name="CPL_Line_Level_44" hidden="1">#REF!</definedName>
    <definedName name="CPL_Line_Level_45" localSheetId="4" hidden="1">#REF!</definedName>
    <definedName name="CPL_Line_Level_45" hidden="1">#REF!</definedName>
    <definedName name="CPL_Line_Level_51" localSheetId="4" hidden="1">#REF!</definedName>
    <definedName name="CPL_Line_Level_51" hidden="1">#REF!</definedName>
    <definedName name="CPL_Line_Level_52" localSheetId="4" hidden="1">#REF!</definedName>
    <definedName name="CPL_Line_Level_52" hidden="1">#REF!</definedName>
    <definedName name="CPL_Line_Level_53" localSheetId="4" hidden="1">#REF!</definedName>
    <definedName name="CPL_Line_Level_53" hidden="1">#REF!</definedName>
    <definedName name="CPL_Line_Level_54" localSheetId="4" hidden="1">#REF!</definedName>
    <definedName name="CPL_Line_Level_54" hidden="1">#REF!</definedName>
    <definedName name="CPL_Line_Level_55" localSheetId="4" hidden="1">#REF!</definedName>
    <definedName name="CPL_Line_Level_55" hidden="1">#REF!</definedName>
    <definedName name="CPL_Line_Level_57" localSheetId="4" hidden="1">#REF!</definedName>
    <definedName name="CPL_Line_Level_57" hidden="1">#REF!</definedName>
    <definedName name="CPL_Line_Level_61" localSheetId="4" hidden="1">#REF!</definedName>
    <definedName name="CPL_Line_Level_61" hidden="1">#REF!</definedName>
    <definedName name="CPL_Line_Level_62" localSheetId="4" hidden="1">#REF!</definedName>
    <definedName name="CPL_Line_Level_62" hidden="1">#REF!</definedName>
    <definedName name="CPL_Line_Level_67" localSheetId="4" hidden="1">#REF!</definedName>
    <definedName name="CPL_Line_Level_67" hidden="1">#REF!</definedName>
    <definedName name="CPL_Line_Level_71" localSheetId="4" hidden="1">#REF!</definedName>
    <definedName name="CPL_Line_Level_71" hidden="1">#REF!</definedName>
    <definedName name="CPL_Line_Level_72" localSheetId="4" hidden="1">#REF!</definedName>
    <definedName name="CPL_Line_Level_72" hidden="1">#REF!</definedName>
    <definedName name="CPL_Line_Level_77" localSheetId="4" hidden="1">#REF!</definedName>
    <definedName name="CPL_Line_Level_77" hidden="1">#REF!</definedName>
    <definedName name="CPL_Line_Level_81" localSheetId="4" hidden="1">#REF!</definedName>
    <definedName name="CPL_Line_Level_81" hidden="1">#REF!</definedName>
    <definedName name="CPL_Line_Level_82" localSheetId="4" hidden="1">#REF!</definedName>
    <definedName name="CPL_Line_Level_82" hidden="1">#REF!</definedName>
    <definedName name="CPL_Line_Level_87" localSheetId="4" hidden="1">#REF!</definedName>
    <definedName name="CPL_Line_Level_87" hidden="1">#REF!</definedName>
    <definedName name="CPL_Line_Name1" localSheetId="4" hidden="1">#REF!</definedName>
    <definedName name="CPL_Line_Name1" hidden="1">#REF!</definedName>
    <definedName name="CPL_Line_Name17" localSheetId="4" hidden="1">#REF!</definedName>
    <definedName name="CPL_Line_Name17" hidden="1">#REF!</definedName>
    <definedName name="CPL_Line_Name18" localSheetId="4" hidden="1">#REF!</definedName>
    <definedName name="CPL_Line_Name18" hidden="1">#REF!</definedName>
    <definedName name="CPL_Line_Name19" localSheetId="4" hidden="1">#REF!</definedName>
    <definedName name="CPL_Line_Name19" hidden="1">#REF!</definedName>
    <definedName name="CPL_Line_Name2" localSheetId="4" hidden="1">#REF!</definedName>
    <definedName name="CPL_Line_Name2" hidden="1">#REF!</definedName>
    <definedName name="CPL_Line_Name20" localSheetId="4" hidden="1">#REF!</definedName>
    <definedName name="CPL_Line_Name20" hidden="1">#REF!</definedName>
    <definedName name="CPL_Line_Name21" localSheetId="4" hidden="1">#REF!</definedName>
    <definedName name="CPL_Line_Name21" hidden="1">#REF!</definedName>
    <definedName name="CPL_Line_Name22" localSheetId="4" hidden="1">#REF!</definedName>
    <definedName name="CPL_Line_Name22" hidden="1">#REF!</definedName>
    <definedName name="CPL_Line_Name7" localSheetId="4" hidden="1">#REF!</definedName>
    <definedName name="CPL_Line_Name7" hidden="1">#REF!</definedName>
    <definedName name="CPL_Line_Nbr_and_Name3" localSheetId="4" hidden="1">#REF!</definedName>
    <definedName name="CPL_Line_Nbr_and_Name3" hidden="1">#REF!</definedName>
    <definedName name="CPL_Line_Nbr_and_Name4" localSheetId="4" hidden="1">#REF!</definedName>
    <definedName name="CPL_Line_Nbr_and_Name4" hidden="1">#REF!</definedName>
    <definedName name="CPL_Line_Nbr_and_Name5" localSheetId="4" hidden="1">#REF!</definedName>
    <definedName name="CPL_Line_Nbr_and_Name5" hidden="1">#REF!</definedName>
    <definedName name="CPL_Line_Nbr1" localSheetId="4" hidden="1">#REF!</definedName>
    <definedName name="CPL_Line_Nbr1" hidden="1">#REF!</definedName>
    <definedName name="CPL_Line_Nbr17" localSheetId="4" hidden="1">#REF!</definedName>
    <definedName name="CPL_Line_Nbr17" hidden="1">#REF!</definedName>
    <definedName name="CPL_Line_Nbr18" localSheetId="4" hidden="1">#REF!</definedName>
    <definedName name="CPL_Line_Nbr18" hidden="1">#REF!</definedName>
    <definedName name="CPL_Line_Nbr19" localSheetId="4" hidden="1">#REF!</definedName>
    <definedName name="CPL_Line_Nbr19" hidden="1">#REF!</definedName>
    <definedName name="CPL_Line_Nbr2" localSheetId="4" hidden="1">#REF!</definedName>
    <definedName name="CPL_Line_Nbr2" hidden="1">#REF!</definedName>
    <definedName name="CPL_Line_Nbr20" localSheetId="4" hidden="1">#REF!</definedName>
    <definedName name="CPL_Line_Nbr20" hidden="1">#REF!</definedName>
    <definedName name="CPL_Line_Nbr21" localSheetId="4" hidden="1">#REF!</definedName>
    <definedName name="CPL_Line_Nbr21" hidden="1">#REF!</definedName>
    <definedName name="CPL_Line_Nbr22" localSheetId="4" hidden="1">#REF!</definedName>
    <definedName name="CPL_Line_Nbr22" hidden="1">#REF!</definedName>
    <definedName name="CPL_Line_Nbr7" localSheetId="4" hidden="1">#REF!</definedName>
    <definedName name="CPL_Line_Nbr7" hidden="1">#REF!</definedName>
    <definedName name="CPL_Line3" localSheetId="4" hidden="1">#REF!</definedName>
    <definedName name="CPL_Line3" hidden="1">#REF!</definedName>
    <definedName name="Crit_Line_Level_526" localSheetId="4" hidden="1">#REF!</definedName>
    <definedName name="Crit_Line_Level_526" hidden="1">#REF!</definedName>
    <definedName name="Crystal_1_1_WEBI_DataGrid" localSheetId="4" hidden="1">#REF!</definedName>
    <definedName name="Crystal_1_1_WEBI_DataGrid" hidden="1">#REF!</definedName>
    <definedName name="Crystal_1_1_WEBI_HHeading" localSheetId="4" hidden="1">#REF!</definedName>
    <definedName name="Crystal_1_1_WEBI_HHeading" hidden="1">#REF!</definedName>
    <definedName name="Crystal_1_1_WEBI_Table" localSheetId="4" hidden="1">#REF!</definedName>
    <definedName name="Crystal_1_1_WEBI_Table" hidden="1">#REF!</definedName>
    <definedName name="Crystal_2_1_WEBI_DataGrid" localSheetId="4" hidden="1">#REF!</definedName>
    <definedName name="Crystal_2_1_WEBI_DataGrid" hidden="1">#REF!</definedName>
    <definedName name="Crystal_2_1_WEBI_HHeading" localSheetId="4" hidden="1">#REF!</definedName>
    <definedName name="Crystal_2_1_WEBI_HHeading" hidden="1">#REF!</definedName>
    <definedName name="Crystal_2_1_WEBI_Table" localSheetId="4" hidden="1">#REF!</definedName>
    <definedName name="Crystal_2_1_WEBI_Table" hidden="1">#REF!</definedName>
    <definedName name="Cur_Per_Actv_Amt1" localSheetId="4" hidden="1">#REF!</definedName>
    <definedName name="Cur_Per_Actv_Amt1" hidden="1">#REF!</definedName>
    <definedName name="Cur_Per_Actv_Amt17" localSheetId="4" hidden="1">#REF!</definedName>
    <definedName name="Cur_Per_Actv_Amt17" hidden="1">#REF!</definedName>
    <definedName name="Cur_Per_Actv_Amt18" localSheetId="4" hidden="1">#REF!</definedName>
    <definedName name="Cur_Per_Actv_Amt18" hidden="1">#REF!</definedName>
    <definedName name="Cur_Per_Actv_Amt19" localSheetId="4" hidden="1">#REF!</definedName>
    <definedName name="Cur_Per_Actv_Amt19" hidden="1">#REF!</definedName>
    <definedName name="Cur_Per_Actv_Amt2" localSheetId="4" hidden="1">#REF!</definedName>
    <definedName name="Cur_Per_Actv_Amt2" hidden="1">#REF!</definedName>
    <definedName name="Cur_Per_Actv_Amt20" localSheetId="4" hidden="1">#REF!</definedName>
    <definedName name="Cur_Per_Actv_Amt20" hidden="1">#REF!</definedName>
    <definedName name="Cur_Per_Actv_Amt21" localSheetId="4" hidden="1">#REF!</definedName>
    <definedName name="Cur_Per_Actv_Amt21" hidden="1">#REF!</definedName>
    <definedName name="Cur_Per_Actv_Amt3" localSheetId="4" hidden="1">#REF!</definedName>
    <definedName name="Cur_Per_Actv_Amt3" hidden="1">#REF!</definedName>
    <definedName name="Cur_Per_Actv_Amt5" localSheetId="4" hidden="1">#REF!</definedName>
    <definedName name="Cur_Per_Actv_Amt5" hidden="1">#REF!</definedName>
    <definedName name="Cur_Per_Actv_Amt7" localSheetId="4" hidden="1">#REF!</definedName>
    <definedName name="Cur_Per_Actv_Amt7" hidden="1">#REF!</definedName>
    <definedName name="CurrCrit" localSheetId="4" hidden="1">#REF!</definedName>
    <definedName name="CurrCrit" hidden="1">#REF!</definedName>
    <definedName name="Custom_17" localSheetId="4" hidden="1">#REF!</definedName>
    <definedName name="Custom_17" hidden="1">#REF!</definedName>
    <definedName name="Custom_27" localSheetId="4" hidden="1">#REF!</definedName>
    <definedName name="Custom_27" hidden="1">#REF!</definedName>
    <definedName name="CY" localSheetId="4">#REF!</definedName>
    <definedName name="CY">#REF!</definedName>
    <definedName name="Cy_Qtr1_Pl_Amt16" localSheetId="4" hidden="1">#REF!</definedName>
    <definedName name="Cy_Qtr1_Pl_Amt16" hidden="1">#REF!</definedName>
    <definedName name="Cy_Qtr2_Pl_Amt16" localSheetId="4" hidden="1">#REF!</definedName>
    <definedName name="Cy_Qtr2_Pl_Amt16" hidden="1">#REF!</definedName>
    <definedName name="Cy_Qtr3_Pl_Amt16" localSheetId="4" hidden="1">#REF!</definedName>
    <definedName name="Cy_Qtr3_Pl_Amt16" hidden="1">#REF!</definedName>
    <definedName name="Cy_Qtr4_Pl_Amt16" localSheetId="4" hidden="1">#REF!</definedName>
    <definedName name="Cy_Qtr4_Pl_Amt16" hidden="1">#REF!</definedName>
    <definedName name="d" localSheetId="4" hidden="1">#REF!</definedName>
    <definedName name="d" hidden="1">#REF!</definedName>
    <definedName name="DDS" localSheetId="4" hidden="1">#REF!</definedName>
    <definedName name="DDS" hidden="1">#REF!</definedName>
    <definedName name="delete" localSheetId="4" hidden="1">#REF!</definedName>
    <definedName name="delete" hidden="1">#REF!</definedName>
    <definedName name="Department_Code_and_Desc3" localSheetId="4" hidden="1">#REF!</definedName>
    <definedName name="Department_Code_and_Desc3" hidden="1">#REF!</definedName>
    <definedName name="Department_Code_and_Desc4" localSheetId="4" hidden="1">#REF!</definedName>
    <definedName name="Department_Code_and_Desc4" hidden="1">#REF!</definedName>
    <definedName name="Department_Code_and_Desc5" localSheetId="4" hidden="1">#REF!</definedName>
    <definedName name="Department_Code_and_Desc5" hidden="1">#REF!</definedName>
    <definedName name="Department_Code1" localSheetId="4" hidden="1">#REF!</definedName>
    <definedName name="Department_Code1" hidden="1">#REF!</definedName>
    <definedName name="Department_Code2" localSheetId="4" hidden="1">#REF!</definedName>
    <definedName name="Department_Code2" hidden="1">#REF!</definedName>
    <definedName name="Department_Code3" localSheetId="4" hidden="1">#REF!</definedName>
    <definedName name="Department_Code3" hidden="1">#REF!</definedName>
    <definedName name="Department_Code4" localSheetId="4" hidden="1">#REF!</definedName>
    <definedName name="Department_Code4" hidden="1">#REF!</definedName>
    <definedName name="Department_Code5" localSheetId="4" hidden="1">#REF!</definedName>
    <definedName name="Department_Code5" hidden="1">#REF!</definedName>
    <definedName name="Department_Desc1" localSheetId="4" hidden="1">#REF!</definedName>
    <definedName name="Department_Desc1" hidden="1">#REF!</definedName>
    <definedName name="Department_Desc2" localSheetId="4" hidden="1">#REF!</definedName>
    <definedName name="Department_Desc2" hidden="1">#REF!</definedName>
    <definedName name="Department_Desc3" localSheetId="4" hidden="1">#REF!</definedName>
    <definedName name="Department_Desc3" hidden="1">#REF!</definedName>
    <definedName name="Department_Desc4" localSheetId="4" hidden="1">#REF!</definedName>
    <definedName name="Department_Desc4" hidden="1">#REF!</definedName>
    <definedName name="Department_Desc5" localSheetId="4" hidden="1">#REF!</definedName>
    <definedName name="Department_Desc5" hidden="1">#REF!</definedName>
    <definedName name="df" localSheetId="4" hidden="1">#REF!</definedName>
    <definedName name="df" hidden="1">#REF!</definedName>
    <definedName name="Division_Name1" localSheetId="4" hidden="1">#REF!</definedName>
    <definedName name="Division_Name1" hidden="1">#REF!</definedName>
    <definedName name="Division_Name17" localSheetId="4" hidden="1">#REF!</definedName>
    <definedName name="Division_Name17" hidden="1">#REF!</definedName>
    <definedName name="Division_Name18" localSheetId="4" hidden="1">#REF!</definedName>
    <definedName name="Division_Name18" hidden="1">#REF!</definedName>
    <definedName name="Division_Name19" localSheetId="4" hidden="1">#REF!</definedName>
    <definedName name="Division_Name19" hidden="1">#REF!</definedName>
    <definedName name="Division_Name2" localSheetId="4" hidden="1">#REF!</definedName>
    <definedName name="Division_Name2" hidden="1">#REF!</definedName>
    <definedName name="Division_Name20" localSheetId="4" hidden="1">#REF!</definedName>
    <definedName name="Division_Name20" hidden="1">#REF!</definedName>
    <definedName name="Division_Name21" localSheetId="4" hidden="1">#REF!</definedName>
    <definedName name="Division_Name21" hidden="1">#REF!</definedName>
    <definedName name="Division_Name22" localSheetId="4" hidden="1">#REF!</definedName>
    <definedName name="Division_Name22" hidden="1">#REF!</definedName>
    <definedName name="EP_Line_Name1" localSheetId="4" hidden="1">#REF!</definedName>
    <definedName name="EP_Line_Name1" hidden="1">#REF!</definedName>
    <definedName name="f" localSheetId="4" hidden="1">#REF!</definedName>
    <definedName name="f" hidden="1">#REF!</definedName>
    <definedName name="fd" localSheetId="4" hidden="1">#REF!</definedName>
    <definedName name="fd" hidden="1">#REF!</definedName>
    <definedName name="fdf" hidden="1">#REF!</definedName>
    <definedName name="Fiscal_Year1" localSheetId="4" hidden="1">#REF!</definedName>
    <definedName name="Fiscal_Year1" hidden="1">#REF!</definedName>
    <definedName name="Fiscal_Year2" localSheetId="4" hidden="1">#REF!</definedName>
    <definedName name="Fiscal_Year2" hidden="1">#REF!</definedName>
    <definedName name="Fiscal_Year7" localSheetId="4" hidden="1">#REF!</definedName>
    <definedName name="Fiscal_Year7" hidden="1">#REF!</definedName>
    <definedName name="Global_Sales_Code_Name1" localSheetId="4" hidden="1">#REF!</definedName>
    <definedName name="Global_Sales_Code_Name1" hidden="1">#REF!</definedName>
    <definedName name="Global_Sales_Code_Name2" localSheetId="4" hidden="1">#REF!</definedName>
    <definedName name="Global_Sales_Code_Name2" hidden="1">#REF!</definedName>
    <definedName name="Global_Sales_Code1" localSheetId="4" hidden="1">#REF!</definedName>
    <definedName name="Global_Sales_Code1" hidden="1">#REF!</definedName>
    <definedName name="Global_Sales_Code2" localSheetId="4" hidden="1">#REF!</definedName>
    <definedName name="Global_Sales_Code2" hidden="1">#REF!</definedName>
    <definedName name="Gross_Sales_Amount1" localSheetId="4" hidden="1">#REF!</definedName>
    <definedName name="Gross_Sales_Amount1" hidden="1">#REF!</definedName>
    <definedName name="Gross_Sales_Amount2" localSheetId="4" hidden="1">#REF!</definedName>
    <definedName name="Gross_Sales_Amount2" hidden="1">#REF!</definedName>
    <definedName name="Impp_Qtr1_Amt17" localSheetId="4" hidden="1">#REF!</definedName>
    <definedName name="Impp_Qtr1_Amt17" hidden="1">#REF!</definedName>
    <definedName name="Impp_Qtr1_Amt19" localSheetId="4" hidden="1">#REF!</definedName>
    <definedName name="Impp_Qtr1_Amt19" hidden="1">#REF!</definedName>
    <definedName name="Impp_Qtr1_Amt2" localSheetId="4" hidden="1">#REF!</definedName>
    <definedName name="Impp_Qtr1_Amt2" hidden="1">#REF!</definedName>
    <definedName name="Impp_Qtr1_Amt20" localSheetId="4" hidden="1">#REF!</definedName>
    <definedName name="Impp_Qtr1_Amt20" hidden="1">#REF!</definedName>
    <definedName name="Impp_Qtr1_Amt21" localSheetId="4" hidden="1">#REF!</definedName>
    <definedName name="Impp_Qtr1_Amt21" hidden="1">#REF!</definedName>
    <definedName name="Impp_Qtr1_Amt22" localSheetId="4" hidden="1">#REF!</definedName>
    <definedName name="Impp_Qtr1_Amt22" hidden="1">#REF!</definedName>
    <definedName name="Impp_Qtr1_Amt23" localSheetId="4" hidden="1">#REF!</definedName>
    <definedName name="Impp_Qtr1_Amt23" hidden="1">#REF!</definedName>
    <definedName name="Impp_Qtr2_Amt17" localSheetId="4" hidden="1">#REF!</definedName>
    <definedName name="Impp_Qtr2_Amt17" hidden="1">#REF!</definedName>
    <definedName name="Impp_Qtr2_Amt19" localSheetId="4" hidden="1">#REF!</definedName>
    <definedName name="Impp_Qtr2_Amt19" hidden="1">#REF!</definedName>
    <definedName name="Impp_Qtr2_Amt2" localSheetId="4" hidden="1">#REF!</definedName>
    <definedName name="Impp_Qtr2_Amt2" hidden="1">#REF!</definedName>
    <definedName name="Impp_Qtr2_Amt20" localSheetId="4" hidden="1">#REF!</definedName>
    <definedName name="Impp_Qtr2_Amt20" hidden="1">#REF!</definedName>
    <definedName name="Impp_Qtr2_Amt21" localSheetId="4" hidden="1">#REF!</definedName>
    <definedName name="Impp_Qtr2_Amt21" hidden="1">#REF!</definedName>
    <definedName name="Impp_Qtr2_Amt22" localSheetId="4" hidden="1">#REF!</definedName>
    <definedName name="Impp_Qtr2_Amt22" hidden="1">#REF!</definedName>
    <definedName name="Impp_Qtr2_Amt23" localSheetId="4" hidden="1">#REF!</definedName>
    <definedName name="Impp_Qtr2_Amt23" hidden="1">#REF!</definedName>
    <definedName name="Impp_Qtr3_Amt17" localSheetId="4" hidden="1">#REF!</definedName>
    <definedName name="Impp_Qtr3_Amt17" hidden="1">#REF!</definedName>
    <definedName name="Impp_Qtr3_Amt19" localSheetId="4" hidden="1">#REF!</definedName>
    <definedName name="Impp_Qtr3_Amt19" hidden="1">#REF!</definedName>
    <definedName name="Impp_Qtr3_Amt2" localSheetId="4" hidden="1">#REF!</definedName>
    <definedName name="Impp_Qtr3_Amt2" hidden="1">#REF!</definedName>
    <definedName name="Impp_Qtr3_Amt20" localSheetId="4" hidden="1">#REF!</definedName>
    <definedName name="Impp_Qtr3_Amt20" hidden="1">#REF!</definedName>
    <definedName name="Impp_Qtr3_Amt21" localSheetId="4" hidden="1">#REF!</definedName>
    <definedName name="Impp_Qtr3_Amt21" hidden="1">#REF!</definedName>
    <definedName name="Impp_Qtr3_Amt22" localSheetId="4" hidden="1">#REF!</definedName>
    <definedName name="Impp_Qtr3_Amt22" hidden="1">#REF!</definedName>
    <definedName name="Impp_Qtr3_Amt23" localSheetId="4" hidden="1">#REF!</definedName>
    <definedName name="Impp_Qtr3_Amt23" hidden="1">#REF!</definedName>
    <definedName name="Impp_Qtr4_Amt17" localSheetId="4" hidden="1">#REF!</definedName>
    <definedName name="Impp_Qtr4_Amt17" hidden="1">#REF!</definedName>
    <definedName name="Impp_Qtr4_Amt19" localSheetId="4" hidden="1">#REF!</definedName>
    <definedName name="Impp_Qtr4_Amt19" hidden="1">#REF!</definedName>
    <definedName name="Impp_Qtr4_Amt2" localSheetId="4" hidden="1">#REF!</definedName>
    <definedName name="Impp_Qtr4_Amt2" hidden="1">#REF!</definedName>
    <definedName name="Impp_Qtr4_Amt20" localSheetId="4" hidden="1">#REF!</definedName>
    <definedName name="Impp_Qtr4_Amt20" hidden="1">#REF!</definedName>
    <definedName name="Impp_Qtr4_Amt21" localSheetId="4" hidden="1">#REF!</definedName>
    <definedName name="Impp_Qtr4_Amt21" hidden="1">#REF!</definedName>
    <definedName name="Impp_Qtr4_Amt22" localSheetId="4" hidden="1">#REF!</definedName>
    <definedName name="Impp_Qtr4_Amt22" hidden="1">#REF!</definedName>
    <definedName name="Impp_Qtr4_Amt23" localSheetId="4" hidden="1">#REF!</definedName>
    <definedName name="Impp_Qtr4_Amt23" hidden="1">#REF!</definedName>
    <definedName name="Impp_Ye_Amt17" localSheetId="4" hidden="1">#REF!</definedName>
    <definedName name="Impp_Ye_Amt17" hidden="1">#REF!</definedName>
    <definedName name="Impp_Ye_Amt18" localSheetId="4" hidden="1">#REF!</definedName>
    <definedName name="Impp_Ye_Amt18" hidden="1">#REF!</definedName>
    <definedName name="Impp_Ye_Amt19" localSheetId="4" hidden="1">#REF!</definedName>
    <definedName name="Impp_Ye_Amt19" hidden="1">#REF!</definedName>
    <definedName name="Impp_Ye_Amt2" localSheetId="4" hidden="1">#REF!</definedName>
    <definedName name="Impp_Ye_Amt2" hidden="1">#REF!</definedName>
    <definedName name="Impp_Ye_Amt20" localSheetId="4" hidden="1">#REF!</definedName>
    <definedName name="Impp_Ye_Amt20" hidden="1">#REF!</definedName>
    <definedName name="Impp_Ye_Amt21" localSheetId="4" hidden="1">#REF!</definedName>
    <definedName name="Impp_Ye_Amt21" hidden="1">#REF!</definedName>
    <definedName name="Impp_Ye_Amt22" localSheetId="4" hidden="1">#REF!</definedName>
    <definedName name="Impp_Ye_Amt22" hidden="1">#REF!</definedName>
    <definedName name="Intl_Oper_Code16" localSheetId="4" hidden="1">#REF!</definedName>
    <definedName name="Intl_Oper_Code16" hidden="1">#REF!</definedName>
    <definedName name="Invoice_Quantity1" localSheetId="4" hidden="1">#REF!</definedName>
    <definedName name="Invoice_Quantity1" hidden="1">#REF!</definedName>
    <definedName name="j" localSheetId="4" hidden="1">#REF!</definedName>
    <definedName name="j" hidden="1">#REF!</definedName>
    <definedName name="joel" localSheetId="4" hidden="1">#REF!</definedName>
    <definedName name="joel" hidden="1">#REF!</definedName>
    <definedName name="klxsymbollookupdepartment">'[1]START HERE'!$C$26</definedName>
    <definedName name="klxsymbollookupentities" localSheetId="1">#REF!</definedName>
    <definedName name="klxsymbollookupentities" localSheetId="4">#REF!</definedName>
    <definedName name="klxsymbollookupentities">#REF!</definedName>
    <definedName name="klxsymbollookupproducts" localSheetId="4">#REF!</definedName>
    <definedName name="klxsymbollookupproducts">#REF!</definedName>
    <definedName name="Ledger_Grouping1" localSheetId="4" hidden="1">#REF!</definedName>
    <definedName name="Ledger_Grouping1" hidden="1">#REF!</definedName>
    <definedName name="Ledger_Grouping2" localSheetId="4" hidden="1">#REF!</definedName>
    <definedName name="Ledger_Grouping2" hidden="1">#REF!</definedName>
    <definedName name="Ledger_Grouping7" localSheetId="4" hidden="1">#REF!</definedName>
    <definedName name="Ledger_Grouping7" hidden="1">#REF!</definedName>
    <definedName name="Ledger_GroupingCPL_Acct3" localSheetId="4" hidden="1">#REF!</definedName>
    <definedName name="Ledger_GroupingCPL_Acct3" hidden="1">#REF!</definedName>
    <definedName name="Legal_Entity_ID_Name1" localSheetId="4" hidden="1">#REF!</definedName>
    <definedName name="Legal_Entity_ID_Name1" hidden="1">#REF!</definedName>
    <definedName name="Legal_Entity_ID_Name2" localSheetId="4" hidden="1">#REF!</definedName>
    <definedName name="Legal_Entity_ID_Name2" hidden="1">#REF!</definedName>
    <definedName name="Legal_Entity_ID1" localSheetId="4" hidden="1">#REF!</definedName>
    <definedName name="Legal_Entity_ID1" hidden="1">#REF!</definedName>
    <definedName name="Legal_Entity_ID2" localSheetId="4" hidden="1">#REF!</definedName>
    <definedName name="Legal_Entity_ID2" hidden="1">#REF!</definedName>
    <definedName name="Lgl_Enty_Area_Name2" localSheetId="4" hidden="1">#REF!</definedName>
    <definedName name="Lgl_Enty_Area_Name2" hidden="1">#REF!</definedName>
    <definedName name="Lgl_Enty_Area_Name7" localSheetId="4" hidden="1">#REF!</definedName>
    <definedName name="Lgl_Enty_Area_Name7" hidden="1">#REF!</definedName>
    <definedName name="Lgl_Enty_Area_NameLedger_GroupingCPL_Acct3" localSheetId="4" hidden="1">#REF!</definedName>
    <definedName name="Lgl_Enty_Area_NameLedger_GroupingCPL_Acct3" hidden="1">#REF!</definedName>
    <definedName name="Lgl_Enty_Code1" localSheetId="4" hidden="1">#REF!</definedName>
    <definedName name="Lgl_Enty_Code1" hidden="1">#REF!</definedName>
    <definedName name="Lgl_Enty_Code2" localSheetId="4" hidden="1">#REF!</definedName>
    <definedName name="Lgl_Enty_Code2" hidden="1">#REF!</definedName>
    <definedName name="Lgl_Enty_Code3" localSheetId="4" hidden="1">#REF!</definedName>
    <definedName name="Lgl_Enty_Code3" hidden="1">#REF!</definedName>
    <definedName name="Lgl_Enty_Code4" localSheetId="4" hidden="1">#REF!</definedName>
    <definedName name="Lgl_Enty_Code4" hidden="1">#REF!</definedName>
    <definedName name="Lgl_Enty_Code5" localSheetId="4" hidden="1">#REF!</definedName>
    <definedName name="Lgl_Enty_Code5" hidden="1">#REF!</definedName>
    <definedName name="Lgl_Enty_Country_Name1" localSheetId="4" hidden="1">#REF!</definedName>
    <definedName name="Lgl_Enty_Country_Name1" hidden="1">#REF!</definedName>
    <definedName name="Lgl_Enty_Country_Name2" localSheetId="4" hidden="1">#REF!</definedName>
    <definedName name="Lgl_Enty_Country_Name2" hidden="1">#REF!</definedName>
    <definedName name="Lgl_Enty_Country_Name7" localSheetId="4" hidden="1">#REF!</definedName>
    <definedName name="Lgl_Enty_Country_Name7" hidden="1">#REF!</definedName>
    <definedName name="Lgl_Enty_Desc1" localSheetId="4" hidden="1">#REF!</definedName>
    <definedName name="Lgl_Enty_Desc1" hidden="1">#REF!</definedName>
    <definedName name="Lgl_Enty_Desc2" localSheetId="4" hidden="1">#REF!</definedName>
    <definedName name="Lgl_Enty_Desc2" hidden="1">#REF!</definedName>
    <definedName name="Lgl_Enty_Desc3" localSheetId="4" hidden="1">#REF!</definedName>
    <definedName name="Lgl_Enty_Desc3" hidden="1">#REF!</definedName>
    <definedName name="Lgl_Enty_Desc4" localSheetId="4" hidden="1">#REF!</definedName>
    <definedName name="Lgl_Enty_Desc4" hidden="1">#REF!</definedName>
    <definedName name="Lgl_Enty_Desc5" localSheetId="4" hidden="1">#REF!</definedName>
    <definedName name="Lgl_Enty_Desc5" hidden="1">#REF!</definedName>
    <definedName name="Lgl_Enty_Dev_Country_Indicator7" localSheetId="4" hidden="1">#REF!</definedName>
    <definedName name="Lgl_Enty_Dev_Country_Indicator7" hidden="1">#REF!</definedName>
    <definedName name="Lgl_Enty_Final_Area_Name2" localSheetId="4" hidden="1">#REF!</definedName>
    <definedName name="Lgl_Enty_Final_Area_Name2" hidden="1">#REF!</definedName>
    <definedName name="Lgl_Enty_Final_Area_Name3" localSheetId="4" hidden="1">#REF!</definedName>
    <definedName name="Lgl_Enty_Final_Area_Name3" hidden="1">#REF!</definedName>
    <definedName name="Lgl_Enty_Region_Name1" localSheetId="4" hidden="1">#REF!</definedName>
    <definedName name="Lgl_Enty_Region_Name1" hidden="1">#REF!</definedName>
    <definedName name="Lgl_Enty_Region_Name2" localSheetId="4" hidden="1">#REF!</definedName>
    <definedName name="Lgl_Enty_Region_Name2" hidden="1">#REF!</definedName>
    <definedName name="Lgl_Enty_Region_Name3" localSheetId="4" hidden="1">#REF!</definedName>
    <definedName name="Lgl_Enty_Region_Name3" hidden="1">#REF!</definedName>
    <definedName name="Lgl_Enty_Region_Name4" localSheetId="4" hidden="1">#REF!</definedName>
    <definedName name="Lgl_Enty_Region_Name4" hidden="1">#REF!</definedName>
    <definedName name="Lgl_Enty_Region_Name5" localSheetId="4" hidden="1">#REF!</definedName>
    <definedName name="Lgl_Enty_Region_Name5" hidden="1">#REF!</definedName>
    <definedName name="Lgl_Enty_Super_Area_Name1" localSheetId="4" hidden="1">#REF!</definedName>
    <definedName name="Lgl_Enty_Super_Area_Name1" hidden="1">#REF!</definedName>
    <definedName name="Lgl_Enty_Super_Area_Name2" localSheetId="4" hidden="1">#REF!</definedName>
    <definedName name="Lgl_Enty_Super_Area_Name2" hidden="1">#REF!</definedName>
    <definedName name="Lgl_Enty_Super_Area_Name3" localSheetId="4" hidden="1">#REF!</definedName>
    <definedName name="Lgl_Enty_Super_Area_Name3" hidden="1">#REF!</definedName>
    <definedName name="Lgl_Enty_Super_Area_Name4" localSheetId="4" hidden="1">#REF!</definedName>
    <definedName name="Lgl_Enty_Super_Area_Name4" hidden="1">#REF!</definedName>
    <definedName name="Lgl_Enty_Super_Area_Name5" localSheetId="4" hidden="1">#REF!</definedName>
    <definedName name="Lgl_Enty_Super_Area_Name5" hidden="1">#REF!</definedName>
    <definedName name="Lgl_Enty_Super_Area_Name7" localSheetId="4" hidden="1">#REF!</definedName>
    <definedName name="Lgl_Enty_Super_Area_Name7" hidden="1">#REF!</definedName>
    <definedName name="Lgl_Enty_Super_Region_Name2" localSheetId="4" hidden="1">#REF!</definedName>
    <definedName name="Lgl_Enty_Super_Region_Name2" hidden="1">#REF!</definedName>
    <definedName name="Lgl_Enty_Super_Region_Name3" localSheetId="4" hidden="1">#REF!</definedName>
    <definedName name="Lgl_Enty_Super_Region_Name3" hidden="1">#REF!</definedName>
    <definedName name="Lgl_Enty_US_Intl_Name2" localSheetId="4" hidden="1">#REF!</definedName>
    <definedName name="Lgl_Enty_US_Intl_Name2" hidden="1">#REF!</definedName>
    <definedName name="Lgl_Enty_US_Intl_Name3" localSheetId="4" hidden="1">#REF!</definedName>
    <definedName name="Lgl_Enty_US_Intl_Name3" hidden="1">#REF!</definedName>
    <definedName name="Lock1" localSheetId="4">#REF!</definedName>
    <definedName name="Lock1">#REF!</definedName>
    <definedName name="Lock2" localSheetId="4">#REF!</definedName>
    <definedName name="Lock2">#REF!</definedName>
    <definedName name="Lock3" localSheetId="4">#REF!</definedName>
    <definedName name="Lock3">#REF!</definedName>
    <definedName name="Lock4" localSheetId="4">#REF!</definedName>
    <definedName name="Lock4">#REF!</definedName>
    <definedName name="Lock5" localSheetId="4">#REF!</definedName>
    <definedName name="Lock5">#REF!</definedName>
    <definedName name="Lock6" localSheetId="4">#REF!</definedName>
    <definedName name="Lock6">#REF!</definedName>
    <definedName name="Lock6.2" localSheetId="4">#REF!</definedName>
    <definedName name="Lock6.2">#REF!</definedName>
    <definedName name="Lock7" localSheetId="4">#REF!</definedName>
    <definedName name="Lock7">#REF!</definedName>
    <definedName name="LY" localSheetId="4">#REF!</definedName>
    <definedName name="LY">#REF!</definedName>
    <definedName name="LY_Cur_Per_Actv_Amt17" localSheetId="4" hidden="1">#REF!</definedName>
    <definedName name="LY_Cur_Per_Actv_Amt17" hidden="1">#REF!</definedName>
    <definedName name="LY_Cur_Per_Actv_Amt21" localSheetId="4" hidden="1">#REF!</definedName>
    <definedName name="LY_Cur_Per_Actv_Amt21" hidden="1">#REF!</definedName>
    <definedName name="LY_P1_Actv_Amt17" localSheetId="4" hidden="1">#REF!</definedName>
    <definedName name="LY_P1_Actv_Amt17" hidden="1">#REF!</definedName>
    <definedName name="LY_P1_Actv_Amt21" localSheetId="4" hidden="1">#REF!</definedName>
    <definedName name="LY_P1_Actv_Amt21" hidden="1">#REF!</definedName>
    <definedName name="LY_P10_Actv_Amt17" localSheetId="4" hidden="1">#REF!</definedName>
    <definedName name="LY_P10_Actv_Amt17" hidden="1">#REF!</definedName>
    <definedName name="LY_P10_Actv_Amt21" localSheetId="4" hidden="1">#REF!</definedName>
    <definedName name="LY_P10_Actv_Amt21" hidden="1">#REF!</definedName>
    <definedName name="LY_P11_Actv_Amt17" localSheetId="4" hidden="1">#REF!</definedName>
    <definedName name="LY_P11_Actv_Amt17" hidden="1">#REF!</definedName>
    <definedName name="LY_P11_Actv_Amt21" localSheetId="4" hidden="1">#REF!</definedName>
    <definedName name="LY_P11_Actv_Amt21" hidden="1">#REF!</definedName>
    <definedName name="LY_P12_Actv_Amt17" localSheetId="4" hidden="1">#REF!</definedName>
    <definedName name="LY_P12_Actv_Amt17" hidden="1">#REF!</definedName>
    <definedName name="LY_P12_Actv_Amt21" localSheetId="4" hidden="1">#REF!</definedName>
    <definedName name="LY_P12_Actv_Amt21" hidden="1">#REF!</definedName>
    <definedName name="LY_P2_Actv_Amt17" localSheetId="4" hidden="1">#REF!</definedName>
    <definedName name="LY_P2_Actv_Amt17" hidden="1">#REF!</definedName>
    <definedName name="LY_P2_Actv_Amt21" localSheetId="4" hidden="1">#REF!</definedName>
    <definedName name="LY_P2_Actv_Amt21" hidden="1">#REF!</definedName>
    <definedName name="LY_P3_Actv_Amt17" localSheetId="4" hidden="1">#REF!</definedName>
    <definedName name="LY_P3_Actv_Amt17" hidden="1">#REF!</definedName>
    <definedName name="LY_P3_Actv_Amt21" localSheetId="4" hidden="1">#REF!</definedName>
    <definedName name="LY_P3_Actv_Amt21" hidden="1">#REF!</definedName>
    <definedName name="LY_P4_Actv_Amt17" localSheetId="4" hidden="1">#REF!</definedName>
    <definedName name="LY_P4_Actv_Amt17" hidden="1">#REF!</definedName>
    <definedName name="LY_P4_Actv_Amt21" localSheetId="4" hidden="1">#REF!</definedName>
    <definedName name="LY_P4_Actv_Amt21" hidden="1">#REF!</definedName>
    <definedName name="LY_P5_Actv_Amt17" localSheetId="4" hidden="1">#REF!</definedName>
    <definedName name="LY_P5_Actv_Amt17" hidden="1">#REF!</definedName>
    <definedName name="LY_P5_Actv_Amt21" localSheetId="4" hidden="1">#REF!</definedName>
    <definedName name="LY_P5_Actv_Amt21" hidden="1">#REF!</definedName>
    <definedName name="LY_P6_Actv_Amt17" localSheetId="4" hidden="1">#REF!</definedName>
    <definedName name="LY_P6_Actv_Amt17" hidden="1">#REF!</definedName>
    <definedName name="LY_P6_Actv_Amt21" localSheetId="4" hidden="1">#REF!</definedName>
    <definedName name="LY_P6_Actv_Amt21" hidden="1">#REF!</definedName>
    <definedName name="LY_P7_Actv_Amt17" localSheetId="4" hidden="1">#REF!</definedName>
    <definedName name="LY_P7_Actv_Amt17" hidden="1">#REF!</definedName>
    <definedName name="LY_P7_Actv_Amt21" localSheetId="4" hidden="1">#REF!</definedName>
    <definedName name="LY_P7_Actv_Amt21" hidden="1">#REF!</definedName>
    <definedName name="LY_P8_Actv_Amt17" localSheetId="4" hidden="1">#REF!</definedName>
    <definedName name="LY_P8_Actv_Amt17" hidden="1">#REF!</definedName>
    <definedName name="LY_P8_Actv_Amt21" localSheetId="4" hidden="1">#REF!</definedName>
    <definedName name="LY_P8_Actv_Amt21" hidden="1">#REF!</definedName>
    <definedName name="LY_P9_Actv_Amt17" localSheetId="4" hidden="1">#REF!</definedName>
    <definedName name="LY_P9_Actv_Amt17" hidden="1">#REF!</definedName>
    <definedName name="LY_P9_Actv_Amt21" localSheetId="4" hidden="1">#REF!</definedName>
    <definedName name="LY_P9_Actv_Amt21" hidden="1">#REF!</definedName>
    <definedName name="LY_Qtr1_Actv_Amt17" localSheetId="4" hidden="1">#REF!</definedName>
    <definedName name="LY_Qtr1_Actv_Amt17" hidden="1">#REF!</definedName>
    <definedName name="LY_Qtr1_Actv_Amt18" localSheetId="4" hidden="1">#REF!</definedName>
    <definedName name="LY_Qtr1_Actv_Amt18" hidden="1">#REF!</definedName>
    <definedName name="LY_Qtr1_Actv_Amt19" localSheetId="4" hidden="1">#REF!</definedName>
    <definedName name="LY_Qtr1_Actv_Amt19" hidden="1">#REF!</definedName>
    <definedName name="LY_Qtr1_Actv_Amt2" localSheetId="4" hidden="1">#REF!</definedName>
    <definedName name="LY_Qtr1_Actv_Amt2" hidden="1">#REF!</definedName>
    <definedName name="LY_Qtr1_Actv_Amt20" localSheetId="4" hidden="1">#REF!</definedName>
    <definedName name="LY_Qtr1_Actv_Amt20" hidden="1">#REF!</definedName>
    <definedName name="LY_Qtr1_Actv_Amt21" localSheetId="4" hidden="1">#REF!</definedName>
    <definedName name="LY_Qtr1_Actv_Amt21" hidden="1">#REF!</definedName>
    <definedName name="LY_Qtr1_Actv_Amt22" localSheetId="4" hidden="1">#REF!</definedName>
    <definedName name="LY_Qtr1_Actv_Amt22" hidden="1">#REF!</definedName>
    <definedName name="LY_Qtr1_Actv_Amt23" localSheetId="4" hidden="1">#REF!</definedName>
    <definedName name="LY_Qtr1_Actv_Amt23" hidden="1">#REF!</definedName>
    <definedName name="LY_Qtr2_Actv_Amt17" localSheetId="4" hidden="1">#REF!</definedName>
    <definedName name="LY_Qtr2_Actv_Amt17" hidden="1">#REF!</definedName>
    <definedName name="LY_Qtr2_Actv_Amt18" localSheetId="4" hidden="1">#REF!</definedName>
    <definedName name="LY_Qtr2_Actv_Amt18" hidden="1">#REF!</definedName>
    <definedName name="LY_Qtr2_Actv_Amt19" localSheetId="4" hidden="1">#REF!</definedName>
    <definedName name="LY_Qtr2_Actv_Amt19" hidden="1">#REF!</definedName>
    <definedName name="LY_Qtr2_Actv_Amt2" localSheetId="4" hidden="1">#REF!</definedName>
    <definedName name="LY_Qtr2_Actv_Amt2" hidden="1">#REF!</definedName>
    <definedName name="LY_Qtr2_Actv_Amt20" localSheetId="4" hidden="1">#REF!</definedName>
    <definedName name="LY_Qtr2_Actv_Amt20" hidden="1">#REF!</definedName>
    <definedName name="LY_Qtr2_Actv_Amt21" localSheetId="4" hidden="1">#REF!</definedName>
    <definedName name="LY_Qtr2_Actv_Amt21" hidden="1">#REF!</definedName>
    <definedName name="LY_Qtr2_Actv_Amt22" localSheetId="4" hidden="1">#REF!</definedName>
    <definedName name="LY_Qtr2_Actv_Amt22" hidden="1">#REF!</definedName>
    <definedName name="LY_Qtr2_Actv_Amt23" localSheetId="4" hidden="1">#REF!</definedName>
    <definedName name="LY_Qtr2_Actv_Amt23" hidden="1">#REF!</definedName>
    <definedName name="LY_Qtr3_Actv_Amt17" localSheetId="4" hidden="1">#REF!</definedName>
    <definedName name="LY_Qtr3_Actv_Amt17" hidden="1">#REF!</definedName>
    <definedName name="LY_Qtr3_Actv_Amt18" localSheetId="4" hidden="1">#REF!</definedName>
    <definedName name="LY_Qtr3_Actv_Amt18" hidden="1">#REF!</definedName>
    <definedName name="LY_Qtr3_Actv_Amt19" localSheetId="4" hidden="1">#REF!</definedName>
    <definedName name="LY_Qtr3_Actv_Amt19" hidden="1">#REF!</definedName>
    <definedName name="LY_Qtr3_Actv_Amt2" localSheetId="4" hidden="1">#REF!</definedName>
    <definedName name="LY_Qtr3_Actv_Amt2" hidden="1">#REF!</definedName>
    <definedName name="LY_Qtr3_Actv_Amt20" localSheetId="4" hidden="1">#REF!</definedName>
    <definedName name="LY_Qtr3_Actv_Amt20" hidden="1">#REF!</definedName>
    <definedName name="LY_Qtr3_Actv_Amt21" localSheetId="4" hidden="1">#REF!</definedName>
    <definedName name="LY_Qtr3_Actv_Amt21" hidden="1">#REF!</definedName>
    <definedName name="LY_Qtr3_Actv_Amt22" localSheetId="4" hidden="1">#REF!</definedName>
    <definedName name="LY_Qtr3_Actv_Amt22" hidden="1">#REF!</definedName>
    <definedName name="LY_Qtr3_Actv_Amt23" localSheetId="4" hidden="1">#REF!</definedName>
    <definedName name="LY_Qtr3_Actv_Amt23" hidden="1">#REF!</definedName>
    <definedName name="LY_Qtr4_Actv_Amt17" localSheetId="4" hidden="1">#REF!</definedName>
    <definedName name="LY_Qtr4_Actv_Amt17" hidden="1">#REF!</definedName>
    <definedName name="LY_Qtr4_Actv_Amt18" localSheetId="4" hidden="1">#REF!</definedName>
    <definedName name="LY_Qtr4_Actv_Amt18" hidden="1">#REF!</definedName>
    <definedName name="LY_Qtr4_Actv_Amt19" localSheetId="4" hidden="1">#REF!</definedName>
    <definedName name="LY_Qtr4_Actv_Amt19" hidden="1">#REF!</definedName>
    <definedName name="LY_Qtr4_Actv_Amt2" localSheetId="4" hidden="1">#REF!</definedName>
    <definedName name="LY_Qtr4_Actv_Amt2" hidden="1">#REF!</definedName>
    <definedName name="LY_Qtr4_Actv_Amt20" localSheetId="4" hidden="1">#REF!</definedName>
    <definedName name="LY_Qtr4_Actv_Amt20" hidden="1">#REF!</definedName>
    <definedName name="LY_Qtr4_Actv_Amt21" localSheetId="4" hidden="1">#REF!</definedName>
    <definedName name="LY_Qtr4_Actv_Amt21" hidden="1">#REF!</definedName>
    <definedName name="LY_Qtr4_Actv_Amt22" localSheetId="4" hidden="1">#REF!</definedName>
    <definedName name="LY_Qtr4_Actv_Amt22" hidden="1">#REF!</definedName>
    <definedName name="LY_Qtr4_Actv_Amt23" localSheetId="4" hidden="1">#REF!</definedName>
    <definedName name="LY_Qtr4_Actv_Amt23" hidden="1">#REF!</definedName>
    <definedName name="LY_Yr_End_Actv_Amt17" localSheetId="4" hidden="1">#REF!</definedName>
    <definedName name="LY_Yr_End_Actv_Amt17" hidden="1">#REF!</definedName>
    <definedName name="LY_Yr_End_Actv_Amt19" localSheetId="4" hidden="1">#REF!</definedName>
    <definedName name="LY_Yr_End_Actv_Amt19" hidden="1">#REF!</definedName>
    <definedName name="LY_Yr_End_Actv_Amt2" localSheetId="4" hidden="1">#REF!</definedName>
    <definedName name="LY_Yr_End_Actv_Amt2" hidden="1">#REF!</definedName>
    <definedName name="LY_Yr_End_Actv_Amt20" localSheetId="4" hidden="1">#REF!</definedName>
    <definedName name="LY_Yr_End_Actv_Amt20" hidden="1">#REF!</definedName>
    <definedName name="LY_Yr_End_Actv_Amt21" localSheetId="4" hidden="1">#REF!</definedName>
    <definedName name="LY_Yr_End_Actv_Amt21" hidden="1">#REF!</definedName>
    <definedName name="LY_Yr_End_Actv_Amt22" localSheetId="4" hidden="1">#REF!</definedName>
    <definedName name="LY_Yr_End_Actv_Amt22" hidden="1">#REF!</definedName>
    <definedName name="LY_Yr_End_Actv_Amt23" localSheetId="4" hidden="1">#REF!</definedName>
    <definedName name="LY_Yr_End_Actv_Amt23" hidden="1">#REF!</definedName>
    <definedName name="LYTD_Actv_Amt17" localSheetId="4" hidden="1">#REF!</definedName>
    <definedName name="LYTD_Actv_Amt17" hidden="1">#REF!</definedName>
    <definedName name="LYTD_Actv_Amt21" localSheetId="4" hidden="1">#REF!</definedName>
    <definedName name="LYTD_Actv_Amt21" hidden="1">#REF!</definedName>
    <definedName name="Mon_Yr_Name17" localSheetId="4" hidden="1">#REF!</definedName>
    <definedName name="Mon_Yr_Name17" hidden="1">#REF!</definedName>
    <definedName name="Mon_Yr_Name18" localSheetId="4" hidden="1">#REF!</definedName>
    <definedName name="Mon_Yr_Name18" hidden="1">#REF!</definedName>
    <definedName name="Mon_Yr_Name19" localSheetId="4" hidden="1">#REF!</definedName>
    <definedName name="Mon_Yr_Name19" hidden="1">#REF!</definedName>
    <definedName name="Mon_Yr_Name20" localSheetId="4" hidden="1">#REF!</definedName>
    <definedName name="Mon_Yr_Name20" hidden="1">#REF!</definedName>
    <definedName name="Mon_Yr_Name21" localSheetId="4" hidden="1">#REF!</definedName>
    <definedName name="Mon_Yr_Name21" hidden="1">#REF!</definedName>
    <definedName name="Mon_Yr_Name22" localSheetId="4" hidden="1">#REF!</definedName>
    <definedName name="Mon_Yr_Name22" hidden="1">#REF!</definedName>
    <definedName name="Month_Nbr1" localSheetId="4" hidden="1">#REF!</definedName>
    <definedName name="Month_Nbr1" hidden="1">#REF!</definedName>
    <definedName name="Month_Nbr2" localSheetId="4" hidden="1">#REF!</definedName>
    <definedName name="Month_Nbr2" hidden="1">#REF!</definedName>
    <definedName name="Month_Nbr7" localSheetId="4" hidden="1">#REF!</definedName>
    <definedName name="Month_Nbr7" hidden="1">#REF!</definedName>
    <definedName name="NextYear" localSheetId="4">#REF!</definedName>
    <definedName name="NextYear">#REF!</definedName>
    <definedName name="P1_Actv_Amt1" localSheetId="4" hidden="1">#REF!</definedName>
    <definedName name="P1_Actv_Amt1" hidden="1">#REF!</definedName>
    <definedName name="P1_Actv_Amt17" localSheetId="4" hidden="1">#REF!</definedName>
    <definedName name="P1_Actv_Amt17" hidden="1">#REF!</definedName>
    <definedName name="P1_Actv_Amt19" localSheetId="4" hidden="1">#REF!</definedName>
    <definedName name="P1_Actv_Amt19" hidden="1">#REF!</definedName>
    <definedName name="P1_Actv_Amt2" localSheetId="4" hidden="1">#REF!</definedName>
    <definedName name="P1_Actv_Amt2" hidden="1">#REF!</definedName>
    <definedName name="P1_Actv_Amt20" localSheetId="4" hidden="1">#REF!</definedName>
    <definedName name="P1_Actv_Amt20" hidden="1">#REF!</definedName>
    <definedName name="P1_Actv_Amt21" localSheetId="4" hidden="1">#REF!</definedName>
    <definedName name="P1_Actv_Amt21" hidden="1">#REF!</definedName>
    <definedName name="P1_Actv_Amt7" localSheetId="4" hidden="1">#REF!</definedName>
    <definedName name="P1_Actv_Amt7" hidden="1">#REF!</definedName>
    <definedName name="P1_Op_Amt7" localSheetId="4" hidden="1">#REF!</definedName>
    <definedName name="P1_Op_Amt7" hidden="1">#REF!</definedName>
    <definedName name="P10_Actv_Amt1" localSheetId="4" hidden="1">#REF!</definedName>
    <definedName name="P10_Actv_Amt1" hidden="1">#REF!</definedName>
    <definedName name="P10_Actv_Amt17" localSheetId="4" hidden="1">#REF!</definedName>
    <definedName name="P10_Actv_Amt17" hidden="1">#REF!</definedName>
    <definedName name="P10_Actv_Amt19" localSheetId="4" hidden="1">#REF!</definedName>
    <definedName name="P10_Actv_Amt19" hidden="1">#REF!</definedName>
    <definedName name="P10_Actv_Amt2" localSheetId="4" hidden="1">#REF!</definedName>
    <definedName name="P10_Actv_Amt2" hidden="1">#REF!</definedName>
    <definedName name="P10_Actv_Amt20" localSheetId="4" hidden="1">#REF!</definedName>
    <definedName name="P10_Actv_Amt20" hidden="1">#REF!</definedName>
    <definedName name="P10_Actv_Amt21" localSheetId="4" hidden="1">#REF!</definedName>
    <definedName name="P10_Actv_Amt21" hidden="1">#REF!</definedName>
    <definedName name="P10_Actv_Amt7" localSheetId="4" hidden="1">#REF!</definedName>
    <definedName name="P10_Actv_Amt7" hidden="1">#REF!</definedName>
    <definedName name="P10_Op_Amt7" localSheetId="4" hidden="1">#REF!</definedName>
    <definedName name="P10_Op_Amt7" hidden="1">#REF!</definedName>
    <definedName name="P11_Actv_Amt1" localSheetId="4" hidden="1">#REF!</definedName>
    <definedName name="P11_Actv_Amt1" hidden="1">#REF!</definedName>
    <definedName name="P11_Actv_Amt17" localSheetId="4" hidden="1">#REF!</definedName>
    <definedName name="P11_Actv_Amt17" hidden="1">#REF!</definedName>
    <definedName name="P11_Actv_Amt2" localSheetId="4" hidden="1">#REF!</definedName>
    <definedName name="P11_Actv_Amt2" hidden="1">#REF!</definedName>
    <definedName name="P11_Actv_Amt21" localSheetId="4" hidden="1">#REF!</definedName>
    <definedName name="P11_Actv_Amt21" hidden="1">#REF!</definedName>
    <definedName name="P11_Actv_Amt7" localSheetId="4" hidden="1">#REF!</definedName>
    <definedName name="P11_Actv_Amt7" hidden="1">#REF!</definedName>
    <definedName name="P11_Op_Amt7" localSheetId="4" hidden="1">#REF!</definedName>
    <definedName name="P11_Op_Amt7" hidden="1">#REF!</definedName>
    <definedName name="P12_Actv_Amt1" localSheetId="4" hidden="1">#REF!</definedName>
    <definedName name="P12_Actv_Amt1" hidden="1">#REF!</definedName>
    <definedName name="P12_Actv_Amt17" localSheetId="4" hidden="1">#REF!</definedName>
    <definedName name="P12_Actv_Amt17" hidden="1">#REF!</definedName>
    <definedName name="P12_Actv_Amt2" localSheetId="4" hidden="1">#REF!</definedName>
    <definedName name="P12_Actv_Amt2" hidden="1">#REF!</definedName>
    <definedName name="P12_Actv_Amt21" localSheetId="4" hidden="1">#REF!</definedName>
    <definedName name="P12_Actv_Amt21" hidden="1">#REF!</definedName>
    <definedName name="P12_Actv_Amt7" localSheetId="4" hidden="1">#REF!</definedName>
    <definedName name="P12_Actv_Amt7" hidden="1">#REF!</definedName>
    <definedName name="P12_Bal_Amt1" localSheetId="4" hidden="1">#REF!</definedName>
    <definedName name="P12_Bal_Amt1" hidden="1">#REF!</definedName>
    <definedName name="P12_Op_Amt7" localSheetId="4" hidden="1">#REF!</definedName>
    <definedName name="P12_Op_Amt7" hidden="1">#REF!</definedName>
    <definedName name="P2_Actv_Amt1" localSheetId="4" hidden="1">#REF!</definedName>
    <definedName name="P2_Actv_Amt1" hidden="1">#REF!</definedName>
    <definedName name="P2_Actv_Amt17" localSheetId="4" hidden="1">#REF!</definedName>
    <definedName name="P2_Actv_Amt17" hidden="1">#REF!</definedName>
    <definedName name="P2_Actv_Amt2" localSheetId="4" hidden="1">#REF!</definedName>
    <definedName name="P2_Actv_Amt2" hidden="1">#REF!</definedName>
    <definedName name="P2_Actv_Amt21" localSheetId="4" hidden="1">#REF!</definedName>
    <definedName name="P2_Actv_Amt21" hidden="1">#REF!</definedName>
    <definedName name="P2_Actv_Amt7" localSheetId="4" hidden="1">#REF!</definedName>
    <definedName name="P2_Actv_Amt7" hidden="1">#REF!</definedName>
    <definedName name="P2_Op_Amt7" localSheetId="4" hidden="1">#REF!</definedName>
    <definedName name="P2_Op_Amt7" hidden="1">#REF!</definedName>
    <definedName name="P3_Actv_Amt1" localSheetId="4" hidden="1">#REF!</definedName>
    <definedName name="P3_Actv_Amt1" hidden="1">#REF!</definedName>
    <definedName name="P3_Actv_Amt17" localSheetId="4" hidden="1">#REF!</definedName>
    <definedName name="P3_Actv_Amt17" hidden="1">#REF!</definedName>
    <definedName name="P3_Actv_Amt2" localSheetId="4" hidden="1">#REF!</definedName>
    <definedName name="P3_Actv_Amt2" hidden="1">#REF!</definedName>
    <definedName name="P3_Actv_Amt21" localSheetId="4" hidden="1">#REF!</definedName>
    <definedName name="P3_Actv_Amt21" hidden="1">#REF!</definedName>
    <definedName name="P3_Actv_Amt7" localSheetId="4" hidden="1">#REF!</definedName>
    <definedName name="P3_Actv_Amt7" hidden="1">#REF!</definedName>
    <definedName name="P3_Bal_Amt1" localSheetId="4" hidden="1">#REF!</definedName>
    <definedName name="P3_Bal_Amt1" hidden="1">#REF!</definedName>
    <definedName name="P3_Op_Amt7" localSheetId="4" hidden="1">#REF!</definedName>
    <definedName name="P3_Op_Amt7" hidden="1">#REF!</definedName>
    <definedName name="P4_Actv_Amt1" localSheetId="4" hidden="1">#REF!</definedName>
    <definedName name="P4_Actv_Amt1" hidden="1">#REF!</definedName>
    <definedName name="P4_Actv_Amt17" localSheetId="4" hidden="1">#REF!</definedName>
    <definedName name="P4_Actv_Amt17" hidden="1">#REF!</definedName>
    <definedName name="P4_Actv_Amt2" localSheetId="4" hidden="1">#REF!</definedName>
    <definedName name="P4_Actv_Amt2" hidden="1">#REF!</definedName>
    <definedName name="P4_Actv_Amt21" localSheetId="4" hidden="1">#REF!</definedName>
    <definedName name="P4_Actv_Amt21" hidden="1">#REF!</definedName>
    <definedName name="P4_Actv_Amt7" localSheetId="4" hidden="1">#REF!</definedName>
    <definedName name="P4_Actv_Amt7" hidden="1">#REF!</definedName>
    <definedName name="P4_Op_Amt7" localSheetId="4" hidden="1">#REF!</definedName>
    <definedName name="P4_Op_Amt7" hidden="1">#REF!</definedName>
    <definedName name="P5_Actv_Amt1" localSheetId="4" hidden="1">#REF!</definedName>
    <definedName name="P5_Actv_Amt1" hidden="1">#REF!</definedName>
    <definedName name="P5_Actv_Amt17" localSheetId="4" hidden="1">#REF!</definedName>
    <definedName name="P5_Actv_Amt17" hidden="1">#REF!</definedName>
    <definedName name="P5_Actv_Amt2" localSheetId="4" hidden="1">#REF!</definedName>
    <definedName name="P5_Actv_Amt2" hidden="1">#REF!</definedName>
    <definedName name="P5_Actv_Amt21" localSheetId="4" hidden="1">#REF!</definedName>
    <definedName name="P5_Actv_Amt21" hidden="1">#REF!</definedName>
    <definedName name="P5_Actv_Amt7" localSheetId="4" hidden="1">#REF!</definedName>
    <definedName name="P5_Actv_Amt7" hidden="1">#REF!</definedName>
    <definedName name="P5_Op_Amt7" localSheetId="4" hidden="1">#REF!</definedName>
    <definedName name="P5_Op_Amt7" hidden="1">#REF!</definedName>
    <definedName name="P6_Actv_Amt1" localSheetId="4" hidden="1">#REF!</definedName>
    <definedName name="P6_Actv_Amt1" hidden="1">#REF!</definedName>
    <definedName name="P6_Actv_Amt17" localSheetId="4" hidden="1">#REF!</definedName>
    <definedName name="P6_Actv_Amt17" hidden="1">#REF!</definedName>
    <definedName name="P6_Actv_Amt2" localSheetId="4" hidden="1">#REF!</definedName>
    <definedName name="P6_Actv_Amt2" hidden="1">#REF!</definedName>
    <definedName name="P6_Actv_Amt21" localSheetId="4" hidden="1">#REF!</definedName>
    <definedName name="P6_Actv_Amt21" hidden="1">#REF!</definedName>
    <definedName name="P6_Actv_Amt7" localSheetId="4" hidden="1">#REF!</definedName>
    <definedName name="P6_Actv_Amt7" hidden="1">#REF!</definedName>
    <definedName name="P6_Bal_Amt1" localSheetId="4" hidden="1">#REF!</definedName>
    <definedName name="P6_Bal_Amt1" hidden="1">#REF!</definedName>
    <definedName name="P6_Op_Amt7" localSheetId="4" hidden="1">#REF!</definedName>
    <definedName name="P6_Op_Amt7" hidden="1">#REF!</definedName>
    <definedName name="P7_Actv_Amt1" localSheetId="4" hidden="1">#REF!</definedName>
    <definedName name="P7_Actv_Amt1" hidden="1">#REF!</definedName>
    <definedName name="P7_Actv_Amt17" localSheetId="4" hidden="1">#REF!</definedName>
    <definedName name="P7_Actv_Amt17" hidden="1">#REF!</definedName>
    <definedName name="P7_Actv_Amt18" localSheetId="4" hidden="1">#REF!</definedName>
    <definedName name="P7_Actv_Amt18" hidden="1">#REF!</definedName>
    <definedName name="P7_Actv_Amt19" localSheetId="4" hidden="1">#REF!</definedName>
    <definedName name="P7_Actv_Amt19" hidden="1">#REF!</definedName>
    <definedName name="P7_Actv_Amt2" localSheetId="4" hidden="1">#REF!</definedName>
    <definedName name="P7_Actv_Amt2" hidden="1">#REF!</definedName>
    <definedName name="P7_Actv_Amt20" localSheetId="4" hidden="1">#REF!</definedName>
    <definedName name="P7_Actv_Amt20" hidden="1">#REF!</definedName>
    <definedName name="P7_Actv_Amt21" localSheetId="4" hidden="1">#REF!</definedName>
    <definedName name="P7_Actv_Amt21" hidden="1">#REF!</definedName>
    <definedName name="P7_Actv_Amt7" localSheetId="4" hidden="1">#REF!</definedName>
    <definedName name="P7_Actv_Amt7" hidden="1">#REF!</definedName>
    <definedName name="P7_Op_Amt7" localSheetId="4" hidden="1">#REF!</definedName>
    <definedName name="P7_Op_Amt7" hidden="1">#REF!</definedName>
    <definedName name="P8_Actv_Amt1" localSheetId="4" hidden="1">#REF!</definedName>
    <definedName name="P8_Actv_Amt1" hidden="1">#REF!</definedName>
    <definedName name="P8_Actv_Amt17" localSheetId="4" hidden="1">#REF!</definedName>
    <definedName name="P8_Actv_Amt17" hidden="1">#REF!</definedName>
    <definedName name="P8_Actv_Amt18" localSheetId="4" hidden="1">#REF!</definedName>
    <definedName name="P8_Actv_Amt18" hidden="1">#REF!</definedName>
    <definedName name="P8_Actv_Amt19" localSheetId="4" hidden="1">#REF!</definedName>
    <definedName name="P8_Actv_Amt19" hidden="1">#REF!</definedName>
    <definedName name="P8_Actv_Amt2" localSheetId="4" hidden="1">#REF!</definedName>
    <definedName name="P8_Actv_Amt2" hidden="1">#REF!</definedName>
    <definedName name="P8_Actv_Amt20" localSheetId="4" hidden="1">#REF!</definedName>
    <definedName name="P8_Actv_Amt20" hidden="1">#REF!</definedName>
    <definedName name="P8_Actv_Amt21" localSheetId="4" hidden="1">#REF!</definedName>
    <definedName name="P8_Actv_Amt21" hidden="1">#REF!</definedName>
    <definedName name="P8_Actv_Amt7" localSheetId="4" hidden="1">#REF!</definedName>
    <definedName name="P8_Actv_Amt7" hidden="1">#REF!</definedName>
    <definedName name="P8_Op_Amt7" localSheetId="4" hidden="1">#REF!</definedName>
    <definedName name="P8_Op_Amt7" hidden="1">#REF!</definedName>
    <definedName name="P9_Actv_Amt1" localSheetId="4" hidden="1">#REF!</definedName>
    <definedName name="P9_Actv_Amt1" hidden="1">#REF!</definedName>
    <definedName name="P9_Actv_Amt17" localSheetId="4" hidden="1">#REF!</definedName>
    <definedName name="P9_Actv_Amt17" hidden="1">#REF!</definedName>
    <definedName name="P9_Actv_Amt18" localSheetId="4" hidden="1">#REF!</definedName>
    <definedName name="P9_Actv_Amt18" hidden="1">#REF!</definedName>
    <definedName name="P9_Actv_Amt2" localSheetId="4" hidden="1">#REF!</definedName>
    <definedName name="P9_Actv_Amt2" hidden="1">#REF!</definedName>
    <definedName name="P9_Actv_Amt20" localSheetId="4" hidden="1">#REF!</definedName>
    <definedName name="P9_Actv_Amt20" hidden="1">#REF!</definedName>
    <definedName name="P9_Actv_Amt21" localSheetId="4" hidden="1">#REF!</definedName>
    <definedName name="P9_Actv_Amt21" hidden="1">#REF!</definedName>
    <definedName name="P9_Actv_Amt7" localSheetId="4" hidden="1">#REF!</definedName>
    <definedName name="P9_Actv_Amt7" hidden="1">#REF!</definedName>
    <definedName name="P9_Bal_Amt1" localSheetId="4" hidden="1">#REF!</definedName>
    <definedName name="P9_Bal_Amt1" hidden="1">#REF!</definedName>
    <definedName name="P9_Op_Amt7" localSheetId="4" hidden="1">#REF!</definedName>
    <definedName name="P9_Op_Amt7" hidden="1">#REF!</definedName>
    <definedName name="Per_Date1" localSheetId="4" hidden="1">#REF!</definedName>
    <definedName name="Per_Date1" hidden="1">#REF!</definedName>
    <definedName name="Per_Date2" localSheetId="4" hidden="1">#REF!</definedName>
    <definedName name="Per_Date2" hidden="1">#REF!</definedName>
    <definedName name="Per_Month_Description1" localSheetId="4" hidden="1">#REF!</definedName>
    <definedName name="Per_Month_Description1" hidden="1">#REF!</definedName>
    <definedName name="Per_Month_Description2" localSheetId="4" hidden="1">#REF!</definedName>
    <definedName name="Per_Month_Description2" hidden="1">#REF!</definedName>
    <definedName name="PL_Line_Name17" localSheetId="4" hidden="1">#REF!</definedName>
    <definedName name="PL_Line_Name17" hidden="1">#REF!</definedName>
    <definedName name="PL_Line_Name18" localSheetId="4" hidden="1">#REF!</definedName>
    <definedName name="PL_Line_Name18" hidden="1">#REF!</definedName>
    <definedName name="Pl_Line_Nbr_Desc16" localSheetId="4" hidden="1">#REF!</definedName>
    <definedName name="Pl_Line_Nbr_Desc16" hidden="1">#REF!</definedName>
    <definedName name="Pl_Line_Nbr16" localSheetId="4" hidden="1">#REF!</definedName>
    <definedName name="Pl_Line_Nbr16" hidden="1">#REF!</definedName>
    <definedName name="PL_Line_Nbr17" localSheetId="4" hidden="1">#REF!</definedName>
    <definedName name="PL_Line_Nbr17" hidden="1">#REF!</definedName>
    <definedName name="PL_Line_Nbr18" localSheetId="4" hidden="1">#REF!</definedName>
    <definedName name="PL_Line_Nbr18" hidden="1">#REF!</definedName>
    <definedName name="Post_Ledger_Code1" localSheetId="4" hidden="1">#REF!</definedName>
    <definedName name="Post_Ledger_Code1" hidden="1">#REF!</definedName>
    <definedName name="Post_Ledger_Code2" localSheetId="4" hidden="1">#REF!</definedName>
    <definedName name="Post_Ledger_Code2" hidden="1">#REF!</definedName>
    <definedName name="Post_Ledger_Code7" localSheetId="4" hidden="1">#REF!</definedName>
    <definedName name="Post_Ledger_Code7" hidden="1">#REF!</definedName>
    <definedName name="Prev_Per_Actv_Amt17" localSheetId="4" hidden="1">#REF!</definedName>
    <definedName name="Prev_Per_Actv_Amt17" hidden="1">#REF!</definedName>
    <definedName name="Product_Code_and_Desc3" localSheetId="4" hidden="1">#REF!</definedName>
    <definedName name="Product_Code_and_Desc3" hidden="1">#REF!</definedName>
    <definedName name="Product_Code_and_Desc4" localSheetId="4" hidden="1">#REF!</definedName>
    <definedName name="Product_Code_and_Desc4" hidden="1">#REF!</definedName>
    <definedName name="Product_Code_and_Desc5" localSheetId="4" hidden="1">#REF!</definedName>
    <definedName name="Product_Code_and_Desc5" hidden="1">#REF!</definedName>
    <definedName name="Product_Code1" localSheetId="4" hidden="1">#REF!</definedName>
    <definedName name="Product_Code1" hidden="1">#REF!</definedName>
    <definedName name="Product_Code17" localSheetId="4" hidden="1">#REF!</definedName>
    <definedName name="Product_Code17" hidden="1">#REF!</definedName>
    <definedName name="Product_Code18" localSheetId="4" hidden="1">#REF!</definedName>
    <definedName name="Product_Code18" hidden="1">#REF!</definedName>
    <definedName name="Product_Code19" localSheetId="4" hidden="1">#REF!</definedName>
    <definedName name="Product_Code19" hidden="1">#REF!</definedName>
    <definedName name="Product_Code2" localSheetId="4" hidden="1">#REF!</definedName>
    <definedName name="Product_Code2" hidden="1">#REF!</definedName>
    <definedName name="Product_Code20" localSheetId="4" hidden="1">#REF!</definedName>
    <definedName name="Product_Code20" hidden="1">#REF!</definedName>
    <definedName name="Product_Code21" localSheetId="4" hidden="1">#REF!</definedName>
    <definedName name="Product_Code21" hidden="1">#REF!</definedName>
    <definedName name="Product_Code22" localSheetId="4" hidden="1">#REF!</definedName>
    <definedName name="Product_Code22" hidden="1">#REF!</definedName>
    <definedName name="Product_Code7" localSheetId="4" hidden="1">#REF!</definedName>
    <definedName name="Product_Code7" hidden="1">#REF!</definedName>
    <definedName name="Product_Desc1" localSheetId="4" hidden="1">#REF!</definedName>
    <definedName name="Product_Desc1" hidden="1">#REF!</definedName>
    <definedName name="Product_Desc2" localSheetId="4" hidden="1">#REF!</definedName>
    <definedName name="Product_Desc2" hidden="1">#REF!</definedName>
    <definedName name="Product_Desc20" localSheetId="4" hidden="1">#REF!</definedName>
    <definedName name="Product_Desc20" hidden="1">#REF!</definedName>
    <definedName name="Product_Desc21" localSheetId="4" hidden="1">#REF!</definedName>
    <definedName name="Product_Desc21" hidden="1">#REF!</definedName>
    <definedName name="Product_Desc22" localSheetId="4" hidden="1">#REF!</definedName>
    <definedName name="Product_Desc22" hidden="1">#REF!</definedName>
    <definedName name="Product_Desc7" localSheetId="4" hidden="1">#REF!</definedName>
    <definedName name="Product_Desc7" hidden="1">#REF!</definedName>
    <definedName name="Py1_Qtr1_Pl_Amt16" localSheetId="4" hidden="1">#REF!</definedName>
    <definedName name="Py1_Qtr1_Pl_Amt16" hidden="1">#REF!</definedName>
    <definedName name="Py1_Qtr2_Pl_Amt16" localSheetId="4" hidden="1">#REF!</definedName>
    <definedName name="Py1_Qtr2_Pl_Amt16" hidden="1">#REF!</definedName>
    <definedName name="Py1_Qtr3_Pl_Amt16" localSheetId="4" hidden="1">#REF!</definedName>
    <definedName name="Py1_Qtr3_Pl_Amt16" hidden="1">#REF!</definedName>
    <definedName name="Py1_Qtr4_Pl_Amt16" localSheetId="4" hidden="1">#REF!</definedName>
    <definedName name="Py1_Qtr4_Pl_Amt16" hidden="1">#REF!</definedName>
    <definedName name="QRYCOLS1" localSheetId="4" hidden="1">#REF!</definedName>
    <definedName name="QRYCOLS1" hidden="1">#REF!</definedName>
    <definedName name="QRYCOLS16" localSheetId="4" hidden="1">#REF!</definedName>
    <definedName name="QRYCOLS16" hidden="1">#REF!</definedName>
    <definedName name="QRYCOLS17" localSheetId="4" hidden="1">#REF!</definedName>
    <definedName name="QRYCOLS17" hidden="1">#REF!</definedName>
    <definedName name="QRYCOLS18" localSheetId="4" hidden="1">#REF!</definedName>
    <definedName name="QRYCOLS18" hidden="1">#REF!</definedName>
    <definedName name="QRYCOLS19" localSheetId="4" hidden="1">#REF!</definedName>
    <definedName name="QRYCOLS19" hidden="1">#REF!</definedName>
    <definedName name="QRYCOLS2" localSheetId="4" hidden="1">#REF!</definedName>
    <definedName name="QRYCOLS2" hidden="1">#REF!</definedName>
    <definedName name="QRYCOLS20" localSheetId="4" hidden="1">#REF!</definedName>
    <definedName name="QRYCOLS20" hidden="1">#REF!</definedName>
    <definedName name="QRYCOLS21" localSheetId="4" hidden="1">#REF!</definedName>
    <definedName name="QRYCOLS21" hidden="1">#REF!</definedName>
    <definedName name="QRYCOLS22" localSheetId="4" hidden="1">#REF!</definedName>
    <definedName name="QRYCOLS22" hidden="1">#REF!</definedName>
    <definedName name="QRYCOLS7" localSheetId="4" hidden="1">#REF!</definedName>
    <definedName name="QRYCOLS7" hidden="1">#REF!</definedName>
    <definedName name="QRYCOUNT" hidden="1">0</definedName>
    <definedName name="QRYDATA1" localSheetId="4" hidden="1">#REF!</definedName>
    <definedName name="QRYDATA1" localSheetId="2" hidden="1">#REF!</definedName>
    <definedName name="QRYDATA1" hidden="1">#REF!</definedName>
    <definedName name="QRYDATA16" localSheetId="4" hidden="1">#REF!</definedName>
    <definedName name="QRYDATA16" hidden="1">#REF!</definedName>
    <definedName name="QRYDATA17" localSheetId="4" hidden="1">#REF!</definedName>
    <definedName name="QRYDATA17" hidden="1">#REF!</definedName>
    <definedName name="QRYDATA18" localSheetId="4" hidden="1">#REF!</definedName>
    <definedName name="QRYDATA18" hidden="1">#REF!</definedName>
    <definedName name="QRYDATA19" localSheetId="4" hidden="1">#REF!</definedName>
    <definedName name="QRYDATA19" hidden="1">#REF!</definedName>
    <definedName name="QRYDATA2" localSheetId="4" hidden="1">#REF!</definedName>
    <definedName name="QRYDATA2" localSheetId="2" hidden="1">#REF!</definedName>
    <definedName name="QRYDATA2" hidden="1">#REF!</definedName>
    <definedName name="QRYDATA20" localSheetId="4" hidden="1">#REF!</definedName>
    <definedName name="QRYDATA20" hidden="1">#REF!</definedName>
    <definedName name="QRYDATA21" localSheetId="4" hidden="1">#REF!</definedName>
    <definedName name="QRYDATA21" hidden="1">#REF!</definedName>
    <definedName name="QRYDATA22" localSheetId="4" hidden="1">#REF!</definedName>
    <definedName name="QRYDATA22" hidden="1">#REF!</definedName>
    <definedName name="QRYDATA7" localSheetId="4" hidden="1">#REF!</definedName>
    <definedName name="QRYDATA7" hidden="1">#REF!</definedName>
    <definedName name="QRYNAME1" hidden="1">"Qlimberg"</definedName>
    <definedName name="QRYNAME2" hidden="1">"Qlimbergdivision"</definedName>
    <definedName name="QRYNAME20" hidden="1">"BQ w-o Quante &amp; Gore"</definedName>
    <definedName name="QRYNAME21" hidden="1">"Div P&amp;L by Qtr-without Q &amp; Gore"</definedName>
    <definedName name="QRYNAME22" hidden="1">"bqSlsOIWW"</definedName>
    <definedName name="QRYNAME23" hidden="1">"bqSlsOIWW MPP"</definedName>
    <definedName name="QRYNAME24" hidden="1">"bqSlsOIWW MSD"</definedName>
    <definedName name="QRYNAME25" hidden="1">"bqEP OP Plan"</definedName>
    <definedName name="QRYNAME26" hidden="1">"bqIndirectOpPlan"</definedName>
    <definedName name="QRYNAME27" hidden="1">"bqIndirectOpPlanHK"</definedName>
    <definedName name="QRYNAME28" hidden="1">"bqP&amp;LUSFcstHK"</definedName>
    <definedName name="QRYNAME29" hidden="1">"bqP&amp;LOUSFcstHK"</definedName>
    <definedName name="QRYNAME3" hidden="1">"BQ EP Dtl for OI Var OUS"</definedName>
    <definedName name="QRYNAME30" hidden="1">"bqEPOPPlanHK"</definedName>
    <definedName name="QRYNAME4" hidden="1">"BQ WWAcctspayable"</definedName>
    <definedName name="QRYNAME5" hidden="1">"BQ OI Var BU99998"</definedName>
    <definedName name="QRYNAME6" hidden="1">"BQ Hdct"</definedName>
    <definedName name="QRYNAME7" hidden="1">"BOLO QRY: 2:  SHEET:3M GL"</definedName>
    <definedName name="QRYNAME8" hidden="1">"BOLO QRY: 2:  SHEET:Global Grp GCS"</definedName>
    <definedName name="QRYNEXT" hidden="1">1</definedName>
    <definedName name="QRYSOURCE1" hidden="1">"EXCELRANGE-EXPAND-BQ"</definedName>
    <definedName name="QRYSOURCE16" hidden="1">"Crsys"</definedName>
    <definedName name="QRYSOURCE17" hidden="1">"cysys3"</definedName>
    <definedName name="QRYSOURCE18" hidden="1">"crsys3"</definedName>
    <definedName name="QRYSOURCE19" hidden="1">"crsys3"</definedName>
    <definedName name="QRYSOURCE2" hidden="1">"EXCELRANGE-EXPAND-BQ"</definedName>
    <definedName name="QRYSOURCE20" hidden="1">"crsys3"</definedName>
    <definedName name="QRYSOURCE21" hidden="1">"crsys3"</definedName>
    <definedName name="QRYSOURCE22" hidden="1">"crsys3"</definedName>
    <definedName name="QRYSOURCE23" hidden="1">"EXCELRANGE-EXPAND-BQ"</definedName>
    <definedName name="QRYSOURCE24" hidden="1">"EXCELRANGE-EXPAND-BQ"</definedName>
    <definedName name="QRYSOURCE25" hidden="1">"EXCELRANGE-EXPAND-BQ"</definedName>
    <definedName name="QRYSOURCE26" hidden="1">"EXCELRANGE-EXPAND-BQ"</definedName>
    <definedName name="QRYSOURCE27" hidden="1">"EXCELRANGE-EXPAND-BQ"</definedName>
    <definedName name="QRYSOURCE28" hidden="1">"EXCELRANGE-EXPAND-BQ"</definedName>
    <definedName name="QRYSOURCE29" hidden="1">"EXCELRANGE-EXPAND-BQ"</definedName>
    <definedName name="QRYSOURCE3" hidden="1">"EXCELRANGE-EXPAND-BQ"</definedName>
    <definedName name="QRYSOURCE30" hidden="1">"EXCELRANGE-EXPAND-BQ"</definedName>
    <definedName name="QRYSOURCE4" hidden="1">"EXCELRANGE-EXPAND-BQ"</definedName>
    <definedName name="QRYSOURCE5" hidden="1">"EXCELRANGE-EXPAND-BQ"</definedName>
    <definedName name="QRYSOURCE6" hidden="1">"EXCELRANGE-EXPAND-BQ"</definedName>
    <definedName name="QRYSOURCE7" hidden="1">"EXCELRANGE-EXPAND-BOLO"</definedName>
    <definedName name="QRYSOURCE8" hidden="1">"EXCELRANGE-EXPAND-BOLO"</definedName>
    <definedName name="QRYWKS1" localSheetId="4" hidden="1">#REF!</definedName>
    <definedName name="QRYWKS1" localSheetId="2" hidden="1">#REF!</definedName>
    <definedName name="QRYWKS1" hidden="1">0</definedName>
    <definedName name="QRYWKS16" localSheetId="4" hidden="1">#REF!</definedName>
    <definedName name="QRYWKS16" hidden="1">#REF!</definedName>
    <definedName name="QRYWKS17" localSheetId="4" hidden="1">#REF!</definedName>
    <definedName name="QRYWKS17" hidden="1">#REF!</definedName>
    <definedName name="QRYWKS18" localSheetId="4" hidden="1">#REF!</definedName>
    <definedName name="QRYWKS18" hidden="1">#REF!</definedName>
    <definedName name="QRYWKS19" localSheetId="4" hidden="1">#REF!</definedName>
    <definedName name="QRYWKS19" hidden="1">#REF!</definedName>
    <definedName name="QRYWKS2" localSheetId="4" hidden="1">#REF!</definedName>
    <definedName name="QRYWKS2" localSheetId="2" hidden="1">#REF!</definedName>
    <definedName name="QRYWKS2" hidden="1">#REF!</definedName>
    <definedName name="QRYWKS20" localSheetId="4" hidden="1">#REF!</definedName>
    <definedName name="QRYWKS20" hidden="1">#REF!</definedName>
    <definedName name="QRYWKS21" localSheetId="4" hidden="1">#REF!</definedName>
    <definedName name="QRYWKS21" hidden="1">#REF!</definedName>
    <definedName name="QRYWKS22" localSheetId="4" hidden="1">#REF!</definedName>
    <definedName name="QRYWKS22" hidden="1">#REF!</definedName>
    <definedName name="QRYWKS7" localSheetId="4" hidden="1">#REF!</definedName>
    <definedName name="QRYWKS7" hidden="1">#REF!</definedName>
    <definedName name="Qtr1_Actv_Amt1" localSheetId="4" hidden="1">#REF!</definedName>
    <definedName name="Qtr1_Actv_Amt1" hidden="1">#REF!</definedName>
    <definedName name="Qtr1_Actv_Amt17" localSheetId="4" hidden="1">#REF!</definedName>
    <definedName name="Qtr1_Actv_Amt17" hidden="1">#REF!</definedName>
    <definedName name="Qtr1_Actv_Amt18" localSheetId="4" hidden="1">#REF!</definedName>
    <definedName name="Qtr1_Actv_Amt18" hidden="1">#REF!</definedName>
    <definedName name="Qtr1_Actv_Amt19" localSheetId="4" hidden="1">#REF!</definedName>
    <definedName name="Qtr1_Actv_Amt19" hidden="1">#REF!</definedName>
    <definedName name="Qtr1_Actv_Amt2" localSheetId="4" hidden="1">#REF!</definedName>
    <definedName name="Qtr1_Actv_Amt2" hidden="1">#REF!</definedName>
    <definedName name="Qtr1_Actv_Amt20" localSheetId="4" hidden="1">#REF!</definedName>
    <definedName name="Qtr1_Actv_Amt20" hidden="1">#REF!</definedName>
    <definedName name="Qtr1_Actv_Amt21" localSheetId="4" hidden="1">#REF!</definedName>
    <definedName name="Qtr1_Actv_Amt21" hidden="1">#REF!</definedName>
    <definedName name="Qtr1_Actv_Amt22" localSheetId="4" hidden="1">#REF!</definedName>
    <definedName name="Qtr1_Actv_Amt22" hidden="1">#REF!</definedName>
    <definedName name="Qtr1_Actv_Amt7" localSheetId="4" hidden="1">#REF!</definedName>
    <definedName name="Qtr1_Actv_Amt7" hidden="1">#REF!</definedName>
    <definedName name="Qtr2_Actv_Amt1" localSheetId="4" hidden="1">#REF!</definedName>
    <definedName name="Qtr2_Actv_Amt1" hidden="1">#REF!</definedName>
    <definedName name="Qtr2_Actv_Amt17" localSheetId="4" hidden="1">#REF!</definedName>
    <definedName name="Qtr2_Actv_Amt17" hidden="1">#REF!</definedName>
    <definedName name="Qtr2_Actv_Amt18" localSheetId="4" hidden="1">#REF!</definedName>
    <definedName name="Qtr2_Actv_Amt18" hidden="1">#REF!</definedName>
    <definedName name="Qtr2_Actv_Amt19" localSheetId="4" hidden="1">#REF!</definedName>
    <definedName name="Qtr2_Actv_Amt19" hidden="1">#REF!</definedName>
    <definedName name="Qtr2_Actv_Amt2" localSheetId="4" hidden="1">#REF!</definedName>
    <definedName name="Qtr2_Actv_Amt2" hidden="1">#REF!</definedName>
    <definedName name="Qtr2_Actv_Amt20" localSheetId="4" hidden="1">#REF!</definedName>
    <definedName name="Qtr2_Actv_Amt20" hidden="1">#REF!</definedName>
    <definedName name="Qtr2_Actv_Amt21" localSheetId="4" hidden="1">#REF!</definedName>
    <definedName name="Qtr2_Actv_Amt21" hidden="1">#REF!</definedName>
    <definedName name="Qtr2_Actv_Amt22" localSheetId="4" hidden="1">#REF!</definedName>
    <definedName name="Qtr2_Actv_Amt22" hidden="1">#REF!</definedName>
    <definedName name="Qtr2_Actv_Amt7" localSheetId="4" hidden="1">#REF!</definedName>
    <definedName name="Qtr2_Actv_Amt7" hidden="1">#REF!</definedName>
    <definedName name="Qtr3_Actv_Amt1" localSheetId="4" hidden="1">#REF!</definedName>
    <definedName name="Qtr3_Actv_Amt1" hidden="1">#REF!</definedName>
    <definedName name="Qtr3_Actv_Amt17" localSheetId="4" hidden="1">#REF!</definedName>
    <definedName name="Qtr3_Actv_Amt17" hidden="1">#REF!</definedName>
    <definedName name="Qtr3_Actv_Amt19" localSheetId="4" hidden="1">#REF!</definedName>
    <definedName name="Qtr3_Actv_Amt19" hidden="1">#REF!</definedName>
    <definedName name="Qtr3_Actv_Amt2" localSheetId="4" hidden="1">#REF!</definedName>
    <definedName name="Qtr3_Actv_Amt2" hidden="1">#REF!</definedName>
    <definedName name="Qtr3_Actv_Amt20" localSheetId="4" hidden="1">#REF!</definedName>
    <definedName name="Qtr3_Actv_Amt20" hidden="1">#REF!</definedName>
    <definedName name="Qtr3_Actv_Amt21" localSheetId="4" hidden="1">#REF!</definedName>
    <definedName name="Qtr3_Actv_Amt21" hidden="1">#REF!</definedName>
    <definedName name="Qtr3_Actv_Amt22" localSheetId="4" hidden="1">#REF!</definedName>
    <definedName name="Qtr3_Actv_Amt22" hidden="1">#REF!</definedName>
    <definedName name="Qtr3_Actv_Amt7" localSheetId="4" hidden="1">#REF!</definedName>
    <definedName name="Qtr3_Actv_Amt7" hidden="1">#REF!</definedName>
    <definedName name="Qtr4_Actv_Amt1" localSheetId="4" hidden="1">#REF!</definedName>
    <definedName name="Qtr4_Actv_Amt1" hidden="1">#REF!</definedName>
    <definedName name="Qtr4_Actv_Amt17" localSheetId="4" hidden="1">#REF!</definedName>
    <definedName name="Qtr4_Actv_Amt17" hidden="1">#REF!</definedName>
    <definedName name="Qtr4_Actv_Amt19" localSheetId="4" hidden="1">#REF!</definedName>
    <definedName name="Qtr4_Actv_Amt19" hidden="1">#REF!</definedName>
    <definedName name="Qtr4_Actv_Amt2" localSheetId="4" hidden="1">#REF!</definedName>
    <definedName name="Qtr4_Actv_Amt2" hidden="1">#REF!</definedName>
    <definedName name="Qtr4_Actv_Amt20" localSheetId="4" hidden="1">#REF!</definedName>
    <definedName name="Qtr4_Actv_Amt20" hidden="1">#REF!</definedName>
    <definedName name="Qtr4_Actv_Amt21" localSheetId="4" hidden="1">#REF!</definedName>
    <definedName name="Qtr4_Actv_Amt21" hidden="1">#REF!</definedName>
    <definedName name="Qtr4_Actv_Amt22" localSheetId="4" hidden="1">#REF!</definedName>
    <definedName name="Qtr4_Actv_Amt22" hidden="1">#REF!</definedName>
    <definedName name="Qtr4_Actv_Amt7" localSheetId="4" hidden="1">#REF!</definedName>
    <definedName name="Qtr4_Actv_Amt7" hidden="1">#REF!</definedName>
    <definedName name="rngPickValues" localSheetId="4" hidden="1">#REF!</definedName>
    <definedName name="rngPickValues" hidden="1">#REF!</definedName>
    <definedName name="RPTCOUNT" hidden="1">1</definedName>
    <definedName name="RPTDATACELL1" localSheetId="1" hidden="1">#REF!</definedName>
    <definedName name="RPTDATACELL1" localSheetId="4" hidden="1">#REF!</definedName>
    <definedName name="RPTDATACELL1" localSheetId="2" hidden="1">#REF!</definedName>
    <definedName name="RPTDATACELL1" hidden="1">#REF!</definedName>
    <definedName name="RPTDATACELL10" localSheetId="4" hidden="1">#REF!</definedName>
    <definedName name="RPTDATACELL10" localSheetId="2" hidden="1">#REF!</definedName>
    <definedName name="RPTDATACELL10" hidden="1">#REF!</definedName>
    <definedName name="RPTDATACELL11" localSheetId="4" hidden="1">#REF!</definedName>
    <definedName name="RPTDATACELL11" hidden="1">#REF!</definedName>
    <definedName name="RPTDATACELL12" localSheetId="4" hidden="1">#REF!</definedName>
    <definedName name="RPTDATACELL12" hidden="1">#REF!</definedName>
    <definedName name="RPTDATACELL13" localSheetId="4" hidden="1">#REF!</definedName>
    <definedName name="RPTDATACELL13" hidden="1">#REF!</definedName>
    <definedName name="RPTDATACELL14" localSheetId="4" hidden="1">#REF!</definedName>
    <definedName name="RPTDATACELL14" hidden="1">#REF!</definedName>
    <definedName name="RPTDATACELL15" localSheetId="4" hidden="1">#REF!</definedName>
    <definedName name="RPTDATACELL15" hidden="1">#REF!</definedName>
    <definedName name="RPTDATACELL16" localSheetId="4" hidden="1">#REF!</definedName>
    <definedName name="RPTDATACELL16" hidden="1">#REF!</definedName>
    <definedName name="RPTDATACELL17" localSheetId="4" hidden="1">#REF!</definedName>
    <definedName name="RPTDATACELL17" hidden="1">#REF!</definedName>
    <definedName name="RPTDATACELL18" localSheetId="4" hidden="1">#REF!</definedName>
    <definedName name="RPTDATACELL18" hidden="1">#REF!</definedName>
    <definedName name="RPTDATACELL19" localSheetId="4" hidden="1">#REF!</definedName>
    <definedName name="RPTDATACELL19" hidden="1">#REF!</definedName>
    <definedName name="RPTDATACELL2" localSheetId="4" hidden="1">#REF!</definedName>
    <definedName name="RPTDATACELL2" hidden="1">#REF!</definedName>
    <definedName name="RPTDATACELL20" localSheetId="4" hidden="1">#REF!</definedName>
    <definedName name="RPTDATACELL20" hidden="1">#REF!</definedName>
    <definedName name="RPTDATACELL21" localSheetId="4" hidden="1">#REF!</definedName>
    <definedName name="RPTDATACELL21" hidden="1">#REF!</definedName>
    <definedName name="RPTDATACELL22" localSheetId="4" hidden="1">#REF!</definedName>
    <definedName name="RPTDATACELL22" hidden="1">#REF!</definedName>
    <definedName name="RPTDATACELL23" localSheetId="4" hidden="1">#REF!</definedName>
    <definedName name="RPTDATACELL23" hidden="1">#REF!</definedName>
    <definedName name="RPTDATACELL24" localSheetId="4" hidden="1">#REF!</definedName>
    <definedName name="RPTDATACELL24" hidden="1">#REF!</definedName>
    <definedName name="RPTDATACELL25" localSheetId="4" hidden="1">#REF!</definedName>
    <definedName name="RPTDATACELL25" hidden="1">#REF!</definedName>
    <definedName name="RPTDATACELL26" localSheetId="4" hidden="1">#REF!</definedName>
    <definedName name="RPTDATACELL26" hidden="1">#REF!</definedName>
    <definedName name="RPTDATACELL27" localSheetId="4" hidden="1">#REF!</definedName>
    <definedName name="RPTDATACELL27" hidden="1">#REF!</definedName>
    <definedName name="RPTDATACELL28" localSheetId="4" hidden="1">#REF!</definedName>
    <definedName name="RPTDATACELL28" hidden="1">#REF!</definedName>
    <definedName name="RPTDATACELL29" localSheetId="4" hidden="1">#REF!</definedName>
    <definedName name="RPTDATACELL29" hidden="1">#REF!</definedName>
    <definedName name="RPTDATACELL3" localSheetId="4" hidden="1">#REF!</definedName>
    <definedName name="RPTDATACELL3" hidden="1">#REF!</definedName>
    <definedName name="RPTDATACELL30" localSheetId="4" hidden="1">#REF!</definedName>
    <definedName name="RPTDATACELL30" hidden="1">#REF!</definedName>
    <definedName name="RPTDATACELL31" localSheetId="4" hidden="1">#REF!</definedName>
    <definedName name="RPTDATACELL31" hidden="1">#REF!</definedName>
    <definedName name="RPTDATACELL32" localSheetId="4" hidden="1">#REF!</definedName>
    <definedName name="RPTDATACELL32" hidden="1">#REF!</definedName>
    <definedName name="RPTDATACELL33" localSheetId="4" hidden="1">#REF!</definedName>
    <definedName name="RPTDATACELL33" hidden="1">#REF!</definedName>
    <definedName name="RPTDATACELL34" localSheetId="4" hidden="1">#REF!</definedName>
    <definedName name="RPTDATACELL34" hidden="1">#REF!</definedName>
    <definedName name="RPTDATACELL35" localSheetId="4" hidden="1">#REF!</definedName>
    <definedName name="RPTDATACELL35" hidden="1">#REF!</definedName>
    <definedName name="RPTDATACELL36" localSheetId="4" hidden="1">#REF!</definedName>
    <definedName name="RPTDATACELL36" hidden="1">#REF!</definedName>
    <definedName name="RPTDATACELL37" localSheetId="4" hidden="1">#REF!</definedName>
    <definedName name="RPTDATACELL37" hidden="1">#REF!</definedName>
    <definedName name="RPTDATACELL38" localSheetId="4" hidden="1">#REF!</definedName>
    <definedName name="RPTDATACELL38" hidden="1">#REF!</definedName>
    <definedName name="RPTDATACELL39" localSheetId="4" hidden="1">#REF!</definedName>
    <definedName name="RPTDATACELL39" hidden="1">#REF!</definedName>
    <definedName name="RPTDATACELL4" localSheetId="4" hidden="1">#REF!</definedName>
    <definedName name="RPTDATACELL4" hidden="1">#REF!</definedName>
    <definedName name="RPTDATACELL40" localSheetId="4" hidden="1">#REF!</definedName>
    <definedName name="RPTDATACELL40" hidden="1">#REF!</definedName>
    <definedName name="RPTDATACELL41" localSheetId="4" hidden="1">#REF!</definedName>
    <definedName name="RPTDATACELL41" hidden="1">#REF!</definedName>
    <definedName name="RPTDATACELL42" localSheetId="4" hidden="1">#REF!</definedName>
    <definedName name="RPTDATACELL42" hidden="1">#REF!</definedName>
    <definedName name="RPTDATACELL43" localSheetId="4" hidden="1">#REF!</definedName>
    <definedName name="RPTDATACELL43" hidden="1">#REF!</definedName>
    <definedName name="RPTDATACELL44" localSheetId="4" hidden="1">#REF!</definedName>
    <definedName name="RPTDATACELL44" hidden="1">#REF!</definedName>
    <definedName name="RPTDATACELL45" localSheetId="4" hidden="1">#REF!</definedName>
    <definedName name="RPTDATACELL45" hidden="1">#REF!</definedName>
    <definedName name="RPTDATACELL46" localSheetId="4" hidden="1">#REF!</definedName>
    <definedName name="RPTDATACELL46" hidden="1">#REF!</definedName>
    <definedName name="RPTDATACELL47" localSheetId="4" hidden="1">#REF!</definedName>
    <definedName name="RPTDATACELL47" hidden="1">#REF!</definedName>
    <definedName name="RPTDATACELL48" localSheetId="4" hidden="1">#REF!</definedName>
    <definedName name="RPTDATACELL48" hidden="1">#REF!</definedName>
    <definedName name="RPTDATACELL5" localSheetId="4" hidden="1">#REF!</definedName>
    <definedName name="RPTDATACELL5" hidden="1">#REF!</definedName>
    <definedName name="RPTDATACELL50" localSheetId="4" hidden="1">#REF!</definedName>
    <definedName name="RPTDATACELL50" hidden="1">#REF!</definedName>
    <definedName name="RPTDATACELL51" localSheetId="4" hidden="1">#REF!</definedName>
    <definedName name="RPTDATACELL51" hidden="1">#REF!</definedName>
    <definedName name="RPTDATACELL52" localSheetId="4" hidden="1">#REF!</definedName>
    <definedName name="RPTDATACELL52" hidden="1">#REF!</definedName>
    <definedName name="RPTDATACELL53" localSheetId="4" hidden="1">#REF!</definedName>
    <definedName name="RPTDATACELL53" hidden="1">#REF!</definedName>
    <definedName name="RPTDATACELL54" localSheetId="4" hidden="1">#REF!</definedName>
    <definedName name="RPTDATACELL54" hidden="1">#REF!</definedName>
    <definedName name="RPTDATACELL55" localSheetId="4" hidden="1">#REF!</definedName>
    <definedName name="RPTDATACELL55" hidden="1">#REF!</definedName>
    <definedName name="RPTDATACELL56" localSheetId="4" hidden="1">#REF!</definedName>
    <definedName name="RPTDATACELL56" hidden="1">#REF!</definedName>
    <definedName name="RPTDATACELL57" localSheetId="4" hidden="1">#REF!</definedName>
    <definedName name="RPTDATACELL57" hidden="1">#REF!</definedName>
    <definedName name="RPTDATACELL58" localSheetId="4" hidden="1">#REF!</definedName>
    <definedName name="RPTDATACELL58" hidden="1">#REF!</definedName>
    <definedName name="RPTDATACELL59" localSheetId="4" hidden="1">#REF!</definedName>
    <definedName name="RPTDATACELL59" hidden="1">#REF!</definedName>
    <definedName name="RPTDATACELL6" localSheetId="4" hidden="1">#REF!</definedName>
    <definedName name="RPTDATACELL6" hidden="1">#REF!</definedName>
    <definedName name="RPTDATACELL60" localSheetId="4" hidden="1">#REF!</definedName>
    <definedName name="RPTDATACELL60" hidden="1">#REF!</definedName>
    <definedName name="RPTDATACELL61" localSheetId="4" hidden="1">#REF!</definedName>
    <definedName name="RPTDATACELL61" hidden="1">#REF!</definedName>
    <definedName name="RPTDATACELL62" localSheetId="4" hidden="1">#REF!</definedName>
    <definedName name="RPTDATACELL62" hidden="1">#REF!</definedName>
    <definedName name="RPTDATACELL63" localSheetId="4" hidden="1">#REF!</definedName>
    <definedName name="RPTDATACELL63" hidden="1">#REF!</definedName>
    <definedName name="RPTDATACELL66" localSheetId="4" hidden="1">#REF!</definedName>
    <definedName name="RPTDATACELL66" hidden="1">#REF!</definedName>
    <definedName name="RPTDATACELL67" localSheetId="4" hidden="1">#REF!</definedName>
    <definedName name="RPTDATACELL67" hidden="1">#REF!</definedName>
    <definedName name="RPTDATACELL68" localSheetId="4" hidden="1">#REF!</definedName>
    <definedName name="RPTDATACELL68" hidden="1">#REF!</definedName>
    <definedName name="RPTDATACELL69" localSheetId="4" hidden="1">#REF!</definedName>
    <definedName name="RPTDATACELL69" hidden="1">#REF!</definedName>
    <definedName name="RPTDATACELL7" localSheetId="4" hidden="1">#REF!</definedName>
    <definedName name="RPTDATACELL7" hidden="1">#REF!</definedName>
    <definedName name="RPTDATACELL72" localSheetId="4" hidden="1">#REF!</definedName>
    <definedName name="RPTDATACELL72" hidden="1">#REF!</definedName>
    <definedName name="RPTDATACELL8" localSheetId="4" hidden="1">#REF!</definedName>
    <definedName name="RPTDATACELL8" hidden="1">#REF!</definedName>
    <definedName name="RPTDATACELL9" localSheetId="4" hidden="1">#REF!</definedName>
    <definedName name="RPTDATACELL9" hidden="1">#REF!</definedName>
    <definedName name="RPTID" hidden="1">0</definedName>
    <definedName name="RPTNEXT" hidden="1">2</definedName>
    <definedName name="RPTQRY1" hidden="1">1</definedName>
    <definedName name="RPTQRY10" hidden="1">"sRptNo"</definedName>
    <definedName name="RPTQRY11" hidden="1">5</definedName>
    <definedName name="RPTQRY12" hidden="1">6</definedName>
    <definedName name="RPTQRY13" hidden="1">22</definedName>
    <definedName name="RPTQRY14" hidden="1">22</definedName>
    <definedName name="RPTQRY15" hidden="1">18</definedName>
    <definedName name="RPTQRY16" hidden="1">18</definedName>
    <definedName name="RPTQRY17" hidden="1">19</definedName>
    <definedName name="RPTQRY18" hidden="1">17</definedName>
    <definedName name="RPTQRY19" hidden="1">17</definedName>
    <definedName name="RPTQRY2" hidden="1">2</definedName>
    <definedName name="RPTQRY20" hidden="1">17</definedName>
    <definedName name="RPTQRY21" hidden="1">17</definedName>
    <definedName name="RPTQRY22" hidden="1">17</definedName>
    <definedName name="RPTQRY23" hidden="1">17</definedName>
    <definedName name="RPTQRY24" hidden="1">17</definedName>
    <definedName name="RPTQRY25" hidden="1">17</definedName>
    <definedName name="RPTQRY26" hidden="1">17</definedName>
    <definedName name="RPTQRY27" hidden="1">" "</definedName>
    <definedName name="RPTQRY28" hidden="1">17</definedName>
    <definedName name="RPTQRY29" hidden="1">17</definedName>
    <definedName name="RPTQRY3" hidden="1">2</definedName>
    <definedName name="RPTQRY30" hidden="1">17</definedName>
    <definedName name="RPTQRY31" hidden="1">17</definedName>
    <definedName name="RPTQRY32" hidden="1">17</definedName>
    <definedName name="RPTQRY33" hidden="1">20</definedName>
    <definedName name="RPTQRY34" hidden="1">17</definedName>
    <definedName name="RPTQRY35" hidden="1">20</definedName>
    <definedName name="RPTQRY36" hidden="1">20</definedName>
    <definedName name="RPTQRY37" hidden="1">22</definedName>
    <definedName name="RPTQRY38" hidden="1">22</definedName>
    <definedName name="RPTQRY39" hidden="1">22</definedName>
    <definedName name="RPTQRY4" hidden="1">2</definedName>
    <definedName name="RPTQRY40" hidden="1">22</definedName>
    <definedName name="RPTQRY41" hidden="1">22</definedName>
    <definedName name="RPTQRY42" hidden="1">23</definedName>
    <definedName name="RPTQRY43" hidden="1">23</definedName>
    <definedName name="RPTQRY44" hidden="1">23</definedName>
    <definedName name="RPTQRY45" hidden="1">22</definedName>
    <definedName name="RPTQRY46" hidden="1">24</definedName>
    <definedName name="RPTQRY47" hidden="1">22</definedName>
    <definedName name="RPTQRY48" hidden="1">22</definedName>
    <definedName name="RPTQRY49" hidden="1">22</definedName>
    <definedName name="RPTQRY5" hidden="1">3</definedName>
    <definedName name="RPTQRY50" hidden="1">20</definedName>
    <definedName name="RPTQRY51" hidden="1">20</definedName>
    <definedName name="RPTQRY52" hidden="1">20</definedName>
    <definedName name="RPTQRY53" hidden="1">20</definedName>
    <definedName name="RPTQRY54" hidden="1">20</definedName>
    <definedName name="RPTQRY55" hidden="1">20</definedName>
    <definedName name="RPTQRY56" hidden="1">21</definedName>
    <definedName name="RPTQRY57" hidden="1">20</definedName>
    <definedName name="RPTQRY58" hidden="1">20</definedName>
    <definedName name="RPTQRY59" hidden="1">21</definedName>
    <definedName name="RPTQRY6" hidden="1">3</definedName>
    <definedName name="RPTQRY60" hidden="1">20</definedName>
    <definedName name="RPTQRY61" hidden="1">20</definedName>
    <definedName name="RPTQRY62" hidden="1">21</definedName>
    <definedName name="RPTQRY63" hidden="1">20</definedName>
    <definedName name="RPTQRY64" hidden="1">24</definedName>
    <definedName name="RPTQRY65" hidden="1">23</definedName>
    <definedName name="RPTQRY66" hidden="1">25</definedName>
    <definedName name="RPTQRY67" hidden="1">25</definedName>
    <definedName name="RPTQRY68" hidden="1">25</definedName>
    <definedName name="RPTQRY69" hidden="1">26</definedName>
    <definedName name="RPTQRY7" hidden="1">2</definedName>
    <definedName name="RPTQRY70" hidden="1">25</definedName>
    <definedName name="RPTQRY71" hidden="1">24</definedName>
    <definedName name="RPTQRY72" hidden="1">29</definedName>
    <definedName name="RPTQRY8" hidden="1">1</definedName>
    <definedName name="RPTQRY9" hidden="1">4</definedName>
    <definedName name="RPTWKS1" localSheetId="1" hidden="1">#REF!</definedName>
    <definedName name="RPTWKS1" localSheetId="4" hidden="1">#REF!</definedName>
    <definedName name="RPTWKS1" localSheetId="2" hidden="1">#REF!</definedName>
    <definedName name="RPTWKS1" hidden="1">#REF!</definedName>
    <definedName name="RPTWKS10" localSheetId="4" hidden="1">#REF!</definedName>
    <definedName name="RPTWKS10" localSheetId="2" hidden="1">#REF!</definedName>
    <definedName name="RPTWKS10" hidden="1">#REF!</definedName>
    <definedName name="RPTWKS11" localSheetId="4" hidden="1">#REF!</definedName>
    <definedName name="RPTWKS11" hidden="1">#REF!</definedName>
    <definedName name="RPTWKS12" localSheetId="4" hidden="1">#REF!</definedName>
    <definedName name="RPTWKS12" hidden="1">#REF!</definedName>
    <definedName name="RPTWKS13" localSheetId="4" hidden="1">#REF!</definedName>
    <definedName name="RPTWKS13" hidden="1">#REF!</definedName>
    <definedName name="RPTWKS14" localSheetId="4" hidden="1">#REF!</definedName>
    <definedName name="RPTWKS14" hidden="1">#REF!</definedName>
    <definedName name="RPTWKS15" localSheetId="4" hidden="1">#REF!</definedName>
    <definedName name="RPTWKS15" hidden="1">#REF!</definedName>
    <definedName name="RPTWKS16" localSheetId="4" hidden="1">#REF!</definedName>
    <definedName name="RPTWKS16" hidden="1">#REF!</definedName>
    <definedName name="RPTWKS17" localSheetId="4" hidden="1">#REF!</definedName>
    <definedName name="RPTWKS17" hidden="1">#REF!</definedName>
    <definedName name="RPTWKS18" localSheetId="4" hidden="1">#REF!</definedName>
    <definedName name="RPTWKS18" hidden="1">#REF!</definedName>
    <definedName name="RPTWKS19" localSheetId="4" hidden="1">#REF!</definedName>
    <definedName name="RPTWKS19" hidden="1">#REF!</definedName>
    <definedName name="RPTWKS2" localSheetId="4" hidden="1">#REF!</definedName>
    <definedName name="RPTWKS2" hidden="1">#REF!</definedName>
    <definedName name="RPTWKS20" localSheetId="4" hidden="1">#REF!</definedName>
    <definedName name="RPTWKS20" hidden="1">#REF!</definedName>
    <definedName name="RPTWKS21" localSheetId="4" hidden="1">#REF!</definedName>
    <definedName name="RPTWKS21" hidden="1">#REF!</definedName>
    <definedName name="RPTWKS22" localSheetId="4" hidden="1">#REF!</definedName>
    <definedName name="RPTWKS22" hidden="1">#REF!</definedName>
    <definedName name="RPTWKS23" localSheetId="4" hidden="1">#REF!</definedName>
    <definedName name="RPTWKS23" hidden="1">#REF!</definedName>
    <definedName name="RPTWKS24" localSheetId="4" hidden="1">#REF!</definedName>
    <definedName name="RPTWKS24" hidden="1">#REF!</definedName>
    <definedName name="RPTWKS25" localSheetId="4" hidden="1">#REF!</definedName>
    <definedName name="RPTWKS25" hidden="1">#REF!</definedName>
    <definedName name="RPTWKS26" localSheetId="4" hidden="1">#REF!</definedName>
    <definedName name="RPTWKS26" hidden="1">#REF!</definedName>
    <definedName name="RPTWKS27" localSheetId="4" hidden="1">#REF!</definedName>
    <definedName name="RPTWKS27" hidden="1">#REF!</definedName>
    <definedName name="RPTWKS28" localSheetId="4" hidden="1">#REF!</definedName>
    <definedName name="RPTWKS28" hidden="1">#REF!</definedName>
    <definedName name="RPTWKS29" localSheetId="4" hidden="1">#REF!</definedName>
    <definedName name="RPTWKS29" hidden="1">#REF!</definedName>
    <definedName name="RPTWKS3" localSheetId="4" hidden="1">#REF!</definedName>
    <definedName name="RPTWKS3" hidden="1">#REF!</definedName>
    <definedName name="RPTWKS30" localSheetId="4" hidden="1">#REF!</definedName>
    <definedName name="RPTWKS30" hidden="1">#REF!</definedName>
    <definedName name="RPTWKS31" localSheetId="4" hidden="1">#REF!</definedName>
    <definedName name="RPTWKS31" hidden="1">#REF!</definedName>
    <definedName name="RPTWKS32" localSheetId="4" hidden="1">#REF!</definedName>
    <definedName name="RPTWKS32" hidden="1">#REF!</definedName>
    <definedName name="RPTWKS33" localSheetId="4" hidden="1">#REF!</definedName>
    <definedName name="RPTWKS33" hidden="1">#REF!</definedName>
    <definedName name="RPTWKS34" localSheetId="4" hidden="1">#REF!</definedName>
    <definedName name="RPTWKS34" hidden="1">#REF!</definedName>
    <definedName name="RPTWKS35" localSheetId="4" hidden="1">#REF!</definedName>
    <definedName name="RPTWKS35" hidden="1">#REF!</definedName>
    <definedName name="RPTWKS36" localSheetId="4" hidden="1">#REF!</definedName>
    <definedName name="RPTWKS36" hidden="1">#REF!</definedName>
    <definedName name="RPTWKS37" localSheetId="4" hidden="1">#REF!</definedName>
    <definedName name="RPTWKS37" hidden="1">#REF!</definedName>
    <definedName name="RPTWKS38" localSheetId="4" hidden="1">#REF!</definedName>
    <definedName name="RPTWKS38" hidden="1">#REF!</definedName>
    <definedName name="RPTWKS39" localSheetId="4" hidden="1">#REF!</definedName>
    <definedName name="RPTWKS39" hidden="1">#REF!</definedName>
    <definedName name="RPTWKS4" localSheetId="4" hidden="1">#REF!</definedName>
    <definedName name="RPTWKS4" hidden="1">#REF!</definedName>
    <definedName name="RPTWKS40" localSheetId="4" hidden="1">#REF!</definedName>
    <definedName name="RPTWKS40" hidden="1">#REF!</definedName>
    <definedName name="RPTWKS41" localSheetId="4" hidden="1">#REF!</definedName>
    <definedName name="RPTWKS41" hidden="1">#REF!</definedName>
    <definedName name="RPTWKS42" localSheetId="4" hidden="1">#REF!</definedName>
    <definedName name="RPTWKS42" hidden="1">#REF!</definedName>
    <definedName name="RPTWKS43" localSheetId="4" hidden="1">#REF!</definedName>
    <definedName name="RPTWKS43" hidden="1">#REF!</definedName>
    <definedName name="RPTWKS44" localSheetId="4" hidden="1">#REF!</definedName>
    <definedName name="RPTWKS44" hidden="1">#REF!</definedName>
    <definedName name="RPTWKS45" localSheetId="4" hidden="1">#REF!</definedName>
    <definedName name="RPTWKS45" hidden="1">#REF!</definedName>
    <definedName name="RPTWKS46" localSheetId="4" hidden="1">#REF!</definedName>
    <definedName name="RPTWKS46" hidden="1">#REF!</definedName>
    <definedName name="RPTWKS47" localSheetId="4" hidden="1">#REF!</definedName>
    <definedName name="RPTWKS47" hidden="1">#REF!</definedName>
    <definedName name="RPTWKS48" localSheetId="4" hidden="1">#REF!</definedName>
    <definedName name="RPTWKS48" hidden="1">#REF!</definedName>
    <definedName name="RPTWKS5" localSheetId="4" hidden="1">#REF!</definedName>
    <definedName name="RPTWKS5" hidden="1">#REF!</definedName>
    <definedName name="RPTWKS50" localSheetId="4" hidden="1">#REF!</definedName>
    <definedName name="RPTWKS50" hidden="1">#REF!</definedName>
    <definedName name="RPTWKS51" localSheetId="4" hidden="1">#REF!</definedName>
    <definedName name="RPTWKS51" hidden="1">#REF!</definedName>
    <definedName name="RPTWKS52" localSheetId="4" hidden="1">#REF!</definedName>
    <definedName name="RPTWKS52" hidden="1">#REF!</definedName>
    <definedName name="RPTWKS53" localSheetId="4" hidden="1">#REF!</definedName>
    <definedName name="RPTWKS53" hidden="1">#REF!</definedName>
    <definedName name="RPTWKS54" localSheetId="4" hidden="1">#REF!</definedName>
    <definedName name="RPTWKS54" hidden="1">#REF!</definedName>
    <definedName name="RPTWKS55" localSheetId="4" hidden="1">#REF!</definedName>
    <definedName name="RPTWKS55" hidden="1">#REF!</definedName>
    <definedName name="RPTWKS56" localSheetId="4" hidden="1">#REF!</definedName>
    <definedName name="RPTWKS56" hidden="1">#REF!</definedName>
    <definedName name="RPTWKS57" localSheetId="4" hidden="1">#REF!</definedName>
    <definedName name="RPTWKS57" hidden="1">#REF!</definedName>
    <definedName name="RPTWKS58" localSheetId="4" hidden="1">#REF!</definedName>
    <definedName name="RPTWKS58" hidden="1">#REF!</definedName>
    <definedName name="RPTWKS59" localSheetId="4" hidden="1">#REF!</definedName>
    <definedName name="RPTWKS59" hidden="1">#REF!</definedName>
    <definedName name="RPTWKS6" localSheetId="4" hidden="1">#REF!</definedName>
    <definedName name="RPTWKS6" hidden="1">#REF!</definedName>
    <definedName name="RPTWKS60" localSheetId="4" hidden="1">#REF!</definedName>
    <definedName name="RPTWKS60" hidden="1">#REF!</definedName>
    <definedName name="RPTWKS61" localSheetId="4" hidden="1">#REF!</definedName>
    <definedName name="RPTWKS61" hidden="1">#REF!</definedName>
    <definedName name="RPTWKS62" localSheetId="4" hidden="1">#REF!</definedName>
    <definedName name="RPTWKS62" hidden="1">#REF!</definedName>
    <definedName name="RPTWKS63" localSheetId="4" hidden="1">#REF!</definedName>
    <definedName name="RPTWKS63" hidden="1">#REF!</definedName>
    <definedName name="RPTWKS66" localSheetId="4" hidden="1">#REF!</definedName>
    <definedName name="RPTWKS66" hidden="1">#REF!</definedName>
    <definedName name="RPTWKS67" localSheetId="4" hidden="1">#REF!</definedName>
    <definedName name="RPTWKS67" hidden="1">#REF!</definedName>
    <definedName name="RPTWKS68" localSheetId="4" hidden="1">#REF!</definedName>
    <definedName name="RPTWKS68" hidden="1">#REF!</definedName>
    <definedName name="RPTWKS69" localSheetId="4" hidden="1">#REF!</definedName>
    <definedName name="RPTWKS69" hidden="1">#REF!</definedName>
    <definedName name="RPTWKS7" localSheetId="4" hidden="1">#REF!</definedName>
    <definedName name="RPTWKS7" hidden="1">#REF!</definedName>
    <definedName name="RPTWKS72" localSheetId="4" hidden="1">#REF!</definedName>
    <definedName name="RPTWKS72" hidden="1">#REF!</definedName>
    <definedName name="RPTWKS8" localSheetId="4" hidden="1">#REF!</definedName>
    <definedName name="RPTWKS8" hidden="1">#REF!</definedName>
    <definedName name="RPTWKS9" localSheetId="4" hidden="1">#REF!</definedName>
    <definedName name="RPTWKS9" hidden="1">#REF!</definedName>
    <definedName name="Sales_Type_Code_Description1" localSheetId="4" hidden="1">#REF!</definedName>
    <definedName name="Sales_Type_Code_Description1" hidden="1">#REF!</definedName>
    <definedName name="Sales_Type_Code_Description2" localSheetId="4" hidden="1">#REF!</definedName>
    <definedName name="Sales_Type_Code_Description2" hidden="1">#REF!</definedName>
    <definedName name="sd" localSheetId="4" hidden="1">#REF!</definedName>
    <definedName name="sd" hidden="1">#REF!</definedName>
    <definedName name="Selling_Unit1" localSheetId="4" hidden="1">#REF!</definedName>
    <definedName name="Selling_Unit1" hidden="1">#REF!</definedName>
    <definedName name="Sls_Org1" localSheetId="4" hidden="1">#REF!</definedName>
    <definedName name="Sls_Org1" hidden="1">#REF!</definedName>
    <definedName name="Sls_Org3" localSheetId="4" hidden="1">#REF!</definedName>
    <definedName name="Sls_Org3" hidden="1">#REF!</definedName>
    <definedName name="SubProduct_Code3" localSheetId="4" hidden="1">#REF!</definedName>
    <definedName name="SubProduct_Code3" hidden="1">#REF!</definedName>
    <definedName name="SubProduct_Code4" localSheetId="4" hidden="1">#REF!</definedName>
    <definedName name="SubProduct_Code4" hidden="1">#REF!</definedName>
    <definedName name="SubProduct_Code5" localSheetId="4" hidden="1">#REF!</definedName>
    <definedName name="SubProduct_Code5" hidden="1">#REF!</definedName>
    <definedName name="SubProduct_Code7" localSheetId="4" hidden="1">#REF!</definedName>
    <definedName name="SubProduct_Code7" hidden="1">#REF!</definedName>
    <definedName name="SubProduct_Desc3" localSheetId="4" hidden="1">#REF!</definedName>
    <definedName name="SubProduct_Desc3" hidden="1">#REF!</definedName>
    <definedName name="SubProduct_Desc4" localSheetId="4" hidden="1">#REF!</definedName>
    <definedName name="SubProduct_Desc4" hidden="1">#REF!</definedName>
    <definedName name="SubProduct_Desc5" localSheetId="4" hidden="1">#REF!</definedName>
    <definedName name="SubProduct_Desc5" hidden="1">#REF!</definedName>
    <definedName name="SubProduct_Desc7" localSheetId="4" hidden="1">#REF!</definedName>
    <definedName name="SubProduct_Desc7" hidden="1">#REF!</definedName>
    <definedName name="Super_Area_Name17" localSheetId="4" hidden="1">#REF!</definedName>
    <definedName name="Super_Area_Name17" hidden="1">#REF!</definedName>
    <definedName name="Super_Area_Name18" localSheetId="4" hidden="1">#REF!</definedName>
    <definedName name="Super_Area_Name18" hidden="1">#REF!</definedName>
    <definedName name="Super_Area_Name19" localSheetId="4" hidden="1">#REF!</definedName>
    <definedName name="Super_Area_Name19" hidden="1">#REF!</definedName>
    <definedName name="Super_Area_Name20" localSheetId="4" hidden="1">#REF!</definedName>
    <definedName name="Super_Area_Name20" hidden="1">#REF!</definedName>
    <definedName name="Super_Area_Name21" localSheetId="4" hidden="1">#REF!</definedName>
    <definedName name="Super_Area_Name21" hidden="1">#REF!</definedName>
    <definedName name="Super_Area_Name22" localSheetId="4" hidden="1">#REF!</definedName>
    <definedName name="Super_Area_Name22" hidden="1">#REF!</definedName>
    <definedName name="Super_Area_Name23" localSheetId="4" hidden="1">#REF!</definedName>
    <definedName name="Super_Area_Name23" hidden="1">#REF!</definedName>
    <definedName name="Trading_Partner_Type_Code_Desc1" localSheetId="4" hidden="1">#REF!</definedName>
    <definedName name="Trading_Partner_Type_Code_Desc1" hidden="1">#REF!</definedName>
    <definedName name="Trading_Partner_Type_Code_Desc2" localSheetId="4" hidden="1">#REF!</definedName>
    <definedName name="Trading_Partner_Type_Code_Desc2" hidden="1">#REF!</definedName>
    <definedName name="TwoYrsAgo" localSheetId="4">#REF!</definedName>
    <definedName name="TwoYrsAgo">#REF!</definedName>
    <definedName name="Ultimate_Dest_Country_Code_Desc1" localSheetId="4" hidden="1">#REF!</definedName>
    <definedName name="Ultimate_Dest_Country_Code_Desc1" hidden="1">#REF!</definedName>
    <definedName name="Ultimate_Dest_Country_Code_Desc2" localSheetId="4" hidden="1">#REF!</definedName>
    <definedName name="Ultimate_Dest_Country_Code_Desc2" hidden="1">#REF!</definedName>
    <definedName name="Ultimate_Destination_Country_Code1" localSheetId="4" hidden="1">#REF!</definedName>
    <definedName name="Ultimate_Destination_Country_Code1" hidden="1">#REF!</definedName>
    <definedName name="US_OUS_Name17" localSheetId="4" hidden="1">#REF!</definedName>
    <definedName name="US_OUS_Name17" hidden="1">#REF!</definedName>
    <definedName name="US_OUS_Name19" localSheetId="4" hidden="1">#REF!</definedName>
    <definedName name="US_OUS_Name19" hidden="1">#REF!</definedName>
    <definedName name="US_OUS_Name20" localSheetId="4" hidden="1">#REF!</definedName>
    <definedName name="US_OUS_Name20" hidden="1">#REF!</definedName>
    <definedName name="US_OUS_Name21" localSheetId="4" hidden="1">#REF!</definedName>
    <definedName name="US_OUS_Name21" hidden="1">#REF!</definedName>
    <definedName name="US_OUS_Name22" localSheetId="4" hidden="1">#REF!</definedName>
    <definedName name="US_OUS_Name22" hidden="1">#REF!</definedName>
    <definedName name="v" localSheetId="4" hidden="1">#REF!</definedName>
    <definedName name="v" hidden="1">#REF!</definedName>
    <definedName name="vb" localSheetId="4" hidden="1">#REF!</definedName>
    <definedName name="vb" hidden="1">#REF!</definedName>
    <definedName name="Wwpl_Corp_Grp_Code16" localSheetId="4" hidden="1">#REF!</definedName>
    <definedName name="Wwpl_Corp_Grp_Code16" hidden="1">#REF!</definedName>
    <definedName name="XLDW_UID" hidden="1">"us037208"</definedName>
    <definedName name="XLDW_VER" hidden="1">"Office 2000 2.0 with Query Builder"</definedName>
    <definedName name="Yr_End__Actv_Amt1" localSheetId="1" hidden="1">#REF!</definedName>
    <definedName name="Yr_End__Actv_Amt1" localSheetId="4" hidden="1">#REF!</definedName>
    <definedName name="Yr_End__Actv_Amt1" localSheetId="2" hidden="1">#REF!</definedName>
    <definedName name="Yr_End__Actv_Amt1" hidden="1">#REF!</definedName>
    <definedName name="Yr_End__Actv_Amt2" localSheetId="4" hidden="1">#REF!</definedName>
    <definedName name="Yr_End__Actv_Amt2" localSheetId="2" hidden="1">#REF!</definedName>
    <definedName name="Yr_End__Actv_Amt2" hidden="1">#REF!</definedName>
    <definedName name="Yr_End__Actv_Amt7" localSheetId="4" hidden="1">#REF!</definedName>
    <definedName name="Yr_End__Actv_Amt7" hidden="1">#REF!</definedName>
    <definedName name="Ytd_Actv_Amt1" localSheetId="4" hidden="1">#REF!</definedName>
    <definedName name="Ytd_Actv_Amt1" hidden="1">#REF!</definedName>
    <definedName name="Ytd_Actv_Amt17" localSheetId="4" hidden="1">#REF!</definedName>
    <definedName name="Ytd_Actv_Amt17" hidden="1">#REF!</definedName>
    <definedName name="Ytd_Actv_Amt19" localSheetId="4" hidden="1">#REF!</definedName>
    <definedName name="Ytd_Actv_Amt19" hidden="1">#REF!</definedName>
    <definedName name="Ytd_Actv_Amt2" localSheetId="4" hidden="1">#REF!</definedName>
    <definedName name="Ytd_Actv_Amt2" hidden="1">#REF!</definedName>
    <definedName name="Ytd_Actv_Amt20" localSheetId="4" hidden="1">#REF!</definedName>
    <definedName name="Ytd_Actv_Amt20" hidden="1">#REF!</definedName>
    <definedName name="Ytd_Actv_Amt21" localSheetId="4" hidden="1">#REF!</definedName>
    <definedName name="Ytd_Actv_Amt21" hidden="1">#REF!</definedName>
    <definedName name="Ytd_Actv_Amt3" localSheetId="4" hidden="1">#REF!</definedName>
    <definedName name="Ytd_Actv_Amt3" hidden="1">#REF!</definedName>
    <definedName name="Ytd_Actv_Amt5" localSheetId="4" hidden="1">#REF!</definedName>
    <definedName name="Ytd_Actv_Amt5" hidden="1">#REF!</definedName>
    <definedName name="Ytd_Actv_Amt7" localSheetId="4" hidden="1">#REF!</definedName>
    <definedName name="Ytd_Actv_Amt7" hidden="1">#REF!</definedName>
    <definedName name="z" localSheetId="4" hidden="1">#REF!</definedName>
    <definedName name="z" hidden="1">#REF!</definedName>
  </definedNames>
  <calcPr calcId="125725"/>
</workbook>
</file>

<file path=xl/calcChain.xml><?xml version="1.0" encoding="utf-8"?>
<calcChain xmlns="http://schemas.openxmlformats.org/spreadsheetml/2006/main">
  <c r="Y259" i="10"/>
  <c r="Y257"/>
  <c r="Y256"/>
  <c r="Y254"/>
  <c r="Y251"/>
  <c r="Y249"/>
  <c r="Y248"/>
  <c r="Y246"/>
  <c r="Y245"/>
  <c r="Y243"/>
  <c r="Y242"/>
  <c r="Y240"/>
  <c r="Y239"/>
  <c r="Y237"/>
  <c r="Y236"/>
  <c r="Y234"/>
  <c r="Y233"/>
  <c r="Y231"/>
  <c r="Y230"/>
  <c r="Y228"/>
  <c r="Y227"/>
  <c r="Y225"/>
  <c r="Y224"/>
  <c r="Y222"/>
  <c r="Y221"/>
  <c r="Y219"/>
  <c r="Y218"/>
  <c r="Y216"/>
  <c r="Y215"/>
  <c r="Y213"/>
  <c r="Y212"/>
  <c r="Y210"/>
  <c r="Y209"/>
  <c r="Y207"/>
  <c r="Y206"/>
  <c r="Y204"/>
  <c r="Y203"/>
  <c r="Y201"/>
  <c r="Y195"/>
  <c r="Y193"/>
  <c r="Y192"/>
  <c r="Y190"/>
  <c r="Y189"/>
  <c r="Y187"/>
  <c r="Y186"/>
  <c r="Y184"/>
  <c r="Y183"/>
  <c r="Y181"/>
  <c r="Y180"/>
  <c r="Y178"/>
  <c r="Y177"/>
  <c r="Y175"/>
  <c r="Y172"/>
  <c r="Y171"/>
  <c r="Y170"/>
  <c r="Y168"/>
  <c r="Y167"/>
  <c r="Y165"/>
  <c r="Y164"/>
  <c r="Y162"/>
  <c r="Y161"/>
  <c r="Y159"/>
  <c r="Y158"/>
  <c r="Y156"/>
  <c r="Y155"/>
  <c r="Y153"/>
  <c r="Y152"/>
  <c r="Y150"/>
  <c r="Y149"/>
  <c r="Y147"/>
  <c r="Y146"/>
  <c r="Y144"/>
  <c r="Y143"/>
  <c r="Y141"/>
  <c r="Y140"/>
  <c r="Y138"/>
  <c r="Y137"/>
  <c r="Y135"/>
  <c r="Y134"/>
  <c r="Y132"/>
  <c r="Y131"/>
  <c r="Y129"/>
  <c r="Y128"/>
  <c r="Y126"/>
  <c r="Y125"/>
  <c r="Y123"/>
  <c r="Y122"/>
  <c r="Y120"/>
  <c r="Y119"/>
  <c r="Y117"/>
  <c r="Y116"/>
  <c r="Y114"/>
  <c r="Y113"/>
  <c r="Y111"/>
  <c r="Y110"/>
  <c r="Y108"/>
  <c r="Y107"/>
  <c r="Y105"/>
  <c r="Y104"/>
  <c r="Y102"/>
  <c r="Y101"/>
  <c r="Y99"/>
  <c r="Y98"/>
  <c r="Y96"/>
  <c r="Y95"/>
  <c r="Y93"/>
  <c r="Y92"/>
  <c r="Y90"/>
  <c r="Y89"/>
  <c r="Y87"/>
  <c r="Y86"/>
  <c r="Y84"/>
  <c r="Y83"/>
  <c r="Y81"/>
  <c r="Y80"/>
  <c r="Y78"/>
  <c r="Y77"/>
  <c r="Y75"/>
  <c r="Y74"/>
  <c r="Y72"/>
  <c r="Y71"/>
  <c r="Y69"/>
  <c r="Y68"/>
  <c r="Y66"/>
  <c r="Y65"/>
  <c r="Y63"/>
  <c r="Y62"/>
  <c r="Y60"/>
  <c r="Y59"/>
  <c r="Y57"/>
  <c r="Y56"/>
  <c r="Y54"/>
  <c r="Y53"/>
  <c r="Y51"/>
  <c r="Y50"/>
  <c r="Y48"/>
  <c r="Y47"/>
  <c r="Y45"/>
  <c r="Y44"/>
  <c r="Y42"/>
  <c r="Y41"/>
  <c r="Y39"/>
  <c r="Y38"/>
  <c r="Y36"/>
  <c r="Y35"/>
  <c r="Y33"/>
  <c r="Y32"/>
  <c r="Y30"/>
  <c r="Y29"/>
  <c r="Y27"/>
  <c r="Y26"/>
  <c r="Y24"/>
  <c r="Y23"/>
  <c r="Y21"/>
  <c r="Y20"/>
  <c r="Y18"/>
  <c r="Y17"/>
  <c r="Y15"/>
  <c r="Y14"/>
  <c r="Y12"/>
  <c r="Y11"/>
  <c r="Y9"/>
  <c r="Y8"/>
  <c r="Y6"/>
  <c r="Y5"/>
  <c r="Y3"/>
  <c r="Y259" i="13"/>
  <c r="Y257"/>
  <c r="Y256"/>
  <c r="Y254"/>
  <c r="Y251"/>
  <c r="Y249"/>
  <c r="Y248"/>
  <c r="Y246"/>
  <c r="Y245"/>
  <c r="Y243"/>
  <c r="Y242"/>
  <c r="Y240"/>
  <c r="Y239"/>
  <c r="Y237"/>
  <c r="Y236"/>
  <c r="Y234"/>
  <c r="Y233"/>
  <c r="Y231"/>
  <c r="Y230"/>
  <c r="Y228"/>
  <c r="Y227"/>
  <c r="Y225"/>
  <c r="Y224"/>
  <c r="Y222"/>
  <c r="Y221"/>
  <c r="Y219"/>
  <c r="Y218"/>
  <c r="Y216"/>
  <c r="Y215"/>
  <c r="Y213"/>
  <c r="Y212"/>
  <c r="Y210"/>
  <c r="Y209"/>
  <c r="Y207"/>
  <c r="Y206"/>
  <c r="Y204"/>
  <c r="Y203"/>
  <c r="Y201"/>
  <c r="Y195"/>
  <c r="Y193"/>
  <c r="Y192"/>
  <c r="Y190"/>
  <c r="Y189"/>
  <c r="Y187"/>
  <c r="Y186"/>
  <c r="Y184"/>
  <c r="Y183"/>
  <c r="Y181"/>
  <c r="Y180"/>
  <c r="Y178"/>
  <c r="Y177"/>
  <c r="Y175"/>
  <c r="Y172"/>
  <c r="Y171"/>
  <c r="Y170"/>
  <c r="Y168"/>
  <c r="Y167"/>
  <c r="Y165"/>
  <c r="Y164"/>
  <c r="Y162"/>
  <c r="Y161"/>
  <c r="Y159"/>
  <c r="Y158"/>
  <c r="Y156"/>
  <c r="Y155"/>
  <c r="Y153"/>
  <c r="Y152"/>
  <c r="Y150"/>
  <c r="Y149"/>
  <c r="Y147"/>
  <c r="Y146"/>
  <c r="Y144"/>
  <c r="Y143"/>
  <c r="Y141"/>
  <c r="Y140"/>
  <c r="Y138"/>
  <c r="Y137"/>
  <c r="Y135"/>
  <c r="Y134"/>
  <c r="Y132"/>
  <c r="Y131"/>
  <c r="Y129"/>
  <c r="Y128"/>
  <c r="Y126"/>
  <c r="Y125"/>
  <c r="Y123"/>
  <c r="Y122"/>
  <c r="Y120"/>
  <c r="Y119"/>
  <c r="Y117"/>
  <c r="Y116"/>
  <c r="Y114"/>
  <c r="Y113"/>
  <c r="Y111"/>
  <c r="Y110"/>
  <c r="Y108"/>
  <c r="Y107"/>
  <c r="Y105"/>
  <c r="Y104"/>
  <c r="Y102"/>
  <c r="Y101"/>
  <c r="Y99"/>
  <c r="Y98"/>
  <c r="Y96"/>
  <c r="Y95"/>
  <c r="Y93"/>
  <c r="Y92"/>
  <c r="Y90"/>
  <c r="Y89"/>
  <c r="Y87"/>
  <c r="Y86"/>
  <c r="Y84"/>
  <c r="Y83"/>
  <c r="Y81"/>
  <c r="Y80"/>
  <c r="Y78"/>
  <c r="Y77"/>
  <c r="Y75"/>
  <c r="Y74"/>
  <c r="Y72"/>
  <c r="Y71"/>
  <c r="Y69"/>
  <c r="Y68"/>
  <c r="Y66"/>
  <c r="Y65"/>
  <c r="Y63"/>
  <c r="Y62"/>
  <c r="Y60"/>
  <c r="Y59"/>
  <c r="Y57"/>
  <c r="Y56"/>
  <c r="Y54"/>
  <c r="Y53"/>
  <c r="Y51"/>
  <c r="Y50"/>
  <c r="Y48"/>
  <c r="Y47"/>
  <c r="Y45"/>
  <c r="Y44"/>
  <c r="Y42"/>
  <c r="Y41"/>
  <c r="Y39"/>
  <c r="Y38"/>
  <c r="Y36"/>
  <c r="Y35"/>
  <c r="Y33"/>
  <c r="Y32"/>
  <c r="Y30"/>
  <c r="Y29"/>
  <c r="Y27"/>
  <c r="Y26"/>
  <c r="Y24"/>
  <c r="Y23"/>
  <c r="Y21"/>
  <c r="Y20"/>
  <c r="Y18"/>
  <c r="Y17"/>
  <c r="Y15"/>
  <c r="Y14"/>
  <c r="Y12"/>
  <c r="Y11"/>
  <c r="Y9"/>
  <c r="Y8"/>
  <c r="Y6"/>
  <c r="Y5"/>
  <c r="Y3"/>
  <c r="I55" i="1"/>
  <c r="H55"/>
  <c r="E55"/>
  <c r="D55"/>
  <c r="Y259" i="11"/>
  <c r="Y257"/>
  <c r="Y256"/>
  <c r="Y254"/>
  <c r="Y251"/>
  <c r="Y249"/>
  <c r="Y248"/>
  <c r="Y246"/>
  <c r="Y245"/>
  <c r="Y243"/>
  <c r="Y242"/>
  <c r="Y240"/>
  <c r="Y239"/>
  <c r="Y237"/>
  <c r="Y236"/>
  <c r="Y234"/>
  <c r="Y233"/>
  <c r="Y231"/>
  <c r="Y230"/>
  <c r="Y228"/>
  <c r="Y227"/>
  <c r="Y225"/>
  <c r="Y224"/>
  <c r="Y222"/>
  <c r="Y221"/>
  <c r="Y219"/>
  <c r="Y218"/>
  <c r="Y216"/>
  <c r="Y215"/>
  <c r="Y213"/>
  <c r="Y212"/>
  <c r="Y210"/>
  <c r="Y209"/>
  <c r="Y207"/>
  <c r="Y206"/>
  <c r="Y204"/>
  <c r="Y203"/>
  <c r="Y201"/>
  <c r="Y195"/>
  <c r="Y193"/>
  <c r="Y192"/>
  <c r="Y190"/>
  <c r="Y189"/>
  <c r="Y187"/>
  <c r="Y186"/>
  <c r="Y184"/>
  <c r="Y183"/>
  <c r="Y181"/>
  <c r="Y180"/>
  <c r="Y178"/>
  <c r="Y177"/>
  <c r="Y175"/>
  <c r="Y172"/>
  <c r="Y171"/>
  <c r="Y170"/>
  <c r="Y168"/>
  <c r="Y167"/>
  <c r="Y165"/>
  <c r="Y164"/>
  <c r="Y162"/>
  <c r="Y161"/>
  <c r="Y159"/>
  <c r="Y158"/>
  <c r="Y156"/>
  <c r="Y155"/>
  <c r="Y153"/>
  <c r="Y152"/>
  <c r="Y150"/>
  <c r="Y149"/>
  <c r="Y147"/>
  <c r="Y146"/>
  <c r="Y144"/>
  <c r="Y143"/>
  <c r="Y141"/>
  <c r="Y140"/>
  <c r="Y138"/>
  <c r="Y137"/>
  <c r="Y135"/>
  <c r="Y134"/>
  <c r="Y132"/>
  <c r="Y131"/>
  <c r="Y129"/>
  <c r="Y128"/>
  <c r="Y126"/>
  <c r="Y125"/>
  <c r="Y123"/>
  <c r="Y122"/>
  <c r="Y120"/>
  <c r="Y119"/>
  <c r="Y117"/>
  <c r="Y116"/>
  <c r="Y114"/>
  <c r="Y113"/>
  <c r="Y111"/>
  <c r="Y110"/>
  <c r="Y108"/>
  <c r="Y107"/>
  <c r="Y105"/>
  <c r="Y104"/>
  <c r="Y102"/>
  <c r="Y101"/>
  <c r="Y99"/>
  <c r="Y98"/>
  <c r="Y96"/>
  <c r="Y95"/>
  <c r="Y93"/>
  <c r="Y92"/>
  <c r="Y90"/>
  <c r="Y89"/>
  <c r="Y87"/>
  <c r="Y86"/>
  <c r="Y84"/>
  <c r="Y83"/>
  <c r="Y81"/>
  <c r="Y80"/>
  <c r="Y78"/>
  <c r="Y77"/>
  <c r="Y75"/>
  <c r="Y74"/>
  <c r="Y72"/>
  <c r="Y71"/>
  <c r="Y69"/>
  <c r="Y68"/>
  <c r="Y66"/>
  <c r="Y65"/>
  <c r="Y63"/>
  <c r="Y62"/>
  <c r="Y60"/>
  <c r="Y59"/>
  <c r="Y57"/>
  <c r="Y56"/>
  <c r="Y54"/>
  <c r="Y53"/>
  <c r="Y51"/>
  <c r="Y50"/>
  <c r="Y48"/>
  <c r="Y47"/>
  <c r="Y45"/>
  <c r="Y44"/>
  <c r="Y42"/>
  <c r="Y41"/>
  <c r="Y39"/>
  <c r="Y38"/>
  <c r="Y36"/>
  <c r="Y35"/>
  <c r="Y33"/>
  <c r="Y32"/>
  <c r="Y30"/>
  <c r="Y29"/>
  <c r="Y27"/>
  <c r="Y26"/>
  <c r="Y24"/>
  <c r="Y23"/>
  <c r="Y21"/>
  <c r="Y20"/>
  <c r="Y18"/>
  <c r="Y17"/>
  <c r="Y15"/>
  <c r="Y14"/>
  <c r="Y12"/>
  <c r="Y11"/>
  <c r="Y9"/>
  <c r="Y8"/>
  <c r="Y6"/>
  <c r="Y5"/>
  <c r="Y3"/>
  <c r="G55" i="1" l="1"/>
  <c r="D42"/>
  <c r="C55"/>
  <c r="S3" i="12"/>
  <c r="S6"/>
  <c r="S9"/>
  <c r="S12"/>
  <c r="S15"/>
  <c r="S18"/>
  <c r="S21"/>
  <c r="S24"/>
  <c r="S27"/>
  <c r="S30"/>
  <c r="S33"/>
  <c r="S36"/>
  <c r="S39"/>
  <c r="S42"/>
  <c r="S45"/>
  <c r="S48"/>
  <c r="S51"/>
  <c r="S54"/>
  <c r="S57"/>
  <c r="S60"/>
  <c r="S63"/>
  <c r="S66"/>
  <c r="S69"/>
  <c r="S72"/>
  <c r="S75"/>
  <c r="S78"/>
  <c r="S81"/>
  <c r="S84"/>
  <c r="S87"/>
  <c r="S90"/>
  <c r="S93"/>
  <c r="S96"/>
  <c r="S99"/>
  <c r="S102"/>
  <c r="S105"/>
  <c r="S108"/>
  <c r="S111"/>
  <c r="S114"/>
  <c r="S117"/>
  <c r="S120"/>
  <c r="S123"/>
  <c r="S126"/>
  <c r="S129"/>
  <c r="S132"/>
  <c r="S135"/>
  <c r="S138"/>
  <c r="S141"/>
  <c r="S144"/>
  <c r="S147"/>
  <c r="S150"/>
  <c r="S153"/>
  <c r="S156"/>
  <c r="S159"/>
  <c r="S162"/>
  <c r="S165"/>
  <c r="S168"/>
  <c r="S175"/>
  <c r="S178"/>
  <c r="S181"/>
  <c r="S184"/>
  <c r="S187"/>
  <c r="S190"/>
  <c r="S195"/>
  <c r="S201"/>
  <c r="S204"/>
  <c r="S207"/>
  <c r="S210"/>
  <c r="S213"/>
  <c r="S216"/>
  <c r="S219"/>
  <c r="S222"/>
  <c r="S225"/>
  <c r="S228"/>
  <c r="S231"/>
  <c r="S234"/>
  <c r="S237"/>
  <c r="S240"/>
  <c r="S243"/>
  <c r="S246"/>
  <c r="S249"/>
  <c r="S254"/>
  <c r="S257"/>
  <c r="S193" l="1"/>
  <c r="J55" i="1"/>
  <c r="P38"/>
  <c r="P36"/>
  <c r="P34"/>
  <c r="E12"/>
  <c r="D12"/>
  <c r="E44"/>
  <c r="D44"/>
  <c r="E13"/>
  <c r="D13"/>
  <c r="E21"/>
  <c r="D21"/>
  <c r="E23"/>
  <c r="D23"/>
  <c r="E14"/>
  <c r="D14"/>
  <c r="E18"/>
  <c r="D18"/>
  <c r="E29"/>
  <c r="D29"/>
  <c r="E34"/>
  <c r="D34"/>
  <c r="E27"/>
  <c r="D27"/>
  <c r="E51"/>
  <c r="D51"/>
  <c r="E7"/>
  <c r="D7"/>
  <c r="E36"/>
  <c r="D36"/>
  <c r="E45"/>
  <c r="D45"/>
  <c r="E43"/>
  <c r="D43"/>
  <c r="E47"/>
  <c r="D47"/>
  <c r="E31"/>
  <c r="D31"/>
  <c r="E46"/>
  <c r="D46"/>
  <c r="E8"/>
  <c r="D8"/>
  <c r="E41"/>
  <c r="D41"/>
  <c r="E24"/>
  <c r="D24"/>
  <c r="E6"/>
  <c r="D6"/>
  <c r="E33"/>
  <c r="D33"/>
  <c r="E30"/>
  <c r="D30"/>
  <c r="E22"/>
  <c r="D22"/>
  <c r="E25"/>
  <c r="D25"/>
  <c r="E35"/>
  <c r="D35"/>
  <c r="E17"/>
  <c r="D17"/>
  <c r="E20"/>
  <c r="D20"/>
  <c r="E19"/>
  <c r="D19"/>
  <c r="E15"/>
  <c r="D15"/>
  <c r="E40"/>
  <c r="D40"/>
  <c r="E37"/>
  <c r="D37"/>
  <c r="E32"/>
  <c r="D32"/>
  <c r="E42"/>
  <c r="E39"/>
  <c r="D39"/>
  <c r="E28"/>
  <c r="D28"/>
  <c r="E16"/>
  <c r="D16"/>
  <c r="E38"/>
  <c r="D38"/>
  <c r="E9"/>
  <c r="D9"/>
  <c r="E11"/>
  <c r="D11"/>
  <c r="E10"/>
  <c r="D10"/>
  <c r="E26"/>
  <c r="D26"/>
  <c r="E49"/>
  <c r="D49"/>
  <c r="E48"/>
  <c r="D48"/>
  <c r="E50"/>
  <c r="D50"/>
  <c r="I48"/>
  <c r="H48"/>
  <c r="I49"/>
  <c r="H49"/>
  <c r="I26"/>
  <c r="H26"/>
  <c r="I10"/>
  <c r="H10"/>
  <c r="I11"/>
  <c r="H11"/>
  <c r="I9"/>
  <c r="H9"/>
  <c r="I38"/>
  <c r="H38"/>
  <c r="I16"/>
  <c r="H16"/>
  <c r="I28"/>
  <c r="H28"/>
  <c r="I39"/>
  <c r="H39"/>
  <c r="I42"/>
  <c r="H42"/>
  <c r="I32"/>
  <c r="H32"/>
  <c r="I37"/>
  <c r="H37"/>
  <c r="I40"/>
  <c r="H40"/>
  <c r="I15"/>
  <c r="H15"/>
  <c r="I19"/>
  <c r="H19"/>
  <c r="I20"/>
  <c r="H20"/>
  <c r="I17"/>
  <c r="H17"/>
  <c r="I35"/>
  <c r="H35"/>
  <c r="I25"/>
  <c r="H25"/>
  <c r="I22"/>
  <c r="H22"/>
  <c r="I30"/>
  <c r="H30"/>
  <c r="I33"/>
  <c r="H33"/>
  <c r="I6"/>
  <c r="H6"/>
  <c r="I24"/>
  <c r="H24"/>
  <c r="I41"/>
  <c r="H41"/>
  <c r="I8"/>
  <c r="H8"/>
  <c r="I46"/>
  <c r="H46"/>
  <c r="I31"/>
  <c r="H31"/>
  <c r="I47"/>
  <c r="H47"/>
  <c r="I43"/>
  <c r="H43"/>
  <c r="I45"/>
  <c r="H45"/>
  <c r="I36"/>
  <c r="H36"/>
  <c r="I7"/>
  <c r="H7"/>
  <c r="I51"/>
  <c r="H51"/>
  <c r="I27"/>
  <c r="H27"/>
  <c r="I34"/>
  <c r="H34"/>
  <c r="I29"/>
  <c r="H29"/>
  <c r="I18"/>
  <c r="H18"/>
  <c r="I14"/>
  <c r="H14"/>
  <c r="I23"/>
  <c r="H23"/>
  <c r="I21"/>
  <c r="H21"/>
  <c r="I13"/>
  <c r="H13"/>
  <c r="I44"/>
  <c r="H44"/>
  <c r="I12"/>
  <c r="H12"/>
  <c r="V195" i="12"/>
  <c r="V175"/>
  <c r="V178"/>
  <c r="V181"/>
  <c r="V184"/>
  <c r="V187"/>
  <c r="V190"/>
  <c r="S195" i="11"/>
  <c r="V195"/>
  <c r="S175"/>
  <c r="S178"/>
  <c r="S181"/>
  <c r="S184"/>
  <c r="S187"/>
  <c r="S190"/>
  <c r="V175"/>
  <c r="V178"/>
  <c r="V181"/>
  <c r="V184"/>
  <c r="V187"/>
  <c r="V190"/>
  <c r="F195" i="10"/>
  <c r="G195"/>
  <c r="H195"/>
  <c r="I195"/>
  <c r="J195"/>
  <c r="K195"/>
  <c r="L195"/>
  <c r="M195"/>
  <c r="N195"/>
  <c r="O195"/>
  <c r="P195"/>
  <c r="Q195"/>
  <c r="R195"/>
  <c r="S195"/>
  <c r="T195"/>
  <c r="U195"/>
  <c r="V195"/>
  <c r="W195"/>
  <c r="F193"/>
  <c r="G193"/>
  <c r="H193"/>
  <c r="I193"/>
  <c r="J193"/>
  <c r="K193"/>
  <c r="L193"/>
  <c r="M193"/>
  <c r="N193"/>
  <c r="O193"/>
  <c r="P193"/>
  <c r="Q193"/>
  <c r="R193"/>
  <c r="S193"/>
  <c r="T193"/>
  <c r="U193"/>
  <c r="V193"/>
  <c r="W193"/>
  <c r="U195" i="13"/>
  <c r="T195"/>
  <c r="S195"/>
  <c r="R195"/>
  <c r="Q195"/>
  <c r="P195"/>
  <c r="O195"/>
  <c r="N195"/>
  <c r="M195"/>
  <c r="L195"/>
  <c r="K195"/>
  <c r="J195"/>
  <c r="I195"/>
  <c r="H195"/>
  <c r="G195"/>
  <c r="F195"/>
  <c r="E195" i="10"/>
  <c r="E195" i="13"/>
  <c r="F193"/>
  <c r="G193"/>
  <c r="H193"/>
  <c r="I193"/>
  <c r="J193"/>
  <c r="K193"/>
  <c r="L193"/>
  <c r="M193"/>
  <c r="N193"/>
  <c r="O193"/>
  <c r="P193"/>
  <c r="Q193"/>
  <c r="R193"/>
  <c r="S193"/>
  <c r="T193"/>
  <c r="U193"/>
  <c r="E193" i="10"/>
  <c r="E193" i="13"/>
  <c r="I50" i="1"/>
  <c r="H50"/>
  <c r="G50"/>
  <c r="G12"/>
  <c r="G44"/>
  <c r="G13"/>
  <c r="G21"/>
  <c r="G23"/>
  <c r="G14"/>
  <c r="G18"/>
  <c r="G29"/>
  <c r="G34"/>
  <c r="G27"/>
  <c r="G51"/>
  <c r="G7"/>
  <c r="G36"/>
  <c r="G45"/>
  <c r="G43"/>
  <c r="G47"/>
  <c r="G31"/>
  <c r="G46"/>
  <c r="G8"/>
  <c r="G41"/>
  <c r="G24"/>
  <c r="G6"/>
  <c r="G33"/>
  <c r="G30"/>
  <c r="G22"/>
  <c r="G25"/>
  <c r="G35"/>
  <c r="G17"/>
  <c r="G20"/>
  <c r="G19"/>
  <c r="G15"/>
  <c r="G40"/>
  <c r="G37"/>
  <c r="G32"/>
  <c r="G42"/>
  <c r="G39"/>
  <c r="G28"/>
  <c r="G16"/>
  <c r="G38"/>
  <c r="G9"/>
  <c r="G11"/>
  <c r="G10"/>
  <c r="G26"/>
  <c r="G49"/>
  <c r="G48"/>
  <c r="C50"/>
  <c r="C12"/>
  <c r="C44"/>
  <c r="C13"/>
  <c r="C21"/>
  <c r="C23"/>
  <c r="C14"/>
  <c r="C18"/>
  <c r="C29"/>
  <c r="C34"/>
  <c r="C27"/>
  <c r="C51"/>
  <c r="C7"/>
  <c r="C36"/>
  <c r="C45"/>
  <c r="C43"/>
  <c r="C47"/>
  <c r="C31"/>
  <c r="C46"/>
  <c r="C8"/>
  <c r="C41"/>
  <c r="C24"/>
  <c r="C6"/>
  <c r="C33"/>
  <c r="C30"/>
  <c r="C22"/>
  <c r="C25"/>
  <c r="C35"/>
  <c r="C17"/>
  <c r="C20"/>
  <c r="C19"/>
  <c r="C15"/>
  <c r="C40"/>
  <c r="C37"/>
  <c r="C32"/>
  <c r="C42"/>
  <c r="C39"/>
  <c r="C28"/>
  <c r="C16"/>
  <c r="C38"/>
  <c r="C9"/>
  <c r="C11"/>
  <c r="C10"/>
  <c r="C26"/>
  <c r="C49"/>
  <c r="C48"/>
  <c r="D33" i="13"/>
  <c r="D34"/>
  <c r="D35"/>
  <c r="D153"/>
  <c r="D154"/>
  <c r="D155"/>
  <c r="D150"/>
  <c r="D151"/>
  <c r="D152"/>
  <c r="D147"/>
  <c r="D148"/>
  <c r="D149"/>
  <c r="D144"/>
  <c r="D145"/>
  <c r="D146"/>
  <c r="D132"/>
  <c r="D133"/>
  <c r="D134"/>
  <c r="D111"/>
  <c r="D112"/>
  <c r="D113"/>
  <c r="D33" i="11"/>
  <c r="D34"/>
  <c r="D35"/>
  <c r="D228" i="13"/>
  <c r="D229"/>
  <c r="D230"/>
  <c r="D225"/>
  <c r="D226"/>
  <c r="D227"/>
  <c r="D219"/>
  <c r="D220"/>
  <c r="D221"/>
  <c r="D249"/>
  <c r="D250"/>
  <c r="D251"/>
  <c r="D246"/>
  <c r="D247"/>
  <c r="D248"/>
  <c r="D259"/>
  <c r="D258"/>
  <c r="D257"/>
  <c r="D256"/>
  <c r="D255"/>
  <c r="D254"/>
  <c r="D245"/>
  <c r="D244"/>
  <c r="D243"/>
  <c r="D242"/>
  <c r="D241"/>
  <c r="D240"/>
  <c r="D239"/>
  <c r="D238"/>
  <c r="D237"/>
  <c r="D236"/>
  <c r="D235"/>
  <c r="D234"/>
  <c r="D233"/>
  <c r="D232"/>
  <c r="D231"/>
  <c r="D224"/>
  <c r="D223"/>
  <c r="D222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U172"/>
  <c r="U198"/>
  <c r="T172"/>
  <c r="T198"/>
  <c r="S172"/>
  <c r="S198"/>
  <c r="R172"/>
  <c r="R198"/>
  <c r="Q172"/>
  <c r="Q198"/>
  <c r="P172"/>
  <c r="P198"/>
  <c r="O172"/>
  <c r="O198"/>
  <c r="N172"/>
  <c r="N198"/>
  <c r="M172"/>
  <c r="M198"/>
  <c r="L172"/>
  <c r="L198"/>
  <c r="K172"/>
  <c r="K198"/>
  <c r="J172"/>
  <c r="J198"/>
  <c r="I172"/>
  <c r="I198"/>
  <c r="H172"/>
  <c r="H198"/>
  <c r="G172"/>
  <c r="G198"/>
  <c r="F172"/>
  <c r="F198"/>
  <c r="E172"/>
  <c r="E198"/>
  <c r="U171"/>
  <c r="U197"/>
  <c r="T171"/>
  <c r="T197"/>
  <c r="S171"/>
  <c r="S197"/>
  <c r="R171"/>
  <c r="R197"/>
  <c r="Q171"/>
  <c r="Q197"/>
  <c r="P171"/>
  <c r="P197"/>
  <c r="O171"/>
  <c r="O197"/>
  <c r="N171"/>
  <c r="N197"/>
  <c r="M171"/>
  <c r="M197"/>
  <c r="L171"/>
  <c r="L197"/>
  <c r="K171"/>
  <c r="K197"/>
  <c r="J171"/>
  <c r="J197"/>
  <c r="I171"/>
  <c r="I197"/>
  <c r="H171"/>
  <c r="H197"/>
  <c r="G171"/>
  <c r="G197"/>
  <c r="F171"/>
  <c r="F197"/>
  <c r="E171"/>
  <c r="E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0"/>
  <c r="D169"/>
  <c r="D168"/>
  <c r="D167"/>
  <c r="D166"/>
  <c r="D165"/>
  <c r="D164"/>
  <c r="D163"/>
  <c r="D162"/>
  <c r="D161"/>
  <c r="D160"/>
  <c r="D159"/>
  <c r="D158"/>
  <c r="D157"/>
  <c r="D156"/>
  <c r="D143"/>
  <c r="D142"/>
  <c r="D141"/>
  <c r="D140"/>
  <c r="D139"/>
  <c r="D138"/>
  <c r="D137"/>
  <c r="D136"/>
  <c r="D135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35" i="12"/>
  <c r="D34"/>
  <c r="D33"/>
  <c r="D35" i="10"/>
  <c r="D34"/>
  <c r="D33"/>
  <c r="D134"/>
  <c r="D134" i="11"/>
  <c r="D134" i="12"/>
  <c r="D133" i="10"/>
  <c r="D133" i="11"/>
  <c r="D133" i="12"/>
  <c r="D132" i="10"/>
  <c r="D132" i="11"/>
  <c r="D132" i="12"/>
  <c r="D113"/>
  <c r="D112"/>
  <c r="D111"/>
  <c r="D113" i="11"/>
  <c r="D112"/>
  <c r="D111"/>
  <c r="D113" i="10"/>
  <c r="D112"/>
  <c r="D111"/>
  <c r="D155" i="12"/>
  <c r="D154"/>
  <c r="D153"/>
  <c r="D155" i="11"/>
  <c r="D154"/>
  <c r="D153"/>
  <c r="D155" i="10"/>
  <c r="D154"/>
  <c r="D153"/>
  <c r="D152" i="11"/>
  <c r="D151"/>
  <c r="D150"/>
  <c r="D152" i="12"/>
  <c r="D151"/>
  <c r="D150"/>
  <c r="D152" i="10"/>
  <c r="D151"/>
  <c r="D150"/>
  <c r="D251" i="11"/>
  <c r="D250"/>
  <c r="D249"/>
  <c r="D251" i="12"/>
  <c r="D250"/>
  <c r="D249"/>
  <c r="D251" i="10"/>
  <c r="D250"/>
  <c r="D249"/>
  <c r="D248" i="11"/>
  <c r="D247"/>
  <c r="D246"/>
  <c r="D248" i="12"/>
  <c r="D247"/>
  <c r="D246"/>
  <c r="D248" i="10"/>
  <c r="D247"/>
  <c r="D246"/>
  <c r="D230" i="11"/>
  <c r="D229"/>
  <c r="D228"/>
  <c r="D230" i="12"/>
  <c r="D229"/>
  <c r="D228"/>
  <c r="D230" i="10"/>
  <c r="D229"/>
  <c r="D228"/>
  <c r="D227" i="11"/>
  <c r="D226"/>
  <c r="D225"/>
  <c r="D227" i="12"/>
  <c r="D226"/>
  <c r="D225"/>
  <c r="D227" i="10"/>
  <c r="D226"/>
  <c r="D225"/>
  <c r="D224" i="11"/>
  <c r="D223"/>
  <c r="D222"/>
  <c r="D224" i="12"/>
  <c r="D223"/>
  <c r="D222"/>
  <c r="D224" i="10"/>
  <c r="D223"/>
  <c r="D222"/>
  <c r="D221" i="11"/>
  <c r="D221" i="12"/>
  <c r="D221" i="10"/>
  <c r="D220" i="11"/>
  <c r="D220" i="12"/>
  <c r="D220" i="10"/>
  <c r="D219" i="11"/>
  <c r="D219" i="12"/>
  <c r="D219" i="10"/>
  <c r="S3" i="11"/>
  <c r="S6"/>
  <c r="S201"/>
  <c r="S18"/>
  <c r="S21"/>
  <c r="S24"/>
  <c r="S27"/>
  <c r="S30"/>
  <c r="S33"/>
  <c r="S36"/>
  <c r="S39"/>
  <c r="S42"/>
  <c r="S45"/>
  <c r="S48"/>
  <c r="S228"/>
  <c r="S219"/>
  <c r="S225"/>
  <c r="S222"/>
  <c r="S81"/>
  <c r="S84"/>
  <c r="S87"/>
  <c r="S90"/>
  <c r="S93"/>
  <c r="S99"/>
  <c r="S102"/>
  <c r="S105"/>
  <c r="S108"/>
  <c r="S111"/>
  <c r="S114"/>
  <c r="S117"/>
  <c r="S120"/>
  <c r="S123"/>
  <c r="S129"/>
  <c r="S132"/>
  <c r="S135"/>
  <c r="S138"/>
  <c r="S141"/>
  <c r="S246"/>
  <c r="S249"/>
  <c r="S150"/>
  <c r="S153"/>
  <c r="S156"/>
  <c r="S159"/>
  <c r="S162"/>
  <c r="S165"/>
  <c r="S168"/>
  <c r="V257"/>
  <c r="V254"/>
  <c r="V249"/>
  <c r="V246"/>
  <c r="V243"/>
  <c r="V240"/>
  <c r="V237"/>
  <c r="V234"/>
  <c r="V231"/>
  <c r="V228"/>
  <c r="V225"/>
  <c r="V222"/>
  <c r="V219"/>
  <c r="V216"/>
  <c r="V213"/>
  <c r="V210"/>
  <c r="V207"/>
  <c r="V204"/>
  <c r="V201"/>
  <c r="V168"/>
  <c r="V165"/>
  <c r="V162"/>
  <c r="V159"/>
  <c r="V156"/>
  <c r="V153"/>
  <c r="V150"/>
  <c r="V147"/>
  <c r="V144"/>
  <c r="V141"/>
  <c r="V138"/>
  <c r="V135"/>
  <c r="V132"/>
  <c r="V129"/>
  <c r="V126"/>
  <c r="V123"/>
  <c r="V120"/>
  <c r="V117"/>
  <c r="V114"/>
  <c r="V111"/>
  <c r="V108"/>
  <c r="V105"/>
  <c r="V102"/>
  <c r="V99"/>
  <c r="V96"/>
  <c r="V93"/>
  <c r="V90"/>
  <c r="V87"/>
  <c r="V84"/>
  <c r="V81"/>
  <c r="V78"/>
  <c r="V75"/>
  <c r="V72"/>
  <c r="V69"/>
  <c r="V66"/>
  <c r="V63"/>
  <c r="V60"/>
  <c r="V57"/>
  <c r="V54"/>
  <c r="V51"/>
  <c r="V48"/>
  <c r="V45"/>
  <c r="V42"/>
  <c r="V39"/>
  <c r="V36"/>
  <c r="V33"/>
  <c r="V30"/>
  <c r="V27"/>
  <c r="V24"/>
  <c r="V21"/>
  <c r="V18"/>
  <c r="V15"/>
  <c r="V12"/>
  <c r="V9"/>
  <c r="V6"/>
  <c r="V3"/>
  <c r="V257" i="12"/>
  <c r="V254"/>
  <c r="V249"/>
  <c r="V246"/>
  <c r="V243"/>
  <c r="V240"/>
  <c r="V237"/>
  <c r="V234"/>
  <c r="V231"/>
  <c r="V228"/>
  <c r="V225"/>
  <c r="V222"/>
  <c r="V219"/>
  <c r="V216"/>
  <c r="V213"/>
  <c r="V210"/>
  <c r="V207"/>
  <c r="V204"/>
  <c r="V201"/>
  <c r="V168"/>
  <c r="V165"/>
  <c r="V162"/>
  <c r="V159"/>
  <c r="V156"/>
  <c r="V153"/>
  <c r="V150"/>
  <c r="V147"/>
  <c r="V144"/>
  <c r="V141"/>
  <c r="V138"/>
  <c r="V135"/>
  <c r="V132"/>
  <c r="V129"/>
  <c r="V126"/>
  <c r="V123"/>
  <c r="V120"/>
  <c r="V117"/>
  <c r="V114"/>
  <c r="V111"/>
  <c r="V108"/>
  <c r="V105"/>
  <c r="V102"/>
  <c r="V99"/>
  <c r="V96"/>
  <c r="V93"/>
  <c r="V90"/>
  <c r="V87"/>
  <c r="V84"/>
  <c r="V81"/>
  <c r="V78"/>
  <c r="V75"/>
  <c r="V72"/>
  <c r="V69"/>
  <c r="V66"/>
  <c r="V63"/>
  <c r="V60"/>
  <c r="V57"/>
  <c r="V54"/>
  <c r="V51"/>
  <c r="V48"/>
  <c r="V45"/>
  <c r="V42"/>
  <c r="V39"/>
  <c r="V36"/>
  <c r="V33"/>
  <c r="V30"/>
  <c r="V27"/>
  <c r="V24"/>
  <c r="V21"/>
  <c r="V18"/>
  <c r="V15"/>
  <c r="V12"/>
  <c r="V9"/>
  <c r="V6"/>
  <c r="V3"/>
  <c r="V257" i="10"/>
  <c r="V254"/>
  <c r="V249"/>
  <c r="V246"/>
  <c r="V243"/>
  <c r="V240"/>
  <c r="V237"/>
  <c r="V234"/>
  <c r="V231"/>
  <c r="V228"/>
  <c r="V225"/>
  <c r="V222"/>
  <c r="V219"/>
  <c r="V216"/>
  <c r="V213"/>
  <c r="V210"/>
  <c r="V207"/>
  <c r="V204"/>
  <c r="V201"/>
  <c r="V190"/>
  <c r="V187"/>
  <c r="V184"/>
  <c r="V181"/>
  <c r="V178"/>
  <c r="V175"/>
  <c r="V168"/>
  <c r="V165"/>
  <c r="V162"/>
  <c r="V159"/>
  <c r="V156"/>
  <c r="V153"/>
  <c r="V150"/>
  <c r="V147"/>
  <c r="V144"/>
  <c r="V141"/>
  <c r="V138"/>
  <c r="V135"/>
  <c r="V132"/>
  <c r="V129"/>
  <c r="V126"/>
  <c r="V123"/>
  <c r="V120"/>
  <c r="V117"/>
  <c r="V114"/>
  <c r="V111"/>
  <c r="V108"/>
  <c r="V105"/>
  <c r="V102"/>
  <c r="V99"/>
  <c r="V96"/>
  <c r="V93"/>
  <c r="V90"/>
  <c r="V87"/>
  <c r="V84"/>
  <c r="V81"/>
  <c r="V78"/>
  <c r="V75"/>
  <c r="V72"/>
  <c r="V69"/>
  <c r="V66"/>
  <c r="V63"/>
  <c r="V60"/>
  <c r="V57"/>
  <c r="V54"/>
  <c r="V51"/>
  <c r="V48"/>
  <c r="V45"/>
  <c r="V42"/>
  <c r="V39"/>
  <c r="V36"/>
  <c r="V33"/>
  <c r="V30"/>
  <c r="V27"/>
  <c r="V24"/>
  <c r="V21"/>
  <c r="V18"/>
  <c r="V15"/>
  <c r="V12"/>
  <c r="V9"/>
  <c r="V6"/>
  <c r="V3"/>
  <c r="S257" i="11"/>
  <c r="S257" i="10"/>
  <c r="S254" i="11"/>
  <c r="S254" i="10"/>
  <c r="S249"/>
  <c r="S246"/>
  <c r="S243" i="11"/>
  <c r="S243" i="10"/>
  <c r="S240" i="11"/>
  <c r="S240" i="10"/>
  <c r="S237" i="11"/>
  <c r="S237" i="10"/>
  <c r="S234" i="11"/>
  <c r="S234" i="10"/>
  <c r="S231" i="11"/>
  <c r="S231" i="10"/>
  <c r="S228"/>
  <c r="S225"/>
  <c r="S222"/>
  <c r="S219"/>
  <c r="S216" i="11"/>
  <c r="S216" i="10"/>
  <c r="S213" i="11"/>
  <c r="S213" i="10"/>
  <c r="S210" i="11"/>
  <c r="S210" i="10"/>
  <c r="S207" i="11"/>
  <c r="S207" i="10"/>
  <c r="S204" i="11"/>
  <c r="S204" i="10"/>
  <c r="S201"/>
  <c r="S190"/>
  <c r="S187"/>
  <c r="S184"/>
  <c r="S181"/>
  <c r="S178"/>
  <c r="S175"/>
  <c r="S168"/>
  <c r="S165"/>
  <c r="S162"/>
  <c r="S159"/>
  <c r="S156"/>
  <c r="S153"/>
  <c r="S150"/>
  <c r="S147" i="11"/>
  <c r="S147" i="10"/>
  <c r="S144" i="11"/>
  <c r="S144" i="10"/>
  <c r="S141"/>
  <c r="S138"/>
  <c r="S135"/>
  <c r="S132"/>
  <c r="S129"/>
  <c r="S126" i="11"/>
  <c r="S126" i="10"/>
  <c r="S123"/>
  <c r="S120"/>
  <c r="S117"/>
  <c r="S114"/>
  <c r="S111"/>
  <c r="S108"/>
  <c r="S105"/>
  <c r="S102"/>
  <c r="S99"/>
  <c r="S96" i="11"/>
  <c r="S96" i="10"/>
  <c r="S93"/>
  <c r="S90"/>
  <c r="S87"/>
  <c r="S84"/>
  <c r="S81"/>
  <c r="S78" i="11"/>
  <c r="S78" i="10"/>
  <c r="S75" i="11"/>
  <c r="S75" i="10"/>
  <c r="S72" i="11"/>
  <c r="S72" i="10"/>
  <c r="S69" i="11"/>
  <c r="S69" i="10"/>
  <c r="S66" i="11"/>
  <c r="S66" i="10"/>
  <c r="S63" i="11"/>
  <c r="S63" i="10"/>
  <c r="S60" i="11"/>
  <c r="S60" i="10"/>
  <c r="S57" i="11"/>
  <c r="S57" i="10"/>
  <c r="S54" i="11"/>
  <c r="S54" i="10"/>
  <c r="S51" i="11"/>
  <c r="S51" i="10"/>
  <c r="S48"/>
  <c r="S45"/>
  <c r="S42"/>
  <c r="S39"/>
  <c r="S36"/>
  <c r="S33"/>
  <c r="S30"/>
  <c r="S27"/>
  <c r="S24"/>
  <c r="S21"/>
  <c r="S18"/>
  <c r="S15" i="11"/>
  <c r="S15" i="10"/>
  <c r="S12" i="11"/>
  <c r="S12" i="10"/>
  <c r="S9" i="11"/>
  <c r="S9" i="10"/>
  <c r="S6"/>
  <c r="S3"/>
  <c r="V193" i="12" l="1"/>
  <c r="V193" i="11"/>
  <c r="S193"/>
  <c r="P6" i="1"/>
  <c r="P8"/>
  <c r="P10"/>
  <c r="P12"/>
  <c r="P14"/>
  <c r="P16"/>
  <c r="P18"/>
  <c r="P20"/>
  <c r="P22"/>
  <c r="P24"/>
  <c r="P26"/>
  <c r="P28"/>
  <c r="P30"/>
  <c r="P32"/>
  <c r="P40"/>
  <c r="P42"/>
  <c r="P44"/>
  <c r="P46"/>
  <c r="P48"/>
  <c r="P50"/>
  <c r="P7"/>
  <c r="P9"/>
  <c r="P11"/>
  <c r="P13"/>
  <c r="P15"/>
  <c r="P17"/>
  <c r="P19"/>
  <c r="P21"/>
  <c r="P23"/>
  <c r="P25"/>
  <c r="P27"/>
  <c r="P29"/>
  <c r="P31"/>
  <c r="P33"/>
  <c r="P35"/>
  <c r="P37"/>
  <c r="P39"/>
  <c r="P41"/>
  <c r="P43"/>
  <c r="P45"/>
  <c r="P47"/>
  <c r="P49"/>
  <c r="P51"/>
  <c r="J40"/>
  <c r="J30"/>
  <c r="D53"/>
  <c r="D56" s="1"/>
  <c r="L21"/>
  <c r="L29"/>
  <c r="L7"/>
  <c r="L47"/>
  <c r="L41"/>
  <c r="L30"/>
  <c r="L17"/>
  <c r="L40"/>
  <c r="L39"/>
  <c r="L9"/>
  <c r="L49"/>
  <c r="K49"/>
  <c r="K9"/>
  <c r="K39"/>
  <c r="K40"/>
  <c r="K17"/>
  <c r="K30"/>
  <c r="K41"/>
  <c r="K47"/>
  <c r="K7"/>
  <c r="K29"/>
  <c r="K21"/>
  <c r="J9"/>
  <c r="J29"/>
  <c r="J47"/>
  <c r="L50"/>
  <c r="L44"/>
  <c r="L14"/>
  <c r="L27"/>
  <c r="L45"/>
  <c r="L46"/>
  <c r="L25"/>
  <c r="L19"/>
  <c r="L32"/>
  <c r="L16"/>
  <c r="L10"/>
  <c r="K50"/>
  <c r="K10"/>
  <c r="K16"/>
  <c r="K32"/>
  <c r="K19"/>
  <c r="K25"/>
  <c r="K46"/>
  <c r="K45"/>
  <c r="K27"/>
  <c r="K14"/>
  <c r="K44"/>
  <c r="I53"/>
  <c r="I56" s="1"/>
  <c r="E53"/>
  <c r="E56" s="1"/>
  <c r="J49"/>
  <c r="J17"/>
  <c r="J7"/>
  <c r="J50"/>
  <c r="H53"/>
  <c r="H56" s="1"/>
  <c r="J13"/>
  <c r="J18"/>
  <c r="J51"/>
  <c r="J43"/>
  <c r="J8"/>
  <c r="J33"/>
  <c r="J35"/>
  <c r="J15"/>
  <c r="J42"/>
  <c r="J38"/>
  <c r="J26"/>
  <c r="K48"/>
  <c r="K11"/>
  <c r="K28"/>
  <c r="K37"/>
  <c r="K20"/>
  <c r="K22"/>
  <c r="K24"/>
  <c r="K31"/>
  <c r="K36"/>
  <c r="K34"/>
  <c r="K23"/>
  <c r="K12"/>
  <c r="G53"/>
  <c r="G56" s="1"/>
  <c r="J39"/>
  <c r="J41"/>
  <c r="J21"/>
  <c r="C53"/>
  <c r="C56" s="1"/>
  <c r="J12"/>
  <c r="J23"/>
  <c r="J34"/>
  <c r="J36"/>
  <c r="L31"/>
  <c r="J24"/>
  <c r="J22"/>
  <c r="J20"/>
  <c r="L37"/>
  <c r="L28"/>
  <c r="J11"/>
  <c r="L48"/>
  <c r="K26"/>
  <c r="K38"/>
  <c r="K42"/>
  <c r="K15"/>
  <c r="K35"/>
  <c r="K33"/>
  <c r="K8"/>
  <c r="K43"/>
  <c r="K51"/>
  <c r="K18"/>
  <c r="K13"/>
  <c r="J48"/>
  <c r="J28"/>
  <c r="J37"/>
  <c r="J31"/>
  <c r="J10"/>
  <c r="J16"/>
  <c r="J32"/>
  <c r="J19"/>
  <c r="J25"/>
  <c r="J6"/>
  <c r="J46"/>
  <c r="J45"/>
  <c r="J27"/>
  <c r="J14"/>
  <c r="J44"/>
  <c r="L12"/>
  <c r="L13"/>
  <c r="L23"/>
  <c r="L18"/>
  <c r="L34"/>
  <c r="L51"/>
  <c r="L36"/>
  <c r="L43"/>
  <c r="L8"/>
  <c r="L24"/>
  <c r="L6"/>
  <c r="L33"/>
  <c r="L22"/>
  <c r="L35"/>
  <c r="L20"/>
  <c r="L15"/>
  <c r="L42"/>
  <c r="L38"/>
  <c r="L11"/>
  <c r="L26"/>
  <c r="K6"/>
  <c r="J53" l="1"/>
  <c r="J56" s="1"/>
  <c r="L53"/>
</calcChain>
</file>

<file path=xl/sharedStrings.xml><?xml version="1.0" encoding="utf-8"?>
<sst xmlns="http://schemas.openxmlformats.org/spreadsheetml/2006/main" count="2230" uniqueCount="356">
  <si>
    <t>$$ in millions</t>
  </si>
  <si>
    <t>Colombia</t>
  </si>
  <si>
    <t>Chile</t>
  </si>
  <si>
    <t>Germany</t>
  </si>
  <si>
    <t>Mexico</t>
  </si>
  <si>
    <t>UK Ireland</t>
  </si>
  <si>
    <t>Korea</t>
  </si>
  <si>
    <t>Belgium</t>
  </si>
  <si>
    <t>Netherlands</t>
  </si>
  <si>
    <t>Saudi Arabia</t>
  </si>
  <si>
    <t>China</t>
  </si>
  <si>
    <t>Italy</t>
  </si>
  <si>
    <t>India</t>
  </si>
  <si>
    <t>INTL</t>
  </si>
  <si>
    <t>SwitzZurich</t>
  </si>
  <si>
    <t>Sweden</t>
  </si>
  <si>
    <t>France</t>
  </si>
  <si>
    <t>Thailand</t>
  </si>
  <si>
    <t>Taiwan</t>
  </si>
  <si>
    <t>Japan</t>
  </si>
  <si>
    <t>Australia</t>
  </si>
  <si>
    <t>Austria</t>
  </si>
  <si>
    <t>Spain</t>
  </si>
  <si>
    <t>Gulf</t>
  </si>
  <si>
    <t>Canada</t>
  </si>
  <si>
    <t>Benelux</t>
  </si>
  <si>
    <t>ANZ</t>
  </si>
  <si>
    <t>OP</t>
  </si>
  <si>
    <t>Full YEAR</t>
  </si>
  <si>
    <t>Aug</t>
  </si>
  <si>
    <t>Net Sales</t>
  </si>
  <si>
    <t>COUNTRY/REGION</t>
  </si>
  <si>
    <t>CONCATENATE</t>
  </si>
  <si>
    <t>Jan</t>
  </si>
  <si>
    <t>Feb</t>
  </si>
  <si>
    <t>Mar</t>
  </si>
  <si>
    <t>Apr</t>
  </si>
  <si>
    <t>May</t>
  </si>
  <si>
    <t>Jun</t>
  </si>
  <si>
    <t>Jul</t>
  </si>
  <si>
    <t>Sep</t>
  </si>
  <si>
    <t>Oct</t>
  </si>
  <si>
    <t>Nov</t>
  </si>
  <si>
    <t>Dec</t>
  </si>
  <si>
    <t>Q1</t>
  </si>
  <si>
    <t>Q2</t>
  </si>
  <si>
    <t>Q3</t>
  </si>
  <si>
    <t>Q4</t>
  </si>
  <si>
    <t xml:space="preserve">  % Local Growth</t>
  </si>
  <si>
    <t>Contribution Income</t>
  </si>
  <si>
    <t>Apac Misc</t>
  </si>
  <si>
    <t>New Zealand</t>
  </si>
  <si>
    <t>Sri Lanka</t>
  </si>
  <si>
    <t>Indonesia</t>
  </si>
  <si>
    <t>Malaysia</t>
  </si>
  <si>
    <t>Philippines</t>
  </si>
  <si>
    <t>Vietnam</t>
  </si>
  <si>
    <t>Hong Kong</t>
  </si>
  <si>
    <t>Finland</t>
  </si>
  <si>
    <t>Denmark</t>
  </si>
  <si>
    <t>Norway</t>
  </si>
  <si>
    <t>Portugal</t>
  </si>
  <si>
    <t>Greece</t>
  </si>
  <si>
    <t>WE Misc</t>
  </si>
  <si>
    <t>Russia</t>
  </si>
  <si>
    <t>Poland</t>
  </si>
  <si>
    <t>Turkey</t>
  </si>
  <si>
    <t>Ukraine</t>
  </si>
  <si>
    <t>Cesko</t>
  </si>
  <si>
    <t>Israel</t>
  </si>
  <si>
    <t>Hungary</t>
  </si>
  <si>
    <t>Romania</t>
  </si>
  <si>
    <t>CEE Misc</t>
  </si>
  <si>
    <t>3M Africa Reg</t>
  </si>
  <si>
    <t>Pakistan</t>
  </si>
  <si>
    <t>Venezuela</t>
  </si>
  <si>
    <t>INTERNATIONAL</t>
  </si>
  <si>
    <t>REGION</t>
  </si>
  <si>
    <t>Asia Pac</t>
  </si>
  <si>
    <t>WE</t>
  </si>
  <si>
    <t>CEE</t>
  </si>
  <si>
    <t>MEA</t>
  </si>
  <si>
    <t>LATAM</t>
  </si>
  <si>
    <t>CANADA</t>
  </si>
  <si>
    <t>proof - Sales</t>
  </si>
  <si>
    <t>proof - Cont. Income</t>
  </si>
  <si>
    <t>Sub Regions</t>
  </si>
  <si>
    <t>IndiaReg</t>
  </si>
  <si>
    <t>SEAS</t>
  </si>
  <si>
    <t>ASIA</t>
  </si>
  <si>
    <t>ChinaArea</t>
  </si>
  <si>
    <t>ChinaHK</t>
  </si>
  <si>
    <t>MiddleEastReg</t>
  </si>
  <si>
    <t>Africa</t>
  </si>
  <si>
    <t>GulfReg</t>
  </si>
  <si>
    <t>INTL DVPED</t>
  </si>
  <si>
    <t>DEVELOPING</t>
  </si>
  <si>
    <t>USA</t>
  </si>
  <si>
    <t>WW</t>
  </si>
  <si>
    <t>Actual</t>
  </si>
  <si>
    <t>COUNTRY</t>
  </si>
  <si>
    <t>INTERNATIONAL 1 BILLION $ CHALLENGE</t>
  </si>
  <si>
    <t>JapanNet Sales</t>
  </si>
  <si>
    <t>Japan  % Local Growth</t>
  </si>
  <si>
    <t>JapanContribution Income</t>
  </si>
  <si>
    <t>KoreaNet Sales</t>
  </si>
  <si>
    <t>Korea  % Local Growth</t>
  </si>
  <si>
    <t>KoreaContribution Income</t>
  </si>
  <si>
    <t>Apac MiscNet Sales</t>
  </si>
  <si>
    <t>Apac Misc  % Local Growth</t>
  </si>
  <si>
    <t>Apac MiscContribution Income</t>
  </si>
  <si>
    <t>AustraliaNet Sales</t>
  </si>
  <si>
    <t>Australia  % Local Growth</t>
  </si>
  <si>
    <t>AustraliaContribution Income</t>
  </si>
  <si>
    <t>New ZealandNet Sales</t>
  </si>
  <si>
    <t>New Zealand  % Local Growth</t>
  </si>
  <si>
    <t>New ZealandContribution Income</t>
  </si>
  <si>
    <t>IndiaNet Sales</t>
  </si>
  <si>
    <t>India  % Local Growth</t>
  </si>
  <si>
    <t>IndiaContribution Income</t>
  </si>
  <si>
    <t>Sri LankaNet Sales</t>
  </si>
  <si>
    <t>Sri Lanka  % Local Growth</t>
  </si>
  <si>
    <t>Sri LankaContribution Income</t>
  </si>
  <si>
    <t>IndonesiaNet Sales</t>
  </si>
  <si>
    <t>Indonesia  % Local Growth</t>
  </si>
  <si>
    <t>IndonesiaContribution Income</t>
  </si>
  <si>
    <t>MalaysiaNet Sales</t>
  </si>
  <si>
    <t>Malaysia  % Local Growth</t>
  </si>
  <si>
    <t>MalaysiaContribution Income</t>
  </si>
  <si>
    <t>PhilippinesNet Sales</t>
  </si>
  <si>
    <t>Philippines  % Local Growth</t>
  </si>
  <si>
    <t>PhilippinesContribution Income</t>
  </si>
  <si>
    <t>ThailandNet Sales</t>
  </si>
  <si>
    <t>Thailand  % Local Growth</t>
  </si>
  <si>
    <t>ThailandContribution Income</t>
  </si>
  <si>
    <t>VietnamNet Sales</t>
  </si>
  <si>
    <t>Vietnam  % Local Growth</t>
  </si>
  <si>
    <t>VietnamContribution Income</t>
  </si>
  <si>
    <t>ChinaNet Sales</t>
  </si>
  <si>
    <t>China  % Local Growth</t>
  </si>
  <si>
    <t>ChinaContribution Income</t>
  </si>
  <si>
    <t>Hong KongNet Sales</t>
  </si>
  <si>
    <t>Hong Kong  % Local Growth</t>
  </si>
  <si>
    <t>Hong KongContribution Income</t>
  </si>
  <si>
    <t>TaiwanNet Sales</t>
  </si>
  <si>
    <t>Taiwan  % Local Growth</t>
  </si>
  <si>
    <t>TaiwanContribution Income</t>
  </si>
  <si>
    <t>SwedenNet Sales</t>
  </si>
  <si>
    <t>Sweden  % Local Growth</t>
  </si>
  <si>
    <t>SwedenContribution Income</t>
  </si>
  <si>
    <t>FinlandNet Sales</t>
  </si>
  <si>
    <t>Finland  % Local Growth</t>
  </si>
  <si>
    <t>FinlandContribution Income</t>
  </si>
  <si>
    <t>DenmarkNet Sales</t>
  </si>
  <si>
    <t>Denmark  % Local Growth</t>
  </si>
  <si>
    <t>DenmarkContribution Income</t>
  </si>
  <si>
    <t>NorwayNet Sales</t>
  </si>
  <si>
    <t>Norway  % Local Growth</t>
  </si>
  <si>
    <t>NorwayContribution Income</t>
  </si>
  <si>
    <t>AustriaNet Sales</t>
  </si>
  <si>
    <t>Austria  % Local Growth</t>
  </si>
  <si>
    <t>AustriaContribution Income</t>
  </si>
  <si>
    <t>SwitzZurichNet Sales</t>
  </si>
  <si>
    <t>SwitzZurich  % Local Growth</t>
  </si>
  <si>
    <t>SwitzZurichContribution Income</t>
  </si>
  <si>
    <t>PortugalNet Sales</t>
  </si>
  <si>
    <t>Portugal  % Local Growth</t>
  </si>
  <si>
    <t>PortugalContribution Income</t>
  </si>
  <si>
    <t>SpainNet Sales</t>
  </si>
  <si>
    <t>Spain  % Local Growth</t>
  </si>
  <si>
    <t>SpainContribution Income</t>
  </si>
  <si>
    <t>NetherlandsNet Sales</t>
  </si>
  <si>
    <t>Netherlands  % Local Growth</t>
  </si>
  <si>
    <t>NetherlandsContribution Income</t>
  </si>
  <si>
    <t>BelgiumNet Sales</t>
  </si>
  <si>
    <t>Belgium  % Local Growth</t>
  </si>
  <si>
    <t>BelgiumContribution Income</t>
  </si>
  <si>
    <t>FranceNet Sales</t>
  </si>
  <si>
    <t>France  % Local Growth</t>
  </si>
  <si>
    <t>FranceContribution Income</t>
  </si>
  <si>
    <t>GermanyNet Sales</t>
  </si>
  <si>
    <t>Germany  % Local Growth</t>
  </si>
  <si>
    <t>GermanyContribution Income</t>
  </si>
  <si>
    <t>ItalyNet Sales</t>
  </si>
  <si>
    <t>Italy  % Local Growth</t>
  </si>
  <si>
    <t>ItalyContribution Income</t>
  </si>
  <si>
    <t>GreeceNet Sales</t>
  </si>
  <si>
    <t>Greece  % Local Growth</t>
  </si>
  <si>
    <t>GreeceContribution Income</t>
  </si>
  <si>
    <t>UK IrelandNet Sales</t>
  </si>
  <si>
    <t>UK Ireland  % Local Growth</t>
  </si>
  <si>
    <t>UK IrelandContribution Income</t>
  </si>
  <si>
    <t>WE MiscNet Sales</t>
  </si>
  <si>
    <t>WE Misc  % Local Growth</t>
  </si>
  <si>
    <t>WE MiscContribution Income</t>
  </si>
  <si>
    <t>RussiaNet Sales</t>
  </si>
  <si>
    <t>Russia  % Local Growth</t>
  </si>
  <si>
    <t>RussiaContribution Income</t>
  </si>
  <si>
    <t>PolandNet Sales</t>
  </si>
  <si>
    <t>Poland  % Local Growth</t>
  </si>
  <si>
    <t>PolandContribution Income</t>
  </si>
  <si>
    <t>TurkeyNet Sales</t>
  </si>
  <si>
    <t>Turkey  % Local Growth</t>
  </si>
  <si>
    <t>TurkeyContribution Income</t>
  </si>
  <si>
    <t>UkraineNet Sales</t>
  </si>
  <si>
    <t>Ukraine  % Local Growth</t>
  </si>
  <si>
    <t>UkraineContribution Income</t>
  </si>
  <si>
    <t>CeskoNet Sales</t>
  </si>
  <si>
    <t>Cesko  % Local Growth</t>
  </si>
  <si>
    <t>CeskoContribution Income</t>
  </si>
  <si>
    <t>IsraelNet Sales</t>
  </si>
  <si>
    <t>Israel  % Local Growth</t>
  </si>
  <si>
    <t>IsraelContribution Income</t>
  </si>
  <si>
    <t>HungaryNet Sales</t>
  </si>
  <si>
    <t>Hungary  % Local Growth</t>
  </si>
  <si>
    <t>HungaryContribution Income</t>
  </si>
  <si>
    <t>RomaniaNet Sales</t>
  </si>
  <si>
    <t>Romania  % Local Growth</t>
  </si>
  <si>
    <t>RomaniaContribution Income</t>
  </si>
  <si>
    <t>CEE MiscNet Sales</t>
  </si>
  <si>
    <t>CEE Misc  % Local Growth</t>
  </si>
  <si>
    <t>CEE MiscContribution Income</t>
  </si>
  <si>
    <t>3M Africa RegNet Sales</t>
  </si>
  <si>
    <t>3M Africa Reg  % Local Growth</t>
  </si>
  <si>
    <t>3M Africa RegContribution Income</t>
  </si>
  <si>
    <t>PakistanNet Sales</t>
  </si>
  <si>
    <t>Pakistan  % Local Growth</t>
  </si>
  <si>
    <t>PakistanContribution Income</t>
  </si>
  <si>
    <t>GulfNet Sales</t>
  </si>
  <si>
    <t>Gulf  % Local Growth</t>
  </si>
  <si>
    <t>GulfContribution Income</t>
  </si>
  <si>
    <t>Saudi ArabiaNet Sales</t>
  </si>
  <si>
    <t>Saudi Arabia  % Local Growth</t>
  </si>
  <si>
    <t>Saudi ArabiaContribution Income</t>
  </si>
  <si>
    <t>ChileNet Sales</t>
  </si>
  <si>
    <t>Chile  % Local Growth</t>
  </si>
  <si>
    <t>ChileContribution Income</t>
  </si>
  <si>
    <t>ColombiaNet Sales</t>
  </si>
  <si>
    <t>Colombia  % Local Growth</t>
  </si>
  <si>
    <t>ColombiaContribution Income</t>
  </si>
  <si>
    <t>MexicoNet Sales</t>
  </si>
  <si>
    <t>Mexico  % Local Growth</t>
  </si>
  <si>
    <t>MexicoContribution Income</t>
  </si>
  <si>
    <t>VenezuelaNet Sales</t>
  </si>
  <si>
    <t>Venezuela  % Local Growth</t>
  </si>
  <si>
    <t>VenezuelaContribution Income</t>
  </si>
  <si>
    <t>CanadaNet Sales</t>
  </si>
  <si>
    <t>Canada  % Local Growth</t>
  </si>
  <si>
    <t>CanadaContribution Income</t>
  </si>
  <si>
    <t>Asia PacNet Sales</t>
  </si>
  <si>
    <t>Asia Pac  % Local Growth</t>
  </si>
  <si>
    <t>Asia PacContribution Income</t>
  </si>
  <si>
    <t>WENet Sales</t>
  </si>
  <si>
    <t>WE  % Local Growth</t>
  </si>
  <si>
    <t>WEContribution Income</t>
  </si>
  <si>
    <t>CEENet Sales</t>
  </si>
  <si>
    <t>CEE  % Local Growth</t>
  </si>
  <si>
    <t>CEEContribution Income</t>
  </si>
  <si>
    <t>MEANet Sales</t>
  </si>
  <si>
    <t>MEA  % Local Growth</t>
  </si>
  <si>
    <t>MEAContribution Income</t>
  </si>
  <si>
    <t>LATAMNet Sales</t>
  </si>
  <si>
    <t>LATAM  % Local Growth</t>
  </si>
  <si>
    <t>LATAMContribution Income</t>
  </si>
  <si>
    <t>CANADANet Sales</t>
  </si>
  <si>
    <t>CANADA  % Local Growth</t>
  </si>
  <si>
    <t>CANADAContribution Income</t>
  </si>
  <si>
    <t>INTLNet Sales</t>
  </si>
  <si>
    <t>INTL  % Local Growth</t>
  </si>
  <si>
    <t>INTLContribution Income</t>
  </si>
  <si>
    <t/>
  </si>
  <si>
    <t>ANZNet Sales</t>
  </si>
  <si>
    <t>ANZ  % Local Growth</t>
  </si>
  <si>
    <t>ANZContribution Income</t>
  </si>
  <si>
    <t>IndiaRegNet Sales</t>
  </si>
  <si>
    <t>IndiaReg  % Local Growth</t>
  </si>
  <si>
    <t>IndiaRegContribution Income</t>
  </si>
  <si>
    <t>SEASNet Sales</t>
  </si>
  <si>
    <t>SEAS  % Local Growth</t>
  </si>
  <si>
    <t>SEASContribution Income</t>
  </si>
  <si>
    <t>ChinaAreaNet Sales</t>
  </si>
  <si>
    <t>ChinaArea  % Local Growth</t>
  </si>
  <si>
    <t>ChinaAreaContribution Income</t>
  </si>
  <si>
    <t>ChinaHKNet Sales</t>
  </si>
  <si>
    <t>ChinaHK  % Local Growth</t>
  </si>
  <si>
    <t>ChinaHKContribution Income</t>
  </si>
  <si>
    <t>MiddleEastRegNet Sales</t>
  </si>
  <si>
    <t>MiddleEastReg  % Local Growth</t>
  </si>
  <si>
    <t>MiddleEastRegContribution Income</t>
  </si>
  <si>
    <t>AfricaNet Sales</t>
  </si>
  <si>
    <t>Africa  % Local Growth</t>
  </si>
  <si>
    <t>AfricaContribution Income</t>
  </si>
  <si>
    <t>GulfRegNet Sales</t>
  </si>
  <si>
    <t>GulfReg  % Local Growth</t>
  </si>
  <si>
    <t>GulfRegContribution Income</t>
  </si>
  <si>
    <t>INTL DVPEDNet Sales</t>
  </si>
  <si>
    <t>INTL DVPED  % Local Growth</t>
  </si>
  <si>
    <t>INTL DVPEDContribution Income</t>
  </si>
  <si>
    <t>DEVELOPINGNet Sales</t>
  </si>
  <si>
    <t>DEVELOPING  % Local Growth</t>
  </si>
  <si>
    <t>DEVELOPINGContribution Income</t>
  </si>
  <si>
    <t>USANet Sales</t>
  </si>
  <si>
    <t>USA  % Local Growth</t>
  </si>
  <si>
    <t>USAContribution Income</t>
  </si>
  <si>
    <t>WWNet Sales</t>
  </si>
  <si>
    <t>WW  % Local Growth</t>
  </si>
  <si>
    <t>WWContribution Income</t>
  </si>
  <si>
    <t>Copy as values after each month to avoid actuals over-riding the MRE</t>
  </si>
  <si>
    <t>1st Half</t>
  </si>
  <si>
    <t>2nd Half</t>
  </si>
  <si>
    <t>over OP</t>
  </si>
  <si>
    <t xml:space="preserve">LCG % pts. </t>
  </si>
  <si>
    <t>SUBTOTALS</t>
  </si>
  <si>
    <t>Nordic</t>
  </si>
  <si>
    <t>Alpine</t>
  </si>
  <si>
    <t>Iberia</t>
  </si>
  <si>
    <t>Central America &amp; Caribbean Region</t>
  </si>
  <si>
    <t>Andean Region</t>
  </si>
  <si>
    <t>Argentina Uruguay</t>
  </si>
  <si>
    <t>Brazil</t>
  </si>
  <si>
    <t>East Region</t>
  </si>
  <si>
    <t>South Africa</t>
  </si>
  <si>
    <t>Singapore Core</t>
  </si>
  <si>
    <t>YTD</t>
  </si>
  <si>
    <t>Actuals</t>
  </si>
  <si>
    <t>YTD Incremental</t>
  </si>
  <si>
    <t xml:space="preserve"> $$ over OP</t>
  </si>
  <si>
    <t>Prior YTD</t>
  </si>
  <si>
    <t>OI</t>
  </si>
  <si>
    <t>Prior Full</t>
  </si>
  <si>
    <t>Year OI</t>
  </si>
  <si>
    <t>% to</t>
  </si>
  <si>
    <t>Andean RegionNet Sales</t>
  </si>
  <si>
    <t>Andean Region  % Local Growth</t>
  </si>
  <si>
    <t>Andean RegionContribution Income</t>
  </si>
  <si>
    <t>Central America &amp; Caribbean RegionNet Sales</t>
  </si>
  <si>
    <t>Central America &amp; Caribbean Region  % Local Growth</t>
  </si>
  <si>
    <t>Central America &amp; Caribbean RegionContribution Income</t>
  </si>
  <si>
    <t>Full Year</t>
  </si>
  <si>
    <t>Meets OI</t>
  </si>
  <si>
    <t>Requirement</t>
  </si>
  <si>
    <t>FULL YEAR OI REQUIREMENT</t>
  </si>
  <si>
    <t>FULL YEAR SALES INCENTIVE ($$ over OP)</t>
  </si>
  <si>
    <t>2nd HALF INCENTIVE (LG% over OP)</t>
  </si>
  <si>
    <t>OP_CPL</t>
  </si>
  <si>
    <t>USD</t>
  </si>
  <si>
    <t>Translation</t>
  </si>
  <si>
    <t>Lgl Enty Super Region Name</t>
  </si>
  <si>
    <t>Lgl Enty SubTotal Company</t>
  </si>
  <si>
    <t>HIDE</t>
  </si>
  <si>
    <t>AY</t>
  </si>
  <si>
    <t>AZ</t>
  </si>
  <si>
    <t>proof</t>
  </si>
  <si>
    <t>delta</t>
  </si>
  <si>
    <t>Misc APAC, WE and CEE</t>
  </si>
  <si>
    <t>USE AW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</si>
</sst>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&quot;$&quot;#,##0.0"/>
    <numFmt numFmtId="165" formatCode="0.0%"/>
    <numFmt numFmtId="166" formatCode="000"/>
    <numFmt numFmtId="167" formatCode="00000"/>
    <numFmt numFmtId="168" formatCode="0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name val="Arial"/>
      <family val="2"/>
    </font>
    <font>
      <b/>
      <i/>
      <u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28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mediumGray">
        <fgColor theme="0" tint="-0.499984740745262"/>
        <bgColor indexed="65"/>
      </patternFill>
    </fill>
  </fills>
  <borders count="25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7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7" fontId="6" fillId="0" borderId="0"/>
    <xf numFmtId="43" fontId="1" fillId="0" borderId="0" applyFont="0" applyFill="0" applyBorder="0" applyAlignment="0" applyProtection="0"/>
    <xf numFmtId="0" fontId="7" fillId="0" borderId="9" applyNumberFormat="0"/>
    <xf numFmtId="0" fontId="8" fillId="0" borderId="9" applyNumberFormat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6" fillId="0" borderId="0"/>
    <xf numFmtId="0" fontId="9" fillId="0" borderId="0"/>
    <xf numFmtId="0" fontId="6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1" fillId="0" borderId="0" xfId="3"/>
    <xf numFmtId="164" fontId="1" fillId="0" borderId="0" xfId="3" applyNumberFormat="1"/>
    <xf numFmtId="164" fontId="1" fillId="0" borderId="1" xfId="3" applyNumberFormat="1" applyBorder="1"/>
    <xf numFmtId="165" fontId="1" fillId="0" borderId="0" xfId="3" applyNumberFormat="1"/>
    <xf numFmtId="0" fontId="1" fillId="0" borderId="0" xfId="14"/>
    <xf numFmtId="0" fontId="10" fillId="0" borderId="0" xfId="14" applyFont="1" applyAlignment="1"/>
    <xf numFmtId="0" fontId="2" fillId="0" borderId="0" xfId="14" applyFont="1" applyAlignment="1">
      <alignment horizontal="center"/>
    </xf>
    <xf numFmtId="0" fontId="2" fillId="0" borderId="1" xfId="14" applyFont="1" applyBorder="1" applyAlignment="1">
      <alignment horizontal="center"/>
    </xf>
    <xf numFmtId="0" fontId="2" fillId="0" borderId="0" xfId="14" applyFont="1" applyBorder="1" applyAlignment="1">
      <alignment horizontal="center"/>
    </xf>
    <xf numFmtId="0" fontId="2" fillId="0" borderId="2" xfId="14" applyFont="1" applyBorder="1" applyAlignment="1">
      <alignment horizontal="center"/>
    </xf>
    <xf numFmtId="164" fontId="1" fillId="0" borderId="0" xfId="14" applyNumberFormat="1"/>
    <xf numFmtId="164" fontId="1" fillId="0" borderId="1" xfId="14" applyNumberFormat="1" applyBorder="1"/>
    <xf numFmtId="165" fontId="0" fillId="0" borderId="0" xfId="17" applyNumberFormat="1" applyFont="1"/>
    <xf numFmtId="165" fontId="0" fillId="0" borderId="1" xfId="17" applyNumberFormat="1" applyFont="1" applyBorder="1"/>
    <xf numFmtId="164" fontId="2" fillId="2" borderId="3" xfId="14" applyNumberFormat="1" applyFont="1" applyFill="1" applyBorder="1"/>
    <xf numFmtId="164" fontId="2" fillId="2" borderId="4" xfId="14" applyNumberFormat="1" applyFont="1" applyFill="1" applyBorder="1"/>
    <xf numFmtId="164" fontId="2" fillId="2" borderId="5" xfId="14" applyNumberFormat="1" applyFont="1" applyFill="1" applyBorder="1"/>
    <xf numFmtId="164" fontId="2" fillId="2" borderId="6" xfId="14" applyNumberFormat="1" applyFont="1" applyFill="1" applyBorder="1"/>
    <xf numFmtId="164" fontId="2" fillId="2" borderId="7" xfId="14" applyNumberFormat="1" applyFont="1" applyFill="1" applyBorder="1"/>
    <xf numFmtId="164" fontId="2" fillId="2" borderId="8" xfId="14" applyNumberFormat="1" applyFont="1" applyFill="1" applyBorder="1"/>
    <xf numFmtId="0" fontId="1" fillId="0" borderId="1" xfId="14" applyBorder="1"/>
    <xf numFmtId="0" fontId="1" fillId="0" borderId="0" xfId="14" applyBorder="1"/>
    <xf numFmtId="0" fontId="1" fillId="0" borderId="2" xfId="14" applyBorder="1"/>
    <xf numFmtId="164" fontId="2" fillId="0" borderId="0" xfId="14" applyNumberFormat="1" applyFont="1"/>
    <xf numFmtId="164" fontId="2" fillId="0" borderId="1" xfId="14" applyNumberFormat="1" applyFont="1" applyBorder="1"/>
    <xf numFmtId="164" fontId="2" fillId="0" borderId="0" xfId="14" applyNumberFormat="1" applyFont="1" applyBorder="1"/>
    <xf numFmtId="164" fontId="2" fillId="0" borderId="2" xfId="14" applyNumberFormat="1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3" xfId="3" applyFont="1" applyFill="1" applyBorder="1" applyAlignment="1">
      <alignment horizontal="center"/>
    </xf>
    <xf numFmtId="0" fontId="0" fillId="0" borderId="0" xfId="0" applyBorder="1"/>
    <xf numFmtId="165" fontId="0" fillId="0" borderId="3" xfId="2" applyNumberFormat="1" applyFont="1" applyBorder="1"/>
    <xf numFmtId="165" fontId="0" fillId="0" borderId="0" xfId="2" applyNumberFormat="1" applyFont="1" applyBorder="1"/>
    <xf numFmtId="165" fontId="0" fillId="0" borderId="6" xfId="2" applyNumberFormat="1" applyFont="1" applyBorder="1"/>
    <xf numFmtId="164" fontId="0" fillId="0" borderId="10" xfId="0" applyNumberFormat="1" applyBorder="1"/>
    <xf numFmtId="164" fontId="0" fillId="0" borderId="3" xfId="0" applyNumberFormat="1" applyBorder="1"/>
    <xf numFmtId="164" fontId="0" fillId="0" borderId="14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164" fontId="0" fillId="0" borderId="6" xfId="0" applyNumberFormat="1" applyBorder="1"/>
    <xf numFmtId="0" fontId="12" fillId="4" borderId="0" xfId="0" applyFont="1" applyFill="1" applyAlignment="1">
      <alignment horizontal="left"/>
    </xf>
    <xf numFmtId="0" fontId="10" fillId="0" borderId="0" xfId="14" applyFont="1" applyAlignment="1">
      <alignment horizontal="center"/>
    </xf>
    <xf numFmtId="165" fontId="0" fillId="0" borderId="0" xfId="2" applyNumberFormat="1" applyFont="1" applyFill="1" applyBorder="1"/>
    <xf numFmtId="0" fontId="0" fillId="0" borderId="0" xfId="0" applyFill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5" fontId="0" fillId="0" borderId="0" xfId="2" applyNumberFormat="1" applyFont="1"/>
    <xf numFmtId="165" fontId="0" fillId="0" borderId="1" xfId="2" applyNumberFormat="1" applyFont="1" applyBorder="1"/>
    <xf numFmtId="0" fontId="0" fillId="0" borderId="0" xfId="2" applyNumberFormat="1" applyFont="1"/>
    <xf numFmtId="164" fontId="2" fillId="2" borderId="3" xfId="0" applyNumberFormat="1" applyFont="1" applyFill="1" applyBorder="1"/>
    <xf numFmtId="164" fontId="2" fillId="2" borderId="4" xfId="0" applyNumberFormat="1" applyFont="1" applyFill="1" applyBorder="1"/>
    <xf numFmtId="164" fontId="2" fillId="2" borderId="5" xfId="0" applyNumberFormat="1" applyFont="1" applyFill="1" applyBorder="1"/>
    <xf numFmtId="164" fontId="2" fillId="2" borderId="6" xfId="0" applyNumberFormat="1" applyFont="1" applyFill="1" applyBorder="1"/>
    <xf numFmtId="164" fontId="2" fillId="2" borderId="7" xfId="0" applyNumberFormat="1" applyFont="1" applyFill="1" applyBorder="1"/>
    <xf numFmtId="164" fontId="2" fillId="2" borderId="8" xfId="0" applyNumberFormat="1" applyFont="1" applyFill="1" applyBorder="1"/>
    <xf numFmtId="0" fontId="0" fillId="0" borderId="1" xfId="0" applyBorder="1"/>
    <xf numFmtId="0" fontId="0" fillId="0" borderId="2" xfId="0" applyBorder="1"/>
    <xf numFmtId="165" fontId="2" fillId="2" borderId="0" xfId="2" applyNumberFormat="1" applyFont="1" applyFill="1" applyBorder="1"/>
    <xf numFmtId="165" fontId="2" fillId="2" borderId="1" xfId="2" applyNumberFormat="1" applyFont="1" applyFill="1" applyBorder="1"/>
    <xf numFmtId="0" fontId="5" fillId="0" borderId="0" xfId="0" applyFont="1"/>
    <xf numFmtId="164" fontId="2" fillId="0" borderId="0" xfId="0" applyNumberFormat="1" applyFont="1"/>
    <xf numFmtId="164" fontId="2" fillId="0" borderId="1" xfId="0" applyNumberFormat="1" applyFont="1" applyBorder="1"/>
    <xf numFmtId="164" fontId="2" fillId="0" borderId="0" xfId="0" applyNumberFormat="1" applyFont="1" applyBorder="1"/>
    <xf numFmtId="164" fontId="2" fillId="0" borderId="2" xfId="0" applyNumberFormat="1" applyFont="1" applyBorder="1"/>
    <xf numFmtId="165" fontId="1" fillId="0" borderId="1" xfId="3" applyNumberFormat="1" applyBorder="1"/>
    <xf numFmtId="165" fontId="0" fillId="0" borderId="0" xfId="0" applyNumberFormat="1"/>
    <xf numFmtId="0" fontId="10" fillId="0" borderId="0" xfId="0" applyFont="1" applyAlignment="1">
      <alignment horizontal="center"/>
    </xf>
    <xf numFmtId="164" fontId="2" fillId="2" borderId="3" xfId="1" applyNumberFormat="1" applyFont="1" applyFill="1" applyBorder="1"/>
    <xf numFmtId="164" fontId="2" fillId="2" borderId="4" xfId="1" applyNumberFormat="1" applyFont="1" applyFill="1" applyBorder="1"/>
    <xf numFmtId="164" fontId="2" fillId="2" borderId="5" xfId="1" applyNumberFormat="1" applyFont="1" applyFill="1" applyBorder="1"/>
    <xf numFmtId="164" fontId="2" fillId="2" borderId="6" xfId="1" applyNumberFormat="1" applyFont="1" applyFill="1" applyBorder="1"/>
    <xf numFmtId="164" fontId="2" fillId="2" borderId="7" xfId="1" applyNumberFormat="1" applyFont="1" applyFill="1" applyBorder="1"/>
    <xf numFmtId="164" fontId="2" fillId="2" borderId="8" xfId="1" applyNumberFormat="1" applyFont="1" applyFill="1" applyBorder="1"/>
    <xf numFmtId="165" fontId="0" fillId="0" borderId="1" xfId="0" applyNumberFormat="1" applyBorder="1"/>
    <xf numFmtId="164" fontId="0" fillId="0" borderId="0" xfId="0" applyNumberFormat="1" applyFill="1"/>
    <xf numFmtId="165" fontId="0" fillId="0" borderId="0" xfId="0" applyNumberFormat="1" applyFill="1"/>
    <xf numFmtId="164" fontId="1" fillId="0" borderId="0" xfId="14" applyNumberFormat="1" applyBorder="1"/>
    <xf numFmtId="165" fontId="0" fillId="0" borderId="0" xfId="17" applyNumberFormat="1" applyFont="1" applyBorder="1"/>
    <xf numFmtId="165" fontId="0" fillId="0" borderId="0" xfId="0" applyNumberFormat="1" applyBorder="1"/>
    <xf numFmtId="164" fontId="1" fillId="0" borderId="0" xfId="3" applyNumberFormat="1" applyBorder="1"/>
    <xf numFmtId="165" fontId="1" fillId="0" borderId="0" xfId="3" applyNumberFormat="1" applyBorder="1"/>
    <xf numFmtId="164" fontId="1" fillId="0" borderId="2" xfId="14" applyNumberFormat="1" applyBorder="1"/>
    <xf numFmtId="165" fontId="0" fillId="0" borderId="2" xfId="17" applyNumberFormat="1" applyFont="1" applyBorder="1"/>
    <xf numFmtId="164" fontId="0" fillId="0" borderId="2" xfId="0" applyNumberFormat="1" applyBorder="1"/>
    <xf numFmtId="165" fontId="0" fillId="0" borderId="2" xfId="2" applyNumberFormat="1" applyFont="1" applyBorder="1"/>
    <xf numFmtId="165" fontId="2" fillId="2" borderId="2" xfId="2" applyNumberFormat="1" applyFont="1" applyFill="1" applyBorder="1"/>
    <xf numFmtId="165" fontId="0" fillId="0" borderId="2" xfId="0" applyNumberFormat="1" applyBorder="1"/>
    <xf numFmtId="164" fontId="0" fillId="0" borderId="1" xfId="0" applyNumberFormat="1" applyFill="1" applyBorder="1"/>
    <xf numFmtId="165" fontId="0" fillId="0" borderId="1" xfId="0" applyNumberFormat="1" applyFill="1" applyBorder="1"/>
    <xf numFmtId="165" fontId="1" fillId="0" borderId="2" xfId="3" applyNumberFormat="1" applyBorder="1"/>
    <xf numFmtId="164" fontId="1" fillId="0" borderId="2" xfId="3" applyNumberFormat="1" applyBorder="1"/>
    <xf numFmtId="164" fontId="14" fillId="5" borderId="16" xfId="0" applyNumberFormat="1" applyFont="1" applyFill="1" applyBorder="1"/>
    <xf numFmtId="0" fontId="0" fillId="2" borderId="0" xfId="0" applyFill="1"/>
    <xf numFmtId="0" fontId="15" fillId="0" borderId="0" xfId="0" applyFont="1" applyFill="1" applyBorder="1"/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0" fillId="0" borderId="14" xfId="2" applyNumberFormat="1" applyFont="1" applyFill="1" applyBorder="1"/>
    <xf numFmtId="165" fontId="0" fillId="0" borderId="14" xfId="2" applyNumberFormat="1" applyFont="1" applyBorder="1"/>
    <xf numFmtId="0" fontId="2" fillId="0" borderId="0" xfId="0" applyFont="1" applyFill="1"/>
    <xf numFmtId="0" fontId="2" fillId="0" borderId="13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0" xfId="3" applyFont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0" xfId="3" applyFont="1" applyBorder="1" applyAlignment="1">
      <alignment horizontal="center"/>
    </xf>
    <xf numFmtId="0" fontId="2" fillId="0" borderId="2" xfId="3" applyFont="1" applyBorder="1" applyAlignment="1">
      <alignment horizontal="center"/>
    </xf>
    <xf numFmtId="165" fontId="0" fillId="0" borderId="0" xfId="4" applyNumberFormat="1" applyFont="1"/>
    <xf numFmtId="165" fontId="0" fillId="0" borderId="1" xfId="4" applyNumberFormat="1" applyFont="1" applyBorder="1"/>
    <xf numFmtId="0" fontId="2" fillId="0" borderId="0" xfId="3" applyFont="1"/>
    <xf numFmtId="164" fontId="2" fillId="2" borderId="3" xfId="3" applyNumberFormat="1" applyFont="1" applyFill="1" applyBorder="1"/>
    <xf numFmtId="164" fontId="2" fillId="2" borderId="4" xfId="3" applyNumberFormat="1" applyFont="1" applyFill="1" applyBorder="1"/>
    <xf numFmtId="164" fontId="2" fillId="2" borderId="5" xfId="3" applyNumberFormat="1" applyFont="1" applyFill="1" applyBorder="1"/>
    <xf numFmtId="164" fontId="2" fillId="2" borderId="6" xfId="3" applyNumberFormat="1" applyFont="1" applyFill="1" applyBorder="1"/>
    <xf numFmtId="164" fontId="2" fillId="2" borderId="7" xfId="3" applyNumberFormat="1" applyFont="1" applyFill="1" applyBorder="1"/>
    <xf numFmtId="164" fontId="2" fillId="2" borderId="8" xfId="3" applyNumberFormat="1" applyFont="1" applyFill="1" applyBorder="1"/>
    <xf numFmtId="0" fontId="1" fillId="0" borderId="1" xfId="3" applyBorder="1"/>
    <xf numFmtId="0" fontId="1" fillId="0" borderId="0" xfId="3" applyBorder="1"/>
    <xf numFmtId="0" fontId="1" fillId="0" borderId="2" xfId="3" applyBorder="1"/>
    <xf numFmtId="165" fontId="2" fillId="2" borderId="0" xfId="4" applyNumberFormat="1" applyFont="1" applyFill="1" applyBorder="1"/>
    <xf numFmtId="0" fontId="5" fillId="0" borderId="0" xfId="3" applyFont="1"/>
    <xf numFmtId="164" fontId="2" fillId="0" borderId="0" xfId="3" applyNumberFormat="1" applyFont="1"/>
    <xf numFmtId="164" fontId="2" fillId="0" borderId="1" xfId="3" applyNumberFormat="1" applyFont="1" applyBorder="1"/>
    <xf numFmtId="164" fontId="2" fillId="0" borderId="0" xfId="3" applyNumberFormat="1" applyFont="1" applyBorder="1"/>
    <xf numFmtId="164" fontId="2" fillId="0" borderId="2" xfId="3" applyNumberFormat="1" applyFont="1" applyBorder="1"/>
    <xf numFmtId="0" fontId="16" fillId="0" borderId="0" xfId="11" applyFont="1" applyBorder="1"/>
    <xf numFmtId="164" fontId="16" fillId="0" borderId="0" xfId="11" applyNumberFormat="1" applyFont="1" applyBorder="1"/>
    <xf numFmtId="164" fontId="16" fillId="0" borderId="1" xfId="11" applyNumberFormat="1" applyFont="1" applyBorder="1"/>
    <xf numFmtId="165" fontId="16" fillId="0" borderId="0" xfId="5" applyNumberFormat="1" applyFont="1" applyBorder="1"/>
    <xf numFmtId="165" fontId="16" fillId="0" borderId="1" xfId="5" applyNumberFormat="1" applyFont="1" applyBorder="1"/>
    <xf numFmtId="164" fontId="14" fillId="5" borderId="15" xfId="0" applyNumberFormat="1" applyFont="1" applyFill="1" applyBorder="1"/>
    <xf numFmtId="164" fontId="14" fillId="5" borderId="17" xfId="0" applyNumberFormat="1" applyFont="1" applyFill="1" applyBorder="1"/>
    <xf numFmtId="165" fontId="14" fillId="5" borderId="16" xfId="2" applyNumberFormat="1" applyFont="1" applyFill="1" applyBorder="1"/>
    <xf numFmtId="0" fontId="0" fillId="6" borderId="0" xfId="0" applyFill="1"/>
    <xf numFmtId="164" fontId="1" fillId="6" borderId="0" xfId="14" applyNumberFormat="1" applyFill="1"/>
    <xf numFmtId="164" fontId="1" fillId="6" borderId="1" xfId="14" applyNumberFormat="1" applyFill="1" applyBorder="1"/>
    <xf numFmtId="164" fontId="1" fillId="6" borderId="0" xfId="14" applyNumberFormat="1" applyFill="1" applyBorder="1"/>
    <xf numFmtId="164" fontId="1" fillId="6" borderId="2" xfId="14" applyNumberFormat="1" applyFill="1" applyBorder="1"/>
    <xf numFmtId="164" fontId="0" fillId="6" borderId="0" xfId="0" applyNumberFormat="1" applyFill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5" fontId="0" fillId="0" borderId="3" xfId="2" applyNumberFormat="1" applyFont="1" applyBorder="1" applyAlignment="1">
      <alignment horizontal="center"/>
    </xf>
    <xf numFmtId="165" fontId="0" fillId="0" borderId="0" xfId="2" applyNumberFormat="1" applyFont="1" applyBorder="1" applyAlignment="1">
      <alignment horizontal="center"/>
    </xf>
    <xf numFmtId="165" fontId="0" fillId="0" borderId="6" xfId="2" applyNumberFormat="1" applyFont="1" applyBorder="1" applyAlignment="1">
      <alignment horizontal="center"/>
    </xf>
    <xf numFmtId="164" fontId="0" fillId="0" borderId="23" xfId="0" applyNumberFormat="1" applyBorder="1"/>
    <xf numFmtId="165" fontId="0" fillId="0" borderId="12" xfId="2" applyNumberFormat="1" applyFont="1" applyFill="1" applyBorder="1"/>
    <xf numFmtId="165" fontId="0" fillId="0" borderId="6" xfId="2" applyNumberFormat="1" applyFont="1" applyFill="1" applyBorder="1"/>
    <xf numFmtId="165" fontId="0" fillId="0" borderId="10" xfId="2" applyNumberFormat="1" applyFont="1" applyBorder="1"/>
    <xf numFmtId="0" fontId="17" fillId="0" borderId="0" xfId="0" applyFont="1"/>
    <xf numFmtId="0" fontId="2" fillId="7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5" fillId="0" borderId="0" xfId="0" applyFont="1" applyFill="1"/>
    <xf numFmtId="165" fontId="0" fillId="0" borderId="23" xfId="2" applyNumberFormat="1" applyFont="1" applyBorder="1"/>
    <xf numFmtId="165" fontId="0" fillId="0" borderId="21" xfId="2" applyNumberFormat="1" applyFont="1" applyBorder="1"/>
    <xf numFmtId="165" fontId="0" fillId="0" borderId="22" xfId="2" applyNumberFormat="1" applyFont="1" applyBorder="1"/>
    <xf numFmtId="165" fontId="0" fillId="0" borderId="24" xfId="2" applyNumberFormat="1" applyFont="1" applyBorder="1"/>
    <xf numFmtId="164" fontId="5" fillId="0" borderId="0" xfId="0" applyNumberFormat="1" applyFont="1"/>
    <xf numFmtId="164" fontId="5" fillId="0" borderId="0" xfId="0" applyNumberFormat="1" applyFont="1" applyFill="1"/>
    <xf numFmtId="165" fontId="5" fillId="0" borderId="0" xfId="2" applyNumberFormat="1" applyFont="1"/>
    <xf numFmtId="165" fontId="0" fillId="8" borderId="14" xfId="2" applyNumberFormat="1" applyFont="1" applyFill="1" applyBorder="1"/>
    <xf numFmtId="165" fontId="0" fillId="8" borderId="0" xfId="2" applyNumberFormat="1" applyFont="1" applyFill="1" applyBorder="1"/>
    <xf numFmtId="0" fontId="13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3" xfId="3" applyFont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5" borderId="15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17" xfId="0" applyFont="1" applyFill="1" applyBorder="1" applyAlignment="1">
      <alignment horizontal="center"/>
    </xf>
    <xf numFmtId="0" fontId="10" fillId="0" borderId="0" xfId="14" applyFont="1" applyAlignment="1">
      <alignment horizontal="center"/>
    </xf>
    <xf numFmtId="0" fontId="10" fillId="0" borderId="0" xfId="0" applyFont="1" applyAlignment="1">
      <alignment horizontal="center"/>
    </xf>
  </cellXfs>
  <cellStyles count="27">
    <cellStyle name="Activities" xfId="6"/>
    <cellStyle name="Business Units" xfId="7"/>
    <cellStyle name="Comma 2" xfId="8"/>
    <cellStyle name="Crystal Report Data" xfId="9"/>
    <cellStyle name="Crystal Report Field" xfId="10"/>
    <cellStyle name="Normal" xfId="0" builtinId="0"/>
    <cellStyle name="Normal 2" xfId="11"/>
    <cellStyle name="Normal 3" xfId="12"/>
    <cellStyle name="Normal 4" xfId="13"/>
    <cellStyle name="Normal 5" xfId="3"/>
    <cellStyle name="Normal 6" xfId="14"/>
    <cellStyle name="Normal 6 2" xfId="1"/>
    <cellStyle name="Normal 6 2 2" xfId="23"/>
    <cellStyle name="Normal 7" xfId="15"/>
    <cellStyle name="Normal 7 2" xfId="24"/>
    <cellStyle name="Normal 8" xfId="22"/>
    <cellStyle name="Percent" xfId="2" builtinId="5"/>
    <cellStyle name="Percent 2" xfId="5"/>
    <cellStyle name="Percent 3" xfId="16"/>
    <cellStyle name="Percent 4" xfId="4"/>
    <cellStyle name="Percent 5" xfId="17"/>
    <cellStyle name="Percent 5 2" xfId="18"/>
    <cellStyle name="Percent 5 2 2" xfId="25"/>
    <cellStyle name="Percent 6" xfId="19"/>
    <cellStyle name="Percent 6 2" xfId="26"/>
    <cellStyle name="PRojects" xfId="20"/>
    <cellStyle name="標準_ADSP OP 2003-1st" xfId="21"/>
  </cellStyles>
  <dxfs count="10"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ternational\Reporting\2014\4%20-%20April\MRE\IPD%20QOR%20Chart%20Packag%20N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RT HERE"/>
      <sheetName val="WW QOR"/>
      <sheetName val="WW QTR P&amp;L"/>
      <sheetName val="WW QTR P&amp;L CAOP"/>
      <sheetName val="WW Mon P&amp;L"/>
      <sheetName val="WW P&amp;L"/>
      <sheetName val="US QOR"/>
      <sheetName val="US QTR P&amp;L"/>
      <sheetName val="US Mon P&amp;L"/>
      <sheetName val="US P&amp;L with CFM with Acq"/>
      <sheetName val="INTL QOR"/>
      <sheetName val="INTL QTR P&amp;L"/>
      <sheetName val="INTL QTR P&amp;L CAOP"/>
      <sheetName val="INTL Mon P&amp;L"/>
      <sheetName val="TOTAL INTL P&amp;L"/>
      <sheetName val="GEO Summary"/>
      <sheetName val="EP Worksheet"/>
      <sheetName val="CF Template"/>
      <sheetName val="Headcount"/>
      <sheetName val="Indirect"/>
      <sheetName val="US Qtr Upside Downside"/>
      <sheetName val="Int'l Qtr Upside Downside"/>
      <sheetName val="WW Qtr Upside Downside"/>
      <sheetName val="Special Items"/>
      <sheetName val="AIP US Division Summary"/>
      <sheetName val="AIP WW Division Summary"/>
    </sheetNames>
    <sheetDataSet>
      <sheetData sheetId="0" refreshError="1">
        <row r="26">
          <cell r="C26" t="str">
            <v>DDG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7"/>
  <sheetViews>
    <sheetView showGridLines="0" tabSelected="1" zoomScale="90" zoomScaleNormal="90" workbookViewId="0">
      <pane ySplit="5" topLeftCell="A9" activePane="bottomLeft" state="frozen"/>
      <selection pane="bottomLeft" activeCell="N8" sqref="N8"/>
    </sheetView>
  </sheetViews>
  <sheetFormatPr defaultRowHeight="15" outlineLevelCol="1"/>
  <cols>
    <col min="1" max="1" width="1.85546875" customWidth="1"/>
    <col min="2" max="2" width="17.7109375" customWidth="1"/>
    <col min="3" max="3" width="13.28515625" customWidth="1"/>
    <col min="4" max="5" width="12.140625" customWidth="1"/>
    <col min="6" max="6" width="1.5703125" customWidth="1"/>
    <col min="7" max="8" width="12.140625" customWidth="1"/>
    <col min="9" max="9" width="12" bestFit="1" customWidth="1"/>
    <col min="10" max="11" width="12.140625" customWidth="1"/>
    <col min="12" max="12" width="16" bestFit="1" customWidth="1"/>
    <col min="13" max="13" width="1.42578125" customWidth="1"/>
    <col min="14" max="15" width="14" customWidth="1"/>
    <col min="16" max="16" width="12.85546875" bestFit="1" customWidth="1"/>
    <col min="17" max="17" width="4.42578125" customWidth="1"/>
    <col min="18" max="18" width="26.140625" hidden="1" customWidth="1" outlineLevel="1"/>
    <col min="19" max="19" width="25" hidden="1" customWidth="1" outlineLevel="1"/>
    <col min="20" max="20" width="9.140625" collapsed="1"/>
  </cols>
  <sheetData>
    <row r="1" spans="2:19" s="157" customFormat="1">
      <c r="B1" s="162"/>
      <c r="C1" s="162" t="s">
        <v>344</v>
      </c>
      <c r="D1" s="162" t="s">
        <v>345</v>
      </c>
      <c r="E1" s="162">
        <v>2014</v>
      </c>
      <c r="F1" s="162">
        <v>2013</v>
      </c>
      <c r="G1" s="162" t="s">
        <v>30</v>
      </c>
      <c r="H1" s="162" t="s">
        <v>346</v>
      </c>
      <c r="I1" s="162"/>
      <c r="J1" s="162" t="s">
        <v>49</v>
      </c>
      <c r="K1" s="162"/>
      <c r="L1" s="162" t="s">
        <v>30</v>
      </c>
    </row>
    <row r="2" spans="2:19" ht="45.75" customHeight="1">
      <c r="B2" s="172" t="s">
        <v>101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</row>
    <row r="3" spans="2:19" ht="18.75">
      <c r="B3" s="1" t="s">
        <v>0</v>
      </c>
      <c r="C3" s="179" t="s">
        <v>341</v>
      </c>
      <c r="D3" s="180"/>
      <c r="E3" s="181"/>
      <c r="F3" s="109"/>
      <c r="G3" s="179" t="s">
        <v>342</v>
      </c>
      <c r="H3" s="180"/>
      <c r="I3" s="180"/>
      <c r="J3" s="180"/>
      <c r="K3" s="180"/>
      <c r="L3" s="181"/>
      <c r="M3" s="109"/>
      <c r="N3" s="176" t="s">
        <v>343</v>
      </c>
      <c r="O3" s="177"/>
      <c r="P3" s="178"/>
      <c r="R3" s="173" t="s">
        <v>349</v>
      </c>
      <c r="S3" s="173"/>
    </row>
    <row r="4" spans="2:19">
      <c r="B4" s="2"/>
      <c r="C4" s="103" t="s">
        <v>329</v>
      </c>
      <c r="D4" s="104" t="s">
        <v>327</v>
      </c>
      <c r="E4" s="31" t="s">
        <v>323</v>
      </c>
      <c r="F4" s="110"/>
      <c r="G4" s="103" t="s">
        <v>338</v>
      </c>
      <c r="H4" s="104" t="s">
        <v>323</v>
      </c>
      <c r="I4" s="104" t="s">
        <v>323</v>
      </c>
      <c r="J4" s="104" t="s">
        <v>331</v>
      </c>
      <c r="K4" s="104" t="s">
        <v>339</v>
      </c>
      <c r="L4" s="31" t="s">
        <v>325</v>
      </c>
      <c r="M4" s="110"/>
      <c r="N4" s="174" t="s">
        <v>48</v>
      </c>
      <c r="O4" s="175"/>
      <c r="P4" s="31" t="s">
        <v>311</v>
      </c>
      <c r="R4" s="161" t="s">
        <v>350</v>
      </c>
      <c r="S4" s="161" t="s">
        <v>351</v>
      </c>
    </row>
    <row r="5" spans="2:19">
      <c r="B5" s="45" t="s">
        <v>100</v>
      </c>
      <c r="C5" s="32" t="s">
        <v>330</v>
      </c>
      <c r="D5" s="33" t="s">
        <v>328</v>
      </c>
      <c r="E5" s="108" t="s">
        <v>328</v>
      </c>
      <c r="F5" s="110"/>
      <c r="G5" s="32" t="s">
        <v>27</v>
      </c>
      <c r="H5" s="33" t="s">
        <v>27</v>
      </c>
      <c r="I5" s="33" t="s">
        <v>324</v>
      </c>
      <c r="J5" s="33" t="s">
        <v>27</v>
      </c>
      <c r="K5" s="33" t="s">
        <v>340</v>
      </c>
      <c r="L5" s="108" t="s">
        <v>326</v>
      </c>
      <c r="M5" s="110"/>
      <c r="N5" s="32" t="s">
        <v>27</v>
      </c>
      <c r="O5" s="33" t="s">
        <v>99</v>
      </c>
      <c r="P5" s="34" t="s">
        <v>310</v>
      </c>
      <c r="R5" s="158" t="s">
        <v>347</v>
      </c>
      <c r="S5" s="159" t="s">
        <v>348</v>
      </c>
    </row>
    <row r="6" spans="2:19">
      <c r="B6" t="s">
        <v>5</v>
      </c>
      <c r="C6" s="39">
        <f>VLOOKUP($B6&amp;$J$1,'ACT - 2013'!$D:$Y,18,0)</f>
        <v>16.539770760000007</v>
      </c>
      <c r="D6" s="40">
        <f>VLOOKUP($B6&amp;$J$1,'ACT - 2013'!$D:$Y,22,0)</f>
        <v>12.867311000000004</v>
      </c>
      <c r="E6" s="147">
        <f>VLOOKUP($B6&amp;$J$1,'ACT - 2014'!$D:$Y,22,0)</f>
        <v>13.520866306999997</v>
      </c>
      <c r="F6" s="48"/>
      <c r="G6" s="39">
        <f>VLOOKUP($B6&amp;$L$1,'OP - 2014'!$D:$Y,20,0)</f>
        <v>72.037896244786012</v>
      </c>
      <c r="H6" s="40">
        <f>VLOOKUP($B6&amp;$L$1,'OP - 2014'!$D:$Y,22,0)</f>
        <v>59.07118444296578</v>
      </c>
      <c r="I6" s="40">
        <f>VLOOKUP($B6&amp;$L$1,'ACT - 2014'!$D:$Y,22,0)</f>
        <v>60.058352379999995</v>
      </c>
      <c r="J6" s="36">
        <f t="shared" ref="J6:J51" si="0">IFERROR(I6/H6,0)</f>
        <v>1.0167114972611959</v>
      </c>
      <c r="K6" s="150" t="str">
        <f t="shared" ref="K6:K51" si="1">IF(E6&gt;=D6,"YES","NO")</f>
        <v>YES</v>
      </c>
      <c r="L6" s="153">
        <f t="shared" ref="L6:L51" si="2">IFERROR(I6-H6,0)</f>
        <v>0.98716793703421502</v>
      </c>
      <c r="M6" s="48"/>
      <c r="N6" s="156">
        <v>5.3612569267610155E-2</v>
      </c>
      <c r="O6" s="36">
        <v>2.6250654555529662E-2</v>
      </c>
      <c r="P6" s="163">
        <f t="shared" ref="P6:P51" si="3">IFERROR(O6-N6,0)</f>
        <v>-2.7361914712080493E-2</v>
      </c>
      <c r="R6" s="160" t="s">
        <v>5</v>
      </c>
      <c r="S6" t="s">
        <v>5</v>
      </c>
    </row>
    <row r="7" spans="2:19">
      <c r="B7" s="48" t="s">
        <v>57</v>
      </c>
      <c r="C7" s="41">
        <f>VLOOKUP($B7&amp;$J$1,'ACT - 2013'!$D:$Y,18,0)</f>
        <v>2.2809713560000002</v>
      </c>
      <c r="D7" s="42">
        <f>VLOOKUP($B7&amp;$J$1,'ACT - 2013'!$D:$Y,22,0)</f>
        <v>1.7911080539999999</v>
      </c>
      <c r="E7" s="148">
        <f>VLOOKUP($B7&amp;$J$1,'ACT - 2014'!$D:$Y,22,0)</f>
        <v>2.2446905249999998</v>
      </c>
      <c r="F7" s="48"/>
      <c r="G7" s="41">
        <f>VLOOKUP($B7&amp;$L$1,'OP - 2014'!$D:$Y,20,0)</f>
        <v>6.0232996020095957</v>
      </c>
      <c r="H7" s="42">
        <f>VLOOKUP($B7&amp;$L$1,'OP - 2014'!$D:$Y,22,0)</f>
        <v>5.1402689823206256</v>
      </c>
      <c r="I7" s="42">
        <f>VLOOKUP($B7&amp;$L$1,'ACT - 2014'!$D:$Y,22,0)</f>
        <v>6.5653845499999992</v>
      </c>
      <c r="J7" s="37">
        <f t="shared" si="0"/>
        <v>1.2772453294916857</v>
      </c>
      <c r="K7" s="151" t="str">
        <f t="shared" si="1"/>
        <v>YES</v>
      </c>
      <c r="L7" s="148">
        <f t="shared" si="2"/>
        <v>1.4251155676793736</v>
      </c>
      <c r="M7" s="48"/>
      <c r="N7" s="105">
        <v>0.16496659579664308</v>
      </c>
      <c r="O7" s="47">
        <v>0.49843282394316502</v>
      </c>
      <c r="P7" s="166">
        <f t="shared" si="3"/>
        <v>0.33346622814652194</v>
      </c>
      <c r="R7" s="160" t="s">
        <v>355</v>
      </c>
      <c r="S7" t="s">
        <v>57</v>
      </c>
    </row>
    <row r="8" spans="2:19">
      <c r="B8" s="48" t="s">
        <v>3</v>
      </c>
      <c r="C8" s="41">
        <f>VLOOKUP($B8&amp;$J$1,'ACT - 2013'!$D:$Y,18,0)</f>
        <v>3.230167000000006</v>
      </c>
      <c r="D8" s="42">
        <f>VLOOKUP($B8&amp;$J$1,'ACT - 2013'!$D:$Y,22,0)</f>
        <v>2.104191740000005</v>
      </c>
      <c r="E8" s="148">
        <f>VLOOKUP($B8&amp;$J$1,'ACT - 2014'!$D:$Y,22,0)</f>
        <v>5.1361397280000016</v>
      </c>
      <c r="F8" s="48"/>
      <c r="G8" s="41">
        <f>VLOOKUP($B8&amp;$L$1,'OP - 2014'!$D:$Y,20,0)</f>
        <v>75.524646838747088</v>
      </c>
      <c r="H8" s="42">
        <f>VLOOKUP($B8&amp;$L$1,'OP - 2014'!$D:$Y,22,0)</f>
        <v>62.21249110174373</v>
      </c>
      <c r="I8" s="42">
        <f>VLOOKUP($B8&amp;$L$1,'ACT - 2014'!$D:$Y,22,0)</f>
        <v>62.486282330000009</v>
      </c>
      <c r="J8" s="37">
        <f t="shared" si="0"/>
        <v>1.0044009044390863</v>
      </c>
      <c r="K8" s="151" t="str">
        <f t="shared" si="1"/>
        <v>YES</v>
      </c>
      <c r="L8" s="148">
        <f t="shared" si="2"/>
        <v>0.27379122825627888</v>
      </c>
      <c r="M8" s="48"/>
      <c r="N8" s="106">
        <v>-6.3915747127485378E-2</v>
      </c>
      <c r="O8" s="37">
        <v>-7.6860435991915166E-2</v>
      </c>
      <c r="P8" s="164">
        <f t="shared" si="3"/>
        <v>-1.2944688864429788E-2</v>
      </c>
      <c r="R8" s="160" t="s">
        <v>3</v>
      </c>
      <c r="S8" t="s">
        <v>3</v>
      </c>
    </row>
    <row r="9" spans="2:19">
      <c r="B9" s="48" t="s">
        <v>319</v>
      </c>
      <c r="C9" s="41">
        <f>VLOOKUP($B9&amp;$J$1,'ACT - 2013'!$D:$Y,18,0)</f>
        <v>25.864130927000005</v>
      </c>
      <c r="D9" s="42">
        <f>VLOOKUP($B9&amp;$J$1,'ACT - 2013'!$D:$Y,22,0)</f>
        <v>21.632003371000007</v>
      </c>
      <c r="E9" s="148">
        <f>VLOOKUP($B9&amp;$J$1,'ACT - 2014'!$D:$Y,22,0)</f>
        <v>24.267565158</v>
      </c>
      <c r="F9" s="48"/>
      <c r="G9" s="41">
        <f>VLOOKUP($B9&amp;$L$1,'OP - 2014'!$D:$Y,20,0)</f>
        <v>63.087518752976187</v>
      </c>
      <c r="H9" s="42">
        <f>VLOOKUP($B9&amp;$L$1,'OP - 2014'!$D:$Y,22,0)</f>
        <v>51.790516759519889</v>
      </c>
      <c r="I9" s="42">
        <f>VLOOKUP($B9&amp;$L$1,'ACT - 2014'!$D:$Y,22,0)</f>
        <v>51.676809520000006</v>
      </c>
      <c r="J9" s="37">
        <f t="shared" si="0"/>
        <v>0.99780447760257229</v>
      </c>
      <c r="K9" s="151" t="str">
        <f t="shared" si="1"/>
        <v>YES</v>
      </c>
      <c r="L9" s="148">
        <f t="shared" si="2"/>
        <v>-0.11370723951988282</v>
      </c>
      <c r="M9" s="48"/>
      <c r="N9" s="106">
        <v>0.15474399842934594</v>
      </c>
      <c r="O9" s="37">
        <v>0.15776209062125068</v>
      </c>
      <c r="P9" s="164">
        <f t="shared" si="3"/>
        <v>3.0180921919047421E-3</v>
      </c>
      <c r="R9" s="160" t="s">
        <v>319</v>
      </c>
      <c r="S9" t="s">
        <v>319</v>
      </c>
    </row>
    <row r="10" spans="2:19">
      <c r="B10" s="48" t="s">
        <v>1</v>
      </c>
      <c r="C10" s="41">
        <f>VLOOKUP($B10&amp;$J$1,'ACT - 2013'!$D:$Y,18,0)</f>
        <v>6.1651745289999997</v>
      </c>
      <c r="D10" s="42">
        <f>VLOOKUP($B10&amp;$J$1,'ACT - 2013'!$D:$Y,22,0)</f>
        <v>4.7177745019999993</v>
      </c>
      <c r="E10" s="148">
        <f>VLOOKUP($B10&amp;$J$1,'ACT - 2014'!$D:$Y,22,0)</f>
        <v>5.9429890009999999</v>
      </c>
      <c r="F10" s="48"/>
      <c r="G10" s="41">
        <f>VLOOKUP($B10&amp;$L$1,'OP - 2014'!$D:$Y,20,0)</f>
        <v>12.042561683206662</v>
      </c>
      <c r="H10" s="42">
        <f>VLOOKUP($B10&amp;$L$1,'OP - 2014'!$D:$Y,22,0)</f>
        <v>10.365203331404038</v>
      </c>
      <c r="I10" s="42">
        <f>VLOOKUP($B10&amp;$L$1,'ACT - 2014'!$D:$Y,22,0)</f>
        <v>11.339122960000001</v>
      </c>
      <c r="J10" s="37">
        <f t="shared" si="0"/>
        <v>1.0939604943055217</v>
      </c>
      <c r="K10" s="151" t="str">
        <f t="shared" si="1"/>
        <v>YES</v>
      </c>
      <c r="L10" s="148">
        <f t="shared" si="2"/>
        <v>0.97391962859596326</v>
      </c>
      <c r="M10" s="48"/>
      <c r="N10" s="106">
        <v>0.17218106535916511</v>
      </c>
      <c r="O10" s="37">
        <v>0.28264107996595911</v>
      </c>
      <c r="P10" s="164">
        <f t="shared" si="3"/>
        <v>0.110460014606794</v>
      </c>
      <c r="R10" s="160" t="s">
        <v>1</v>
      </c>
      <c r="S10" t="s">
        <v>1</v>
      </c>
    </row>
    <row r="11" spans="2:19">
      <c r="B11" s="48" t="s">
        <v>2</v>
      </c>
      <c r="C11" s="41">
        <f>VLOOKUP($B11&amp;$J$1,'ACT - 2013'!$D:$Y,18,0)</f>
        <v>3.598920508</v>
      </c>
      <c r="D11" s="42">
        <f>VLOOKUP($B11&amp;$J$1,'ACT - 2013'!$D:$Y,22,0)</f>
        <v>3.1015081430000002</v>
      </c>
      <c r="E11" s="148">
        <f>VLOOKUP($B11&amp;$J$1,'ACT - 2014'!$D:$Y,22,0)</f>
        <v>4.0603760169999994</v>
      </c>
      <c r="F11" s="48"/>
      <c r="G11" s="41">
        <f>VLOOKUP($B11&amp;$L$1,'OP - 2014'!$D:$Y,20,0)</f>
        <v>12.131841881841911</v>
      </c>
      <c r="H11" s="42">
        <f>VLOOKUP($B11&amp;$L$1,'OP - 2014'!$D:$Y,22,0)</f>
        <v>10.107578353880662</v>
      </c>
      <c r="I11" s="42">
        <f>VLOOKUP($B11&amp;$L$1,'ACT - 2014'!$D:$Y,22,0)</f>
        <v>10.986536110000001</v>
      </c>
      <c r="J11" s="37">
        <f t="shared" si="0"/>
        <v>1.0869602713276891</v>
      </c>
      <c r="K11" s="151" t="str">
        <f t="shared" si="1"/>
        <v>YES</v>
      </c>
      <c r="L11" s="148">
        <f t="shared" si="2"/>
        <v>0.87895775611933935</v>
      </c>
      <c r="M11" s="48"/>
      <c r="N11" s="106">
        <v>2.7927362233653108E-2</v>
      </c>
      <c r="O11" s="37">
        <v>0.29899807706056758</v>
      </c>
      <c r="P11" s="164">
        <f t="shared" si="3"/>
        <v>0.27107071482691447</v>
      </c>
      <c r="R11" s="160" t="s">
        <v>2</v>
      </c>
      <c r="S11" t="s">
        <v>2</v>
      </c>
    </row>
    <row r="12" spans="2:19">
      <c r="B12" s="48" t="s">
        <v>6</v>
      </c>
      <c r="C12" s="41">
        <f>VLOOKUP($B12&amp;$J$1,'ACT - 2013'!$D:$Y,18,0)</f>
        <v>4.5874053850000003</v>
      </c>
      <c r="D12" s="42">
        <f>VLOOKUP($B12&amp;$J$1,'ACT - 2013'!$D:$Y,22,0)</f>
        <v>3.7355894350000001</v>
      </c>
      <c r="E12" s="148">
        <f>VLOOKUP($B12&amp;$J$1,'ACT - 2014'!$D:$Y,22,0)</f>
        <v>4.4209723060000004</v>
      </c>
      <c r="F12" s="48"/>
      <c r="G12" s="41">
        <f>VLOOKUP($B12&amp;$L$1,'OP - 2014'!$D:$Y,20,0)</f>
        <v>16.621705984447789</v>
      </c>
      <c r="H12" s="42">
        <f>VLOOKUP($B12&amp;$L$1,'OP - 2014'!$D:$Y,22,0)</f>
        <v>13.799060903610897</v>
      </c>
      <c r="I12" s="42">
        <f>VLOOKUP($B12&amp;$L$1,'ACT - 2014'!$D:$Y,22,0)</f>
        <v>14.28348293</v>
      </c>
      <c r="J12" s="37">
        <f t="shared" si="0"/>
        <v>1.035105434331574</v>
      </c>
      <c r="K12" s="151" t="str">
        <f t="shared" si="1"/>
        <v>YES</v>
      </c>
      <c r="L12" s="148">
        <f t="shared" si="2"/>
        <v>0.48442202638910281</v>
      </c>
      <c r="M12" s="48"/>
      <c r="N12" s="105">
        <v>0.16450611161309747</v>
      </c>
      <c r="O12" s="47">
        <v>0.15577703756131256</v>
      </c>
      <c r="P12" s="164">
        <f t="shared" si="3"/>
        <v>-8.729074051784913E-3</v>
      </c>
      <c r="R12" s="160" t="s">
        <v>6</v>
      </c>
      <c r="S12" t="s">
        <v>6</v>
      </c>
    </row>
    <row r="13" spans="2:19">
      <c r="B13" s="48" t="s">
        <v>12</v>
      </c>
      <c r="C13" s="41">
        <f>VLOOKUP($B13&amp;$J$1,'ACT - 2013'!$D:$Y,18,0)</f>
        <v>3.34174661</v>
      </c>
      <c r="D13" s="42">
        <f>VLOOKUP($B13&amp;$J$1,'ACT - 2013'!$D:$Y,22,0)</f>
        <v>3.0593519410000001</v>
      </c>
      <c r="E13" s="148">
        <f>VLOOKUP($B13&amp;$J$1,'ACT - 2014'!$D:$Y,22,0)</f>
        <v>3.2728235749999999</v>
      </c>
      <c r="F13" s="48"/>
      <c r="G13" s="41">
        <f>VLOOKUP($B13&amp;$L$1,'OP - 2014'!$D:$Y,20,0)</f>
        <v>18.713164938184601</v>
      </c>
      <c r="H13" s="42">
        <f>VLOOKUP($B13&amp;$L$1,'OP - 2014'!$D:$Y,22,0)</f>
        <v>16.017199975679489</v>
      </c>
      <c r="I13" s="42">
        <f>VLOOKUP($B13&amp;$L$1,'ACT - 2014'!$D:$Y,22,0)</f>
        <v>15.963974610000001</v>
      </c>
      <c r="J13" s="37">
        <f t="shared" si="0"/>
        <v>0.9966769868790859</v>
      </c>
      <c r="K13" s="151" t="str">
        <f t="shared" si="1"/>
        <v>YES</v>
      </c>
      <c r="L13" s="148">
        <f t="shared" si="2"/>
        <v>-5.3225365679487879E-2</v>
      </c>
      <c r="M13" s="48"/>
      <c r="N13" s="105">
        <v>0.18579376871254283</v>
      </c>
      <c r="O13" s="47">
        <v>0.15276725026695348</v>
      </c>
      <c r="P13" s="164">
        <f t="shared" si="3"/>
        <v>-3.3026518445589348E-2</v>
      </c>
      <c r="R13" s="160" t="s">
        <v>355</v>
      </c>
      <c r="S13" t="s">
        <v>12</v>
      </c>
    </row>
    <row r="14" spans="2:19">
      <c r="B14" s="48" t="s">
        <v>54</v>
      </c>
      <c r="C14" s="41">
        <f>VLOOKUP($B14&amp;$J$1,'ACT - 2013'!$D:$Y,18,0)</f>
        <v>1.0736600410000001</v>
      </c>
      <c r="D14" s="42">
        <f>VLOOKUP($B14&amp;$J$1,'ACT - 2013'!$D:$Y,22,0)</f>
        <v>0.81126740800000019</v>
      </c>
      <c r="E14" s="148">
        <f>VLOOKUP($B14&amp;$J$1,'ACT - 2014'!$D:$Y,22,0)</f>
        <v>1.1878706869999998</v>
      </c>
      <c r="F14" s="48"/>
      <c r="G14" s="41">
        <f>VLOOKUP($B14&amp;$L$1,'OP - 2014'!$D:$Y,20,0)</f>
        <v>3.40167438426796</v>
      </c>
      <c r="H14" s="42">
        <f>VLOOKUP($B14&amp;$L$1,'OP - 2014'!$D:$Y,22,0)</f>
        <v>2.8132848542861963</v>
      </c>
      <c r="I14" s="42">
        <f>VLOOKUP($B14&amp;$L$1,'ACT - 2014'!$D:$Y,22,0)</f>
        <v>3.0754427499999997</v>
      </c>
      <c r="J14" s="37">
        <f t="shared" si="0"/>
        <v>1.0931856919196756</v>
      </c>
      <c r="K14" s="151" t="str">
        <f t="shared" si="1"/>
        <v>YES</v>
      </c>
      <c r="L14" s="148">
        <f t="shared" si="2"/>
        <v>0.26215789571380332</v>
      </c>
      <c r="M14" s="48"/>
      <c r="N14" s="105">
        <v>7.436105273228355E-2</v>
      </c>
      <c r="O14" s="47">
        <v>0.25337801310859587</v>
      </c>
      <c r="P14" s="164">
        <f t="shared" si="3"/>
        <v>0.17901696037631232</v>
      </c>
      <c r="R14" s="160" t="s">
        <v>355</v>
      </c>
      <c r="S14" t="s">
        <v>54</v>
      </c>
    </row>
    <row r="15" spans="2:19">
      <c r="B15" s="48" t="s">
        <v>71</v>
      </c>
      <c r="C15" s="41">
        <f>VLOOKUP($B15&amp;$J$1,'ACT - 2013'!$D:$Y,18,0)</f>
        <v>4.3490670000000002E-2</v>
      </c>
      <c r="D15" s="42">
        <f>VLOOKUP($B15&amp;$J$1,'ACT - 2013'!$D:$Y,22,0)</f>
        <v>-3.384289E-2</v>
      </c>
      <c r="E15" s="148">
        <f>VLOOKUP($B15&amp;$J$1,'ACT - 2014'!$D:$Y,22,0)</f>
        <v>4.6813839999999995E-2</v>
      </c>
      <c r="F15" s="48"/>
      <c r="G15" s="41">
        <f>VLOOKUP($B15&amp;$L$1,'OP - 2014'!$D:$Y,20,0)</f>
        <v>0.78001180300836803</v>
      </c>
      <c r="H15" s="42">
        <f>VLOOKUP($B15&amp;$L$1,'OP - 2014'!$D:$Y,22,0)</f>
        <v>0.60528915913449599</v>
      </c>
      <c r="I15" s="42">
        <f>VLOOKUP($B15&amp;$L$1,'ACT - 2014'!$D:$Y,22,0)</f>
        <v>0.64948761999999993</v>
      </c>
      <c r="J15" s="37">
        <f t="shared" si="0"/>
        <v>1.0730204071863825</v>
      </c>
      <c r="K15" s="151" t="str">
        <f t="shared" si="1"/>
        <v>YES</v>
      </c>
      <c r="L15" s="148">
        <f t="shared" si="2"/>
        <v>4.4198460865503941E-2</v>
      </c>
      <c r="M15" s="48"/>
      <c r="N15" s="106">
        <v>7.6832625365639284E-3</v>
      </c>
      <c r="O15" s="37">
        <v>4.2297510426054341E-2</v>
      </c>
      <c r="P15" s="164">
        <f t="shared" si="3"/>
        <v>3.4614247889490413E-2</v>
      </c>
      <c r="R15" s="160" t="s">
        <v>71</v>
      </c>
      <c r="S15" t="s">
        <v>71</v>
      </c>
    </row>
    <row r="16" spans="2:19">
      <c r="B16" s="48" t="s">
        <v>317</v>
      </c>
      <c r="C16" s="41">
        <f>VLOOKUP($B16&amp;$J$1,'ACT - 2013'!$D:$Y,18,0)</f>
        <v>3.3954326229999996</v>
      </c>
      <c r="D16" s="42">
        <f>VLOOKUP($B16&amp;$J$1,'ACT - 2013'!$D:$Y,22,0)</f>
        <v>2.9065896409999992</v>
      </c>
      <c r="E16" s="148">
        <f>VLOOKUP($B16&amp;$J$1,'ACT - 2014'!$D:$Y,22,0)</f>
        <v>3.9769156870000013</v>
      </c>
      <c r="F16" s="48"/>
      <c r="G16" s="41">
        <f>VLOOKUP($B16&amp;$L$1,'OP - 2014'!$D:$Y,20,0)</f>
        <v>10.049997177132642</v>
      </c>
      <c r="H16" s="42">
        <f>VLOOKUP($B16&amp;$L$1,'OP - 2014'!$D:$Y,22,0)</f>
        <v>8.5678886824050497</v>
      </c>
      <c r="I16" s="42">
        <f>VLOOKUP($B16&amp;$L$1,'ACT - 2014'!$D:$Y,22,0)</f>
        <v>9.0940499300000006</v>
      </c>
      <c r="J16" s="37">
        <f t="shared" si="0"/>
        <v>1.061410840768213</v>
      </c>
      <c r="K16" s="151" t="str">
        <f t="shared" si="1"/>
        <v>YES</v>
      </c>
      <c r="L16" s="148">
        <f t="shared" si="2"/>
        <v>0.52616124759495086</v>
      </c>
      <c r="M16" s="48"/>
      <c r="N16" s="106">
        <v>0.16835460145226167</v>
      </c>
      <c r="O16" s="37">
        <v>0.39620937244619725</v>
      </c>
      <c r="P16" s="164">
        <f t="shared" si="3"/>
        <v>0.22785477099393558</v>
      </c>
      <c r="R16" s="160" t="s">
        <v>317</v>
      </c>
      <c r="S16" t="e">
        <v>#N/A</v>
      </c>
    </row>
    <row r="17" spans="2:19">
      <c r="B17" s="48" t="s">
        <v>68</v>
      </c>
      <c r="C17" s="41">
        <f>VLOOKUP($B17&amp;$J$1,'ACT - 2013'!$D:$Y,18,0)</f>
        <v>0.76579916999999997</v>
      </c>
      <c r="D17" s="42">
        <f>VLOOKUP($B17&amp;$J$1,'ACT - 2013'!$D:$Y,22,0)</f>
        <v>0.59480018999999995</v>
      </c>
      <c r="E17" s="148">
        <f>VLOOKUP($B17&amp;$J$1,'ACT - 2014'!$D:$Y,22,0)</f>
        <v>0.89046130400000012</v>
      </c>
      <c r="F17" s="48"/>
      <c r="G17" s="41">
        <f>VLOOKUP($B17&amp;$L$1,'OP - 2014'!$D:$Y,20,0)</f>
        <v>2.9634685065676023</v>
      </c>
      <c r="H17" s="42">
        <f>VLOOKUP($B17&amp;$L$1,'OP - 2014'!$D:$Y,22,0)</f>
        <v>2.3665585433515313</v>
      </c>
      <c r="I17" s="42">
        <f>VLOOKUP($B17&amp;$L$1,'ACT - 2014'!$D:$Y,22,0)</f>
        <v>2.31424903</v>
      </c>
      <c r="J17" s="37">
        <f t="shared" si="0"/>
        <v>0.97789637890070946</v>
      </c>
      <c r="K17" s="151" t="str">
        <f t="shared" si="1"/>
        <v>YES</v>
      </c>
      <c r="L17" s="148">
        <f t="shared" si="2"/>
        <v>-5.2309513351531223E-2</v>
      </c>
      <c r="M17" s="48"/>
      <c r="N17" s="106">
        <v>0.38080255947064301</v>
      </c>
      <c r="O17" s="37">
        <v>0.39301606785519194</v>
      </c>
      <c r="P17" s="164">
        <f t="shared" si="3"/>
        <v>1.2213508384548932E-2</v>
      </c>
      <c r="R17" s="160" t="s">
        <v>68</v>
      </c>
      <c r="S17" t="s">
        <v>68</v>
      </c>
    </row>
    <row r="18" spans="2:19">
      <c r="B18" s="48" t="s">
        <v>55</v>
      </c>
      <c r="C18" s="41">
        <f>VLOOKUP($B18&amp;$J$1,'ACT - 2013'!$D:$Y,18,0)</f>
        <v>0.49684476599999999</v>
      </c>
      <c r="D18" s="42">
        <f>VLOOKUP($B18&amp;$J$1,'ACT - 2013'!$D:$Y,22,0)</f>
        <v>0.35733003100000005</v>
      </c>
      <c r="E18" s="148">
        <f>VLOOKUP($B18&amp;$J$1,'ACT - 2014'!$D:$Y,22,0)</f>
        <v>0.35601748900000002</v>
      </c>
      <c r="F18" s="48"/>
      <c r="G18" s="41">
        <f>VLOOKUP($B18&amp;$L$1,'OP - 2014'!$D:$Y,20,0)</f>
        <v>1.8241798824316011</v>
      </c>
      <c r="H18" s="42">
        <f>VLOOKUP($B18&amp;$L$1,'OP - 2014'!$D:$Y,22,0)</f>
        <v>1.5140699024181892</v>
      </c>
      <c r="I18" s="42">
        <f>VLOOKUP($B18&amp;$L$1,'ACT - 2014'!$D:$Y,22,0)</f>
        <v>1.39044824</v>
      </c>
      <c r="J18" s="37">
        <f t="shared" si="0"/>
        <v>0.91835141678680265</v>
      </c>
      <c r="K18" s="151" t="str">
        <f t="shared" si="1"/>
        <v>NO</v>
      </c>
      <c r="L18" s="148">
        <f t="shared" si="2"/>
        <v>-0.12362166241818917</v>
      </c>
      <c r="M18" s="48"/>
      <c r="N18" s="105">
        <v>0.1874942699374551</v>
      </c>
      <c r="O18" s="47">
        <v>0.13141992465393382</v>
      </c>
      <c r="P18" s="164">
        <f t="shared" si="3"/>
        <v>-5.6074345283521287E-2</v>
      </c>
      <c r="R18" s="160" t="s">
        <v>355</v>
      </c>
      <c r="S18" t="s">
        <v>55</v>
      </c>
    </row>
    <row r="19" spans="2:19">
      <c r="B19" s="48" t="s">
        <v>70</v>
      </c>
      <c r="C19" s="41">
        <f>VLOOKUP($B19&amp;$J$1,'ACT - 2013'!$D:$Y,18,0)</f>
        <v>0.22294558999999997</v>
      </c>
      <c r="D19" s="42">
        <f>VLOOKUP($B19&amp;$J$1,'ACT - 2013'!$D:$Y,22,0)</f>
        <v>0.20039149000000001</v>
      </c>
      <c r="E19" s="148">
        <f>VLOOKUP($B19&amp;$J$1,'ACT - 2014'!$D:$Y,22,0)</f>
        <v>0.144000082</v>
      </c>
      <c r="F19" s="48"/>
      <c r="G19" s="41">
        <f>VLOOKUP($B19&amp;$L$1,'OP - 2014'!$D:$Y,20,0)</f>
        <v>0.80779446499493601</v>
      </c>
      <c r="H19" s="42">
        <f>VLOOKUP($B19&amp;$L$1,'OP - 2014'!$D:$Y,22,0)</f>
        <v>0.67570817522826998</v>
      </c>
      <c r="I19" s="42">
        <f>VLOOKUP($B19&amp;$L$1,'ACT - 2014'!$D:$Y,22,0)</f>
        <v>0.58755458999999999</v>
      </c>
      <c r="J19" s="37">
        <f t="shared" si="0"/>
        <v>0.86953896895136773</v>
      </c>
      <c r="K19" s="151" t="str">
        <f t="shared" si="1"/>
        <v>NO</v>
      </c>
      <c r="L19" s="148">
        <f t="shared" si="2"/>
        <v>-8.8153585228269993E-2</v>
      </c>
      <c r="M19" s="48"/>
      <c r="N19" s="106">
        <v>1.9778081486768739E-2</v>
      </c>
      <c r="O19" s="37">
        <v>-7.1443644525531536E-2</v>
      </c>
      <c r="P19" s="164">
        <f t="shared" si="3"/>
        <v>-9.1221726012300275E-2</v>
      </c>
      <c r="R19" s="160" t="s">
        <v>70</v>
      </c>
      <c r="S19" t="s">
        <v>70</v>
      </c>
    </row>
    <row r="20" spans="2:19">
      <c r="B20" s="48" t="s">
        <v>69</v>
      </c>
      <c r="C20" s="41">
        <f>VLOOKUP($B20&amp;$J$1,'ACT - 2013'!$D:$Y,18,0)</f>
        <v>0.22479046999999999</v>
      </c>
      <c r="D20" s="42">
        <f>VLOOKUP($B20&amp;$J$1,'ACT - 2013'!$D:$Y,22,0)</f>
        <v>0.29295377</v>
      </c>
      <c r="E20" s="148">
        <f>VLOOKUP($B20&amp;$J$1,'ACT - 2014'!$D:$Y,22,0)</f>
        <v>0.24436492999999998</v>
      </c>
      <c r="F20" s="48"/>
      <c r="G20" s="41">
        <f>VLOOKUP($B20&amp;$L$1,'OP - 2014'!$D:$Y,20,0)</f>
        <v>1.4939413859999926</v>
      </c>
      <c r="H20" s="42">
        <f>VLOOKUP($B20&amp;$L$1,'OP - 2014'!$D:$Y,22,0)</f>
        <v>1.2168152588969929</v>
      </c>
      <c r="I20" s="42">
        <f>VLOOKUP($B20&amp;$L$1,'ACT - 2014'!$D:$Y,22,0)</f>
        <v>1.1743898800000001</v>
      </c>
      <c r="J20" s="37">
        <f t="shared" si="0"/>
        <v>0.9651340837593948</v>
      </c>
      <c r="K20" s="151" t="str">
        <f t="shared" si="1"/>
        <v>NO</v>
      </c>
      <c r="L20" s="148">
        <f t="shared" si="2"/>
        <v>-4.2425378896992827E-2</v>
      </c>
      <c r="M20" s="48"/>
      <c r="N20" s="106">
        <v>-0.24966562332380415</v>
      </c>
      <c r="O20" s="37">
        <v>-0.41008309552280031</v>
      </c>
      <c r="P20" s="164">
        <f t="shared" si="3"/>
        <v>-0.16041747219899616</v>
      </c>
      <c r="R20" s="160" t="s">
        <v>69</v>
      </c>
      <c r="S20" t="s">
        <v>69</v>
      </c>
    </row>
    <row r="21" spans="2:19">
      <c r="B21" s="48" t="s">
        <v>52</v>
      </c>
      <c r="C21" s="41">
        <f>VLOOKUP($B21&amp;$J$1,'ACT - 2013'!$D:$Y,18,0)</f>
        <v>6.0452050000000007E-2</v>
      </c>
      <c r="D21" s="42">
        <f>VLOOKUP($B21&amp;$J$1,'ACT - 2013'!$D:$Y,22,0)</f>
        <v>5.6558116000000005E-2</v>
      </c>
      <c r="E21" s="148">
        <f>VLOOKUP($B21&amp;$J$1,'ACT - 2014'!$D:$Y,22,0)</f>
        <v>4.1218627000000001E-2</v>
      </c>
      <c r="F21" s="48"/>
      <c r="G21" s="41">
        <f>VLOOKUP($B21&amp;$L$1,'OP - 2014'!$D:$Y,20,0)</f>
        <v>0.57499976885000104</v>
      </c>
      <c r="H21" s="42">
        <f>VLOOKUP($B21&amp;$L$1,'OP - 2014'!$D:$Y,22,0)</f>
        <v>0.46766647866466698</v>
      </c>
      <c r="I21" s="42">
        <f>VLOOKUP($B21&amp;$L$1,'ACT - 2014'!$D:$Y,22,0)</f>
        <v>0.41328061999999999</v>
      </c>
      <c r="J21" s="37">
        <f t="shared" si="0"/>
        <v>0.88370802453073927</v>
      </c>
      <c r="K21" s="151" t="str">
        <f t="shared" si="1"/>
        <v>NO</v>
      </c>
      <c r="L21" s="148">
        <f t="shared" si="2"/>
        <v>-5.4385858664666997E-2</v>
      </c>
      <c r="M21" s="48"/>
      <c r="N21" s="105">
        <v>0.68177083190843502</v>
      </c>
      <c r="O21" s="47">
        <v>0.31719141285503305</v>
      </c>
      <c r="P21" s="164">
        <f t="shared" si="3"/>
        <v>-0.36457941905340197</v>
      </c>
      <c r="R21" s="160" t="s">
        <v>355</v>
      </c>
      <c r="S21" t="s">
        <v>52</v>
      </c>
    </row>
    <row r="22" spans="2:19">
      <c r="B22" s="48" t="s">
        <v>66</v>
      </c>
      <c r="C22" s="41">
        <f>VLOOKUP($B22&amp;$J$1,'ACT - 2013'!$D:$Y,18,0)</f>
        <v>0.8349790800000001</v>
      </c>
      <c r="D22" s="42">
        <f>VLOOKUP($B22&amp;$J$1,'ACT - 2013'!$D:$Y,22,0)</f>
        <v>0.35344720000000007</v>
      </c>
      <c r="E22" s="148">
        <f>VLOOKUP($B22&amp;$J$1,'ACT - 2014'!$D:$Y,22,0)</f>
        <v>1.2542168600000001</v>
      </c>
      <c r="F22" s="48"/>
      <c r="G22" s="41">
        <f>VLOOKUP($B22&amp;$L$1,'OP - 2014'!$D:$Y,20,0)</f>
        <v>8.0600000489403207</v>
      </c>
      <c r="H22" s="42">
        <f>VLOOKUP($B22&amp;$L$1,'OP - 2014'!$D:$Y,22,0)</f>
        <v>5.8400000354604797</v>
      </c>
      <c r="I22" s="42">
        <f>VLOOKUP($B22&amp;$L$1,'ACT - 2014'!$D:$Y,22,0)</f>
        <v>6.0040414899999996</v>
      </c>
      <c r="J22" s="37">
        <f t="shared" si="0"/>
        <v>1.0280892899903185</v>
      </c>
      <c r="K22" s="151" t="str">
        <f t="shared" si="1"/>
        <v>YES</v>
      </c>
      <c r="L22" s="148">
        <f t="shared" si="2"/>
        <v>0.1640414545395199</v>
      </c>
      <c r="M22" s="48"/>
      <c r="N22" s="106">
        <v>0.1251428608719094</v>
      </c>
      <c r="O22" s="37">
        <v>0.26406728414577629</v>
      </c>
      <c r="P22" s="164">
        <f t="shared" si="3"/>
        <v>0.13892442327386689</v>
      </c>
      <c r="R22" s="160" t="s">
        <v>66</v>
      </c>
      <c r="S22" t="s">
        <v>66</v>
      </c>
    </row>
    <row r="23" spans="2:19">
      <c r="B23" s="48" t="s">
        <v>53</v>
      </c>
      <c r="C23" s="41">
        <f>VLOOKUP($B23&amp;$J$1,'ACT - 2013'!$D:$Y,18,0)</f>
        <v>1.170312966</v>
      </c>
      <c r="D23" s="42">
        <f>VLOOKUP($B23&amp;$J$1,'ACT - 2013'!$D:$Y,22,0)</f>
        <v>0.91799621600000014</v>
      </c>
      <c r="E23" s="148">
        <f>VLOOKUP($B23&amp;$J$1,'ACT - 2014'!$D:$Y,22,0)</f>
        <v>1.18897802</v>
      </c>
      <c r="F23" s="48"/>
      <c r="G23" s="41">
        <f>VLOOKUP($B23&amp;$L$1,'OP - 2014'!$D:$Y,20,0)</f>
        <v>4.1000000011324271</v>
      </c>
      <c r="H23" s="42">
        <f>VLOOKUP($B23&amp;$L$1,'OP - 2014'!$D:$Y,22,0)</f>
        <v>3.3993601499116379</v>
      </c>
      <c r="I23" s="42">
        <f>VLOOKUP($B23&amp;$L$1,'ACT - 2014'!$D:$Y,22,0)</f>
        <v>3.3926348800000001</v>
      </c>
      <c r="J23" s="37">
        <f t="shared" si="0"/>
        <v>0.99802160712161891</v>
      </c>
      <c r="K23" s="151" t="str">
        <f t="shared" si="1"/>
        <v>YES</v>
      </c>
      <c r="L23" s="148">
        <f t="shared" si="2"/>
        <v>-6.725269911637799E-3</v>
      </c>
      <c r="M23" s="48"/>
      <c r="N23" s="105">
        <v>0.28008417527389629</v>
      </c>
      <c r="O23" s="47">
        <v>0.38430205095809122</v>
      </c>
      <c r="P23" s="164">
        <f t="shared" si="3"/>
        <v>0.10421787568419494</v>
      </c>
      <c r="R23" s="160" t="s">
        <v>355</v>
      </c>
      <c r="S23" t="s">
        <v>53</v>
      </c>
    </row>
    <row r="24" spans="2:19">
      <c r="B24" s="48" t="s">
        <v>62</v>
      </c>
      <c r="C24" s="41">
        <f>VLOOKUP($B24&amp;$J$1,'ACT - 2013'!$D:$Y,18,0)</f>
        <v>0.40203655000000005</v>
      </c>
      <c r="D24" s="42">
        <f>VLOOKUP($B24&amp;$J$1,'ACT - 2013'!$D:$Y,22,0)</f>
        <v>0.23053446999999999</v>
      </c>
      <c r="E24" s="148">
        <f>VLOOKUP($B24&amp;$J$1,'ACT - 2014'!$D:$Y,22,0)</f>
        <v>0.33281897399999999</v>
      </c>
      <c r="F24" s="48"/>
      <c r="G24" s="41">
        <f>VLOOKUP($B24&amp;$L$1,'OP - 2014'!$D:$Y,20,0)</f>
        <v>2.8696973904999998</v>
      </c>
      <c r="H24" s="42">
        <f>VLOOKUP($B24&amp;$L$1,'OP - 2014'!$D:$Y,22,0)</f>
        <v>2.3703629785000002</v>
      </c>
      <c r="I24" s="42">
        <f>VLOOKUP($B24&amp;$L$1,'ACT - 2014'!$D:$Y,22,0)</f>
        <v>2.3064588399999999</v>
      </c>
      <c r="J24" s="37">
        <f t="shared" si="0"/>
        <v>0.97304035749814155</v>
      </c>
      <c r="K24" s="151" t="str">
        <f t="shared" si="1"/>
        <v>YES</v>
      </c>
      <c r="L24" s="148">
        <f t="shared" si="2"/>
        <v>-6.3904138500000318E-2</v>
      </c>
      <c r="M24" s="48"/>
      <c r="N24" s="106">
        <v>6.1837672490379081E-2</v>
      </c>
      <c r="O24" s="37">
        <v>0.10233266900078997</v>
      </c>
      <c r="P24" s="164">
        <f t="shared" si="3"/>
        <v>4.0494996510410886E-2</v>
      </c>
      <c r="R24" s="160" t="s">
        <v>62</v>
      </c>
      <c r="S24" t="s">
        <v>62</v>
      </c>
    </row>
    <row r="25" spans="2:19">
      <c r="B25" s="48" t="s">
        <v>67</v>
      </c>
      <c r="C25" s="41">
        <f>VLOOKUP($B25&amp;$J$1,'ACT - 2013'!$D:$Y,18,0)</f>
        <v>0.11058235999999999</v>
      </c>
      <c r="D25" s="42">
        <f>VLOOKUP($B25&amp;$J$1,'ACT - 2013'!$D:$Y,22,0)</f>
        <v>4.501800999999999E-2</v>
      </c>
      <c r="E25" s="148">
        <f>VLOOKUP($B25&amp;$J$1,'ACT - 2014'!$D:$Y,22,0)</f>
        <v>0.15171194200000002</v>
      </c>
      <c r="F25" s="48"/>
      <c r="G25" s="41">
        <f>VLOOKUP($B25&amp;$L$1,'OP - 2014'!$D:$Y,20,0)</f>
        <v>1.0012399668389351</v>
      </c>
      <c r="H25" s="42">
        <f>VLOOKUP($B25&amp;$L$1,'OP - 2014'!$D:$Y,22,0)</f>
        <v>0.79519497366314496</v>
      </c>
      <c r="I25" s="42">
        <f>VLOOKUP($B25&amp;$L$1,'ACT - 2014'!$D:$Y,22,0)</f>
        <v>0.54168891000000008</v>
      </c>
      <c r="J25" s="37">
        <f t="shared" si="0"/>
        <v>0.68120263324182762</v>
      </c>
      <c r="K25" s="151" t="str">
        <f t="shared" si="1"/>
        <v>YES</v>
      </c>
      <c r="L25" s="148">
        <f t="shared" si="2"/>
        <v>-0.25350606366314488</v>
      </c>
      <c r="M25" s="48"/>
      <c r="N25" s="105">
        <v>0.43703567543956989</v>
      </c>
      <c r="O25" s="47">
        <v>0.33479552806231161</v>
      </c>
      <c r="P25" s="164">
        <f t="shared" si="3"/>
        <v>-0.10224014737725828</v>
      </c>
      <c r="R25" s="160" t="s">
        <v>67</v>
      </c>
      <c r="S25" t="s">
        <v>67</v>
      </c>
    </row>
    <row r="26" spans="2:19">
      <c r="B26" s="48" t="s">
        <v>4</v>
      </c>
      <c r="C26" s="41">
        <f>VLOOKUP($B26&amp;$J$1,'ACT - 2013'!$D:$Y,18,0)</f>
        <v>8.1918407020000004</v>
      </c>
      <c r="D26" s="42">
        <f>VLOOKUP($B26&amp;$J$1,'ACT - 2013'!$D:$Y,22,0)</f>
        <v>5.8972866710000007</v>
      </c>
      <c r="E26" s="148">
        <f>VLOOKUP($B26&amp;$J$1,'ACT - 2014'!$D:$Y,22,0)</f>
        <v>8.9883575190000009</v>
      </c>
      <c r="F26" s="48"/>
      <c r="G26" s="41">
        <f>VLOOKUP($B26&amp;$L$1,'OP - 2014'!$D:$Y,20,0)</f>
        <v>25.257311884951278</v>
      </c>
      <c r="H26" s="42">
        <f>VLOOKUP($B26&amp;$L$1,'OP - 2014'!$D:$Y,22,0)</f>
        <v>20.968270386634348</v>
      </c>
      <c r="I26" s="42">
        <f>VLOOKUP($B26&amp;$L$1,'ACT - 2014'!$D:$Y,22,0)</f>
        <v>20.310518049999999</v>
      </c>
      <c r="J26" s="37">
        <f t="shared" si="0"/>
        <v>0.96863106376892127</v>
      </c>
      <c r="K26" s="151" t="str">
        <f t="shared" si="1"/>
        <v>YES</v>
      </c>
      <c r="L26" s="148">
        <f t="shared" si="2"/>
        <v>-0.65775233663434918</v>
      </c>
      <c r="M26" s="48"/>
      <c r="N26" s="106">
        <v>0.21930831508508852</v>
      </c>
      <c r="O26" s="37">
        <v>0.1159679846007744</v>
      </c>
      <c r="P26" s="164">
        <f t="shared" si="3"/>
        <v>-0.10334033048431412</v>
      </c>
      <c r="R26" s="160" t="s">
        <v>4</v>
      </c>
      <c r="S26" t="s">
        <v>4</v>
      </c>
    </row>
    <row r="27" spans="2:19">
      <c r="B27" s="48" t="s">
        <v>56</v>
      </c>
      <c r="C27" s="41">
        <f>VLOOKUP($B27&amp;$J$1,'ACT - 2013'!$D:$Y,18,0)</f>
        <v>0.45726629600000002</v>
      </c>
      <c r="D27" s="42">
        <f>VLOOKUP($B27&amp;$J$1,'ACT - 2013'!$D:$Y,22,0)</f>
        <v>0.34305528299999999</v>
      </c>
      <c r="E27" s="148">
        <f>VLOOKUP($B27&amp;$J$1,'ACT - 2014'!$D:$Y,22,0)</f>
        <v>0.37561103399999995</v>
      </c>
      <c r="F27" s="48"/>
      <c r="G27" s="41">
        <f>VLOOKUP($B27&amp;$L$1,'OP - 2014'!$D:$Y,20,0)</f>
        <v>1.69</v>
      </c>
      <c r="H27" s="42">
        <f>VLOOKUP($B27&amp;$L$1,'OP - 2014'!$D:$Y,22,0)</f>
        <v>1.41</v>
      </c>
      <c r="I27" s="42">
        <f>VLOOKUP($B27&amp;$L$1,'ACT - 2014'!$D:$Y,22,0)</f>
        <v>1.2001217399999999</v>
      </c>
      <c r="J27" s="37">
        <f t="shared" si="0"/>
        <v>0.85115017021276596</v>
      </c>
      <c r="K27" s="151" t="str">
        <f t="shared" si="1"/>
        <v>YES</v>
      </c>
      <c r="L27" s="148">
        <f t="shared" si="2"/>
        <v>-0.20987825999999998</v>
      </c>
      <c r="M27" s="48"/>
      <c r="N27" s="105">
        <v>0.41307002495994238</v>
      </c>
      <c r="O27" s="47">
        <v>0.19501098410062223</v>
      </c>
      <c r="P27" s="164">
        <f t="shared" si="3"/>
        <v>-0.21805904085932015</v>
      </c>
      <c r="R27" s="160" t="s">
        <v>355</v>
      </c>
      <c r="S27" t="s">
        <v>56</v>
      </c>
    </row>
    <row r="28" spans="2:19">
      <c r="B28" s="48" t="s">
        <v>316</v>
      </c>
      <c r="C28" s="41">
        <f>VLOOKUP($B28&amp;$J$1,'ACT - 2013'!$D:$Y,18,0)</f>
        <v>2.1000190609999998</v>
      </c>
      <c r="D28" s="42">
        <f>VLOOKUP($B28&amp;$J$1,'ACT - 2013'!$D:$Y,22,0)</f>
        <v>2.0921389989999999</v>
      </c>
      <c r="E28" s="148">
        <f>VLOOKUP($B28&amp;$J$1,'ACT - 2014'!$D:$Y,22,0)</f>
        <v>2.2477207539999999</v>
      </c>
      <c r="F28" s="48"/>
      <c r="G28" s="41">
        <f>VLOOKUP($B28&amp;$L$1,'OP - 2014'!$D:$Y,20,0)</f>
        <v>8.1947775094499704</v>
      </c>
      <c r="H28" s="42">
        <f>VLOOKUP($B28&amp;$L$1,'OP - 2014'!$D:$Y,22,0)</f>
        <v>6.6378324170994603</v>
      </c>
      <c r="I28" s="42">
        <f>VLOOKUP($B28&amp;$L$1,'ACT - 2014'!$D:$Y,22,0)</f>
        <v>6.221062869999999</v>
      </c>
      <c r="J28" s="37">
        <f t="shared" si="0"/>
        <v>0.93721300555497045</v>
      </c>
      <c r="K28" s="151" t="str">
        <f t="shared" si="1"/>
        <v>YES</v>
      </c>
      <c r="L28" s="148">
        <f t="shared" si="2"/>
        <v>-0.41676954709946124</v>
      </c>
      <c r="M28" s="48"/>
      <c r="N28" s="106">
        <v>0.22238866973204585</v>
      </c>
      <c r="O28" s="37">
        <v>0.12092810112419494</v>
      </c>
      <c r="P28" s="164">
        <f t="shared" si="3"/>
        <v>-0.10146056860785091</v>
      </c>
      <c r="R28" s="160" t="s">
        <v>316</v>
      </c>
      <c r="S28" t="e">
        <v>#N/A</v>
      </c>
    </row>
    <row r="29" spans="2:19">
      <c r="B29" s="48" t="s">
        <v>322</v>
      </c>
      <c r="C29" s="41">
        <f>VLOOKUP($B29&amp;$J$1,'ACT - 2013'!$D:$Y,18,0)</f>
        <v>1.28397235</v>
      </c>
      <c r="D29" s="42">
        <f>VLOOKUP($B29&amp;$J$1,'ACT - 2013'!$D:$Y,22,0)</f>
        <v>1.1067753599999999</v>
      </c>
      <c r="E29" s="148">
        <f>VLOOKUP($B29&amp;$J$1,'ACT - 2014'!$D:$Y,22,0)</f>
        <v>1.3603892699999998</v>
      </c>
      <c r="F29" s="48"/>
      <c r="G29" s="41">
        <f>VLOOKUP($B29&amp;$L$1,'OP - 2014'!$D:$Y,20,0)</f>
        <v>5.3100000325237451</v>
      </c>
      <c r="H29" s="42">
        <f>VLOOKUP($B29&amp;$L$1,'OP - 2014'!$D:$Y,22,0)</f>
        <v>4.5441724733360056</v>
      </c>
      <c r="I29" s="42">
        <f>VLOOKUP($B29&amp;$L$1,'ACT - 2014'!$D:$Y,22,0)</f>
        <v>4.1130604699999997</v>
      </c>
      <c r="J29" s="37">
        <f t="shared" si="0"/>
        <v>0.90512860023125086</v>
      </c>
      <c r="K29" s="151" t="str">
        <f t="shared" si="1"/>
        <v>YES</v>
      </c>
      <c r="L29" s="148">
        <f t="shared" si="2"/>
        <v>-0.43111200333600586</v>
      </c>
      <c r="M29" s="48"/>
      <c r="N29" s="105">
        <v>0.22883240077770117</v>
      </c>
      <c r="O29" s="47">
        <v>0.14740713000348116</v>
      </c>
      <c r="P29" s="164">
        <f t="shared" si="3"/>
        <v>-8.1425270774220015E-2</v>
      </c>
      <c r="R29" s="160" t="s">
        <v>355</v>
      </c>
      <c r="S29" t="s">
        <v>322</v>
      </c>
    </row>
    <row r="30" spans="2:19">
      <c r="B30" s="48" t="s">
        <v>65</v>
      </c>
      <c r="C30" s="41">
        <f>VLOOKUP($B30&amp;$J$1,'ACT - 2013'!$D:$Y,18,0)</f>
        <v>0.7124625</v>
      </c>
      <c r="D30" s="42">
        <f>VLOOKUP($B30&amp;$J$1,'ACT - 2013'!$D:$Y,22,0)</f>
        <v>0.81292735999999988</v>
      </c>
      <c r="E30" s="148">
        <f>VLOOKUP($B30&amp;$J$1,'ACT - 2014'!$D:$Y,22,0)</f>
        <v>0.77213851999999994</v>
      </c>
      <c r="F30" s="48"/>
      <c r="G30" s="41">
        <f>VLOOKUP($B30&amp;$L$1,'OP - 2014'!$D:$Y,20,0)</f>
        <v>8.5182449442189903</v>
      </c>
      <c r="H30" s="42">
        <f>VLOOKUP($B30&amp;$L$1,'OP - 2014'!$D:$Y,22,0)</f>
        <v>7.1377824697820991</v>
      </c>
      <c r="I30" s="42">
        <f>VLOOKUP($B30&amp;$L$1,'ACT - 2014'!$D:$Y,22,0)</f>
        <v>6.5666840699999991</v>
      </c>
      <c r="J30" s="37">
        <f t="shared" si="0"/>
        <v>0.91998938014714615</v>
      </c>
      <c r="K30" s="151" t="str">
        <f t="shared" si="1"/>
        <v>NO</v>
      </c>
      <c r="L30" s="148">
        <f t="shared" si="2"/>
        <v>-0.57109839978209997</v>
      </c>
      <c r="M30" s="48"/>
      <c r="N30" s="106">
        <v>3.5456151426366489E-2</v>
      </c>
      <c r="O30" s="37">
        <v>1.8631325499942619E-2</v>
      </c>
      <c r="P30" s="164">
        <f t="shared" si="3"/>
        <v>-1.682482592642387E-2</v>
      </c>
      <c r="R30" s="160" t="s">
        <v>65</v>
      </c>
      <c r="S30" t="e">
        <v>#N/A</v>
      </c>
    </row>
    <row r="31" spans="2:19">
      <c r="B31" s="48" t="s">
        <v>25</v>
      </c>
      <c r="C31" s="41">
        <f>VLOOKUP($B31&amp;$J$1,'ACT - 2013'!$D:$Y,18,0)</f>
        <v>8.5768569600000006</v>
      </c>
      <c r="D31" s="42">
        <f>VLOOKUP($B31&amp;$J$1,'ACT - 2013'!$D:$Y,22,0)</f>
        <v>7.2744897700000024</v>
      </c>
      <c r="E31" s="148">
        <f>VLOOKUP($B31&amp;$J$1,'ACT - 2014'!$D:$Y,22,0)</f>
        <v>6.8480748059999987</v>
      </c>
      <c r="F31" s="48"/>
      <c r="G31" s="41">
        <f>VLOOKUP($B31&amp;$L$1,'OP - 2014'!$D:$Y,20,0)</f>
        <v>47.05287400000001</v>
      </c>
      <c r="H31" s="42">
        <f>VLOOKUP($B31&amp;$L$1,'OP - 2014'!$D:$Y,22,0)</f>
        <v>39.039146799829219</v>
      </c>
      <c r="I31" s="42">
        <f>VLOOKUP($B31&amp;$L$1,'ACT - 2014'!$D:$Y,22,0)</f>
        <v>38.003963489999997</v>
      </c>
      <c r="J31" s="37">
        <f t="shared" si="0"/>
        <v>0.97348345456582186</v>
      </c>
      <c r="K31" s="151" t="str">
        <f t="shared" si="1"/>
        <v>NO</v>
      </c>
      <c r="L31" s="148">
        <f t="shared" si="2"/>
        <v>-1.0351833098292218</v>
      </c>
      <c r="M31" s="48"/>
      <c r="N31" s="106">
        <v>3.3470679541631521E-2</v>
      </c>
      <c r="O31" s="37">
        <v>1.124191515060291E-2</v>
      </c>
      <c r="P31" s="164">
        <f t="shared" si="3"/>
        <v>-2.222876439102861E-2</v>
      </c>
      <c r="R31" s="160" t="s">
        <v>25</v>
      </c>
      <c r="S31" t="e">
        <v>#N/A</v>
      </c>
    </row>
    <row r="32" spans="2:19">
      <c r="B32" s="48" t="s">
        <v>74</v>
      </c>
      <c r="C32" s="41">
        <f>VLOOKUP($B32&amp;$J$1,'ACT - 2013'!$D:$Y,18,0)</f>
        <v>0.40373428</v>
      </c>
      <c r="D32" s="42">
        <f>VLOOKUP($B32&amp;$J$1,'ACT - 2013'!$D:$Y,22,0)</f>
        <v>0.35259215999999999</v>
      </c>
      <c r="E32" s="148">
        <f>VLOOKUP($B32&amp;$J$1,'ACT - 2014'!$D:$Y,22,0)</f>
        <v>0.12188305299999999</v>
      </c>
      <c r="F32" s="48"/>
      <c r="G32" s="41">
        <f>VLOOKUP($B32&amp;$L$1,'OP - 2014'!$D:$Y,20,0)</f>
        <v>2.0509990147449999</v>
      </c>
      <c r="H32" s="42">
        <f>VLOOKUP($B32&amp;$L$1,'OP - 2014'!$D:$Y,22,0)</f>
        <v>1.7379991728100002</v>
      </c>
      <c r="I32" s="42">
        <f>VLOOKUP($B32&amp;$L$1,'ACT - 2014'!$D:$Y,22,0)</f>
        <v>1.1507291499999999</v>
      </c>
      <c r="J32" s="37">
        <f t="shared" si="0"/>
        <v>0.66209994112914272</v>
      </c>
      <c r="K32" s="151" t="str">
        <f t="shared" si="1"/>
        <v>NO</v>
      </c>
      <c r="L32" s="148">
        <f t="shared" si="2"/>
        <v>-0.58727002281000029</v>
      </c>
      <c r="M32" s="48"/>
      <c r="N32" s="105">
        <v>0.49526156904471796</v>
      </c>
      <c r="O32" s="47">
        <v>0.36178375302223387</v>
      </c>
      <c r="P32" s="164">
        <f t="shared" si="3"/>
        <v>-0.1334778160224841</v>
      </c>
      <c r="R32" s="160" t="s">
        <v>355</v>
      </c>
      <c r="S32" t="s">
        <v>74</v>
      </c>
    </row>
    <row r="33" spans="2:19">
      <c r="B33" s="48" t="s">
        <v>64</v>
      </c>
      <c r="C33" s="41">
        <f>VLOOKUP($B33&amp;$J$1,'ACT - 2013'!$D:$Y,18,0)</f>
        <v>-9.1403600000000227E-3</v>
      </c>
      <c r="D33" s="42">
        <f>VLOOKUP($B33&amp;$J$1,'ACT - 2013'!$D:$Y,22,0)</f>
        <v>-2.1479090000000062E-2</v>
      </c>
      <c r="E33" s="148">
        <f>VLOOKUP($B33&amp;$J$1,'ACT - 2014'!$D:$Y,22,0)</f>
        <v>0.105280602</v>
      </c>
      <c r="F33" s="48"/>
      <c r="G33" s="41">
        <f>VLOOKUP($B33&amp;$L$1,'OP - 2014'!$D:$Y,20,0)</f>
        <v>5.2610449792941854</v>
      </c>
      <c r="H33" s="42">
        <f>VLOOKUP($B33&amp;$L$1,'OP - 2014'!$D:$Y,22,0)</f>
        <v>4.1220287412769956</v>
      </c>
      <c r="I33" s="42">
        <f>VLOOKUP($B33&amp;$L$1,'ACT - 2014'!$D:$Y,22,0)</f>
        <v>2.9770211299999998</v>
      </c>
      <c r="J33" s="37">
        <f t="shared" si="0"/>
        <v>0.72222231256876801</v>
      </c>
      <c r="K33" s="151" t="str">
        <f t="shared" si="1"/>
        <v>YES</v>
      </c>
      <c r="L33" s="148">
        <f t="shared" si="2"/>
        <v>-1.1450076112769958</v>
      </c>
      <c r="M33" s="48"/>
      <c r="N33" s="106">
        <v>0.27763430056342675</v>
      </c>
      <c r="O33" s="37">
        <v>-0.10392638878627281</v>
      </c>
      <c r="P33" s="164">
        <f t="shared" si="3"/>
        <v>-0.38156068934969956</v>
      </c>
      <c r="R33" s="160" t="s">
        <v>64</v>
      </c>
      <c r="S33" t="s">
        <v>64</v>
      </c>
    </row>
    <row r="34" spans="2:19">
      <c r="B34" s="48" t="s">
        <v>17</v>
      </c>
      <c r="C34" s="41">
        <f>VLOOKUP($B34&amp;$J$1,'ACT - 2013'!$D:$Y,18,0)</f>
        <v>8.9828077940000011</v>
      </c>
      <c r="D34" s="42">
        <f>VLOOKUP($B34&amp;$J$1,'ACT - 2013'!$D:$Y,22,0)</f>
        <v>7.9137995510000012</v>
      </c>
      <c r="E34" s="148">
        <f>VLOOKUP($B34&amp;$J$1,'ACT - 2014'!$D:$Y,22,0)</f>
        <v>7.7141059660000035</v>
      </c>
      <c r="F34" s="48"/>
      <c r="G34" s="41">
        <f>VLOOKUP($B34&amp;$L$1,'OP - 2014'!$D:$Y,20,0)</f>
        <v>24.152565718379243</v>
      </c>
      <c r="H34" s="42">
        <f>VLOOKUP($B34&amp;$L$1,'OP - 2014'!$D:$Y,22,0)</f>
        <v>19.805103889070978</v>
      </c>
      <c r="I34" s="42">
        <f>VLOOKUP($B34&amp;$L$1,'ACT - 2014'!$D:$Y,22,0)</f>
        <v>18.957401489999999</v>
      </c>
      <c r="J34" s="37">
        <f t="shared" si="0"/>
        <v>0.95719778074283335</v>
      </c>
      <c r="K34" s="151" t="str">
        <f t="shared" si="1"/>
        <v>NO</v>
      </c>
      <c r="L34" s="148">
        <f t="shared" si="2"/>
        <v>-0.84770239907097888</v>
      </c>
      <c r="M34" s="48"/>
      <c r="N34" s="105">
        <v>0.16695929749706573</v>
      </c>
      <c r="O34" s="47">
        <v>0.11415837665548745</v>
      </c>
      <c r="P34" s="164">
        <f t="shared" si="3"/>
        <v>-5.280092084157828E-2</v>
      </c>
      <c r="R34" s="160" t="s">
        <v>355</v>
      </c>
      <c r="S34" t="s">
        <v>17</v>
      </c>
    </row>
    <row r="35" spans="2:19">
      <c r="B35" s="48" t="s">
        <v>320</v>
      </c>
      <c r="C35" s="41">
        <f>VLOOKUP($B35&amp;$J$1,'ACT - 2013'!$D:$Y,18,0)</f>
        <v>1.0008816</v>
      </c>
      <c r="D35" s="42">
        <f>VLOOKUP($B35&amp;$J$1,'ACT - 2013'!$D:$Y,22,0)</f>
        <v>0.75806267000000016</v>
      </c>
      <c r="E35" s="148">
        <f>VLOOKUP($B35&amp;$J$1,'ACT - 2014'!$D:$Y,22,0)</f>
        <v>0.65591182199999998</v>
      </c>
      <c r="F35" s="48"/>
      <c r="G35" s="41">
        <f>VLOOKUP($B35&amp;$L$1,'OP - 2014'!$D:$Y,20,0)</f>
        <v>5.9208822008703486</v>
      </c>
      <c r="H35" s="42">
        <f>VLOOKUP($B35&amp;$L$1,'OP - 2014'!$D:$Y,22,0)</f>
        <v>4.9812380370409217</v>
      </c>
      <c r="I35" s="42">
        <f>VLOOKUP($B35&amp;$L$1,'ACT - 2014'!$D:$Y,22,0)</f>
        <v>4.4373343500000004</v>
      </c>
      <c r="J35" s="37">
        <f t="shared" si="0"/>
        <v>0.89080953710776201</v>
      </c>
      <c r="K35" s="151" t="str">
        <f t="shared" si="1"/>
        <v>NO</v>
      </c>
      <c r="L35" s="148">
        <f t="shared" si="2"/>
        <v>-0.54390368704092129</v>
      </c>
      <c r="M35" s="48"/>
      <c r="N35" s="105">
        <v>4.8001193800938813E-2</v>
      </c>
      <c r="O35" s="47">
        <v>-9.1429780312292097E-3</v>
      </c>
      <c r="P35" s="164">
        <f t="shared" si="3"/>
        <v>-5.7144171832168023E-2</v>
      </c>
      <c r="R35" s="160" t="s">
        <v>320</v>
      </c>
      <c r="S35" t="e">
        <v>#N/A</v>
      </c>
    </row>
    <row r="36" spans="2:19">
      <c r="B36" s="48" t="s">
        <v>18</v>
      </c>
      <c r="C36" s="41">
        <f>VLOOKUP($B36&amp;$J$1,'ACT - 2013'!$D:$Y,18,0)</f>
        <v>4.2554060120000008</v>
      </c>
      <c r="D36" s="42">
        <f>VLOOKUP($B36&amp;$J$1,'ACT - 2013'!$D:$Y,22,0)</f>
        <v>3.478863934</v>
      </c>
      <c r="E36" s="148">
        <f>VLOOKUP($B36&amp;$J$1,'ACT - 2014'!$D:$Y,22,0)</f>
        <v>3.5556076000000005</v>
      </c>
      <c r="F36" s="48"/>
      <c r="G36" s="41">
        <f>VLOOKUP($B36&amp;$L$1,'OP - 2014'!$D:$Y,20,0)</f>
        <v>12.096402557846199</v>
      </c>
      <c r="H36" s="42">
        <f>VLOOKUP($B36&amp;$L$1,'OP - 2014'!$D:$Y,22,0)</f>
        <v>10.000328129177891</v>
      </c>
      <c r="I36" s="42">
        <f>VLOOKUP($B36&amp;$L$1,'ACT - 2014'!$D:$Y,22,0)</f>
        <v>9.6676601600000005</v>
      </c>
      <c r="J36" s="37">
        <f t="shared" si="0"/>
        <v>0.9667342946270665</v>
      </c>
      <c r="K36" s="151" t="str">
        <f t="shared" si="1"/>
        <v>YES</v>
      </c>
      <c r="L36" s="148">
        <f t="shared" si="2"/>
        <v>-0.33266796917789065</v>
      </c>
      <c r="M36" s="48"/>
      <c r="N36" s="105">
        <v>0.11499663936440152</v>
      </c>
      <c r="O36" s="47">
        <v>0.12138862928849536</v>
      </c>
      <c r="P36" s="164">
        <f t="shared" si="3"/>
        <v>6.3919899240938438E-3</v>
      </c>
      <c r="R36" s="160" t="s">
        <v>355</v>
      </c>
      <c r="S36" t="s">
        <v>18</v>
      </c>
    </row>
    <row r="37" spans="2:19">
      <c r="B37" s="48" t="s">
        <v>321</v>
      </c>
      <c r="C37" s="41">
        <f>VLOOKUP($B37&amp;$J$1,'ACT - 2013'!$D:$Y,18,0)</f>
        <v>2.3508647499999999</v>
      </c>
      <c r="D37" s="42">
        <f>VLOOKUP($B37&amp;$J$1,'ACT - 2013'!$D:$Y,22,0)</f>
        <v>1.9500821500000001</v>
      </c>
      <c r="E37" s="148">
        <f>VLOOKUP($B37&amp;$J$1,'ACT - 2014'!$D:$Y,22,0)</f>
        <v>1.6847781180000001</v>
      </c>
      <c r="F37" s="48"/>
      <c r="G37" s="41">
        <f>VLOOKUP($B37&amp;$L$1,'OP - 2014'!$D:$Y,20,0)</f>
        <v>7.7525997153741448</v>
      </c>
      <c r="H37" s="42">
        <f>VLOOKUP($B37&amp;$L$1,'OP - 2014'!$D:$Y,22,0)</f>
        <v>6.446144174928425</v>
      </c>
      <c r="I37" s="42">
        <f>VLOOKUP($B37&amp;$L$1,'ACT - 2014'!$D:$Y,22,0)</f>
        <v>5.8501724600000005</v>
      </c>
      <c r="J37" s="37">
        <f t="shared" si="0"/>
        <v>0.90754601529913159</v>
      </c>
      <c r="K37" s="151" t="str">
        <f t="shared" si="1"/>
        <v>NO</v>
      </c>
      <c r="L37" s="148">
        <f t="shared" si="2"/>
        <v>-0.59597171492842449</v>
      </c>
      <c r="M37" s="48"/>
      <c r="N37" s="105">
        <v>0.11984665033794695</v>
      </c>
      <c r="O37" s="47">
        <v>3.1828589284488062E-2</v>
      </c>
      <c r="P37" s="164">
        <f t="shared" si="3"/>
        <v>-8.8018061053458885E-2</v>
      </c>
      <c r="R37" s="160" t="s">
        <v>355</v>
      </c>
      <c r="S37" t="s">
        <v>321</v>
      </c>
    </row>
    <row r="38" spans="2:19">
      <c r="B38" s="48" t="s">
        <v>318</v>
      </c>
      <c r="C38" s="41">
        <f>VLOOKUP($B38&amp;$J$1,'ACT - 2013'!$D:$Y,18,0)</f>
        <v>2.4405056859999998</v>
      </c>
      <c r="D38" s="42">
        <f>VLOOKUP($B38&amp;$J$1,'ACT - 2013'!$D:$Y,22,0)</f>
        <v>2.1123706589999998</v>
      </c>
      <c r="E38" s="148">
        <f>VLOOKUP($B38&amp;$J$1,'ACT - 2014'!$D:$Y,22,0)</f>
        <v>1.8134802329999999</v>
      </c>
      <c r="F38" s="48"/>
      <c r="G38" s="41">
        <f>VLOOKUP($B38&amp;$L$1,'OP - 2014'!$D:$Y,20,0)</f>
        <v>8.7508036226876147</v>
      </c>
      <c r="H38" s="42">
        <f>VLOOKUP($B38&amp;$L$1,'OP - 2014'!$D:$Y,22,0)</f>
        <v>7.414830170347126</v>
      </c>
      <c r="I38" s="42">
        <f>VLOOKUP($B38&amp;$L$1,'ACT - 2014'!$D:$Y,22,0)</f>
        <v>6.4673462599999993</v>
      </c>
      <c r="J38" s="37">
        <f t="shared" si="0"/>
        <v>0.87221771927612879</v>
      </c>
      <c r="K38" s="151" t="str">
        <f t="shared" si="1"/>
        <v>NO</v>
      </c>
      <c r="L38" s="148">
        <f t="shared" si="2"/>
        <v>-0.94748391034712665</v>
      </c>
      <c r="M38" s="48"/>
      <c r="N38" s="106">
        <v>0.12791034334986895</v>
      </c>
      <c r="O38" s="37">
        <v>0.23572155254050409</v>
      </c>
      <c r="P38" s="164">
        <f t="shared" si="3"/>
        <v>0.10781120919063514</v>
      </c>
      <c r="R38" s="160" t="s">
        <v>318</v>
      </c>
      <c r="S38" t="e">
        <v>#N/A</v>
      </c>
    </row>
    <row r="39" spans="2:19">
      <c r="B39" s="48" t="s">
        <v>9</v>
      </c>
      <c r="C39" s="41">
        <f>VLOOKUP($B39&amp;$J$1,'ACT - 2013'!$D:$Y,18,0)</f>
        <v>4.1456624400000006</v>
      </c>
      <c r="D39" s="42">
        <f>VLOOKUP($B39&amp;$J$1,'ACT - 2013'!$D:$Y,22,0)</f>
        <v>2.7504562300000015</v>
      </c>
      <c r="E39" s="148">
        <f>VLOOKUP($B39&amp;$J$1,'ACT - 2014'!$D:$Y,22,0)</f>
        <v>3.1033066960000011</v>
      </c>
      <c r="F39" s="48"/>
      <c r="G39" s="41">
        <f>VLOOKUP($B39&amp;$L$1,'OP - 2014'!$D:$Y,20,0)</f>
        <v>12.844761877537</v>
      </c>
      <c r="H39" s="42">
        <f>VLOOKUP($B39&amp;$L$1,'OP - 2014'!$D:$Y,22,0)</f>
        <v>10.213760581246</v>
      </c>
      <c r="I39" s="42">
        <f>VLOOKUP($B39&amp;$L$1,'ACT - 2014'!$D:$Y,22,0)</f>
        <v>10.905571050000001</v>
      </c>
      <c r="J39" s="37">
        <f t="shared" si="0"/>
        <v>1.0677331785145101</v>
      </c>
      <c r="K39" s="151" t="str">
        <f t="shared" si="1"/>
        <v>YES</v>
      </c>
      <c r="L39" s="148">
        <f t="shared" si="2"/>
        <v>0.69181046875400121</v>
      </c>
      <c r="M39" s="48"/>
      <c r="N39" s="105">
        <v>0.30151034121079578</v>
      </c>
      <c r="O39" s="47">
        <v>0.55438718165418854</v>
      </c>
      <c r="P39" s="164">
        <f t="shared" si="3"/>
        <v>0.25287684044339276</v>
      </c>
      <c r="R39" s="160" t="s">
        <v>355</v>
      </c>
      <c r="S39" t="s">
        <v>9</v>
      </c>
    </row>
    <row r="40" spans="2:19">
      <c r="B40" s="48" t="s">
        <v>73</v>
      </c>
      <c r="C40" s="41">
        <f>VLOOKUP($B40&amp;$J$1,'ACT - 2013'!$D:$Y,18,0)</f>
        <v>0.86201526000000017</v>
      </c>
      <c r="D40" s="42">
        <f>VLOOKUP($B40&amp;$J$1,'ACT - 2013'!$D:$Y,22,0)</f>
        <v>0.71979864000000005</v>
      </c>
      <c r="E40" s="148">
        <f>VLOOKUP($B40&amp;$J$1,'ACT - 2014'!$D:$Y,22,0)</f>
        <v>0.42560588799999999</v>
      </c>
      <c r="F40" s="48"/>
      <c r="G40" s="41">
        <f>VLOOKUP($B40&amp;$L$1,'OP - 2014'!$D:$Y,20,0)</f>
        <v>6.0598311675128773</v>
      </c>
      <c r="H40" s="42">
        <f>VLOOKUP($B40&amp;$L$1,'OP - 2014'!$D:$Y,22,0)</f>
        <v>4.8387662644954625</v>
      </c>
      <c r="I40" s="42">
        <f>VLOOKUP($B40&amp;$L$1,'ACT - 2014'!$D:$Y,22,0)</f>
        <v>3.6061645700000002</v>
      </c>
      <c r="J40" s="37">
        <f t="shared" si="0"/>
        <v>0.74526529550730725</v>
      </c>
      <c r="K40" s="151" t="str">
        <f t="shared" si="1"/>
        <v>NO</v>
      </c>
      <c r="L40" s="148">
        <f t="shared" si="2"/>
        <v>-1.2326016944954623</v>
      </c>
      <c r="M40" s="48"/>
      <c r="N40" s="170"/>
      <c r="O40" s="171"/>
      <c r="P40" s="164">
        <f t="shared" si="3"/>
        <v>0</v>
      </c>
      <c r="R40" s="160" t="s">
        <v>355</v>
      </c>
      <c r="S40" t="e">
        <v>#N/A</v>
      </c>
    </row>
    <row r="41" spans="2:19" ht="15.75" customHeight="1">
      <c r="B41" s="48" t="s">
        <v>11</v>
      </c>
      <c r="C41" s="41">
        <f>VLOOKUP($B41&amp;$J$1,'ACT - 2013'!$D:$Y,18,0)</f>
        <v>8.0645654500000017</v>
      </c>
      <c r="D41" s="42">
        <f>VLOOKUP($B41&amp;$J$1,'ACT - 2013'!$D:$Y,22,0)</f>
        <v>7.225594440000001</v>
      </c>
      <c r="E41" s="148">
        <f>VLOOKUP($B41&amp;$J$1,'ACT - 2014'!$D:$Y,22,0)</f>
        <v>6.5839335849999987</v>
      </c>
      <c r="F41" s="48"/>
      <c r="G41" s="41">
        <f>VLOOKUP($B41&amp;$L$1,'OP - 2014'!$D:$Y,20,0)</f>
        <v>43.553688749999999</v>
      </c>
      <c r="H41" s="42">
        <f>VLOOKUP($B41&amp;$L$1,'OP - 2014'!$D:$Y,22,0)</f>
        <v>36.784558955145307</v>
      </c>
      <c r="I41" s="42">
        <f>VLOOKUP($B41&amp;$L$1,'ACT - 2014'!$D:$Y,22,0)</f>
        <v>35.481941970000001</v>
      </c>
      <c r="J41" s="37">
        <f t="shared" si="0"/>
        <v>0.96458794064287401</v>
      </c>
      <c r="K41" s="151" t="str">
        <f t="shared" si="1"/>
        <v>NO</v>
      </c>
      <c r="L41" s="148">
        <f t="shared" si="2"/>
        <v>-1.3026169851453062</v>
      </c>
      <c r="M41" s="48"/>
      <c r="N41" s="106">
        <v>1.6082418512670671E-2</v>
      </c>
      <c r="O41" s="37">
        <v>1.0439875799873821E-2</v>
      </c>
      <c r="P41" s="164">
        <f t="shared" si="3"/>
        <v>-5.6425427127968497E-3</v>
      </c>
      <c r="R41" s="160" t="s">
        <v>11</v>
      </c>
      <c r="S41" t="s">
        <v>11</v>
      </c>
    </row>
    <row r="42" spans="2:19">
      <c r="B42" s="48" t="s">
        <v>23</v>
      </c>
      <c r="C42" s="41">
        <f>VLOOKUP($B42&amp;$J$1,'ACT - 2013'!$D:$Y,18,0)</f>
        <v>3.2415822100000002</v>
      </c>
      <c r="D42" s="42">
        <f>VLOOKUP($B42&amp;$J$1,'ACT - 2013'!$D:$Y,22,0)</f>
        <v>2.2112696000000001</v>
      </c>
      <c r="E42" s="148">
        <f>VLOOKUP($B42&amp;$J$1,'ACT - 2014'!$D:$Y,22,0)</f>
        <v>2.1761373179999999</v>
      </c>
      <c r="F42" s="48"/>
      <c r="G42" s="41">
        <f>VLOOKUP($B42&amp;$L$1,'OP - 2014'!$D:$Y,20,0)</f>
        <v>12.500170307000003</v>
      </c>
      <c r="H42" s="42">
        <f>VLOOKUP($B42&amp;$L$1,'OP - 2014'!$D:$Y,22,0)</f>
        <v>9.9801359731088013</v>
      </c>
      <c r="I42" s="42">
        <f>VLOOKUP($B42&amp;$L$1,'ACT - 2014'!$D:$Y,22,0)</f>
        <v>8.9994575500000007</v>
      </c>
      <c r="J42" s="37">
        <f t="shared" si="0"/>
        <v>0.90173696773759282</v>
      </c>
      <c r="K42" s="151" t="str">
        <f t="shared" si="1"/>
        <v>NO</v>
      </c>
      <c r="L42" s="148">
        <f t="shared" si="2"/>
        <v>-0.9806784231088006</v>
      </c>
      <c r="M42" s="48"/>
      <c r="N42" s="105">
        <v>0.13081010365916934</v>
      </c>
      <c r="O42" s="47">
        <v>-6.4907755059938177E-2</v>
      </c>
      <c r="P42" s="164">
        <f t="shared" si="3"/>
        <v>-0.19571785871910752</v>
      </c>
      <c r="R42" s="160" t="s">
        <v>355</v>
      </c>
      <c r="S42" t="s">
        <v>23</v>
      </c>
    </row>
    <row r="43" spans="2:19">
      <c r="B43" s="48" t="s">
        <v>314</v>
      </c>
      <c r="C43" s="41">
        <f>VLOOKUP($B43&amp;$J$1,'ACT - 2013'!$D:$Y,18,0)</f>
        <v>5.4759298100000029</v>
      </c>
      <c r="D43" s="42">
        <f>VLOOKUP($B43&amp;$J$1,'ACT - 2013'!$D:$Y,22,0)</f>
        <v>4.5012752900000024</v>
      </c>
      <c r="E43" s="148">
        <f>VLOOKUP($B43&amp;$J$1,'ACT - 2014'!$D:$Y,22,0)</f>
        <v>4.604243082</v>
      </c>
      <c r="F43" s="48"/>
      <c r="G43" s="41">
        <f>VLOOKUP($B43&amp;$L$1,'OP - 2014'!$D:$Y,20,0)</f>
        <v>30.500074928723958</v>
      </c>
      <c r="H43" s="42">
        <f>VLOOKUP($B43&amp;$L$1,'OP - 2014'!$D:$Y,22,0)</f>
        <v>25.25440255257017</v>
      </c>
      <c r="I43" s="42">
        <f>VLOOKUP($B43&amp;$L$1,'ACT - 2014'!$D:$Y,22,0)</f>
        <v>23.921326140000005</v>
      </c>
      <c r="J43" s="37">
        <f t="shared" si="0"/>
        <v>0.94721409822326219</v>
      </c>
      <c r="K43" s="151" t="str">
        <f t="shared" si="1"/>
        <v>YES</v>
      </c>
      <c r="L43" s="148">
        <f t="shared" si="2"/>
        <v>-1.3330764125701648</v>
      </c>
      <c r="M43" s="48"/>
      <c r="N43" s="106">
        <v>8.2006730042275766E-2</v>
      </c>
      <c r="O43" s="37">
        <v>5.2628341956612923E-2</v>
      </c>
      <c r="P43" s="164">
        <f t="shared" si="3"/>
        <v>-2.9378388085662843E-2</v>
      </c>
      <c r="R43" s="160" t="s">
        <v>314</v>
      </c>
      <c r="S43" t="e">
        <v>#N/A</v>
      </c>
    </row>
    <row r="44" spans="2:19">
      <c r="B44" s="48" t="s">
        <v>26</v>
      </c>
      <c r="C44" s="41">
        <f>VLOOKUP($B44&amp;$J$1,'ACT - 2013'!$D:$Y,18,0)</f>
        <v>16.841586316000001</v>
      </c>
      <c r="D44" s="42">
        <f>VLOOKUP($B44&amp;$J$1,'ACT - 2013'!$D:$Y,22,0)</f>
        <v>14.187295401000005</v>
      </c>
      <c r="E44" s="148">
        <f>VLOOKUP($B44&amp;$J$1,'ACT - 2014'!$D:$Y,22,0)</f>
        <v>14.102980098</v>
      </c>
      <c r="F44" s="48"/>
      <c r="G44" s="41">
        <f>VLOOKUP($B44&amp;$L$1,'OP - 2014'!$D:$Y,20,0)</f>
        <v>49.498619940450006</v>
      </c>
      <c r="H44" s="42">
        <f>VLOOKUP($B44&amp;$L$1,'OP - 2014'!$D:$Y,22,0)</f>
        <v>41.45525135625001</v>
      </c>
      <c r="I44" s="42">
        <f>VLOOKUP($B44&amp;$L$1,'ACT - 2014'!$D:$Y,22,0)</f>
        <v>39.576292330000001</v>
      </c>
      <c r="J44" s="37">
        <f t="shared" si="0"/>
        <v>0.95467500582488385</v>
      </c>
      <c r="K44" s="151" t="str">
        <f t="shared" si="1"/>
        <v>NO</v>
      </c>
      <c r="L44" s="148">
        <f t="shared" si="2"/>
        <v>-1.8789590262500084</v>
      </c>
      <c r="M44" s="48"/>
      <c r="N44" s="105">
        <v>2.6651564452997656E-2</v>
      </c>
      <c r="O44" s="47">
        <v>1.8634966058110658E-2</v>
      </c>
      <c r="P44" s="164">
        <f t="shared" si="3"/>
        <v>-8.0165983948869979E-3</v>
      </c>
      <c r="R44" s="160" t="s">
        <v>26</v>
      </c>
      <c r="S44" t="e">
        <v>#N/A</v>
      </c>
    </row>
    <row r="45" spans="2:19">
      <c r="B45" s="48" t="s">
        <v>313</v>
      </c>
      <c r="C45" s="41">
        <f>VLOOKUP($B45&amp;$J$1,'ACT - 2013'!$D:$Y,18,0)</f>
        <v>4.0379549200000016</v>
      </c>
      <c r="D45" s="42">
        <f>VLOOKUP($B45&amp;$J$1,'ACT - 2013'!$D:$Y,22,0)</f>
        <v>3.5605569900000025</v>
      </c>
      <c r="E45" s="148">
        <f>VLOOKUP($B45&amp;$J$1,'ACT - 2014'!$D:$Y,22,0)</f>
        <v>3.243027022000001</v>
      </c>
      <c r="F45" s="48"/>
      <c r="G45" s="41">
        <f>VLOOKUP($B45&amp;$L$1,'OP - 2014'!$D:$Y,20,0)</f>
        <v>34.400655037666482</v>
      </c>
      <c r="H45" s="42">
        <f>VLOOKUP($B45&amp;$L$1,'OP - 2014'!$D:$Y,22,0)</f>
        <v>28.578423903470316</v>
      </c>
      <c r="I45" s="42">
        <f>VLOOKUP($B45&amp;$L$1,'ACT - 2014'!$D:$Y,22,0)</f>
        <v>26.309196690000004</v>
      </c>
      <c r="J45" s="37">
        <f t="shared" si="0"/>
        <v>0.92059648841604746</v>
      </c>
      <c r="K45" s="151" t="str">
        <f t="shared" si="1"/>
        <v>NO</v>
      </c>
      <c r="L45" s="148">
        <f t="shared" si="2"/>
        <v>-2.2692272134703124</v>
      </c>
      <c r="M45" s="48"/>
      <c r="N45" s="106">
        <v>5.5946400562726817E-2</v>
      </c>
      <c r="O45" s="37">
        <v>-2.8725098941780658E-2</v>
      </c>
      <c r="P45" s="164">
        <f t="shared" si="3"/>
        <v>-8.4671499504507475E-2</v>
      </c>
      <c r="R45" s="160" t="s">
        <v>313</v>
      </c>
      <c r="S45" t="e">
        <v>#N/A</v>
      </c>
    </row>
    <row r="46" spans="2:19">
      <c r="B46" s="48" t="s">
        <v>16</v>
      </c>
      <c r="C46" s="41">
        <f>VLOOKUP($B46&amp;$J$1,'ACT - 2013'!$D:$Y,18,0)</f>
        <v>5.5791007700000028</v>
      </c>
      <c r="D46" s="42">
        <f>VLOOKUP($B46&amp;$J$1,'ACT - 2013'!$D:$Y,22,0)</f>
        <v>4.8219099800000027</v>
      </c>
      <c r="E46" s="148">
        <f>VLOOKUP($B46&amp;$J$1,'ACT - 2014'!$D:$Y,22,0)</f>
        <v>5.7435302029999997</v>
      </c>
      <c r="F46" s="48"/>
      <c r="G46" s="41">
        <f>VLOOKUP($B46&amp;$L$1,'OP - 2014'!$D:$Y,20,0)</f>
        <v>45.266839452010508</v>
      </c>
      <c r="H46" s="42">
        <f>VLOOKUP($B46&amp;$L$1,'OP - 2014'!$D:$Y,22,0)</f>
        <v>37.59171205730572</v>
      </c>
      <c r="I46" s="42">
        <f>VLOOKUP($B46&amp;$L$1,'ACT - 2014'!$D:$Y,22,0)</f>
        <v>35.304912960000003</v>
      </c>
      <c r="J46" s="37">
        <f t="shared" si="0"/>
        <v>0.93916746612073254</v>
      </c>
      <c r="K46" s="151" t="str">
        <f t="shared" si="1"/>
        <v>YES</v>
      </c>
      <c r="L46" s="148">
        <f t="shared" si="2"/>
        <v>-2.2867990973057175</v>
      </c>
      <c r="M46" s="48"/>
      <c r="N46" s="106">
        <v>5.3639007166315533E-2</v>
      </c>
      <c r="O46" s="37">
        <v>-1.3839727875687324E-2</v>
      </c>
      <c r="P46" s="164">
        <f t="shared" si="3"/>
        <v>-6.7478735042002858E-2</v>
      </c>
      <c r="R46" s="160" t="s">
        <v>16</v>
      </c>
      <c r="S46" t="s">
        <v>16</v>
      </c>
    </row>
    <row r="47" spans="2:19">
      <c r="B47" s="48" t="s">
        <v>315</v>
      </c>
      <c r="C47" s="41">
        <f>VLOOKUP($B47&amp;$J$1,'ACT - 2013'!$D:$Y,18,0)</f>
        <v>3.5026541600000018</v>
      </c>
      <c r="D47" s="42">
        <f>VLOOKUP($B47&amp;$J$1,'ACT - 2013'!$D:$Y,22,0)</f>
        <v>2.2855427500000007</v>
      </c>
      <c r="E47" s="148">
        <f>VLOOKUP($B47&amp;$J$1,'ACT - 2014'!$D:$Y,22,0)</f>
        <v>2.6596874420000001</v>
      </c>
      <c r="F47" s="48"/>
      <c r="G47" s="41">
        <f>VLOOKUP($B47&amp;$L$1,'OP - 2014'!$D:$Y,20,0)</f>
        <v>34.593879400000027</v>
      </c>
      <c r="H47" s="42">
        <f>VLOOKUP($B47&amp;$L$1,'OP - 2014'!$D:$Y,22,0)</f>
        <v>28.727620358573152</v>
      </c>
      <c r="I47" s="42">
        <f>VLOOKUP($B47&amp;$L$1,'ACT - 2014'!$D:$Y,22,0)</f>
        <v>26.281399710000002</v>
      </c>
      <c r="J47" s="37">
        <f t="shared" si="0"/>
        <v>0.91484778000962663</v>
      </c>
      <c r="K47" s="151" t="str">
        <f t="shared" si="1"/>
        <v>YES</v>
      </c>
      <c r="L47" s="148">
        <f t="shared" si="2"/>
        <v>-2.4462206485731492</v>
      </c>
      <c r="M47" s="48"/>
      <c r="N47" s="106">
        <v>1.0465774780183512E-2</v>
      </c>
      <c r="O47" s="37">
        <v>-3.3569802004052463E-2</v>
      </c>
      <c r="P47" s="164">
        <f t="shared" si="3"/>
        <v>-4.4035576784235975E-2</v>
      </c>
      <c r="R47" s="160" t="s">
        <v>315</v>
      </c>
      <c r="S47" t="e">
        <v>#N/A</v>
      </c>
    </row>
    <row r="48" spans="2:19">
      <c r="B48" s="48" t="s">
        <v>24</v>
      </c>
      <c r="C48" s="41">
        <f>VLOOKUP($B48&amp;$J$1,'ACT - 2013'!$D:$Y,18,0)</f>
        <v>12.244914283000004</v>
      </c>
      <c r="D48" s="42">
        <f>VLOOKUP($B48&amp;$J$1,'ACT - 2013'!$D:$Y,22,0)</f>
        <v>10.783173426000005</v>
      </c>
      <c r="E48" s="148">
        <f>VLOOKUP($B48&amp;$J$1,'ACT - 2014'!$D:$Y,22,0)</f>
        <v>0.68387629000000005</v>
      </c>
      <c r="F48" s="48"/>
      <c r="G48" s="41">
        <f>VLOOKUP($B48&amp;$L$1,'OP - 2014'!$D:$Y,20,0)</f>
        <v>58.422905852729848</v>
      </c>
      <c r="H48" s="42">
        <f>VLOOKUP($B48&amp;$L$1,'OP - 2014'!$D:$Y,22,0)</f>
        <v>48.307663477417854</v>
      </c>
      <c r="I48" s="42">
        <f>VLOOKUP($B48&amp;$L$1,'ACT - 2014'!$D:$Y,22,0)</f>
        <v>43.358382040000009</v>
      </c>
      <c r="J48" s="37">
        <f t="shared" si="0"/>
        <v>0.897546660692222</v>
      </c>
      <c r="K48" s="151" t="str">
        <f t="shared" si="1"/>
        <v>NO</v>
      </c>
      <c r="L48" s="148">
        <f t="shared" si="2"/>
        <v>-4.9492814374178451</v>
      </c>
      <c r="M48" s="48"/>
      <c r="N48" s="106">
        <v>0.21010997321881097</v>
      </c>
      <c r="O48" s="37">
        <v>7.536732762878251E-2</v>
      </c>
      <c r="P48" s="164">
        <f t="shared" si="3"/>
        <v>-0.13474264559002846</v>
      </c>
      <c r="R48" s="160" t="s">
        <v>24</v>
      </c>
      <c r="S48" t="e">
        <v>#N/A</v>
      </c>
    </row>
    <row r="49" spans="2:19">
      <c r="B49" s="48" t="s">
        <v>75</v>
      </c>
      <c r="C49" s="41">
        <f>VLOOKUP($B49&amp;$J$1,'ACT - 2013'!$D:$Y,18,0)</f>
        <v>0.38521166000000001</v>
      </c>
      <c r="D49" s="42">
        <f>VLOOKUP($B49&amp;$J$1,'ACT - 2013'!$D:$Y,22,0)</f>
        <v>0.30212956500000032</v>
      </c>
      <c r="E49" s="148">
        <f>VLOOKUP($B49&amp;$J$1,'ACT - 2014'!$D:$Y,22,0)</f>
        <v>1.6249676279999998</v>
      </c>
      <c r="F49" s="48"/>
      <c r="G49" s="41">
        <f>VLOOKUP($B49&amp;$L$1,'OP - 2014'!$D:$Y,20,0)</f>
        <v>7.8025714898399992</v>
      </c>
      <c r="H49" s="42">
        <f>VLOOKUP($B49&amp;$L$1,'OP - 2014'!$D:$Y,22,0)</f>
        <v>6.7775397357599996</v>
      </c>
      <c r="I49" s="42">
        <f>VLOOKUP($B49&amp;$L$1,'ACT - 2014'!$D:$Y,22,0)</f>
        <v>2.1680469800000002</v>
      </c>
      <c r="J49" s="37">
        <f t="shared" si="0"/>
        <v>0.31988701867151592</v>
      </c>
      <c r="K49" s="151" t="str">
        <f t="shared" si="1"/>
        <v>YES</v>
      </c>
      <c r="L49" s="148">
        <f t="shared" si="2"/>
        <v>-4.6094927557599998</v>
      </c>
      <c r="M49" s="48"/>
      <c r="N49" s="106">
        <v>0.46197142003472869</v>
      </c>
      <c r="O49" s="37">
        <v>-0.94410730260884523</v>
      </c>
      <c r="P49" s="164">
        <f t="shared" si="3"/>
        <v>-1.4060787226435738</v>
      </c>
      <c r="R49" s="160" t="s">
        <v>75</v>
      </c>
      <c r="S49" t="s">
        <v>75</v>
      </c>
    </row>
    <row r="50" spans="2:19">
      <c r="B50" s="48" t="s">
        <v>19</v>
      </c>
      <c r="C50" s="41">
        <f>VLOOKUP($B50&amp;$J$1,'ACT - 2013'!$D:$Y,18,0)</f>
        <v>35.460448589999999</v>
      </c>
      <c r="D50" s="42">
        <f>VLOOKUP($B50&amp;$J$1,'ACT - 2013'!$D:$Y,22,0)</f>
        <v>29.868857183000003</v>
      </c>
      <c r="E50" s="148">
        <f>VLOOKUP($B50&amp;$J$1,'ACT - 2014'!$D:$Y,22,0)</f>
        <v>29.726756757000004</v>
      </c>
      <c r="F50" s="48"/>
      <c r="G50" s="41">
        <f>VLOOKUP($B50&amp;$L$1,'OP - 2014'!$D:$Y,20,0)</f>
        <v>101.89404438015589</v>
      </c>
      <c r="H50" s="42">
        <f>VLOOKUP($B50&amp;$L$1,'OP - 2014'!$D:$Y,22,0)</f>
        <v>84.568507191206635</v>
      </c>
      <c r="I50" s="42">
        <f>VLOOKUP($B50&amp;$L$1,'ACT - 2014'!$D:$Y,22,0)</f>
        <v>77.586625500000011</v>
      </c>
      <c r="J50" s="37">
        <f t="shared" si="0"/>
        <v>0.91744111462886746</v>
      </c>
      <c r="K50" s="151" t="str">
        <f t="shared" si="1"/>
        <v>NO</v>
      </c>
      <c r="L50" s="148">
        <f t="shared" si="2"/>
        <v>-6.9818816912066239</v>
      </c>
      <c r="M50" s="48"/>
      <c r="N50" s="106">
        <v>0.10000180467554243</v>
      </c>
      <c r="O50" s="37">
        <v>3.0490067097447504E-2</v>
      </c>
      <c r="P50" s="164">
        <f t="shared" si="3"/>
        <v>-6.9511737578094923E-2</v>
      </c>
      <c r="R50" s="160" t="s">
        <v>19</v>
      </c>
      <c r="S50" t="s">
        <v>19</v>
      </c>
    </row>
    <row r="51" spans="2:19">
      <c r="B51" s="48" t="s">
        <v>10</v>
      </c>
      <c r="C51" s="43">
        <f>VLOOKUP($B51&amp;$J$1,'ACT - 2013'!$D:$Y,18,0)</f>
        <v>29.637087484000002</v>
      </c>
      <c r="D51" s="44">
        <f>VLOOKUP($B51&amp;$J$1,'ACT - 2013'!$D:$Y,22,0)</f>
        <v>23.821312363000008</v>
      </c>
      <c r="E51" s="149">
        <f>VLOOKUP($B51&amp;$J$1,'ACT - 2014'!$D:$Y,22,0)</f>
        <v>26.881369441999997</v>
      </c>
      <c r="F51" s="48"/>
      <c r="G51" s="43">
        <f>VLOOKUP($B51&amp;$L$1,'OP - 2014'!$D:$Y,20,0)</f>
        <v>99.671387165577002</v>
      </c>
      <c r="H51" s="44">
        <f>VLOOKUP($B51&amp;$L$1,'OP - 2014'!$D:$Y,22,0)</f>
        <v>83.257642467029711</v>
      </c>
      <c r="I51" s="44">
        <f>VLOOKUP($B51&amp;$L$1,'ACT - 2014'!$D:$Y,22,0)</f>
        <v>76.620730640000005</v>
      </c>
      <c r="J51" s="38">
        <f t="shared" si="0"/>
        <v>0.92028465339193399</v>
      </c>
      <c r="K51" s="152" t="str">
        <f t="shared" si="1"/>
        <v>YES</v>
      </c>
      <c r="L51" s="149">
        <f t="shared" si="2"/>
        <v>-6.6369118270297065</v>
      </c>
      <c r="M51" s="48"/>
      <c r="N51" s="154">
        <v>0.31570600369705315</v>
      </c>
      <c r="O51" s="155">
        <v>7.7254646994508791E-2</v>
      </c>
      <c r="P51" s="165">
        <f t="shared" si="3"/>
        <v>-0.23845135670254436</v>
      </c>
      <c r="R51" s="160" t="s">
        <v>355</v>
      </c>
      <c r="S51" t="s">
        <v>10</v>
      </c>
    </row>
    <row r="52" spans="2:19" ht="9" customHeight="1">
      <c r="F52" s="48"/>
      <c r="M52" s="48"/>
    </row>
    <row r="53" spans="2:19" s="3" customFormat="1">
      <c r="B53" s="3" t="s">
        <v>312</v>
      </c>
      <c r="C53" s="138">
        <f>SUBTOTAL(9,C6:C51)</f>
        <v>244.63580439499995</v>
      </c>
      <c r="D53" s="100">
        <f t="shared" ref="D53:L53" si="4">SUBTOTAL(9,D6:D51)</f>
        <v>200.85201917300003</v>
      </c>
      <c r="E53" s="139">
        <f t="shared" si="4"/>
        <v>210.48457180700004</v>
      </c>
      <c r="F53" s="107"/>
      <c r="G53" s="138">
        <f t="shared" si="4"/>
        <v>1013.1275766364088</v>
      </c>
      <c r="H53" s="100">
        <f t="shared" si="4"/>
        <v>839.71656477795841</v>
      </c>
      <c r="I53" s="100">
        <f t="shared" si="4"/>
        <v>800.34679599000015</v>
      </c>
      <c r="J53" s="140">
        <f t="shared" ref="J53:J55" si="5">IFERROR(I53/H53,0)</f>
        <v>0.95311540769906256</v>
      </c>
      <c r="K53" s="140"/>
      <c r="L53" s="139">
        <f t="shared" si="4"/>
        <v>-39.369768787958321</v>
      </c>
      <c r="M53" s="107"/>
      <c r="N53" s="102"/>
      <c r="O53" s="102"/>
      <c r="P53" s="102"/>
    </row>
    <row r="54" spans="2:19">
      <c r="F54" s="48"/>
    </row>
    <row r="55" spans="2:19">
      <c r="B55" s="68" t="s">
        <v>352</v>
      </c>
      <c r="C55" s="167">
        <f>'ACT - 2013'!U172</f>
        <v>244.44700124900004</v>
      </c>
      <c r="D55" s="167">
        <f>SUM('ACT - 2013'!E172:N172)</f>
        <v>200.28974329800002</v>
      </c>
      <c r="E55" s="167">
        <f>SUM('ACT - 2014'!E172:N172)</f>
        <v>212.72858645900001</v>
      </c>
      <c r="F55" s="168"/>
      <c r="G55" s="167">
        <f>'OP - 2014'!W171</f>
        <v>1013.127576636409</v>
      </c>
      <c r="H55" s="167">
        <f>SUM('OP - 2014'!E171:N171)</f>
        <v>839.71656477795841</v>
      </c>
      <c r="I55" s="167">
        <f>SUM('ACT - 2014'!E171:N171)</f>
        <v>800.3467959899998</v>
      </c>
      <c r="J55" s="169">
        <f t="shared" si="5"/>
        <v>0.95311540769906222</v>
      </c>
      <c r="K55" s="167"/>
      <c r="L55" s="167"/>
    </row>
    <row r="56" spans="2:19">
      <c r="B56" s="68" t="s">
        <v>353</v>
      </c>
      <c r="C56" s="167">
        <f>+C53-C55</f>
        <v>0.18880314599991266</v>
      </c>
      <c r="D56" s="167">
        <f>+D53-D55</f>
        <v>0.56227587500001164</v>
      </c>
      <c r="E56" s="167">
        <f>+E53-E55</f>
        <v>-2.2440146519999757</v>
      </c>
      <c r="F56" s="68"/>
      <c r="G56" s="167">
        <f>+G53-G55</f>
        <v>0</v>
      </c>
      <c r="H56" s="167">
        <f>+H53-H55</f>
        <v>0</v>
      </c>
      <c r="I56" s="167">
        <f>+I53-I55</f>
        <v>0</v>
      </c>
      <c r="J56" s="169">
        <f>+J53-J55</f>
        <v>0</v>
      </c>
    </row>
    <row r="57" spans="2:19">
      <c r="E57" s="68" t="s">
        <v>354</v>
      </c>
    </row>
  </sheetData>
  <autoFilter ref="B5:S51"/>
  <mergeCells count="6">
    <mergeCell ref="B2:P2"/>
    <mergeCell ref="R3:S3"/>
    <mergeCell ref="N4:O4"/>
    <mergeCell ref="N3:P3"/>
    <mergeCell ref="C3:E3"/>
    <mergeCell ref="G3:L3"/>
  </mergeCells>
  <conditionalFormatting sqref="E6">
    <cfRule type="cellIs" dxfId="9" priority="11" operator="greaterThanOrEqual">
      <formula>D6</formula>
    </cfRule>
    <cfRule type="cellIs" dxfId="8" priority="12" operator="lessThan">
      <formula>D6</formula>
    </cfRule>
  </conditionalFormatting>
  <conditionalFormatting sqref="E7:E51">
    <cfRule type="cellIs" dxfId="7" priority="9" operator="greaterThanOrEqual">
      <formula>D7</formula>
    </cfRule>
    <cfRule type="cellIs" dxfId="6" priority="10" operator="lessThan">
      <formula>D7</formula>
    </cfRule>
  </conditionalFormatting>
  <conditionalFormatting sqref="L6:L51">
    <cfRule type="cellIs" dxfId="5" priority="7" operator="greaterThanOrEqual">
      <formula>0</formula>
    </cfRule>
    <cfRule type="cellIs" dxfId="4" priority="8" operator="lessThan">
      <formula>0</formula>
    </cfRule>
  </conditionalFormatting>
  <conditionalFormatting sqref="P6">
    <cfRule type="cellIs" dxfId="3" priority="3" operator="greaterThanOrEqual">
      <formula>0</formula>
    </cfRule>
    <cfRule type="cellIs" dxfId="2" priority="4" operator="lessThan">
      <formula>0</formula>
    </cfRule>
  </conditionalFormatting>
  <conditionalFormatting sqref="P7:P51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J5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2:Y259"/>
  <sheetViews>
    <sheetView showGridLines="0" topLeftCell="E1" zoomScale="90" zoomScaleNormal="90" workbookViewId="0">
      <pane ySplit="2" topLeftCell="A3" activePane="bottomLeft" state="frozen"/>
      <selection activeCell="Y8" sqref="Y8"/>
      <selection pane="bottomLeft" activeCell="Y1" sqref="Y1:Y1048576"/>
    </sheetView>
  </sheetViews>
  <sheetFormatPr defaultRowHeight="15" outlineLevelCol="1"/>
  <cols>
    <col min="1" max="1" width="1.5703125" style="4" customWidth="1"/>
    <col min="2" max="2" width="18.7109375" style="4" customWidth="1"/>
    <col min="3" max="3" width="19.5703125" style="4" bestFit="1" customWidth="1"/>
    <col min="4" max="4" width="43.42578125" style="4" hidden="1" customWidth="1" outlineLevel="1"/>
    <col min="5" max="5" width="9.85546875" style="4" bestFit="1" customWidth="1" collapsed="1"/>
    <col min="6" max="15" width="9.140625" style="4"/>
    <col min="16" max="16" width="10.140625" style="4" bestFit="1" customWidth="1"/>
    <col min="17" max="17" width="7.7109375" style="4" bestFit="1" customWidth="1"/>
    <col min="18" max="24" width="9.140625" style="4"/>
    <col min="26" max="16384" width="9.140625" style="4"/>
  </cols>
  <sheetData>
    <row r="2" spans="2:25" s="111" customFormat="1">
      <c r="B2" s="111" t="s">
        <v>31</v>
      </c>
      <c r="D2" s="111" t="s">
        <v>32</v>
      </c>
      <c r="E2" s="111" t="s">
        <v>33</v>
      </c>
      <c r="F2" s="111" t="s">
        <v>34</v>
      </c>
      <c r="G2" s="111" t="s">
        <v>35</v>
      </c>
      <c r="H2" s="111" t="s">
        <v>36</v>
      </c>
      <c r="I2" s="111" t="s">
        <v>37</v>
      </c>
      <c r="J2" s="111" t="s">
        <v>38</v>
      </c>
      <c r="K2" s="111" t="s">
        <v>39</v>
      </c>
      <c r="L2" s="111" t="s">
        <v>29</v>
      </c>
      <c r="M2" s="111" t="s">
        <v>40</v>
      </c>
      <c r="N2" s="111" t="s">
        <v>41</v>
      </c>
      <c r="O2" s="111" t="s">
        <v>42</v>
      </c>
      <c r="P2" s="111" t="s">
        <v>43</v>
      </c>
      <c r="Q2" s="112" t="s">
        <v>44</v>
      </c>
      <c r="R2" s="113" t="s">
        <v>45</v>
      </c>
      <c r="S2" s="113" t="s">
        <v>46</v>
      </c>
      <c r="T2" s="114" t="s">
        <v>47</v>
      </c>
      <c r="U2" s="111" t="s">
        <v>28</v>
      </c>
      <c r="Y2" s="49" t="s">
        <v>323</v>
      </c>
    </row>
    <row r="3" spans="2:25">
      <c r="B3" s="4" t="s">
        <v>19</v>
      </c>
      <c r="C3" s="4" t="s">
        <v>30</v>
      </c>
      <c r="D3" s="4" t="str">
        <f>B3&amp;C3</f>
        <v>JapanNet Sales</v>
      </c>
      <c r="E3" s="5">
        <v>6.4851116500000003</v>
      </c>
      <c r="F3" s="5">
        <v>7.6873133999999999</v>
      </c>
      <c r="G3" s="5">
        <v>8.4643046699999989</v>
      </c>
      <c r="H3" s="5">
        <v>9.7682703100000001</v>
      </c>
      <c r="I3" s="5">
        <v>7.4446774400000004</v>
      </c>
      <c r="J3" s="5">
        <v>7.5820180599999993</v>
      </c>
      <c r="K3" s="5">
        <v>7.9097023200000001</v>
      </c>
      <c r="L3" s="5">
        <v>7.3406808100000003</v>
      </c>
      <c r="M3" s="5">
        <v>7.7173577300000025</v>
      </c>
      <c r="N3" s="5">
        <v>7.854974190000001</v>
      </c>
      <c r="O3" s="5">
        <v>7.5471064400000003</v>
      </c>
      <c r="P3" s="5">
        <v>7.4957615199999994</v>
      </c>
      <c r="Q3" s="6">
        <v>22.636729720000002</v>
      </c>
      <c r="R3" s="5">
        <v>24.794965809999997</v>
      </c>
      <c r="S3" s="5">
        <v>22.967740860000003</v>
      </c>
      <c r="T3" s="5">
        <v>22.897842149999999</v>
      </c>
      <c r="U3" s="6">
        <v>93.297278539999994</v>
      </c>
      <c r="Y3" s="53">
        <f>SUM(E3:N3)</f>
        <v>78.254410580000012</v>
      </c>
    </row>
    <row r="4" spans="2:25">
      <c r="C4" s="4" t="s">
        <v>48</v>
      </c>
      <c r="D4" s="4" t="str">
        <f>B3&amp;C4</f>
        <v>Japan  % Local Growth</v>
      </c>
      <c r="E4" s="115">
        <v>0</v>
      </c>
      <c r="F4" s="115">
        <v>0</v>
      </c>
      <c r="G4" s="115">
        <v>0</v>
      </c>
      <c r="H4" s="115">
        <v>0</v>
      </c>
      <c r="I4" s="115">
        <v>0</v>
      </c>
      <c r="J4" s="115">
        <v>0</v>
      </c>
      <c r="K4" s="115">
        <v>0</v>
      </c>
      <c r="L4" s="115">
        <v>0</v>
      </c>
      <c r="M4" s="115">
        <v>0</v>
      </c>
      <c r="N4" s="115">
        <v>0</v>
      </c>
      <c r="O4" s="115">
        <v>0</v>
      </c>
      <c r="P4" s="115">
        <v>0</v>
      </c>
      <c r="Q4" s="116">
        <v>3.9438042267568349E-2</v>
      </c>
      <c r="R4" s="115">
        <v>8.0346160943028544E-2</v>
      </c>
      <c r="S4" s="115">
        <v>9.9215233522576649E-2</v>
      </c>
      <c r="T4" s="115">
        <v>2.7140468280171689E-2</v>
      </c>
      <c r="U4" s="116">
        <v>6.1761074129799115E-2</v>
      </c>
    </row>
    <row r="5" spans="2:25">
      <c r="C5" s="4" t="s">
        <v>49</v>
      </c>
      <c r="D5" s="4" t="str">
        <f>+B3&amp;C5</f>
        <v>JapanContribution Income</v>
      </c>
      <c r="E5" s="5">
        <v>2.1216938910000014</v>
      </c>
      <c r="F5" s="5">
        <v>3.0006075860000001</v>
      </c>
      <c r="G5" s="5">
        <v>3.3638091019999989</v>
      </c>
      <c r="H5" s="5">
        <v>4.6937595449999998</v>
      </c>
      <c r="I5" s="5">
        <v>2.9309664700000004</v>
      </c>
      <c r="J5" s="5">
        <v>2.6433056820000003</v>
      </c>
      <c r="K5" s="5">
        <v>2.8643510519999991</v>
      </c>
      <c r="L5" s="5">
        <v>2.5492129519999991</v>
      </c>
      <c r="M5" s="5">
        <v>2.8193960510000027</v>
      </c>
      <c r="N5" s="5">
        <v>2.8817548520000011</v>
      </c>
      <c r="O5" s="5">
        <v>2.7959698220000009</v>
      </c>
      <c r="P5" s="5">
        <v>2.7956215849999988</v>
      </c>
      <c r="Q5" s="6">
        <v>8.486110579</v>
      </c>
      <c r="R5" s="5">
        <v>10.268031697</v>
      </c>
      <c r="S5" s="5">
        <v>8.2329600550000013</v>
      </c>
      <c r="T5" s="5">
        <v>8.4733462590000013</v>
      </c>
      <c r="U5" s="6">
        <v>35.460448589999999</v>
      </c>
      <c r="Y5" s="53">
        <f>SUM(E5:N5)</f>
        <v>29.868857183000003</v>
      </c>
    </row>
    <row r="6" spans="2:25">
      <c r="B6" s="4" t="s">
        <v>6</v>
      </c>
      <c r="C6" s="4" t="s">
        <v>30</v>
      </c>
      <c r="D6" s="4" t="str">
        <f>B6&amp;C6</f>
        <v>KoreaNet Sales</v>
      </c>
      <c r="E6" s="5">
        <v>1.2745211299999999</v>
      </c>
      <c r="F6" s="5">
        <v>1.2438095499999999</v>
      </c>
      <c r="G6" s="5">
        <v>1.2654519800000001</v>
      </c>
      <c r="H6" s="5">
        <v>1.26952215</v>
      </c>
      <c r="I6" s="5">
        <v>1.26732537</v>
      </c>
      <c r="J6" s="5">
        <v>1.2473262600000001</v>
      </c>
      <c r="K6" s="5">
        <v>1.19464949</v>
      </c>
      <c r="L6" s="5">
        <v>1.20843922</v>
      </c>
      <c r="M6" s="5">
        <v>1.0390304699999999</v>
      </c>
      <c r="N6" s="5">
        <v>1.2658669999999999</v>
      </c>
      <c r="O6" s="5">
        <v>1.2448876099999999</v>
      </c>
      <c r="P6" s="5">
        <v>1.2890186799999999</v>
      </c>
      <c r="Q6" s="6">
        <v>3.78378266</v>
      </c>
      <c r="R6" s="5">
        <v>3.7841737800000002</v>
      </c>
      <c r="S6" s="5">
        <v>3.4421191799999997</v>
      </c>
      <c r="T6" s="5">
        <v>3.7997732900000001</v>
      </c>
      <c r="U6" s="6">
        <v>14.809848910000001</v>
      </c>
      <c r="Y6" s="53">
        <f>SUM(E6:N6)</f>
        <v>12.275942620000002</v>
      </c>
    </row>
    <row r="7" spans="2:25">
      <c r="C7" s="4" t="s">
        <v>48</v>
      </c>
      <c r="D7" s="4" t="str">
        <f>B6&amp;C7</f>
        <v>Korea  % Local Growth</v>
      </c>
      <c r="E7" s="115">
        <v>0</v>
      </c>
      <c r="F7" s="115">
        <v>0</v>
      </c>
      <c r="G7" s="115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115">
        <v>0</v>
      </c>
      <c r="O7" s="115">
        <v>0</v>
      </c>
      <c r="P7" s="115">
        <v>0</v>
      </c>
      <c r="Q7" s="116">
        <v>0.10586620310330613</v>
      </c>
      <c r="R7" s="115">
        <v>7.1601467331808596E-2</v>
      </c>
      <c r="S7" s="115">
        <v>2.1464063591417781E-2</v>
      </c>
      <c r="T7" s="115">
        <v>-1.6185024437425689E-2</v>
      </c>
      <c r="U7" s="116">
        <v>4.391431875906375E-2</v>
      </c>
    </row>
    <row r="8" spans="2:25">
      <c r="C8" s="4" t="s">
        <v>49</v>
      </c>
      <c r="D8" s="4" t="str">
        <f>+B6&amp;C8</f>
        <v>KoreaContribution Income</v>
      </c>
      <c r="E8" s="5">
        <v>0.377018721</v>
      </c>
      <c r="F8" s="5">
        <v>0.355119662</v>
      </c>
      <c r="G8" s="5">
        <v>0.40034466800000001</v>
      </c>
      <c r="H8" s="5">
        <v>0.341279359</v>
      </c>
      <c r="I8" s="5">
        <v>0.34609213400000005</v>
      </c>
      <c r="J8" s="5">
        <v>0.41882008900000001</v>
      </c>
      <c r="K8" s="5">
        <v>0.37258810999999997</v>
      </c>
      <c r="L8" s="5">
        <v>0.429235441</v>
      </c>
      <c r="M8" s="5">
        <v>0.26517038700000001</v>
      </c>
      <c r="N8" s="5">
        <v>0.42992086400000001</v>
      </c>
      <c r="O8" s="5">
        <v>0.407885624</v>
      </c>
      <c r="P8" s="5">
        <v>0.44393032599999999</v>
      </c>
      <c r="Q8" s="6">
        <v>1.1324830509999999</v>
      </c>
      <c r="R8" s="5">
        <v>1.1061915820000001</v>
      </c>
      <c r="S8" s="5">
        <v>1.066993938</v>
      </c>
      <c r="T8" s="5">
        <v>1.2817368139999998</v>
      </c>
      <c r="U8" s="6">
        <v>4.5874053850000003</v>
      </c>
      <c r="Y8" s="53">
        <f>SUM(E8:N8)</f>
        <v>3.7355894350000001</v>
      </c>
    </row>
    <row r="9" spans="2:25">
      <c r="B9" s="4" t="s">
        <v>50</v>
      </c>
      <c r="C9" s="4" t="s">
        <v>30</v>
      </c>
      <c r="D9" s="4" t="str">
        <f>B9&amp;C9</f>
        <v>Apac MiscNet Sales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1.1192E-4</v>
      </c>
      <c r="M9" s="5">
        <v>0</v>
      </c>
      <c r="N9" s="5">
        <v>0</v>
      </c>
      <c r="O9" s="5">
        <v>0</v>
      </c>
      <c r="P9" s="5">
        <v>0</v>
      </c>
      <c r="Q9" s="6">
        <v>0</v>
      </c>
      <c r="R9" s="5">
        <v>0</v>
      </c>
      <c r="S9" s="5">
        <v>1.1192E-4</v>
      </c>
      <c r="T9" s="5">
        <v>0</v>
      </c>
      <c r="U9" s="6">
        <v>1.1192E-4</v>
      </c>
      <c r="Y9" s="53">
        <f>SUM(E9:N9)</f>
        <v>1.1192E-4</v>
      </c>
    </row>
    <row r="10" spans="2:25">
      <c r="C10" s="4" t="s">
        <v>48</v>
      </c>
      <c r="D10" s="4" t="str">
        <f>B9&amp;C10</f>
        <v>Apac Misc  % Local Growth</v>
      </c>
      <c r="E10" s="115">
        <v>0</v>
      </c>
      <c r="F10" s="115">
        <v>0</v>
      </c>
      <c r="G10" s="115">
        <v>0</v>
      </c>
      <c r="H10" s="115">
        <v>0</v>
      </c>
      <c r="I10" s="115">
        <v>0</v>
      </c>
      <c r="J10" s="115">
        <v>0</v>
      </c>
      <c r="K10" s="115">
        <v>0</v>
      </c>
      <c r="L10" s="115">
        <v>0</v>
      </c>
      <c r="M10" s="115">
        <v>0</v>
      </c>
      <c r="N10" s="115">
        <v>0</v>
      </c>
      <c r="O10" s="115">
        <v>0</v>
      </c>
      <c r="P10" s="115">
        <v>0</v>
      </c>
      <c r="Q10" s="116" t="e">
        <v>#DIV/0!</v>
      </c>
      <c r="R10" s="115" t="e">
        <v>#DIV/0!</v>
      </c>
      <c r="S10" s="115" t="e">
        <v>#DIV/0!</v>
      </c>
      <c r="T10" s="115" t="e">
        <v>#DIV/0!</v>
      </c>
      <c r="U10" s="116" t="e">
        <v>#DIV/0!</v>
      </c>
    </row>
    <row r="11" spans="2:25">
      <c r="C11" s="4" t="s">
        <v>49</v>
      </c>
      <c r="D11" s="4" t="str">
        <f>+B9&amp;C11</f>
        <v>Apac MiscContribution Income</v>
      </c>
      <c r="E11" s="5">
        <v>0.18676443100000001</v>
      </c>
      <c r="F11" s="5">
        <v>-6.9643674000000003E-2</v>
      </c>
      <c r="G11" s="5">
        <v>-4.1934462999999998E-2</v>
      </c>
      <c r="H11" s="5">
        <v>1.2933607999999999E-2</v>
      </c>
      <c r="I11" s="5">
        <v>-3.4864745999999995E-2</v>
      </c>
      <c r="J11" s="5">
        <v>7.8877403999999998E-2</v>
      </c>
      <c r="K11" s="5">
        <v>0.172454736</v>
      </c>
      <c r="L11" s="5">
        <v>2.3312561000000002E-2</v>
      </c>
      <c r="M11" s="5">
        <v>2.2536590000000003E-3</v>
      </c>
      <c r="N11" s="5">
        <v>-1.0787762000000001E-2</v>
      </c>
      <c r="O11" s="5">
        <v>-3.8368781999999997E-2</v>
      </c>
      <c r="P11" s="5">
        <v>0.14404209000000001</v>
      </c>
      <c r="Q11" s="6">
        <v>7.5186294000000001E-2</v>
      </c>
      <c r="R11" s="5">
        <v>5.6946266000000002E-2</v>
      </c>
      <c r="S11" s="5">
        <v>0.19802095599999997</v>
      </c>
      <c r="T11" s="5">
        <v>9.4885546000000001E-2</v>
      </c>
      <c r="U11" s="6">
        <v>0.42503906199999997</v>
      </c>
      <c r="Y11" s="53">
        <f>SUM(E11:N11)</f>
        <v>0.31936575400000006</v>
      </c>
    </row>
    <row r="12" spans="2:25">
      <c r="B12" s="4" t="s">
        <v>20</v>
      </c>
      <c r="C12" s="4" t="s">
        <v>30</v>
      </c>
      <c r="D12" s="4" t="str">
        <f>B12&amp;C12</f>
        <v>AustraliaNet Sales</v>
      </c>
      <c r="E12" s="5">
        <v>2.9481089599999999</v>
      </c>
      <c r="F12" s="5">
        <v>2.9798374700000005</v>
      </c>
      <c r="G12" s="5">
        <v>3.6088001099999998</v>
      </c>
      <c r="H12" s="5">
        <v>3.2537702400000001</v>
      </c>
      <c r="I12" s="5">
        <v>3.7577850900000009</v>
      </c>
      <c r="J12" s="5">
        <v>2.79746293</v>
      </c>
      <c r="K12" s="5">
        <v>3.9962952400000002</v>
      </c>
      <c r="L12" s="5">
        <v>3.1975618600000009</v>
      </c>
      <c r="M12" s="5">
        <v>2.9621879500000001</v>
      </c>
      <c r="N12" s="5">
        <v>3.9764997699999998</v>
      </c>
      <c r="O12" s="5">
        <v>2.9204991099999997</v>
      </c>
      <c r="P12" s="5">
        <v>3.2601276699999997</v>
      </c>
      <c r="Q12" s="6">
        <v>9.5367465399999993</v>
      </c>
      <c r="R12" s="5">
        <v>9.8090182600000002</v>
      </c>
      <c r="S12" s="5">
        <v>10.156045050000001</v>
      </c>
      <c r="T12" s="5">
        <v>10.157126549999999</v>
      </c>
      <c r="U12" s="6">
        <v>39.658936400000002</v>
      </c>
      <c r="Y12" s="53">
        <f>SUM(E12:N12)</f>
        <v>33.478309619999997</v>
      </c>
    </row>
    <row r="13" spans="2:25">
      <c r="C13" s="4" t="s">
        <v>48</v>
      </c>
      <c r="D13" s="4" t="str">
        <f>B12&amp;C13</f>
        <v>Australia  % Local Growth</v>
      </c>
      <c r="E13" s="115">
        <v>0</v>
      </c>
      <c r="F13" s="115">
        <v>0</v>
      </c>
      <c r="G13" s="115">
        <v>0</v>
      </c>
      <c r="H13" s="115">
        <v>0</v>
      </c>
      <c r="I13" s="115">
        <v>0</v>
      </c>
      <c r="J13" s="115">
        <v>0</v>
      </c>
      <c r="K13" s="115">
        <v>0</v>
      </c>
      <c r="L13" s="115">
        <v>0</v>
      </c>
      <c r="M13" s="115">
        <v>0</v>
      </c>
      <c r="N13" s="115">
        <v>0</v>
      </c>
      <c r="O13" s="115">
        <v>0</v>
      </c>
      <c r="P13" s="115">
        <v>0</v>
      </c>
      <c r="Q13" s="116">
        <v>5.8199251277574728E-2</v>
      </c>
      <c r="R13" s="115">
        <v>-3.5305566499624533E-2</v>
      </c>
      <c r="S13" s="115">
        <v>2.9003835903319397E-2</v>
      </c>
      <c r="T13" s="115">
        <v>8.4835455874657489E-2</v>
      </c>
      <c r="U13" s="116">
        <v>3.3459314986132332E-2</v>
      </c>
    </row>
    <row r="14" spans="2:25">
      <c r="C14" s="4" t="s">
        <v>49</v>
      </c>
      <c r="D14" s="4" t="str">
        <f>+B12&amp;C14</f>
        <v>AustraliaContribution Income</v>
      </c>
      <c r="E14" s="5">
        <v>1.0041554410000011</v>
      </c>
      <c r="F14" s="5">
        <v>0.94211256899999996</v>
      </c>
      <c r="G14" s="5">
        <v>1.091440057</v>
      </c>
      <c r="H14" s="5">
        <v>1.1022754100000001</v>
      </c>
      <c r="I14" s="5">
        <v>1.500517330000001</v>
      </c>
      <c r="J14" s="5">
        <v>1.0436378789999998</v>
      </c>
      <c r="K14" s="5">
        <v>1.4723647830000008</v>
      </c>
      <c r="L14" s="5">
        <v>1.1455903200000008</v>
      </c>
      <c r="M14" s="5">
        <v>0.82206173599999999</v>
      </c>
      <c r="N14" s="5">
        <v>1.637080815</v>
      </c>
      <c r="O14" s="5">
        <v>1.129920423</v>
      </c>
      <c r="P14" s="5">
        <v>1.01075019</v>
      </c>
      <c r="Q14" s="6">
        <v>3.0377080670000014</v>
      </c>
      <c r="R14" s="5">
        <v>3.6464306190000007</v>
      </c>
      <c r="S14" s="5">
        <v>3.4400168390000023</v>
      </c>
      <c r="T14" s="5">
        <v>3.7777514279999997</v>
      </c>
      <c r="U14" s="6">
        <v>13.901906953000003</v>
      </c>
      <c r="Y14" s="53">
        <f>SUM(E14:N14)</f>
        <v>11.761236340000004</v>
      </c>
    </row>
    <row r="15" spans="2:25">
      <c r="B15" s="4" t="s">
        <v>51</v>
      </c>
      <c r="C15" s="4" t="s">
        <v>30</v>
      </c>
      <c r="D15" s="4" t="str">
        <f>B15&amp;C15</f>
        <v>New ZealandNet Sales</v>
      </c>
      <c r="E15" s="5">
        <v>0.57050629000000008</v>
      </c>
      <c r="F15" s="5">
        <v>0.55009954000000005</v>
      </c>
      <c r="G15" s="5">
        <v>0.61344226999999996</v>
      </c>
      <c r="H15" s="5">
        <v>0.95085332999999994</v>
      </c>
      <c r="I15" s="5">
        <v>0.66518320999999991</v>
      </c>
      <c r="J15" s="5">
        <v>0.58497907999999998</v>
      </c>
      <c r="K15" s="5">
        <v>0.64155415999999998</v>
      </c>
      <c r="L15" s="5">
        <v>0.56031529000000002</v>
      </c>
      <c r="M15" s="5">
        <v>0.57174722</v>
      </c>
      <c r="N15" s="5">
        <v>0.6986007099999999</v>
      </c>
      <c r="O15" s="5">
        <v>0.64185456000000007</v>
      </c>
      <c r="P15" s="5">
        <v>0.59861109000000001</v>
      </c>
      <c r="Q15" s="6">
        <v>1.7340480999999999</v>
      </c>
      <c r="R15" s="5">
        <v>2.2010156199999997</v>
      </c>
      <c r="S15" s="5">
        <v>1.77361667</v>
      </c>
      <c r="T15" s="5">
        <v>1.9390663599999998</v>
      </c>
      <c r="U15" s="6">
        <v>7.6477467499999996</v>
      </c>
      <c r="Y15" s="53">
        <f>SUM(E15:N15)</f>
        <v>6.4072810999999996</v>
      </c>
    </row>
    <row r="16" spans="2:25">
      <c r="C16" s="4" t="s">
        <v>48</v>
      </c>
      <c r="D16" s="4" t="str">
        <f>B15&amp;C16</f>
        <v>New Zealand  % Local Growth</v>
      </c>
      <c r="E16" s="115">
        <v>0</v>
      </c>
      <c r="F16" s="115">
        <v>0</v>
      </c>
      <c r="G16" s="115">
        <v>0</v>
      </c>
      <c r="H16" s="115">
        <v>0</v>
      </c>
      <c r="I16" s="115">
        <v>0</v>
      </c>
      <c r="J16" s="115">
        <v>0</v>
      </c>
      <c r="K16" s="115">
        <v>0</v>
      </c>
      <c r="L16" s="115">
        <v>0</v>
      </c>
      <c r="M16" s="115">
        <v>0</v>
      </c>
      <c r="N16" s="115">
        <v>0</v>
      </c>
      <c r="O16" s="115">
        <v>0</v>
      </c>
      <c r="P16" s="115">
        <v>0</v>
      </c>
      <c r="Q16" s="116">
        <v>-0.12317290959534814</v>
      </c>
      <c r="R16" s="115">
        <v>2.8456023002960844E-2</v>
      </c>
      <c r="S16" s="115">
        <v>-9.6466755930053133E-2</v>
      </c>
      <c r="T16" s="115">
        <v>-2.6820448155510983E-2</v>
      </c>
      <c r="U16" s="116">
        <v>-5.3394756657370493E-2</v>
      </c>
    </row>
    <row r="17" spans="2:25">
      <c r="C17" s="4" t="s">
        <v>49</v>
      </c>
      <c r="D17" s="4" t="str">
        <f>+B15&amp;C17</f>
        <v>New ZealandContribution Income</v>
      </c>
      <c r="E17" s="5">
        <v>0.194902409</v>
      </c>
      <c r="F17" s="5">
        <v>0.135227072</v>
      </c>
      <c r="G17" s="5">
        <v>0.219755477</v>
      </c>
      <c r="H17" s="5">
        <v>0.47933875799999998</v>
      </c>
      <c r="I17" s="5">
        <v>0.27043520500000001</v>
      </c>
      <c r="J17" s="5">
        <v>0.204299437</v>
      </c>
      <c r="K17" s="5">
        <v>0.229146923</v>
      </c>
      <c r="L17" s="5">
        <v>0.196030495</v>
      </c>
      <c r="M17" s="5">
        <v>0.210675371</v>
      </c>
      <c r="N17" s="5">
        <v>0.28631749300000003</v>
      </c>
      <c r="O17" s="5">
        <v>0.25902508000000002</v>
      </c>
      <c r="P17" s="5">
        <v>0.25637523999999995</v>
      </c>
      <c r="Q17" s="6">
        <v>0.54988495800000003</v>
      </c>
      <c r="R17" s="5">
        <v>0.95407339999999996</v>
      </c>
      <c r="S17" s="5">
        <v>0.63585278900000008</v>
      </c>
      <c r="T17" s="5">
        <v>0.801717813</v>
      </c>
      <c r="U17" s="6">
        <v>2.9415289599999999</v>
      </c>
      <c r="Y17" s="53">
        <f>SUM(E17:N17)</f>
        <v>2.4261286399999999</v>
      </c>
    </row>
    <row r="18" spans="2:25">
      <c r="B18" s="4" t="s">
        <v>12</v>
      </c>
      <c r="C18" s="4" t="s">
        <v>30</v>
      </c>
      <c r="D18" s="4" t="str">
        <f>B18&amp;C18</f>
        <v>IndiaNet Sales</v>
      </c>
      <c r="E18" s="5">
        <v>1.13394763</v>
      </c>
      <c r="F18" s="5">
        <v>1.1900360600000002</v>
      </c>
      <c r="G18" s="5">
        <v>1.75582382</v>
      </c>
      <c r="H18" s="5">
        <v>1.2778866499999999</v>
      </c>
      <c r="I18" s="5">
        <v>1.30501672</v>
      </c>
      <c r="J18" s="5">
        <v>1.70183087</v>
      </c>
      <c r="K18" s="5">
        <v>1.37185124</v>
      </c>
      <c r="L18" s="5">
        <v>1.24779482</v>
      </c>
      <c r="M18" s="5">
        <v>1.5920681399999999</v>
      </c>
      <c r="N18" s="5">
        <v>1.44733431</v>
      </c>
      <c r="O18" s="5">
        <v>1.18935707</v>
      </c>
      <c r="P18" s="5">
        <v>1.2437654299999998</v>
      </c>
      <c r="Q18" s="6">
        <v>4.0798075100000002</v>
      </c>
      <c r="R18" s="5">
        <v>4.2847342399999997</v>
      </c>
      <c r="S18" s="5">
        <v>4.2117142000000003</v>
      </c>
      <c r="T18" s="5">
        <v>3.8804568100000001</v>
      </c>
      <c r="U18" s="6">
        <v>16.456712760000002</v>
      </c>
      <c r="Y18" s="53">
        <f>SUM(E18:N18)</f>
        <v>14.023590260000001</v>
      </c>
    </row>
    <row r="19" spans="2:25">
      <c r="C19" s="4" t="s">
        <v>48</v>
      </c>
      <c r="D19" s="4" t="str">
        <f>B18&amp;C19</f>
        <v>India  % Local Growth</v>
      </c>
      <c r="E19" s="115">
        <v>0</v>
      </c>
      <c r="F19" s="115">
        <v>0</v>
      </c>
      <c r="G19" s="115">
        <v>0</v>
      </c>
      <c r="H19" s="115">
        <v>0</v>
      </c>
      <c r="I19" s="115">
        <v>0</v>
      </c>
      <c r="J19" s="115">
        <v>0</v>
      </c>
      <c r="K19" s="115">
        <v>0</v>
      </c>
      <c r="L19" s="115">
        <v>0</v>
      </c>
      <c r="M19" s="115">
        <v>0</v>
      </c>
      <c r="N19" s="115">
        <v>0</v>
      </c>
      <c r="O19" s="115">
        <v>0</v>
      </c>
      <c r="P19" s="115">
        <v>0</v>
      </c>
      <c r="Q19" s="116">
        <v>0.28120786829194239</v>
      </c>
      <c r="R19" s="115">
        <v>0.25462660311789248</v>
      </c>
      <c r="S19" s="115">
        <v>0.12610677420283925</v>
      </c>
      <c r="T19" s="115">
        <v>0.12097414921260055</v>
      </c>
      <c r="U19" s="116">
        <v>0.18968320255574267</v>
      </c>
    </row>
    <row r="20" spans="2:25">
      <c r="C20" s="4" t="s">
        <v>49</v>
      </c>
      <c r="D20" s="4" t="str">
        <f>+B18&amp;C20</f>
        <v>IndiaContribution Income</v>
      </c>
      <c r="E20" s="5">
        <v>0.26366057500000001</v>
      </c>
      <c r="F20" s="5">
        <v>0.137389714</v>
      </c>
      <c r="G20" s="5">
        <v>0.52248708799999999</v>
      </c>
      <c r="H20" s="5">
        <v>0.23603197100000001</v>
      </c>
      <c r="I20" s="5">
        <v>0.27829785399999996</v>
      </c>
      <c r="J20" s="5">
        <v>0.53384466700000011</v>
      </c>
      <c r="K20" s="5">
        <v>0.241272774</v>
      </c>
      <c r="L20" s="5">
        <v>0.26911868999999999</v>
      </c>
      <c r="M20" s="5">
        <v>0.242162715</v>
      </c>
      <c r="N20" s="5">
        <v>0.33508589300000002</v>
      </c>
      <c r="O20" s="5">
        <v>0.160738204</v>
      </c>
      <c r="P20" s="5">
        <v>0.12165646499999999</v>
      </c>
      <c r="Q20" s="6">
        <v>0.92353737699999994</v>
      </c>
      <c r="R20" s="5">
        <v>1.048174492</v>
      </c>
      <c r="S20" s="5">
        <v>0.75255417899999999</v>
      </c>
      <c r="T20" s="5">
        <v>0.61748056200000001</v>
      </c>
      <c r="U20" s="6">
        <v>3.34174661</v>
      </c>
      <c r="Y20" s="53">
        <f>SUM(E20:N20)</f>
        <v>3.0593519410000001</v>
      </c>
    </row>
    <row r="21" spans="2:25">
      <c r="B21" s="4" t="s">
        <v>52</v>
      </c>
      <c r="C21" s="4" t="s">
        <v>30</v>
      </c>
      <c r="D21" s="4" t="str">
        <f>B21&amp;C21</f>
        <v>Sri LankaNet Sales</v>
      </c>
      <c r="E21" s="5">
        <v>2.9298869999999998E-2</v>
      </c>
      <c r="F21" s="5">
        <v>1.311435E-2</v>
      </c>
      <c r="G21" s="5">
        <v>4.3635880000000002E-2</v>
      </c>
      <c r="H21" s="5">
        <v>2.4909860000000002E-2</v>
      </c>
      <c r="I21" s="5">
        <v>3.0783439999999999E-2</v>
      </c>
      <c r="J21" s="5">
        <v>5.3756669999999999E-2</v>
      </c>
      <c r="K21" s="5">
        <v>3.0968539999999999E-2</v>
      </c>
      <c r="L21" s="5">
        <v>2.426851E-2</v>
      </c>
      <c r="M21" s="5">
        <v>4.5181730000000003E-2</v>
      </c>
      <c r="N21" s="5">
        <v>2.3859080000000001E-2</v>
      </c>
      <c r="O21" s="5">
        <v>5.7842919999999999E-2</v>
      </c>
      <c r="P21" s="5">
        <v>2.7722090000000001E-2</v>
      </c>
      <c r="Q21" s="6">
        <v>8.6049099999999989E-2</v>
      </c>
      <c r="R21" s="5">
        <v>0.10944997000000001</v>
      </c>
      <c r="S21" s="5">
        <v>0.10041878</v>
      </c>
      <c r="T21" s="5">
        <v>0.10942409</v>
      </c>
      <c r="U21" s="6">
        <v>0.40534194000000001</v>
      </c>
      <c r="Y21" s="53">
        <f>SUM(E21:N21)</f>
        <v>0.31977693000000001</v>
      </c>
    </row>
    <row r="22" spans="2:25">
      <c r="C22" s="4" t="s">
        <v>48</v>
      </c>
      <c r="D22" s="4" t="str">
        <f>B21&amp;C22</f>
        <v>Sri Lanka  % Local Growth</v>
      </c>
      <c r="E22" s="115">
        <v>0</v>
      </c>
      <c r="F22" s="115">
        <v>0</v>
      </c>
      <c r="G22" s="115">
        <v>0</v>
      </c>
      <c r="H22" s="115">
        <v>0</v>
      </c>
      <c r="I22" s="115">
        <v>0</v>
      </c>
      <c r="J22" s="115">
        <v>0</v>
      </c>
      <c r="K22" s="115">
        <v>0</v>
      </c>
      <c r="L22" s="115">
        <v>0</v>
      </c>
      <c r="M22" s="115">
        <v>0</v>
      </c>
      <c r="N22" s="115">
        <v>0</v>
      </c>
      <c r="O22" s="115">
        <v>0</v>
      </c>
      <c r="P22" s="115">
        <v>0</v>
      </c>
      <c r="Q22" s="116">
        <v>0.88198271048001575</v>
      </c>
      <c r="R22" s="115">
        <v>0.22235360847204994</v>
      </c>
      <c r="S22" s="115">
        <v>-0.3688590609199654</v>
      </c>
      <c r="T22" s="115">
        <v>1.3619324151246575</v>
      </c>
      <c r="U22" s="116">
        <v>0.19233907665915898</v>
      </c>
    </row>
    <row r="23" spans="2:25">
      <c r="C23" s="4" t="s">
        <v>49</v>
      </c>
      <c r="D23" s="4" t="str">
        <f>+B21&amp;C23</f>
        <v>Sri LankaContribution Income</v>
      </c>
      <c r="E23" s="5">
        <v>1.1062391999999999E-2</v>
      </c>
      <c r="F23" s="5">
        <v>-5.0713549999999996E-3</v>
      </c>
      <c r="G23" s="5">
        <v>1.0975699E-2</v>
      </c>
      <c r="H23" s="5">
        <v>4.8553649999999995E-3</v>
      </c>
      <c r="I23" s="5">
        <v>1.1751699999999999E-4</v>
      </c>
      <c r="J23" s="5">
        <v>2.5811054999999999E-2</v>
      </c>
      <c r="K23" s="5">
        <v>-4.9679750000000003E-3</v>
      </c>
      <c r="L23" s="5">
        <v>6.3318369999999999E-3</v>
      </c>
      <c r="M23" s="5">
        <v>9.9581380000000018E-3</v>
      </c>
      <c r="N23" s="5">
        <v>-2.5145569999999997E-3</v>
      </c>
      <c r="O23" s="5">
        <v>1.4827669E-2</v>
      </c>
      <c r="P23" s="5">
        <v>-1.0933735E-2</v>
      </c>
      <c r="Q23" s="6">
        <v>1.6966736E-2</v>
      </c>
      <c r="R23" s="5">
        <v>3.0783937000000001E-2</v>
      </c>
      <c r="S23" s="5">
        <v>1.1322000000000002E-2</v>
      </c>
      <c r="T23" s="5">
        <v>1.3793769999999998E-3</v>
      </c>
      <c r="U23" s="6">
        <v>6.0452050000000007E-2</v>
      </c>
      <c r="Y23" s="53">
        <f>SUM(E23:N23)</f>
        <v>5.6558116000000005E-2</v>
      </c>
    </row>
    <row r="24" spans="2:25">
      <c r="B24" s="4" t="s">
        <v>53</v>
      </c>
      <c r="C24" s="4" t="s">
        <v>30</v>
      </c>
      <c r="D24" s="4" t="str">
        <f>B24&amp;C24</f>
        <v>IndonesiaNet Sales</v>
      </c>
      <c r="E24" s="5">
        <v>0.26438571999999999</v>
      </c>
      <c r="F24" s="5">
        <v>0.21961592000000002</v>
      </c>
      <c r="G24" s="5">
        <v>0.33009790000000006</v>
      </c>
      <c r="H24" s="5">
        <v>0.30602951</v>
      </c>
      <c r="I24" s="5">
        <v>0.30372565000000001</v>
      </c>
      <c r="J24" s="5">
        <v>0.34674948</v>
      </c>
      <c r="K24" s="5">
        <v>0.28835126999999999</v>
      </c>
      <c r="L24" s="5">
        <v>0.18615087999999999</v>
      </c>
      <c r="M24" s="5">
        <v>0.32554763000000003</v>
      </c>
      <c r="N24" s="5">
        <v>0.28873551000000003</v>
      </c>
      <c r="O24" s="5">
        <v>0.30423297999999999</v>
      </c>
      <c r="P24" s="5">
        <v>0.31592985999999995</v>
      </c>
      <c r="Q24" s="6">
        <v>0.81409954000000007</v>
      </c>
      <c r="R24" s="5">
        <v>0.95650464000000013</v>
      </c>
      <c r="S24" s="5">
        <v>0.80004978000000004</v>
      </c>
      <c r="T24" s="5">
        <v>0.90889834999999997</v>
      </c>
      <c r="U24" s="6">
        <v>3.4795523100000003</v>
      </c>
      <c r="Y24" s="53">
        <f>SUM(E24:N24)</f>
        <v>2.85938947</v>
      </c>
    </row>
    <row r="25" spans="2:25">
      <c r="C25" s="4" t="s">
        <v>48</v>
      </c>
      <c r="D25" s="4" t="str">
        <f>B24&amp;C25</f>
        <v>Indonesia  % Local Growth</v>
      </c>
      <c r="E25" s="115">
        <v>0</v>
      </c>
      <c r="F25" s="115">
        <v>0</v>
      </c>
      <c r="G25" s="115">
        <v>0</v>
      </c>
      <c r="H25" s="115">
        <v>0</v>
      </c>
      <c r="I25" s="115">
        <v>0</v>
      </c>
      <c r="J25" s="115">
        <v>0</v>
      </c>
      <c r="K25" s="115">
        <v>0</v>
      </c>
      <c r="L25" s="115">
        <v>0</v>
      </c>
      <c r="M25" s="115">
        <v>0</v>
      </c>
      <c r="N25" s="115">
        <v>0</v>
      </c>
      <c r="O25" s="115">
        <v>0</v>
      </c>
      <c r="P25" s="115">
        <v>0</v>
      </c>
      <c r="Q25" s="116">
        <v>0.15237881095077421</v>
      </c>
      <c r="R25" s="115">
        <v>0.89158357893590057</v>
      </c>
      <c r="S25" s="115">
        <v>0.33444872148409549</v>
      </c>
      <c r="T25" s="115">
        <v>0.48479322386625728</v>
      </c>
      <c r="U25" s="116">
        <v>0.43409759308397838</v>
      </c>
    </row>
    <row r="26" spans="2:25">
      <c r="C26" s="4" t="s">
        <v>49</v>
      </c>
      <c r="D26" s="4" t="str">
        <f>+B24&amp;C26</f>
        <v>IndonesiaContribution Income</v>
      </c>
      <c r="E26" s="5">
        <v>0.10648307399999998</v>
      </c>
      <c r="F26" s="5">
        <v>7.9359892000000001E-2</v>
      </c>
      <c r="G26" s="5">
        <v>0.11017103200000002</v>
      </c>
      <c r="H26" s="5">
        <v>7.0823085999999993E-2</v>
      </c>
      <c r="I26" s="5">
        <v>0.15281900900000001</v>
      </c>
      <c r="J26" s="5">
        <v>0.164402829</v>
      </c>
      <c r="K26" s="5">
        <v>-2.4837985999999999E-2</v>
      </c>
      <c r="L26" s="5">
        <v>0.12168954999999999</v>
      </c>
      <c r="M26" s="5">
        <v>0.13866144999999999</v>
      </c>
      <c r="N26" s="5">
        <v>-1.5757200000000001E-3</v>
      </c>
      <c r="O26" s="5">
        <v>0.11891311</v>
      </c>
      <c r="P26" s="5">
        <v>0.13340364000000002</v>
      </c>
      <c r="Q26" s="6">
        <v>0.296013998</v>
      </c>
      <c r="R26" s="5">
        <v>0.38804492399999996</v>
      </c>
      <c r="S26" s="5">
        <v>0.23551301399999999</v>
      </c>
      <c r="T26" s="5">
        <v>0.25074103000000003</v>
      </c>
      <c r="U26" s="6">
        <v>1.170312966</v>
      </c>
      <c r="Y26" s="53">
        <f>SUM(E26:N26)</f>
        <v>0.91799621600000014</v>
      </c>
    </row>
    <row r="27" spans="2:25">
      <c r="B27" s="4" t="s">
        <v>54</v>
      </c>
      <c r="C27" s="4" t="s">
        <v>30</v>
      </c>
      <c r="D27" s="4" t="str">
        <f>B27&amp;C27</f>
        <v>MalaysiaNet Sales</v>
      </c>
      <c r="E27" s="5">
        <v>0.21540524999999999</v>
      </c>
      <c r="F27" s="5">
        <v>0.26156204000000005</v>
      </c>
      <c r="G27" s="5">
        <v>0.32300951000000006</v>
      </c>
      <c r="H27" s="5">
        <v>0.29474522999999997</v>
      </c>
      <c r="I27" s="5">
        <v>0.26211909</v>
      </c>
      <c r="J27" s="5">
        <v>0.24602282</v>
      </c>
      <c r="K27" s="5">
        <v>0.19475967999999999</v>
      </c>
      <c r="L27" s="5">
        <v>0.25628758000000001</v>
      </c>
      <c r="M27" s="5">
        <v>0.26934597999999998</v>
      </c>
      <c r="N27" s="5">
        <v>0.34462852999999999</v>
      </c>
      <c r="O27" s="5">
        <v>0.31764250999999999</v>
      </c>
      <c r="P27" s="5">
        <v>0.31633547000000001</v>
      </c>
      <c r="Q27" s="6">
        <v>0.79997680000000015</v>
      </c>
      <c r="R27" s="5">
        <v>0.80288713999999994</v>
      </c>
      <c r="S27" s="5">
        <v>0.72039324000000005</v>
      </c>
      <c r="T27" s="5">
        <v>0.9786065100000001</v>
      </c>
      <c r="U27" s="6">
        <v>3.3018636900000002</v>
      </c>
      <c r="Y27" s="53">
        <f>SUM(E27:N27)</f>
        <v>2.6678857099999997</v>
      </c>
    </row>
    <row r="28" spans="2:25">
      <c r="C28" s="4" t="s">
        <v>48</v>
      </c>
      <c r="D28" s="4" t="str">
        <f>B27&amp;C28</f>
        <v>Malaysia  % Local Growth</v>
      </c>
      <c r="E28" s="115">
        <v>0</v>
      </c>
      <c r="F28" s="115">
        <v>0</v>
      </c>
      <c r="G28" s="115">
        <v>0</v>
      </c>
      <c r="H28" s="115">
        <v>0</v>
      </c>
      <c r="I28" s="115">
        <v>0</v>
      </c>
      <c r="J28" s="115">
        <v>0</v>
      </c>
      <c r="K28" s="115">
        <v>0</v>
      </c>
      <c r="L28" s="115">
        <v>0</v>
      </c>
      <c r="M28" s="115">
        <v>0</v>
      </c>
      <c r="N28" s="115">
        <v>0</v>
      </c>
      <c r="O28" s="115">
        <v>0</v>
      </c>
      <c r="P28" s="115">
        <v>0</v>
      </c>
      <c r="Q28" s="116">
        <v>0.18861022139694675</v>
      </c>
      <c r="R28" s="115">
        <v>-0.22886572169988059</v>
      </c>
      <c r="S28" s="115">
        <v>-5.1475815374177794E-2</v>
      </c>
      <c r="T28" s="115">
        <v>0.37914635091527543</v>
      </c>
      <c r="U28" s="116">
        <v>4.2026235150028929E-2</v>
      </c>
    </row>
    <row r="29" spans="2:25">
      <c r="C29" s="4" t="s">
        <v>49</v>
      </c>
      <c r="D29" s="4" t="str">
        <f>+B27&amp;C29</f>
        <v>MalaysiaContribution Income</v>
      </c>
      <c r="E29" s="5">
        <v>3.6221040000000003E-2</v>
      </c>
      <c r="F29" s="5">
        <v>7.3433248000000007E-2</v>
      </c>
      <c r="G29" s="5">
        <v>0.13406994</v>
      </c>
      <c r="H29" s="5">
        <v>9.3580667000000006E-2</v>
      </c>
      <c r="I29" s="5">
        <v>8.1706437999999992E-2</v>
      </c>
      <c r="J29" s="5">
        <v>6.4864252999999997E-2</v>
      </c>
      <c r="K29" s="5">
        <v>6.0588213000000002E-2</v>
      </c>
      <c r="L29" s="5">
        <v>6.0478605999999997E-2</v>
      </c>
      <c r="M29" s="5">
        <v>7.5929584000000008E-2</v>
      </c>
      <c r="N29" s="5">
        <v>0.13039541900000001</v>
      </c>
      <c r="O29" s="5">
        <v>0.11935633</v>
      </c>
      <c r="P29" s="5">
        <v>0.143036303</v>
      </c>
      <c r="Q29" s="6">
        <v>0.24372422800000001</v>
      </c>
      <c r="R29" s="5">
        <v>0.24015135799999998</v>
      </c>
      <c r="S29" s="5">
        <v>0.19699640300000001</v>
      </c>
      <c r="T29" s="5">
        <v>0.392788052</v>
      </c>
      <c r="U29" s="6">
        <v>1.0736600410000001</v>
      </c>
      <c r="Y29" s="53">
        <f>SUM(E29:N29)</f>
        <v>0.81126740800000019</v>
      </c>
    </row>
    <row r="30" spans="2:25">
      <c r="B30" s="4" t="s">
        <v>55</v>
      </c>
      <c r="C30" s="4" t="s">
        <v>30</v>
      </c>
      <c r="D30" s="4" t="str">
        <f>B30&amp;C30</f>
        <v>PhilippinesNet Sales</v>
      </c>
      <c r="E30" s="5">
        <v>0.11128242999999999</v>
      </c>
      <c r="F30" s="5">
        <v>0.10114516999999999</v>
      </c>
      <c r="G30" s="5">
        <v>0.12119247999999999</v>
      </c>
      <c r="H30" s="5">
        <v>0.18609426000000001</v>
      </c>
      <c r="I30" s="5">
        <v>7.2609940000000012E-2</v>
      </c>
      <c r="J30" s="5">
        <v>0.13438226999999997</v>
      </c>
      <c r="K30" s="5">
        <v>0.15837556</v>
      </c>
      <c r="L30" s="5">
        <v>9.2072669999999995E-2</v>
      </c>
      <c r="M30" s="5">
        <v>0.12994541000000001</v>
      </c>
      <c r="N30" s="5">
        <v>0.15406824</v>
      </c>
      <c r="O30" s="5">
        <v>0.16737277</v>
      </c>
      <c r="P30" s="5">
        <v>0.18334471999999999</v>
      </c>
      <c r="Q30" s="6">
        <v>0.33362007999999999</v>
      </c>
      <c r="R30" s="5">
        <v>0.39308646999999997</v>
      </c>
      <c r="S30" s="5">
        <v>0.38039363999999998</v>
      </c>
      <c r="T30" s="5">
        <v>0.50478573000000004</v>
      </c>
      <c r="U30" s="6">
        <v>1.61188592</v>
      </c>
      <c r="Y30" s="53">
        <f>SUM(E30:N30)</f>
        <v>1.2611684299999997</v>
      </c>
    </row>
    <row r="31" spans="2:25">
      <c r="C31" s="4" t="s">
        <v>48</v>
      </c>
      <c r="D31" s="4" t="str">
        <f>B30&amp;C31</f>
        <v>Philippines  % Local Growth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0</v>
      </c>
      <c r="K31" s="115">
        <v>0</v>
      </c>
      <c r="L31" s="115">
        <v>0</v>
      </c>
      <c r="M31" s="115">
        <v>0</v>
      </c>
      <c r="N31" s="115">
        <v>0</v>
      </c>
      <c r="O31" s="115">
        <v>0</v>
      </c>
      <c r="P31" s="115">
        <v>0</v>
      </c>
      <c r="Q31" s="116">
        <v>0.294438280389066</v>
      </c>
      <c r="R31" s="115">
        <v>0.98123011417033357</v>
      </c>
      <c r="S31" s="115">
        <v>-0.13793952596238779</v>
      </c>
      <c r="T31" s="115">
        <v>0.20894544575212853</v>
      </c>
      <c r="U31" s="116">
        <v>0.21873522424723474</v>
      </c>
    </row>
    <row r="32" spans="2:25">
      <c r="C32" s="4" t="s">
        <v>49</v>
      </c>
      <c r="D32" s="4" t="str">
        <f>+B30&amp;C32</f>
        <v>PhilippinesContribution Income</v>
      </c>
      <c r="E32" s="5">
        <v>2.4161982999999998E-2</v>
      </c>
      <c r="F32" s="5">
        <v>1.8623098000000001E-2</v>
      </c>
      <c r="G32" s="5">
        <v>3.1454984999999998E-2</v>
      </c>
      <c r="H32" s="5">
        <v>6.4884585999999994E-2</v>
      </c>
      <c r="I32" s="5">
        <v>-4.6873290000000005E-3</v>
      </c>
      <c r="J32" s="5">
        <v>7.8767479999999987E-2</v>
      </c>
      <c r="K32" s="5">
        <v>5.8373118999999994E-2</v>
      </c>
      <c r="L32" s="5">
        <v>-1.570922E-3</v>
      </c>
      <c r="M32" s="5">
        <v>3.8264728000000005E-2</v>
      </c>
      <c r="N32" s="5">
        <v>4.9058303000000004E-2</v>
      </c>
      <c r="O32" s="5">
        <v>6.0850644000000002E-2</v>
      </c>
      <c r="P32" s="5">
        <v>7.8664091000000005E-2</v>
      </c>
      <c r="Q32" s="6">
        <v>7.4240066000000007E-2</v>
      </c>
      <c r="R32" s="5">
        <v>0.13896473699999998</v>
      </c>
      <c r="S32" s="5">
        <v>9.5066924999999997E-2</v>
      </c>
      <c r="T32" s="5">
        <v>0.188573038</v>
      </c>
      <c r="U32" s="6">
        <v>0.49684476599999999</v>
      </c>
      <c r="Y32" s="53">
        <f>SUM(E32:N32)</f>
        <v>0.35733003100000005</v>
      </c>
    </row>
    <row r="33" spans="2:25">
      <c r="B33" s="4" t="s">
        <v>322</v>
      </c>
      <c r="C33" s="4" t="s">
        <v>30</v>
      </c>
      <c r="D33" s="4" t="str">
        <f>B33&amp;C33</f>
        <v>Singapore CoreNet Sales</v>
      </c>
      <c r="E33" s="5">
        <v>0.44818938000000003</v>
      </c>
      <c r="F33" s="5">
        <v>0.32236484000000004</v>
      </c>
      <c r="G33" s="5">
        <v>0.41594551000000002</v>
      </c>
      <c r="H33" s="5">
        <v>0.36452641999999996</v>
      </c>
      <c r="I33" s="5">
        <v>0.39370152000000003</v>
      </c>
      <c r="J33" s="5">
        <v>0.43082661999999999</v>
      </c>
      <c r="K33" s="5">
        <v>0.35712811</v>
      </c>
      <c r="L33" s="5">
        <v>0.28258681000000002</v>
      </c>
      <c r="M33" s="5">
        <v>0.38890827</v>
      </c>
      <c r="N33" s="5">
        <v>0.38522633000000001</v>
      </c>
      <c r="O33" s="5">
        <v>0.32536151000000002</v>
      </c>
      <c r="P33" s="5">
        <v>0.41799086999999996</v>
      </c>
      <c r="Q33" s="6">
        <v>1.18649973</v>
      </c>
      <c r="R33" s="5">
        <v>1.18905456</v>
      </c>
      <c r="S33" s="5">
        <v>1.02862319</v>
      </c>
      <c r="T33" s="5">
        <v>1.12857871</v>
      </c>
      <c r="U33" s="6">
        <v>4.5327561899999997</v>
      </c>
      <c r="Y33" s="53">
        <f>SUM(E33:N33)</f>
        <v>3.7894038100000005</v>
      </c>
    </row>
    <row r="34" spans="2:25">
      <c r="C34" s="4" t="s">
        <v>48</v>
      </c>
      <c r="D34" s="4" t="str">
        <f>B33&amp;C34</f>
        <v>Singapore Core  % Local Growth</v>
      </c>
      <c r="E34" s="115">
        <v>0</v>
      </c>
      <c r="F34" s="115">
        <v>0</v>
      </c>
      <c r="G34" s="115">
        <v>0</v>
      </c>
      <c r="H34" s="115">
        <v>0</v>
      </c>
      <c r="I34" s="115">
        <v>0</v>
      </c>
      <c r="J34" s="115">
        <v>0</v>
      </c>
      <c r="K34" s="115">
        <v>0</v>
      </c>
      <c r="L34" s="115">
        <v>0</v>
      </c>
      <c r="M34" s="115">
        <v>0</v>
      </c>
      <c r="N34" s="115">
        <v>0</v>
      </c>
      <c r="O34" s="115">
        <v>0</v>
      </c>
      <c r="P34" s="115">
        <v>0</v>
      </c>
      <c r="Q34" s="116">
        <v>0.20375308877832812</v>
      </c>
      <c r="R34" s="115">
        <v>9.5024945829531901E-2</v>
      </c>
      <c r="S34" s="115">
        <v>6.3848652326725056E-2</v>
      </c>
      <c r="T34" s="115">
        <v>0.28259969400428409</v>
      </c>
      <c r="U34" s="116">
        <v>0.15704453053596329</v>
      </c>
    </row>
    <row r="35" spans="2:25">
      <c r="C35" s="4" t="s">
        <v>49</v>
      </c>
      <c r="D35" s="4" t="str">
        <f>+B33&amp;C35</f>
        <v>Singapore CoreContribution Income</v>
      </c>
      <c r="E35" s="5">
        <v>0.19110962300000001</v>
      </c>
      <c r="F35" s="5">
        <v>8.5796337E-2</v>
      </c>
      <c r="G35" s="5">
        <v>0.12514050000000002</v>
      </c>
      <c r="H35" s="5">
        <v>0.10916025</v>
      </c>
      <c r="I35" s="5">
        <v>0.12089567</v>
      </c>
      <c r="J35" s="5">
        <v>0.15974880999999999</v>
      </c>
      <c r="K35" s="5">
        <v>6.3515329999999995E-2</v>
      </c>
      <c r="L35" s="5">
        <v>4.1343739999999997E-2</v>
      </c>
      <c r="M35" s="5">
        <v>0.1024201</v>
      </c>
      <c r="N35" s="5">
        <v>0.10764499999999999</v>
      </c>
      <c r="O35" s="5">
        <v>6.9840090000000007E-2</v>
      </c>
      <c r="P35" s="5">
        <v>0.10735689999999999</v>
      </c>
      <c r="Q35" s="6">
        <v>0.40204646000000005</v>
      </c>
      <c r="R35" s="5">
        <v>0.38980472999999999</v>
      </c>
      <c r="S35" s="5">
        <v>0.20727917000000001</v>
      </c>
      <c r="T35" s="5">
        <v>0.28484198999999999</v>
      </c>
      <c r="U35" s="6">
        <v>1.28397235</v>
      </c>
      <c r="Y35" s="53">
        <f>SUM(E35:N35)</f>
        <v>1.1067753599999999</v>
      </c>
    </row>
    <row r="36" spans="2:25">
      <c r="B36" s="4" t="s">
        <v>17</v>
      </c>
      <c r="C36" s="4" t="s">
        <v>30</v>
      </c>
      <c r="D36" s="4" t="str">
        <f>B36&amp;C36</f>
        <v>ThailandNet Sales</v>
      </c>
      <c r="E36" s="5">
        <v>1.5833668300000001</v>
      </c>
      <c r="F36" s="5">
        <v>1.7342793599999999</v>
      </c>
      <c r="G36" s="5">
        <v>2.2058966099999999</v>
      </c>
      <c r="H36" s="5">
        <v>1.6710708999999999</v>
      </c>
      <c r="I36" s="5">
        <v>1.68252555</v>
      </c>
      <c r="J36" s="5">
        <v>1.9138930000000001</v>
      </c>
      <c r="K36" s="5">
        <v>1.6225969199999999</v>
      </c>
      <c r="L36" s="5">
        <v>1.8151499500000008</v>
      </c>
      <c r="M36" s="5">
        <v>2.0111255700000004</v>
      </c>
      <c r="N36" s="5">
        <v>1.7576136200000001</v>
      </c>
      <c r="O36" s="5">
        <v>1.4960719</v>
      </c>
      <c r="P36" s="5">
        <v>1.3984777400000001</v>
      </c>
      <c r="Q36" s="6">
        <v>5.5235428000000004</v>
      </c>
      <c r="R36" s="5">
        <v>5.2674894500000002</v>
      </c>
      <c r="S36" s="5">
        <v>5.4488724400000006</v>
      </c>
      <c r="T36" s="5">
        <v>4.65216326</v>
      </c>
      <c r="U36" s="6">
        <v>20.892067950000001</v>
      </c>
      <c r="Y36" s="53">
        <f>SUM(E36:N36)</f>
        <v>17.99751831</v>
      </c>
    </row>
    <row r="37" spans="2:25">
      <c r="C37" s="4" t="s">
        <v>48</v>
      </c>
      <c r="D37" s="4" t="str">
        <f>B36&amp;C37</f>
        <v>Thailand  % Local Growth</v>
      </c>
      <c r="E37" s="115">
        <v>0</v>
      </c>
      <c r="F37" s="115">
        <v>0</v>
      </c>
      <c r="G37" s="115">
        <v>0</v>
      </c>
      <c r="H37" s="115">
        <v>0</v>
      </c>
      <c r="I37" s="115">
        <v>0</v>
      </c>
      <c r="J37" s="115">
        <v>0</v>
      </c>
      <c r="K37" s="115">
        <v>0</v>
      </c>
      <c r="L37" s="115">
        <v>0</v>
      </c>
      <c r="M37" s="115">
        <v>0</v>
      </c>
      <c r="N37" s="115">
        <v>0</v>
      </c>
      <c r="O37" s="115">
        <v>0</v>
      </c>
      <c r="P37" s="115">
        <v>0</v>
      </c>
      <c r="Q37" s="116">
        <v>0.17106851950510582</v>
      </c>
      <c r="R37" s="115">
        <v>0.15279857481243947</v>
      </c>
      <c r="S37" s="115">
        <v>0.14326021743882705</v>
      </c>
      <c r="T37" s="115">
        <v>0.15570064585387283</v>
      </c>
      <c r="U37" s="116">
        <v>0.15553798083717746</v>
      </c>
    </row>
    <row r="38" spans="2:25">
      <c r="C38" s="4" t="s">
        <v>49</v>
      </c>
      <c r="D38" s="4" t="str">
        <f>+B36&amp;C38</f>
        <v>ThailandContribution Income</v>
      </c>
      <c r="E38" s="5">
        <v>0.71684144999999999</v>
      </c>
      <c r="F38" s="5">
        <v>0.84837938899999998</v>
      </c>
      <c r="G38" s="5">
        <v>1.017723945</v>
      </c>
      <c r="H38" s="5">
        <v>0.702985525</v>
      </c>
      <c r="I38" s="5">
        <v>0.70714073299999991</v>
      </c>
      <c r="J38" s="5">
        <v>0.8493323370000001</v>
      </c>
      <c r="K38" s="5">
        <v>0.6418222979999999</v>
      </c>
      <c r="L38" s="5">
        <v>0.85153103100000105</v>
      </c>
      <c r="M38" s="5">
        <v>0.85379817299999994</v>
      </c>
      <c r="N38" s="5">
        <v>0.72424467000000003</v>
      </c>
      <c r="O38" s="5">
        <v>0.49004265500000005</v>
      </c>
      <c r="P38" s="5">
        <v>0.57896558799999998</v>
      </c>
      <c r="Q38" s="6">
        <v>2.5829447840000004</v>
      </c>
      <c r="R38" s="5">
        <v>2.2594585949999999</v>
      </c>
      <c r="S38" s="5">
        <v>2.3471515020000004</v>
      </c>
      <c r="T38" s="5">
        <v>1.7932529130000001</v>
      </c>
      <c r="U38" s="6">
        <v>8.9828077940000011</v>
      </c>
      <c r="Y38" s="53">
        <f>SUM(E38:N38)</f>
        <v>7.9137995510000012</v>
      </c>
    </row>
    <row r="39" spans="2:25">
      <c r="B39" s="4" t="s">
        <v>56</v>
      </c>
      <c r="C39" s="4" t="s">
        <v>30</v>
      </c>
      <c r="D39" s="4" t="str">
        <f>B39&amp;C39</f>
        <v>VietnamNet Sales</v>
      </c>
      <c r="E39" s="5">
        <v>4.384594E-2</v>
      </c>
      <c r="F39" s="5">
        <v>2.2401499999999998E-2</v>
      </c>
      <c r="G39" s="5">
        <v>5.6706429999999995E-2</v>
      </c>
      <c r="H39" s="5">
        <v>0.13300595000000001</v>
      </c>
      <c r="I39" s="5">
        <v>0.17226698999999998</v>
      </c>
      <c r="J39" s="5">
        <v>0.1026219</v>
      </c>
      <c r="K39" s="5">
        <v>0.11682365</v>
      </c>
      <c r="L39" s="5">
        <v>0.13945313000000001</v>
      </c>
      <c r="M39" s="5">
        <v>7.876111999999999E-2</v>
      </c>
      <c r="N39" s="5">
        <v>8.2110500000000003E-2</v>
      </c>
      <c r="O39" s="5">
        <v>0.13883951000000003</v>
      </c>
      <c r="P39" s="5">
        <v>0.14477862</v>
      </c>
      <c r="Q39" s="6">
        <v>0.12295386999999999</v>
      </c>
      <c r="R39" s="5">
        <v>0.40789483999999998</v>
      </c>
      <c r="S39" s="5">
        <v>0.33503790000000006</v>
      </c>
      <c r="T39" s="5">
        <v>0.36572863</v>
      </c>
      <c r="U39" s="6">
        <v>1.23161524</v>
      </c>
      <c r="Y39" s="53">
        <f>SUM(E39:N39)</f>
        <v>0.94799711000000009</v>
      </c>
    </row>
    <row r="40" spans="2:25">
      <c r="C40" s="4" t="s">
        <v>48</v>
      </c>
      <c r="D40" s="4" t="str">
        <f>B39&amp;C40</f>
        <v>Vietnam  % Local Growth</v>
      </c>
      <c r="E40" s="115">
        <v>0</v>
      </c>
      <c r="F40" s="115">
        <v>0</v>
      </c>
      <c r="G40" s="115">
        <v>0</v>
      </c>
      <c r="H40" s="115">
        <v>0</v>
      </c>
      <c r="I40" s="115">
        <v>0</v>
      </c>
      <c r="J40" s="115">
        <v>0</v>
      </c>
      <c r="K40" s="115">
        <v>0</v>
      </c>
      <c r="L40" s="115">
        <v>0</v>
      </c>
      <c r="M40" s="115">
        <v>0</v>
      </c>
      <c r="N40" s="115">
        <v>0</v>
      </c>
      <c r="O40" s="115">
        <v>0</v>
      </c>
      <c r="P40" s="115">
        <v>0</v>
      </c>
      <c r="Q40" s="116">
        <v>0.28366267284797053</v>
      </c>
      <c r="R40" s="115">
        <v>1.3403262723551521</v>
      </c>
      <c r="S40" s="115">
        <v>0.38949143059771713</v>
      </c>
      <c r="T40" s="115">
        <v>0.31267032814509776</v>
      </c>
      <c r="U40" s="116">
        <v>0.55836641129423925</v>
      </c>
    </row>
    <row r="41" spans="2:25">
      <c r="C41" s="4" t="s">
        <v>49</v>
      </c>
      <c r="D41" s="4" t="str">
        <f>+B39&amp;C41</f>
        <v>VietnamContribution Income</v>
      </c>
      <c r="E41" s="5">
        <v>1.2627403000000001E-2</v>
      </c>
      <c r="F41" s="5">
        <v>5.2201899999999998E-4</v>
      </c>
      <c r="G41" s="5">
        <v>1.8003254999999999E-2</v>
      </c>
      <c r="H41" s="5">
        <v>5.5930703999999998E-2</v>
      </c>
      <c r="I41" s="5">
        <v>9.8500926000000003E-2</v>
      </c>
      <c r="J41" s="5">
        <v>1.1468978999999999E-2</v>
      </c>
      <c r="K41" s="5">
        <v>5.2837006999999998E-2</v>
      </c>
      <c r="L41" s="5">
        <v>5.1088437E-2</v>
      </c>
      <c r="M41" s="5">
        <v>2.5453859999999998E-2</v>
      </c>
      <c r="N41" s="5">
        <v>1.6622692999999997E-2</v>
      </c>
      <c r="O41" s="5">
        <v>6.2364463000000002E-2</v>
      </c>
      <c r="P41" s="5">
        <v>5.1846549999999998E-2</v>
      </c>
      <c r="Q41" s="6">
        <v>3.1152677E-2</v>
      </c>
      <c r="R41" s="5">
        <v>0.165900609</v>
      </c>
      <c r="S41" s="5">
        <v>0.129379304</v>
      </c>
      <c r="T41" s="5">
        <v>0.13083370599999999</v>
      </c>
      <c r="U41" s="6">
        <v>0.45726629600000002</v>
      </c>
      <c r="Y41" s="53">
        <f>SUM(E41:N41)</f>
        <v>0.34305528299999999</v>
      </c>
    </row>
    <row r="42" spans="2:25">
      <c r="B42" s="4" t="s">
        <v>10</v>
      </c>
      <c r="C42" s="4" t="s">
        <v>30</v>
      </c>
      <c r="D42" s="4" t="str">
        <f>B42&amp;C42</f>
        <v>ChinaNet Sales</v>
      </c>
      <c r="E42" s="5">
        <v>7.200929480000001</v>
      </c>
      <c r="F42" s="5">
        <v>5.2216355100000005</v>
      </c>
      <c r="G42" s="5">
        <v>8.4973806900000035</v>
      </c>
      <c r="H42" s="5">
        <v>5.6836999699999993</v>
      </c>
      <c r="I42" s="5">
        <v>6.3957435499999997</v>
      </c>
      <c r="J42" s="5">
        <v>9.6468648899999998</v>
      </c>
      <c r="K42" s="5">
        <v>3.8707770300000011</v>
      </c>
      <c r="L42" s="5">
        <v>6.5652250400000005</v>
      </c>
      <c r="M42" s="5">
        <v>10.807501689999999</v>
      </c>
      <c r="N42" s="5">
        <v>4.1845266100000007</v>
      </c>
      <c r="O42" s="5">
        <v>5.5983754900000005</v>
      </c>
      <c r="P42" s="5">
        <v>8.0185653899999991</v>
      </c>
      <c r="Q42" s="6">
        <v>20.919945680000005</v>
      </c>
      <c r="R42" s="5">
        <v>21.726308409999998</v>
      </c>
      <c r="S42" s="5">
        <v>21.243503759999999</v>
      </c>
      <c r="T42" s="5">
        <v>17.801467490000004</v>
      </c>
      <c r="U42" s="6">
        <v>81.691225340000003</v>
      </c>
      <c r="Y42" s="53">
        <f>SUM(E42:N42)</f>
        <v>68.074284460000001</v>
      </c>
    </row>
    <row r="43" spans="2:25">
      <c r="C43" s="4" t="s">
        <v>48</v>
      </c>
      <c r="D43" s="4" t="str">
        <f>B42&amp;C43</f>
        <v>China  % Local Growth</v>
      </c>
      <c r="E43" s="115">
        <v>0</v>
      </c>
      <c r="F43" s="115">
        <v>0</v>
      </c>
      <c r="G43" s="115">
        <v>0</v>
      </c>
      <c r="H43" s="115">
        <v>0</v>
      </c>
      <c r="I43" s="115">
        <v>0</v>
      </c>
      <c r="J43" s="115">
        <v>0</v>
      </c>
      <c r="K43" s="115">
        <v>0</v>
      </c>
      <c r="L43" s="115">
        <v>0</v>
      </c>
      <c r="M43" s="115">
        <v>0</v>
      </c>
      <c r="N43" s="115">
        <v>0</v>
      </c>
      <c r="O43" s="115">
        <v>0</v>
      </c>
      <c r="P43" s="115">
        <v>0</v>
      </c>
      <c r="Q43" s="116">
        <v>0.11471404590618295</v>
      </c>
      <c r="R43" s="115">
        <v>0.24172186291764511</v>
      </c>
      <c r="S43" s="115">
        <v>0.30698756193749321</v>
      </c>
      <c r="T43" s="115">
        <v>5.6029813135845541E-2</v>
      </c>
      <c r="U43" s="116">
        <v>0.17695783391954009</v>
      </c>
    </row>
    <row r="44" spans="2:25">
      <c r="C44" s="4" t="s">
        <v>49</v>
      </c>
      <c r="D44" s="4" t="str">
        <f>+B42&amp;C44</f>
        <v>ChinaContribution Income</v>
      </c>
      <c r="E44" s="5">
        <v>2.2043182199999989</v>
      </c>
      <c r="F44" s="5">
        <v>1.5757104809999989</v>
      </c>
      <c r="G44" s="5">
        <v>3.4993669900000048</v>
      </c>
      <c r="H44" s="5">
        <v>1.386824501999999</v>
      </c>
      <c r="I44" s="5">
        <v>2.1146751930000001</v>
      </c>
      <c r="J44" s="5">
        <v>4.5325632779999996</v>
      </c>
      <c r="K44" s="5">
        <v>5.7748709000000002E-2</v>
      </c>
      <c r="L44" s="5">
        <v>2.0575095640000001</v>
      </c>
      <c r="M44" s="5">
        <v>5.4305395080000007</v>
      </c>
      <c r="N44" s="5">
        <v>0.9620559179999999</v>
      </c>
      <c r="O44" s="5">
        <v>2.3564214389999996</v>
      </c>
      <c r="P44" s="5">
        <v>3.4593536820000002</v>
      </c>
      <c r="Q44" s="6">
        <v>7.2793956910000022</v>
      </c>
      <c r="R44" s="5">
        <v>8.0340629729999975</v>
      </c>
      <c r="S44" s="5">
        <v>7.545797781000001</v>
      </c>
      <c r="T44" s="5">
        <v>6.7778310389999996</v>
      </c>
      <c r="U44" s="6">
        <v>29.637087484000002</v>
      </c>
      <c r="Y44" s="53">
        <f>SUM(E44:N44)</f>
        <v>23.821312363000008</v>
      </c>
    </row>
    <row r="45" spans="2:25">
      <c r="B45" s="4" t="s">
        <v>57</v>
      </c>
      <c r="C45" s="4" t="s">
        <v>30</v>
      </c>
      <c r="D45" s="4" t="str">
        <f>B45&amp;C45</f>
        <v>Hong KongNet Sales</v>
      </c>
      <c r="E45" s="5">
        <v>0.50410778000000001</v>
      </c>
      <c r="F45" s="5">
        <v>0.48753757999999997</v>
      </c>
      <c r="G45" s="5">
        <v>0.39270999000000001</v>
      </c>
      <c r="H45" s="5">
        <v>0.40349699</v>
      </c>
      <c r="I45" s="5">
        <v>0.40647987000000002</v>
      </c>
      <c r="J45" s="5">
        <v>0.46481895000000001</v>
      </c>
      <c r="K45" s="5">
        <v>0.39523190999999996</v>
      </c>
      <c r="L45" s="5">
        <v>0.44565891000000002</v>
      </c>
      <c r="M45" s="5">
        <v>0.47764776000000003</v>
      </c>
      <c r="N45" s="5">
        <v>0.39198717</v>
      </c>
      <c r="O45" s="5">
        <v>0.43098720000000001</v>
      </c>
      <c r="P45" s="5">
        <v>0.6676214399999999</v>
      </c>
      <c r="Q45" s="6">
        <v>1.3843553500000001</v>
      </c>
      <c r="R45" s="5">
        <v>1.2747958100000001</v>
      </c>
      <c r="S45" s="5">
        <v>1.31853858</v>
      </c>
      <c r="T45" s="5">
        <v>1.4905958099999999</v>
      </c>
      <c r="U45" s="6">
        <v>5.4682855500000009</v>
      </c>
      <c r="Y45" s="53">
        <f>SUM(E45:N45)</f>
        <v>4.3696769099999999</v>
      </c>
    </row>
    <row r="46" spans="2:25">
      <c r="C46" s="4" t="s">
        <v>48</v>
      </c>
      <c r="D46" s="4" t="str">
        <f>B45&amp;C46</f>
        <v>Hong Kong  % Local Growth</v>
      </c>
      <c r="E46" s="115">
        <v>0</v>
      </c>
      <c r="F46" s="115">
        <v>0</v>
      </c>
      <c r="G46" s="115">
        <v>0</v>
      </c>
      <c r="H46" s="115">
        <v>0</v>
      </c>
      <c r="I46" s="115">
        <v>0</v>
      </c>
      <c r="J46" s="115">
        <v>0</v>
      </c>
      <c r="K46" s="115">
        <v>0</v>
      </c>
      <c r="L46" s="115">
        <v>0</v>
      </c>
      <c r="M46" s="115">
        <v>0</v>
      </c>
      <c r="N46" s="115">
        <v>0</v>
      </c>
      <c r="O46" s="115">
        <v>0</v>
      </c>
      <c r="P46" s="115">
        <v>0</v>
      </c>
      <c r="Q46" s="116">
        <v>4.3806373466166733E-2</v>
      </c>
      <c r="R46" s="115">
        <v>7.531746806320519E-2</v>
      </c>
      <c r="S46" s="115">
        <v>4.2292754254189366E-2</v>
      </c>
      <c r="T46" s="115">
        <v>0.14073695463845418</v>
      </c>
      <c r="U46" s="116">
        <v>7.569885151876618E-2</v>
      </c>
    </row>
    <row r="47" spans="2:25">
      <c r="C47" s="4" t="s">
        <v>49</v>
      </c>
      <c r="D47" s="4" t="str">
        <f>+B45&amp;C47</f>
        <v>Hong KongContribution Income</v>
      </c>
      <c r="E47" s="5">
        <v>0.21656460499999999</v>
      </c>
      <c r="F47" s="5">
        <v>0.19952921100000001</v>
      </c>
      <c r="G47" s="5">
        <v>0.193927242</v>
      </c>
      <c r="H47" s="5">
        <v>0.12254137</v>
      </c>
      <c r="I47" s="5">
        <v>0.14829704599999999</v>
      </c>
      <c r="J47" s="5">
        <v>0.19385849200000002</v>
      </c>
      <c r="K47" s="5">
        <v>0.16966530099999999</v>
      </c>
      <c r="L47" s="5">
        <v>0.187440986</v>
      </c>
      <c r="M47" s="5">
        <v>0.23498995499999997</v>
      </c>
      <c r="N47" s="5">
        <v>0.124293846</v>
      </c>
      <c r="O47" s="5">
        <v>0.18927363600000002</v>
      </c>
      <c r="P47" s="5">
        <v>0.30058966600000003</v>
      </c>
      <c r="Q47" s="6">
        <v>0.61002105800000006</v>
      </c>
      <c r="R47" s="5">
        <v>0.46469690800000002</v>
      </c>
      <c r="S47" s="5">
        <v>0.59209624199999999</v>
      </c>
      <c r="T47" s="5">
        <v>0.61415714799999999</v>
      </c>
      <c r="U47" s="6">
        <v>2.2809713560000002</v>
      </c>
      <c r="Y47" s="53">
        <f>SUM(E47:N47)</f>
        <v>1.7911080539999999</v>
      </c>
    </row>
    <row r="48" spans="2:25">
      <c r="B48" s="4" t="s">
        <v>18</v>
      </c>
      <c r="C48" s="4" t="s">
        <v>30</v>
      </c>
      <c r="D48" s="4" t="str">
        <f>B48&amp;C48</f>
        <v>TaiwanNet Sales</v>
      </c>
      <c r="E48" s="5">
        <v>1.0374246499999999</v>
      </c>
      <c r="F48" s="5">
        <v>0.78069222999999999</v>
      </c>
      <c r="G48" s="5">
        <v>1.03393661</v>
      </c>
      <c r="H48" s="5">
        <v>0.79164513999999997</v>
      </c>
      <c r="I48" s="5">
        <v>0.84328018999999999</v>
      </c>
      <c r="J48" s="5">
        <v>1.1131980100000001</v>
      </c>
      <c r="K48" s="5">
        <v>0.73306916999999994</v>
      </c>
      <c r="L48" s="5">
        <v>0.6704774200000001</v>
      </c>
      <c r="M48" s="5">
        <v>1.38177693</v>
      </c>
      <c r="N48" s="5">
        <v>0.58595839000000005</v>
      </c>
      <c r="O48" s="5">
        <v>0.80450281000000001</v>
      </c>
      <c r="P48" s="5">
        <v>1.0395362500000001</v>
      </c>
      <c r="Q48" s="6">
        <v>2.8520534900000003</v>
      </c>
      <c r="R48" s="5">
        <v>2.7481233400000002</v>
      </c>
      <c r="S48" s="5">
        <v>2.7853235199999999</v>
      </c>
      <c r="T48" s="5">
        <v>2.4299974500000001</v>
      </c>
      <c r="U48" s="6">
        <v>10.815497800000001</v>
      </c>
      <c r="Y48" s="53">
        <f>SUM(E48:N48)</f>
        <v>8.971458740000001</v>
      </c>
    </row>
    <row r="49" spans="2:25">
      <c r="C49" s="4" t="s">
        <v>48</v>
      </c>
      <c r="D49" s="4" t="str">
        <f>B48&amp;C49</f>
        <v>Taiwan  % Local Growth</v>
      </c>
      <c r="E49" s="115">
        <v>0</v>
      </c>
      <c r="F49" s="115">
        <v>0</v>
      </c>
      <c r="G49" s="115">
        <v>0</v>
      </c>
      <c r="H49" s="115">
        <v>0</v>
      </c>
      <c r="I49" s="115">
        <v>0</v>
      </c>
      <c r="J49" s="115">
        <v>0</v>
      </c>
      <c r="K49" s="115">
        <v>0</v>
      </c>
      <c r="L49" s="115">
        <v>0</v>
      </c>
      <c r="M49" s="115">
        <v>0</v>
      </c>
      <c r="N49" s="115">
        <v>0</v>
      </c>
      <c r="O49" s="115">
        <v>0</v>
      </c>
      <c r="P49" s="115">
        <v>0</v>
      </c>
      <c r="Q49" s="116">
        <v>6.9464629189434676E-2</v>
      </c>
      <c r="R49" s="115">
        <v>4.0176858941231838E-2</v>
      </c>
      <c r="S49" s="115">
        <v>0.28837357691785004</v>
      </c>
      <c r="T49" s="115">
        <v>2.8337331317586083E-2</v>
      </c>
      <c r="U49" s="116">
        <v>9.9465734597018324E-2</v>
      </c>
    </row>
    <row r="50" spans="2:25">
      <c r="C50" s="4" t="s">
        <v>49</v>
      </c>
      <c r="D50" s="4" t="str">
        <f>+B48&amp;C50</f>
        <v>TaiwanContribution Income</v>
      </c>
      <c r="E50" s="5">
        <v>0.45617487699999998</v>
      </c>
      <c r="F50" s="5">
        <v>0.26488275099999997</v>
      </c>
      <c r="G50" s="5">
        <v>0.46025076500000001</v>
      </c>
      <c r="H50" s="5">
        <v>0.28126385300000001</v>
      </c>
      <c r="I50" s="5">
        <v>0.31020197900000002</v>
      </c>
      <c r="J50" s="5">
        <v>0.51598376299999993</v>
      </c>
      <c r="K50" s="5">
        <v>0.182759386</v>
      </c>
      <c r="L50" s="5">
        <v>0.178495133</v>
      </c>
      <c r="M50" s="5">
        <v>0.72937554299999996</v>
      </c>
      <c r="N50" s="5">
        <v>9.9475884000000014E-2</v>
      </c>
      <c r="O50" s="5">
        <v>0.240650908</v>
      </c>
      <c r="P50" s="5">
        <v>0.53589116999999997</v>
      </c>
      <c r="Q50" s="6">
        <v>1.1813083930000001</v>
      </c>
      <c r="R50" s="5">
        <v>1.1074495950000001</v>
      </c>
      <c r="S50" s="5">
        <v>1.090630062</v>
      </c>
      <c r="T50" s="5">
        <v>0.87601796200000004</v>
      </c>
      <c r="U50" s="6">
        <v>4.2554060120000008</v>
      </c>
      <c r="Y50" s="53">
        <f>SUM(E50:N50)</f>
        <v>3.478863934</v>
      </c>
    </row>
    <row r="51" spans="2:25">
      <c r="B51" s="4" t="s">
        <v>15</v>
      </c>
      <c r="C51" s="4" t="s">
        <v>30</v>
      </c>
      <c r="D51" s="4" t="str">
        <f>B51&amp;C51</f>
        <v>SwedenNet Sales</v>
      </c>
      <c r="E51" s="5">
        <v>0.88113098999999995</v>
      </c>
      <c r="F51" s="5">
        <v>0.89321084999999989</v>
      </c>
      <c r="G51" s="5">
        <v>0.88251482999999997</v>
      </c>
      <c r="H51" s="5">
        <v>0.91188447999999989</v>
      </c>
      <c r="I51" s="5">
        <v>0.85698192000000006</v>
      </c>
      <c r="J51" s="5">
        <v>0.76078025999999999</v>
      </c>
      <c r="K51" s="5">
        <v>0.52843517000000007</v>
      </c>
      <c r="L51" s="5">
        <v>0.75015679000000002</v>
      </c>
      <c r="M51" s="5">
        <v>0.94410486000000005</v>
      </c>
      <c r="N51" s="5">
        <v>1.1114416999999999</v>
      </c>
      <c r="O51" s="5">
        <v>0.96071514000000002</v>
      </c>
      <c r="P51" s="5">
        <v>0.78471408999999992</v>
      </c>
      <c r="Q51" s="6">
        <v>2.6568566700000003</v>
      </c>
      <c r="R51" s="5">
        <v>2.52964666</v>
      </c>
      <c r="S51" s="5">
        <v>2.2226968199999999</v>
      </c>
      <c r="T51" s="5">
        <v>2.8568709299999995</v>
      </c>
      <c r="U51" s="6">
        <v>10.26607108</v>
      </c>
      <c r="Y51" s="53">
        <f>SUM(E51:N51)</f>
        <v>8.5206418500000005</v>
      </c>
    </row>
    <row r="52" spans="2:25">
      <c r="C52" s="4" t="s">
        <v>48</v>
      </c>
      <c r="D52" s="4" t="str">
        <f>B51&amp;C52</f>
        <v>Sweden  % Local Growth</v>
      </c>
      <c r="E52" s="115">
        <v>0</v>
      </c>
      <c r="F52" s="115">
        <v>0</v>
      </c>
      <c r="G52" s="115">
        <v>0</v>
      </c>
      <c r="H52" s="115">
        <v>0</v>
      </c>
      <c r="I52" s="115">
        <v>0</v>
      </c>
      <c r="J52" s="115">
        <v>0</v>
      </c>
      <c r="K52" s="115">
        <v>0</v>
      </c>
      <c r="L52" s="115">
        <v>0</v>
      </c>
      <c r="M52" s="115">
        <v>0</v>
      </c>
      <c r="N52" s="115">
        <v>0</v>
      </c>
      <c r="O52" s="115">
        <v>0</v>
      </c>
      <c r="P52" s="115">
        <v>0</v>
      </c>
      <c r="Q52" s="116">
        <v>8.9949060298919289E-2</v>
      </c>
      <c r="R52" s="115">
        <v>9.2906231234324899E-2</v>
      </c>
      <c r="S52" s="115">
        <v>0.17998813870814842</v>
      </c>
      <c r="T52" s="115">
        <v>0.12404146427969512</v>
      </c>
      <c r="U52" s="116">
        <v>0.11890028921145862</v>
      </c>
    </row>
    <row r="53" spans="2:25">
      <c r="C53" s="4" t="s">
        <v>49</v>
      </c>
      <c r="D53" s="4" t="str">
        <f>+B51&amp;C53</f>
        <v>SwedenContribution Income</v>
      </c>
      <c r="E53" s="5">
        <v>0.21601293200000002</v>
      </c>
      <c r="F53" s="5">
        <v>0.18708966800000001</v>
      </c>
      <c r="G53" s="5">
        <v>0.19379590999999999</v>
      </c>
      <c r="H53" s="5">
        <v>0.22004501000000001</v>
      </c>
      <c r="I53" s="5">
        <v>0.22657777999999998</v>
      </c>
      <c r="J53" s="5">
        <v>0.12377336</v>
      </c>
      <c r="K53" s="5">
        <v>1.4429620000000002E-2</v>
      </c>
      <c r="L53" s="5">
        <v>0.21301851999999999</v>
      </c>
      <c r="M53" s="5">
        <v>0.21817676999999996</v>
      </c>
      <c r="N53" s="5">
        <v>0.26767559999999996</v>
      </c>
      <c r="O53" s="5">
        <v>0.21120395000000003</v>
      </c>
      <c r="P53" s="5">
        <v>0.12421795000000001</v>
      </c>
      <c r="Q53" s="6">
        <v>0.59689850999999994</v>
      </c>
      <c r="R53" s="5">
        <v>0.57039614999999999</v>
      </c>
      <c r="S53" s="5">
        <v>0.44562490999999999</v>
      </c>
      <c r="T53" s="5">
        <v>0.60309749999999995</v>
      </c>
      <c r="U53" s="6">
        <v>2.2160170699999999</v>
      </c>
      <c r="Y53" s="53">
        <f>SUM(E53:N53)</f>
        <v>1.8805951699999999</v>
      </c>
    </row>
    <row r="54" spans="2:25">
      <c r="B54" s="4" t="s">
        <v>58</v>
      </c>
      <c r="C54" s="4" t="s">
        <v>30</v>
      </c>
      <c r="D54" s="4" t="str">
        <f>B54&amp;C54</f>
        <v>FinlandNet Sales</v>
      </c>
      <c r="E54" s="5">
        <v>0.64392524000000007</v>
      </c>
      <c r="F54" s="5">
        <v>0.48623265000000004</v>
      </c>
      <c r="G54" s="5">
        <v>0.47669859000000003</v>
      </c>
      <c r="H54" s="5">
        <v>0.54950016000000002</v>
      </c>
      <c r="I54" s="5">
        <v>0.56679985999999993</v>
      </c>
      <c r="J54" s="5">
        <v>0.47838360999999996</v>
      </c>
      <c r="K54" s="5">
        <v>0.3506784</v>
      </c>
      <c r="L54" s="5">
        <v>0.43397063000000002</v>
      </c>
      <c r="M54" s="5">
        <v>0.49050051</v>
      </c>
      <c r="N54" s="5">
        <v>0.56995795999999999</v>
      </c>
      <c r="O54" s="5">
        <v>0.53802380000000005</v>
      </c>
      <c r="P54" s="5">
        <v>0.48537465999999996</v>
      </c>
      <c r="Q54" s="6">
        <v>1.6068564799999998</v>
      </c>
      <c r="R54" s="5">
        <v>1.59468363</v>
      </c>
      <c r="S54" s="5">
        <v>1.2751495400000001</v>
      </c>
      <c r="T54" s="5">
        <v>1.5933564200000001</v>
      </c>
      <c r="U54" s="6">
        <v>6.0700460700000001</v>
      </c>
      <c r="Y54" s="53">
        <f>SUM(E54:N54)</f>
        <v>5.04664761</v>
      </c>
    </row>
    <row r="55" spans="2:25">
      <c r="C55" s="4" t="s">
        <v>48</v>
      </c>
      <c r="D55" s="4" t="str">
        <f>B54&amp;C55</f>
        <v>Finland  % Local Growth</v>
      </c>
      <c r="E55" s="115">
        <v>0</v>
      </c>
      <c r="F55" s="115">
        <v>0</v>
      </c>
      <c r="G55" s="115">
        <v>0</v>
      </c>
      <c r="H55" s="115">
        <v>0</v>
      </c>
      <c r="I55" s="115">
        <v>0</v>
      </c>
      <c r="J55" s="115">
        <v>0</v>
      </c>
      <c r="K55" s="115">
        <v>0</v>
      </c>
      <c r="L55" s="115">
        <v>0</v>
      </c>
      <c r="M55" s="115">
        <v>0</v>
      </c>
      <c r="N55" s="115">
        <v>0</v>
      </c>
      <c r="O55" s="115">
        <v>0</v>
      </c>
      <c r="P55" s="115">
        <v>0</v>
      </c>
      <c r="Q55" s="116">
        <v>-5.129755566224501E-2</v>
      </c>
      <c r="R55" s="115">
        <v>0.1215353826623749</v>
      </c>
      <c r="S55" s="115">
        <v>-1.4460732681952505E-2</v>
      </c>
      <c r="T55" s="115">
        <v>4.6810850095035113E-2</v>
      </c>
      <c r="U55" s="116">
        <v>2.2821729136938189E-2</v>
      </c>
    </row>
    <row r="56" spans="2:25">
      <c r="C56" s="4" t="s">
        <v>49</v>
      </c>
      <c r="D56" s="4" t="str">
        <f>+B54&amp;C56</f>
        <v>FinlandContribution Income</v>
      </c>
      <c r="E56" s="5">
        <v>0.20210925700000001</v>
      </c>
      <c r="F56" s="5">
        <v>0.11341620299999999</v>
      </c>
      <c r="G56" s="5">
        <v>9.9478320000000009E-2</v>
      </c>
      <c r="H56" s="5">
        <v>0.13726886999999999</v>
      </c>
      <c r="I56" s="5">
        <v>0.16343946000000001</v>
      </c>
      <c r="J56" s="5">
        <v>7.3829880000000001E-2</v>
      </c>
      <c r="K56" s="5">
        <v>2.5140509999999998E-2</v>
      </c>
      <c r="L56" s="5">
        <v>7.1602949999999999E-2</v>
      </c>
      <c r="M56" s="5">
        <v>6.7867100000000014E-2</v>
      </c>
      <c r="N56" s="5">
        <v>9.136952000000001E-2</v>
      </c>
      <c r="O56" s="5">
        <v>6.3363390000000006E-2</v>
      </c>
      <c r="P56" s="5">
        <v>1.5046299999999999E-2</v>
      </c>
      <c r="Q56" s="6">
        <v>0.41500377999999999</v>
      </c>
      <c r="R56" s="5">
        <v>0.37453820999999998</v>
      </c>
      <c r="S56" s="5">
        <v>0.16461056000000002</v>
      </c>
      <c r="T56" s="5">
        <v>0.16977921000000001</v>
      </c>
      <c r="U56" s="6">
        <v>1.1239317599999998</v>
      </c>
      <c r="Y56" s="53">
        <f>SUM(E56:N56)</f>
        <v>1.0455220699999999</v>
      </c>
    </row>
    <row r="57" spans="2:25">
      <c r="B57" s="4" t="s">
        <v>59</v>
      </c>
      <c r="C57" s="4" t="s">
        <v>30</v>
      </c>
      <c r="D57" s="4" t="str">
        <f>B57&amp;C57</f>
        <v>DenmarkNet Sales</v>
      </c>
      <c r="E57" s="5">
        <v>0.79655056999999996</v>
      </c>
      <c r="F57" s="5">
        <v>0.63081653000000004</v>
      </c>
      <c r="G57" s="5">
        <v>0.70863063000000004</v>
      </c>
      <c r="H57" s="5">
        <v>0.65770963000000005</v>
      </c>
      <c r="I57" s="5">
        <v>0.68500970999999988</v>
      </c>
      <c r="J57" s="5">
        <v>0.68428343000000003</v>
      </c>
      <c r="K57" s="5">
        <v>0.55500858999999991</v>
      </c>
      <c r="L57" s="5">
        <v>0.60384076000000009</v>
      </c>
      <c r="M57" s="5">
        <v>0.78588444999999996</v>
      </c>
      <c r="N57" s="5">
        <v>0.82502778999999993</v>
      </c>
      <c r="O57" s="5">
        <v>0.78453824999999999</v>
      </c>
      <c r="P57" s="5">
        <v>0.67581133999999998</v>
      </c>
      <c r="Q57" s="6">
        <v>2.1359977300000001</v>
      </c>
      <c r="R57" s="5">
        <v>2.0270027700000002</v>
      </c>
      <c r="S57" s="5">
        <v>1.9447338000000001</v>
      </c>
      <c r="T57" s="5">
        <v>2.2853773799999999</v>
      </c>
      <c r="U57" s="6">
        <v>8.3931116800000005</v>
      </c>
      <c r="Y57" s="53">
        <f>SUM(E57:N57)</f>
        <v>6.9327620899999998</v>
      </c>
    </row>
    <row r="58" spans="2:25">
      <c r="C58" s="4" t="s">
        <v>48</v>
      </c>
      <c r="D58" s="4" t="str">
        <f>B57&amp;C58</f>
        <v>Denmark  % Local Growth</v>
      </c>
      <c r="E58" s="115">
        <v>0</v>
      </c>
      <c r="F58" s="115">
        <v>0</v>
      </c>
      <c r="G58" s="115">
        <v>0</v>
      </c>
      <c r="H58" s="115">
        <v>0</v>
      </c>
      <c r="I58" s="115">
        <v>0</v>
      </c>
      <c r="J58" s="115">
        <v>0</v>
      </c>
      <c r="K58" s="115">
        <v>0</v>
      </c>
      <c r="L58" s="115">
        <v>0</v>
      </c>
      <c r="M58" s="115">
        <v>0</v>
      </c>
      <c r="N58" s="115">
        <v>0</v>
      </c>
      <c r="O58" s="115">
        <v>0</v>
      </c>
      <c r="P58" s="115">
        <v>0</v>
      </c>
      <c r="Q58" s="116">
        <v>0.14269727201831256</v>
      </c>
      <c r="R58" s="115">
        <v>0.17793885799317524</v>
      </c>
      <c r="S58" s="115">
        <v>6.2996164873331539E-2</v>
      </c>
      <c r="T58" s="115">
        <v>7.6209407568549936E-2</v>
      </c>
      <c r="U58" s="116">
        <v>0.11367404310797377</v>
      </c>
    </row>
    <row r="59" spans="2:25">
      <c r="C59" s="4" t="s">
        <v>49</v>
      </c>
      <c r="D59" s="4" t="str">
        <f>+B57&amp;C59</f>
        <v>DenmarkContribution Income</v>
      </c>
      <c r="E59" s="5">
        <v>0.12301127199999999</v>
      </c>
      <c r="F59" s="5">
        <v>3.3662918E-2</v>
      </c>
      <c r="G59" s="5">
        <v>4.589493E-2</v>
      </c>
      <c r="H59" s="5">
        <v>5.1554580000000003E-2</v>
      </c>
      <c r="I59" s="5">
        <v>8.9770559999999999E-2</v>
      </c>
      <c r="J59" s="5">
        <v>5.0634829999999999E-2</v>
      </c>
      <c r="K59" s="5">
        <v>1.8613490000000003E-2</v>
      </c>
      <c r="L59" s="5">
        <v>3.6919059999999997E-2</v>
      </c>
      <c r="M59" s="5">
        <v>0.14066675000000001</v>
      </c>
      <c r="N59" s="5">
        <v>0.161658</v>
      </c>
      <c r="O59" s="5">
        <v>6.4347539999999995E-2</v>
      </c>
      <c r="P59" s="5">
        <v>5.7826209999999996E-2</v>
      </c>
      <c r="Q59" s="6">
        <v>0.20256911999999999</v>
      </c>
      <c r="R59" s="5">
        <v>0.19195997000000001</v>
      </c>
      <c r="S59" s="5">
        <v>0.19619929999999999</v>
      </c>
      <c r="T59" s="5">
        <v>0.28383174999999999</v>
      </c>
      <c r="U59" s="6">
        <v>0.87456014000000004</v>
      </c>
      <c r="Y59" s="53">
        <f>SUM(E59:N59)</f>
        <v>0.75238638999999996</v>
      </c>
    </row>
    <row r="60" spans="2:25">
      <c r="B60" s="4" t="s">
        <v>60</v>
      </c>
      <c r="C60" s="4" t="s">
        <v>30</v>
      </c>
      <c r="D60" s="4" t="str">
        <f>B60&amp;C60</f>
        <v>NorwayNet Sales</v>
      </c>
      <c r="E60" s="5">
        <v>0.80543482</v>
      </c>
      <c r="F60" s="5">
        <v>0.58175584999999996</v>
      </c>
      <c r="G60" s="5">
        <v>0.74660901000000002</v>
      </c>
      <c r="H60" s="5">
        <v>0.61342893999999992</v>
      </c>
      <c r="I60" s="5">
        <v>0.58559273000000001</v>
      </c>
      <c r="J60" s="5">
        <v>0.74271681999999994</v>
      </c>
      <c r="K60" s="5">
        <v>0.49861659999999997</v>
      </c>
      <c r="L60" s="5">
        <v>0.44217205000000004</v>
      </c>
      <c r="M60" s="5">
        <v>0.67700934999999995</v>
      </c>
      <c r="N60" s="5">
        <v>0.72768007999999995</v>
      </c>
      <c r="O60" s="5">
        <v>0.73364341</v>
      </c>
      <c r="P60" s="5">
        <v>0.62026302</v>
      </c>
      <c r="Q60" s="6">
        <v>2.1337996800000001</v>
      </c>
      <c r="R60" s="5">
        <v>1.9417384899999997</v>
      </c>
      <c r="S60" s="5">
        <v>1.6177979999999998</v>
      </c>
      <c r="T60" s="5">
        <v>2.0815865100000002</v>
      </c>
      <c r="U60" s="6">
        <v>7.7749226799999995</v>
      </c>
      <c r="Y60" s="53">
        <f>SUM(E60:N60)</f>
        <v>6.4210162499999992</v>
      </c>
    </row>
    <row r="61" spans="2:25">
      <c r="C61" s="4" t="s">
        <v>48</v>
      </c>
      <c r="D61" s="4" t="str">
        <f>B60&amp;C61</f>
        <v>Norway  % Local Growth</v>
      </c>
      <c r="E61" s="115">
        <v>0</v>
      </c>
      <c r="F61" s="115">
        <v>0</v>
      </c>
      <c r="G61" s="115">
        <v>0</v>
      </c>
      <c r="H61" s="115">
        <v>0</v>
      </c>
      <c r="I61" s="115">
        <v>0</v>
      </c>
      <c r="J61" s="115">
        <v>0</v>
      </c>
      <c r="K61" s="115">
        <v>0</v>
      </c>
      <c r="L61" s="115">
        <v>0</v>
      </c>
      <c r="M61" s="115">
        <v>0</v>
      </c>
      <c r="N61" s="115">
        <v>0</v>
      </c>
      <c r="O61" s="115">
        <v>0</v>
      </c>
      <c r="P61" s="115">
        <v>0</v>
      </c>
      <c r="Q61" s="116">
        <v>-9.4564187218413934E-3</v>
      </c>
      <c r="R61" s="115">
        <v>-2.2205943696567483E-2</v>
      </c>
      <c r="S61" s="115">
        <v>-5.2379458517926789E-2</v>
      </c>
      <c r="T61" s="115">
        <v>6.3217187798466523E-2</v>
      </c>
      <c r="U61" s="116">
        <v>-3.0496965496261547E-3</v>
      </c>
    </row>
    <row r="62" spans="2:25">
      <c r="C62" s="4" t="s">
        <v>49</v>
      </c>
      <c r="D62" s="4" t="str">
        <f>+B60&amp;C62</f>
        <v>NorwayContribution Income</v>
      </c>
      <c r="E62" s="5">
        <v>2.6915101E-2</v>
      </c>
      <c r="F62" s="5">
        <v>-4.4615410000000003E-3</v>
      </c>
      <c r="G62" s="5">
        <v>-1.6530450000000002E-2</v>
      </c>
      <c r="H62" s="5">
        <v>8.9180400000000021E-3</v>
      </c>
      <c r="I62" s="5">
        <v>-5.4416319999999997E-2</v>
      </c>
      <c r="J62" s="5">
        <v>6.147176E-2</v>
      </c>
      <c r="K62" s="5">
        <v>-7.4677619999999986E-2</v>
      </c>
      <c r="L62" s="5">
        <v>-2.54828E-2</v>
      </c>
      <c r="M62" s="5">
        <v>-2.223201E-2</v>
      </c>
      <c r="N62" s="5">
        <v>-1.7450800000000002E-2</v>
      </c>
      <c r="O62" s="5">
        <v>-2.3689520000000002E-2</v>
      </c>
      <c r="P62" s="5">
        <v>-3.491789E-2</v>
      </c>
      <c r="Q62" s="6">
        <v>5.9231099999999979E-3</v>
      </c>
      <c r="R62" s="5">
        <v>1.5973480000000009E-2</v>
      </c>
      <c r="S62" s="5">
        <v>-0.12239243</v>
      </c>
      <c r="T62" s="5">
        <v>-7.6058210000000001E-2</v>
      </c>
      <c r="U62" s="6">
        <v>-0.17655404999999999</v>
      </c>
      <c r="Y62" s="53">
        <f>SUM(E62:N62)</f>
        <v>-0.11794663999999998</v>
      </c>
    </row>
    <row r="63" spans="2:25">
      <c r="B63" s="4" t="s">
        <v>21</v>
      </c>
      <c r="C63" s="4" t="s">
        <v>30</v>
      </c>
      <c r="D63" s="4" t="str">
        <f>B63&amp;C63</f>
        <v>AustriaNet Sales</v>
      </c>
      <c r="E63" s="5">
        <v>0.97639151000000002</v>
      </c>
      <c r="F63" s="5">
        <v>0.93261219999999989</v>
      </c>
      <c r="G63" s="5">
        <v>1.1382377400000001</v>
      </c>
      <c r="H63" s="5">
        <v>0.91424146999999989</v>
      </c>
      <c r="I63" s="5">
        <v>0.8436051</v>
      </c>
      <c r="J63" s="5">
        <v>0.80250356999999994</v>
      </c>
      <c r="K63" s="5">
        <v>0.86935029000000008</v>
      </c>
      <c r="L63" s="5">
        <v>0.81964232999999986</v>
      </c>
      <c r="M63" s="5">
        <v>0.92643836999999996</v>
      </c>
      <c r="N63" s="5">
        <v>0.98251105999999999</v>
      </c>
      <c r="O63" s="5">
        <v>0.97178925999999999</v>
      </c>
      <c r="P63" s="5">
        <v>0.98911320999999996</v>
      </c>
      <c r="Q63" s="6">
        <v>3.04724145</v>
      </c>
      <c r="R63" s="5">
        <v>2.5603501400000002</v>
      </c>
      <c r="S63" s="5">
        <v>2.6154309899999997</v>
      </c>
      <c r="T63" s="5">
        <v>2.9434135299999999</v>
      </c>
      <c r="U63" s="6">
        <v>11.166436110000001</v>
      </c>
      <c r="Y63" s="53">
        <f>SUM(E63:N63)</f>
        <v>9.2055336399999987</v>
      </c>
    </row>
    <row r="64" spans="2:25">
      <c r="C64" s="4" t="s">
        <v>48</v>
      </c>
      <c r="D64" s="4" t="str">
        <f>B63&amp;C64</f>
        <v>Austria  % Local Growth</v>
      </c>
      <c r="E64" s="115">
        <v>0</v>
      </c>
      <c r="F64" s="115">
        <v>0</v>
      </c>
      <c r="G64" s="115">
        <v>0</v>
      </c>
      <c r="H64" s="115">
        <v>0</v>
      </c>
      <c r="I64" s="115">
        <v>0</v>
      </c>
      <c r="J64" s="115">
        <v>0</v>
      </c>
      <c r="K64" s="115">
        <v>0</v>
      </c>
      <c r="L64" s="115">
        <v>0</v>
      </c>
      <c r="M64" s="115">
        <v>0</v>
      </c>
      <c r="N64" s="115">
        <v>0</v>
      </c>
      <c r="O64" s="115">
        <v>0</v>
      </c>
      <c r="P64" s="115">
        <v>0</v>
      </c>
      <c r="Q64" s="116">
        <v>7.6172028039923109E-2</v>
      </c>
      <c r="R64" s="115">
        <v>-2.4283498919085343E-2</v>
      </c>
      <c r="S64" s="115">
        <v>-1.7220592327935859E-2</v>
      </c>
      <c r="T64" s="115">
        <v>-2.8231929708488041E-4</v>
      </c>
      <c r="U64" s="116">
        <v>1.0444596897896855E-2</v>
      </c>
    </row>
    <row r="65" spans="2:25">
      <c r="C65" s="4" t="s">
        <v>49</v>
      </c>
      <c r="D65" s="4" t="str">
        <f>+B63&amp;C65</f>
        <v>AustriaContribution Income</v>
      </c>
      <c r="E65" s="5">
        <v>0.20212809099999998</v>
      </c>
      <c r="F65" s="5">
        <v>0.20096503899999998</v>
      </c>
      <c r="G65" s="5">
        <v>0.28547802</v>
      </c>
      <c r="H65" s="5">
        <v>0.13829064000000002</v>
      </c>
      <c r="I65" s="5">
        <v>8.444612E-2</v>
      </c>
      <c r="J65" s="5">
        <v>0.15820967000000002</v>
      </c>
      <c r="K65" s="5">
        <v>0.14058408999999999</v>
      </c>
      <c r="L65" s="5">
        <v>0.11478983</v>
      </c>
      <c r="M65" s="5">
        <v>0.19023042000000001</v>
      </c>
      <c r="N65" s="5">
        <v>0.19440581000000001</v>
      </c>
      <c r="O65" s="5">
        <v>0.15956745999999999</v>
      </c>
      <c r="P65" s="5">
        <v>0.26885707999999997</v>
      </c>
      <c r="Q65" s="6">
        <v>0.68857115000000002</v>
      </c>
      <c r="R65" s="5">
        <v>0.38094643</v>
      </c>
      <c r="S65" s="5">
        <v>0.44560433999999999</v>
      </c>
      <c r="T65" s="5">
        <v>0.62283034999999998</v>
      </c>
      <c r="U65" s="6">
        <v>2.13795227</v>
      </c>
      <c r="Y65" s="53">
        <f>SUM(E65:N65)</f>
        <v>1.70952773</v>
      </c>
    </row>
    <row r="66" spans="2:25">
      <c r="B66" s="4" t="s">
        <v>14</v>
      </c>
      <c r="C66" s="4" t="s">
        <v>30</v>
      </c>
      <c r="D66" s="4" t="str">
        <f>B66&amp;C66</f>
        <v>SwitzZurichNet Sales</v>
      </c>
      <c r="E66" s="5">
        <v>1.3553491899999999</v>
      </c>
      <c r="F66" s="5">
        <v>1.2384685099999999</v>
      </c>
      <c r="G66" s="5">
        <v>1.3430232200000001</v>
      </c>
      <c r="H66" s="5">
        <v>1.23240748</v>
      </c>
      <c r="I66" s="5">
        <v>1.3207208400000001</v>
      </c>
      <c r="J66" s="5">
        <v>1.33362051</v>
      </c>
      <c r="K66" s="5">
        <v>1.38423125</v>
      </c>
      <c r="L66" s="5">
        <v>1.1451178500000001</v>
      </c>
      <c r="M66" s="5">
        <v>1.43182484</v>
      </c>
      <c r="N66" s="5">
        <v>1.5011183299999999</v>
      </c>
      <c r="O66" s="5">
        <v>1.46706673</v>
      </c>
      <c r="P66" s="5">
        <v>1.5020935799999999</v>
      </c>
      <c r="Q66" s="6">
        <v>3.9368409199999999</v>
      </c>
      <c r="R66" s="5">
        <v>3.8867488300000006</v>
      </c>
      <c r="S66" s="5">
        <v>3.9611739400000006</v>
      </c>
      <c r="T66" s="5">
        <v>4.4702786399999992</v>
      </c>
      <c r="U66" s="6">
        <v>16.255042330000002</v>
      </c>
      <c r="Y66" s="53">
        <f>SUM(E66:N66)</f>
        <v>13.285882019999999</v>
      </c>
    </row>
    <row r="67" spans="2:25">
      <c r="C67" s="4" t="s">
        <v>48</v>
      </c>
      <c r="D67" s="4" t="str">
        <f>B66&amp;C67</f>
        <v>SwitzZurich  % Local Growth</v>
      </c>
      <c r="E67" s="115">
        <v>0</v>
      </c>
      <c r="F67" s="115">
        <v>0</v>
      </c>
      <c r="G67" s="115">
        <v>0</v>
      </c>
      <c r="H67" s="115">
        <v>0</v>
      </c>
      <c r="I67" s="115">
        <v>0</v>
      </c>
      <c r="J67" s="115">
        <v>0</v>
      </c>
      <c r="K67" s="115">
        <v>0</v>
      </c>
      <c r="L67" s="115">
        <v>0</v>
      </c>
      <c r="M67" s="115">
        <v>0</v>
      </c>
      <c r="N67" s="115">
        <v>0</v>
      </c>
      <c r="O67" s="115">
        <v>0</v>
      </c>
      <c r="P67" s="115">
        <v>0</v>
      </c>
      <c r="Q67" s="116">
        <v>-1.3222715824107195E-2</v>
      </c>
      <c r="R67" s="115">
        <v>3.5302768454874553E-2</v>
      </c>
      <c r="S67" s="115">
        <v>7.0167448225854023E-2</v>
      </c>
      <c r="T67" s="115">
        <v>7.1672892452815662E-2</v>
      </c>
      <c r="U67" s="116">
        <v>3.9961725125895846E-2</v>
      </c>
    </row>
    <row r="68" spans="2:25">
      <c r="C68" s="4" t="s">
        <v>49</v>
      </c>
      <c r="D68" s="4" t="str">
        <f>+B66&amp;C68</f>
        <v>SwitzZurichContribution Income</v>
      </c>
      <c r="E68" s="5">
        <v>0.35836846500000002</v>
      </c>
      <c r="F68" s="5">
        <v>0.24150266500000001</v>
      </c>
      <c r="G68" s="5">
        <v>0.32930423999999997</v>
      </c>
      <c r="H68" s="5">
        <v>0.24945167000000001</v>
      </c>
      <c r="I68" s="5">
        <v>0.25016356000000001</v>
      </c>
      <c r="J68" s="5">
        <v>0.22375465999999999</v>
      </c>
      <c r="K68" s="5">
        <v>0.39828091999999998</v>
      </c>
      <c r="L68" s="5">
        <v>0.12076764999999999</v>
      </c>
      <c r="M68" s="5">
        <v>0.24600948</v>
      </c>
      <c r="N68" s="5">
        <v>0.37414425000000001</v>
      </c>
      <c r="O68" s="5">
        <v>0.31885659000000005</v>
      </c>
      <c r="P68" s="5">
        <v>0.22737339000000001</v>
      </c>
      <c r="Q68" s="6">
        <v>0.92917536999999994</v>
      </c>
      <c r="R68" s="5">
        <v>0.72336988999999996</v>
      </c>
      <c r="S68" s="5">
        <v>0.76505804999999982</v>
      </c>
      <c r="T68" s="5">
        <v>0.92037422999999996</v>
      </c>
      <c r="U68" s="6">
        <v>3.3379775399999994</v>
      </c>
      <c r="Y68" s="53">
        <f>SUM(E68:N68)</f>
        <v>2.7917475600000001</v>
      </c>
    </row>
    <row r="69" spans="2:25">
      <c r="B69" s="4" t="s">
        <v>61</v>
      </c>
      <c r="C69" s="4" t="s">
        <v>30</v>
      </c>
      <c r="D69" s="4" t="str">
        <f>B69&amp;C69</f>
        <v>PortugalNet Sales</v>
      </c>
      <c r="E69" s="5">
        <v>0.36372192999999997</v>
      </c>
      <c r="F69" s="5">
        <v>0.35014020000000001</v>
      </c>
      <c r="G69" s="5">
        <v>0.26896557999999998</v>
      </c>
      <c r="H69" s="5">
        <v>0.39792761999999998</v>
      </c>
      <c r="I69" s="5">
        <v>0.29726357000000003</v>
      </c>
      <c r="J69" s="5">
        <v>0.28652996000000003</v>
      </c>
      <c r="K69" s="5">
        <v>0.29725574999999999</v>
      </c>
      <c r="L69" s="5">
        <v>0.22420387999999999</v>
      </c>
      <c r="M69" s="5">
        <v>0.21074898000000003</v>
      </c>
      <c r="N69" s="5">
        <v>0.33578265000000007</v>
      </c>
      <c r="O69" s="5">
        <v>0.27644037999999999</v>
      </c>
      <c r="P69" s="5">
        <v>0.21755152999999999</v>
      </c>
      <c r="Q69" s="6">
        <v>0.98282771000000002</v>
      </c>
      <c r="R69" s="5">
        <v>0.98172115000000004</v>
      </c>
      <c r="S69" s="5">
        <v>0.73220860999999993</v>
      </c>
      <c r="T69" s="5">
        <v>0.82977456000000005</v>
      </c>
      <c r="U69" s="6">
        <v>3.5265320300000003</v>
      </c>
      <c r="Y69" s="53">
        <f>SUM(E69:N69)</f>
        <v>3.0325401200000002</v>
      </c>
    </row>
    <row r="70" spans="2:25">
      <c r="C70" s="4" t="s">
        <v>48</v>
      </c>
      <c r="D70" s="4" t="str">
        <f>B69&amp;C70</f>
        <v>Portugal  % Local Growth</v>
      </c>
      <c r="E70" s="115">
        <v>0</v>
      </c>
      <c r="F70" s="115">
        <v>0</v>
      </c>
      <c r="G70" s="115">
        <v>0</v>
      </c>
      <c r="H70" s="115">
        <v>0</v>
      </c>
      <c r="I70" s="115">
        <v>0</v>
      </c>
      <c r="J70" s="115">
        <v>0</v>
      </c>
      <c r="K70" s="115">
        <v>0</v>
      </c>
      <c r="L70" s="115">
        <v>0</v>
      </c>
      <c r="M70" s="115">
        <v>0</v>
      </c>
      <c r="N70" s="115">
        <v>0</v>
      </c>
      <c r="O70" s="115">
        <v>0</v>
      </c>
      <c r="P70" s="115">
        <v>0</v>
      </c>
      <c r="Q70" s="116">
        <v>-0.13064276733525654</v>
      </c>
      <c r="R70" s="115">
        <v>-7.3646107519445253E-2</v>
      </c>
      <c r="S70" s="115">
        <v>-0.21646422631402001</v>
      </c>
      <c r="T70" s="115">
        <v>-0.21976600123581835</v>
      </c>
      <c r="U70" s="116">
        <v>-0.15675266242267541</v>
      </c>
    </row>
    <row r="71" spans="2:25">
      <c r="C71" s="4" t="s">
        <v>49</v>
      </c>
      <c r="D71" s="4" t="str">
        <f>+B69&amp;C71</f>
        <v>PortugalContribution Income</v>
      </c>
      <c r="E71" s="5">
        <v>6.7807922000000007E-2</v>
      </c>
      <c r="F71" s="5">
        <v>5.7257058E-2</v>
      </c>
      <c r="G71" s="5">
        <v>3.2262140000000002E-2</v>
      </c>
      <c r="H71" s="5">
        <v>0.12316170999999999</v>
      </c>
      <c r="I71" s="5">
        <v>4.2169050000000007E-2</v>
      </c>
      <c r="J71" s="5">
        <v>3.7805199999999997E-2</v>
      </c>
      <c r="K71" s="5">
        <v>3.7328710000000001E-2</v>
      </c>
      <c r="L71" s="5">
        <v>9.2180400000000003E-3</v>
      </c>
      <c r="M71" s="5">
        <v>-5.6010499999999998E-3</v>
      </c>
      <c r="N71" s="5">
        <v>5.9163880000000002E-2</v>
      </c>
      <c r="O71" s="5">
        <v>3.4316429999999995E-2</v>
      </c>
      <c r="P71" s="5">
        <v>-7.4326999999999998E-4</v>
      </c>
      <c r="Q71" s="6">
        <v>0.15732712000000001</v>
      </c>
      <c r="R71" s="5">
        <v>0.20313596</v>
      </c>
      <c r="S71" s="5">
        <v>4.0945700000000002E-2</v>
      </c>
      <c r="T71" s="5">
        <v>9.2737040000000007E-2</v>
      </c>
      <c r="U71" s="6">
        <v>0.49414581999999996</v>
      </c>
      <c r="Y71" s="53">
        <f>SUM(E71:N71)</f>
        <v>0.46057265999999991</v>
      </c>
    </row>
    <row r="72" spans="2:25">
      <c r="B72" s="4" t="s">
        <v>22</v>
      </c>
      <c r="C72" s="4" t="s">
        <v>30</v>
      </c>
      <c r="D72" s="4" t="str">
        <f>B72&amp;C72</f>
        <v>SpainNet Sales</v>
      </c>
      <c r="E72" s="5">
        <v>2.6680611700000001</v>
      </c>
      <c r="F72" s="5">
        <v>2.5321949799999999</v>
      </c>
      <c r="G72" s="5">
        <v>2.4787039200000001</v>
      </c>
      <c r="H72" s="5">
        <v>2.5780402999999996</v>
      </c>
      <c r="I72" s="5">
        <v>2.8316141299999997</v>
      </c>
      <c r="J72" s="5">
        <v>2.35371708</v>
      </c>
      <c r="K72" s="5">
        <v>2.7036153700000001</v>
      </c>
      <c r="L72" s="5">
        <v>1.49925895</v>
      </c>
      <c r="M72" s="5">
        <v>2.3369843399999999</v>
      </c>
      <c r="N72" s="5">
        <v>2.7205922900000008</v>
      </c>
      <c r="O72" s="5">
        <v>2.4363712400000015</v>
      </c>
      <c r="P72" s="5">
        <v>2.6343362599999995</v>
      </c>
      <c r="Q72" s="6">
        <v>7.6789600699999996</v>
      </c>
      <c r="R72" s="5">
        <v>7.7633715099999989</v>
      </c>
      <c r="S72" s="5">
        <v>6.5398586600000002</v>
      </c>
      <c r="T72" s="5">
        <v>7.7912997900000027</v>
      </c>
      <c r="U72" s="6">
        <v>29.773490030000001</v>
      </c>
      <c r="Y72" s="53">
        <f>SUM(E72:N72)</f>
        <v>24.702782530000007</v>
      </c>
    </row>
    <row r="73" spans="2:25">
      <c r="C73" s="4" t="s">
        <v>48</v>
      </c>
      <c r="D73" s="4" t="str">
        <f>B72&amp;C73</f>
        <v>Spain  % Local Growth</v>
      </c>
      <c r="E73" s="115">
        <v>0</v>
      </c>
      <c r="F73" s="115">
        <v>0</v>
      </c>
      <c r="G73" s="115">
        <v>0</v>
      </c>
      <c r="H73" s="115">
        <v>0</v>
      </c>
      <c r="I73" s="115">
        <v>0</v>
      </c>
      <c r="J73" s="115">
        <v>0</v>
      </c>
      <c r="K73" s="115">
        <v>0</v>
      </c>
      <c r="L73" s="115">
        <v>0</v>
      </c>
      <c r="M73" s="115">
        <v>0</v>
      </c>
      <c r="N73" s="115">
        <v>0</v>
      </c>
      <c r="O73" s="115">
        <v>0</v>
      </c>
      <c r="P73" s="115">
        <v>0</v>
      </c>
      <c r="Q73" s="116">
        <v>-0.1569979860422733</v>
      </c>
      <c r="R73" s="115">
        <v>-1.3056998520338396E-2</v>
      </c>
      <c r="S73" s="115">
        <v>-4.3561579572505879E-2</v>
      </c>
      <c r="T73" s="115">
        <v>-2.5264946508497595E-2</v>
      </c>
      <c r="U73" s="116">
        <v>-6.5258093513578849E-2</v>
      </c>
    </row>
    <row r="74" spans="2:25">
      <c r="C74" s="4" t="s">
        <v>49</v>
      </c>
      <c r="D74" s="4" t="str">
        <f>+B72&amp;C74</f>
        <v>SpainContribution Income</v>
      </c>
      <c r="E74" s="5">
        <v>0.33962712699999997</v>
      </c>
      <c r="F74" s="5">
        <v>0.34736629299999999</v>
      </c>
      <c r="G74" s="5">
        <v>0.43985734000000004</v>
      </c>
      <c r="H74" s="5">
        <v>0.15641545000000001</v>
      </c>
      <c r="I74" s="5">
        <v>0.35652981</v>
      </c>
      <c r="J74" s="5">
        <v>1.9215740000000002E-2</v>
      </c>
      <c r="K74" s="5">
        <v>0.11618112</v>
      </c>
      <c r="L74" s="5">
        <v>-0.28440042999999998</v>
      </c>
      <c r="M74" s="5">
        <v>4.9241359999999998E-2</v>
      </c>
      <c r="N74" s="5">
        <v>0.28493628000000104</v>
      </c>
      <c r="O74" s="5">
        <v>0.24501977000000102</v>
      </c>
      <c r="P74" s="5">
        <v>0.93851847999999993</v>
      </c>
      <c r="Q74" s="6">
        <v>1.12685076</v>
      </c>
      <c r="R74" s="5">
        <v>0.532161</v>
      </c>
      <c r="S74" s="5">
        <v>-0.11897794999999999</v>
      </c>
      <c r="T74" s="5">
        <v>1.4684745300000019</v>
      </c>
      <c r="U74" s="6">
        <v>3.0085083400000023</v>
      </c>
      <c r="Y74" s="53">
        <f>SUM(E74:N74)</f>
        <v>1.8249700900000008</v>
      </c>
    </row>
    <row r="75" spans="2:25">
      <c r="B75" s="4" t="s">
        <v>8</v>
      </c>
      <c r="C75" s="4" t="s">
        <v>30</v>
      </c>
      <c r="D75" s="4" t="str">
        <f>B75&amp;C75</f>
        <v>NetherlandsNet Sales</v>
      </c>
      <c r="E75" s="5">
        <v>1.97264002</v>
      </c>
      <c r="F75" s="5">
        <v>1.5835818000000002</v>
      </c>
      <c r="G75" s="5">
        <v>1.81073847</v>
      </c>
      <c r="H75" s="5">
        <v>1.5860017399999999</v>
      </c>
      <c r="I75" s="5">
        <v>1.73080878</v>
      </c>
      <c r="J75" s="5">
        <v>1.69047327</v>
      </c>
      <c r="K75" s="5">
        <v>1.6310403999999998</v>
      </c>
      <c r="L75" s="5">
        <v>1.4681980700000001</v>
      </c>
      <c r="M75" s="5">
        <v>1.9735177699999999</v>
      </c>
      <c r="N75" s="5">
        <v>1.9235747400000001</v>
      </c>
      <c r="O75" s="5">
        <v>1.89832158</v>
      </c>
      <c r="P75" s="5">
        <v>1.683219</v>
      </c>
      <c r="Q75" s="6">
        <v>5.3669602899999997</v>
      </c>
      <c r="R75" s="5">
        <v>5.0072837899999998</v>
      </c>
      <c r="S75" s="5">
        <v>5.0727562400000004</v>
      </c>
      <c r="T75" s="5">
        <v>5.5051153199999998</v>
      </c>
      <c r="U75" s="6">
        <v>20.952115639999999</v>
      </c>
      <c r="Y75" s="53">
        <f>SUM(E75:N75)</f>
        <v>17.37057506</v>
      </c>
    </row>
    <row r="76" spans="2:25">
      <c r="C76" s="4" t="s">
        <v>48</v>
      </c>
      <c r="D76" s="4" t="str">
        <f>B75&amp;C76</f>
        <v>Netherlands  % Local Growth</v>
      </c>
      <c r="E76" s="115">
        <v>0</v>
      </c>
      <c r="F76" s="115">
        <v>0</v>
      </c>
      <c r="G76" s="115">
        <v>0</v>
      </c>
      <c r="H76" s="115">
        <v>0</v>
      </c>
      <c r="I76" s="115">
        <v>0</v>
      </c>
      <c r="J76" s="115">
        <v>0</v>
      </c>
      <c r="K76" s="115">
        <v>0</v>
      </c>
      <c r="L76" s="115">
        <v>0</v>
      </c>
      <c r="M76" s="115">
        <v>0</v>
      </c>
      <c r="N76" s="115">
        <v>0</v>
      </c>
      <c r="O76" s="115">
        <v>0</v>
      </c>
      <c r="P76" s="115">
        <v>0</v>
      </c>
      <c r="Q76" s="116">
        <v>-2.6072886380364306E-2</v>
      </c>
      <c r="R76" s="115">
        <v>6.918888638127732E-2</v>
      </c>
      <c r="S76" s="115">
        <v>5.7474755196588095E-2</v>
      </c>
      <c r="T76" s="115">
        <v>-1.865736198601621E-3</v>
      </c>
      <c r="U76" s="116">
        <v>2.114404531061443E-2</v>
      </c>
    </row>
    <row r="77" spans="2:25">
      <c r="C77" s="4" t="s">
        <v>49</v>
      </c>
      <c r="D77" s="4" t="str">
        <f>+B75&amp;C77</f>
        <v>NetherlandsContribution Income</v>
      </c>
      <c r="E77" s="5">
        <v>0.57578262699999994</v>
      </c>
      <c r="F77" s="5">
        <v>0.363916193</v>
      </c>
      <c r="G77" s="5">
        <v>0.50719951000000008</v>
      </c>
      <c r="H77" s="5">
        <v>0.32505253999999995</v>
      </c>
      <c r="I77" s="5">
        <v>0.41894829999999994</v>
      </c>
      <c r="J77" s="5">
        <v>0.36058252000000002</v>
      </c>
      <c r="K77" s="5">
        <v>0.39687087999999998</v>
      </c>
      <c r="L77" s="5">
        <v>0.29731689</v>
      </c>
      <c r="M77" s="5">
        <v>0.58128217000000004</v>
      </c>
      <c r="N77" s="5">
        <v>0.48163251000000001</v>
      </c>
      <c r="O77" s="5">
        <v>0.46551009000000004</v>
      </c>
      <c r="P77" s="5">
        <v>0.32575009999999999</v>
      </c>
      <c r="Q77" s="6">
        <v>1.44689833</v>
      </c>
      <c r="R77" s="5">
        <v>1.1045833600000001</v>
      </c>
      <c r="S77" s="5">
        <v>1.27546994</v>
      </c>
      <c r="T77" s="5">
        <v>1.2728927000000001</v>
      </c>
      <c r="U77" s="6">
        <v>5.0998443299999998</v>
      </c>
      <c r="Y77" s="53">
        <f>SUM(E77:N77)</f>
        <v>4.3085841399999998</v>
      </c>
    </row>
    <row r="78" spans="2:25">
      <c r="B78" s="4" t="s">
        <v>7</v>
      </c>
      <c r="C78" s="4" t="s">
        <v>30</v>
      </c>
      <c r="D78" s="4" t="str">
        <f>B78&amp;C78</f>
        <v>BelgiumNet Sales</v>
      </c>
      <c r="E78" s="5">
        <v>2.2676478900000001</v>
      </c>
      <c r="F78" s="5">
        <v>1.8042845000000001</v>
      </c>
      <c r="G78" s="5">
        <v>1.9365258600000002</v>
      </c>
      <c r="H78" s="5">
        <v>1.9068844599999999</v>
      </c>
      <c r="I78" s="5">
        <v>1.97532196</v>
      </c>
      <c r="J78" s="5">
        <v>1.82561617</v>
      </c>
      <c r="K78" s="5">
        <v>1.86638104</v>
      </c>
      <c r="L78" s="5">
        <v>1.5944813500000001</v>
      </c>
      <c r="M78" s="5">
        <v>2.0605726</v>
      </c>
      <c r="N78" s="5">
        <v>2.3114991300000005</v>
      </c>
      <c r="O78" s="5">
        <v>1.9679563799999999</v>
      </c>
      <c r="P78" s="5">
        <v>2.0078585000000002</v>
      </c>
      <c r="Q78" s="6">
        <v>6.0084582499999994</v>
      </c>
      <c r="R78" s="5">
        <v>5.7078225900000001</v>
      </c>
      <c r="S78" s="5">
        <v>5.5214349899999995</v>
      </c>
      <c r="T78" s="5">
        <v>6.2873140100000011</v>
      </c>
      <c r="U78" s="6">
        <v>23.525029840000002</v>
      </c>
      <c r="Y78" s="53">
        <f>SUM(E78:N78)</f>
        <v>19.54921496</v>
      </c>
    </row>
    <row r="79" spans="2:25">
      <c r="C79" s="4" t="s">
        <v>48</v>
      </c>
      <c r="D79" s="4" t="str">
        <f>B78&amp;C79</f>
        <v>Belgium  % Local Growth</v>
      </c>
      <c r="E79" s="115">
        <v>0</v>
      </c>
      <c r="F79" s="115">
        <v>0</v>
      </c>
      <c r="G79" s="115">
        <v>0</v>
      </c>
      <c r="H79" s="115">
        <v>0</v>
      </c>
      <c r="I79" s="115">
        <v>0</v>
      </c>
      <c r="J79" s="115">
        <v>0</v>
      </c>
      <c r="K79" s="115">
        <v>0</v>
      </c>
      <c r="L79" s="115">
        <v>0</v>
      </c>
      <c r="M79" s="115">
        <v>0</v>
      </c>
      <c r="N79" s="115">
        <v>0</v>
      </c>
      <c r="O79" s="115">
        <v>0</v>
      </c>
      <c r="P79" s="115">
        <v>0</v>
      </c>
      <c r="Q79" s="116">
        <v>-5.7556992196351353E-2</v>
      </c>
      <c r="R79" s="115">
        <v>-1.0370642794321865E-3</v>
      </c>
      <c r="S79" s="115">
        <v>-3.8943943440229649E-3</v>
      </c>
      <c r="T79" s="115">
        <v>5.368272453788548E-2</v>
      </c>
      <c r="U79" s="116">
        <v>-3.9935032271375083E-3</v>
      </c>
    </row>
    <row r="80" spans="2:25">
      <c r="C80" s="4" t="s">
        <v>49</v>
      </c>
      <c r="D80" s="4" t="str">
        <f>+B78&amp;C80</f>
        <v>BelgiumContribution Income</v>
      </c>
      <c r="E80" s="5">
        <v>0.48225466499999997</v>
      </c>
      <c r="F80" s="5">
        <v>0.21871591499999998</v>
      </c>
      <c r="G80" s="5">
        <v>0.39681655999999998</v>
      </c>
      <c r="H80" s="5">
        <v>0.18303672000000001</v>
      </c>
      <c r="I80" s="5">
        <v>0.35222346999999998</v>
      </c>
      <c r="J80" s="5">
        <v>0.12452871</v>
      </c>
      <c r="K80" s="5">
        <v>0.33667705999999997</v>
      </c>
      <c r="L80" s="5">
        <v>-2.512439E-2</v>
      </c>
      <c r="M80" s="5">
        <v>0.44400392999999999</v>
      </c>
      <c r="N80" s="5">
        <v>0.45277299000000099</v>
      </c>
      <c r="O80" s="5">
        <v>0.21942724</v>
      </c>
      <c r="P80" s="5">
        <v>0.29167976000000001</v>
      </c>
      <c r="Q80" s="6">
        <v>1.0977871399999999</v>
      </c>
      <c r="R80" s="5">
        <v>0.65978890000000001</v>
      </c>
      <c r="S80" s="5">
        <v>0.75555659999999991</v>
      </c>
      <c r="T80" s="5">
        <v>0.96387999000000091</v>
      </c>
      <c r="U80" s="6">
        <v>3.4770126300000008</v>
      </c>
      <c r="Y80" s="53">
        <f>SUM(E80:N80)</f>
        <v>2.9659056300000008</v>
      </c>
    </row>
    <row r="81" spans="2:25">
      <c r="B81" s="4" t="s">
        <v>16</v>
      </c>
      <c r="C81" s="4" t="s">
        <v>30</v>
      </c>
      <c r="D81" s="4" t="str">
        <f>B81&amp;C81</f>
        <v>FranceNet Sales</v>
      </c>
      <c r="E81" s="5">
        <v>4.1001361200000002</v>
      </c>
      <c r="F81" s="5">
        <v>3.8216377400000003</v>
      </c>
      <c r="G81" s="5">
        <v>3.5006657999999997</v>
      </c>
      <c r="H81" s="5">
        <v>3.6196957700000012</v>
      </c>
      <c r="I81" s="5">
        <v>3.4003390099999997</v>
      </c>
      <c r="J81" s="5">
        <v>3.499993110000001</v>
      </c>
      <c r="K81" s="5">
        <v>3.8244871300000001</v>
      </c>
      <c r="L81" s="5">
        <v>2.62367149</v>
      </c>
      <c r="M81" s="5">
        <v>3.1794457599999997</v>
      </c>
      <c r="N81" s="5">
        <v>4.1160437400000003</v>
      </c>
      <c r="O81" s="5">
        <v>3.7386217200000003</v>
      </c>
      <c r="P81" s="5">
        <v>3.25663065</v>
      </c>
      <c r="Q81" s="6">
        <v>11.42243966</v>
      </c>
      <c r="R81" s="5">
        <v>10.520027890000001</v>
      </c>
      <c r="S81" s="5">
        <v>9.6276043800000011</v>
      </c>
      <c r="T81" s="5">
        <v>11.11129611</v>
      </c>
      <c r="U81" s="6">
        <v>42.681368040000002</v>
      </c>
      <c r="Y81" s="53">
        <f>SUM(E81:N81)</f>
        <v>35.686115670000007</v>
      </c>
    </row>
    <row r="82" spans="2:25">
      <c r="C82" s="4" t="s">
        <v>48</v>
      </c>
      <c r="D82" s="4" t="str">
        <f>B81&amp;C82</f>
        <v>France  % Local Growth</v>
      </c>
      <c r="E82" s="115">
        <v>0</v>
      </c>
      <c r="F82" s="115">
        <v>0</v>
      </c>
      <c r="G82" s="115">
        <v>0</v>
      </c>
      <c r="H82" s="115">
        <v>0</v>
      </c>
      <c r="I82" s="115">
        <v>0</v>
      </c>
      <c r="J82" s="115">
        <v>0</v>
      </c>
      <c r="K82" s="115">
        <v>0</v>
      </c>
      <c r="L82" s="115">
        <v>0</v>
      </c>
      <c r="M82" s="115">
        <v>0</v>
      </c>
      <c r="N82" s="115">
        <v>0</v>
      </c>
      <c r="O82" s="115">
        <v>0</v>
      </c>
      <c r="P82" s="115">
        <v>0</v>
      </c>
      <c r="Q82" s="116">
        <v>-6.1829123015256081E-2</v>
      </c>
      <c r="R82" s="115">
        <v>-2.5535466097001847E-2</v>
      </c>
      <c r="S82" s="115">
        <v>1.4544363859735081E-2</v>
      </c>
      <c r="T82" s="115">
        <v>-4.6012053007756598E-2</v>
      </c>
      <c r="U82" s="116">
        <v>-3.2912262876714699E-2</v>
      </c>
    </row>
    <row r="83" spans="2:25">
      <c r="C83" s="4" t="s">
        <v>49</v>
      </c>
      <c r="D83" s="4" t="str">
        <f>+B81&amp;C83</f>
        <v>FranceContribution Income</v>
      </c>
      <c r="E83" s="5">
        <v>0.816669741</v>
      </c>
      <c r="F83" s="5">
        <v>0.40258122899999998</v>
      </c>
      <c r="G83" s="5">
        <v>0.61557439999999997</v>
      </c>
      <c r="H83" s="5">
        <v>0.37473173000000098</v>
      </c>
      <c r="I83" s="5">
        <v>0.47900038</v>
      </c>
      <c r="J83" s="5">
        <v>0.37424305000000102</v>
      </c>
      <c r="K83" s="5">
        <v>0.58360913000000003</v>
      </c>
      <c r="L83" s="5">
        <v>9.8175899999999997E-2</v>
      </c>
      <c r="M83" s="5">
        <v>0.39537756000000002</v>
      </c>
      <c r="N83" s="5">
        <v>0.68194686000000004</v>
      </c>
      <c r="O83" s="5">
        <v>0.56962168000000013</v>
      </c>
      <c r="P83" s="5">
        <v>0.18756910999999998</v>
      </c>
      <c r="Q83" s="6">
        <v>1.8348253700000001</v>
      </c>
      <c r="R83" s="5">
        <v>1.227975160000002</v>
      </c>
      <c r="S83" s="5">
        <v>1.0771625899999999</v>
      </c>
      <c r="T83" s="5">
        <v>1.4391376500000002</v>
      </c>
      <c r="U83" s="6">
        <v>5.5791007700000028</v>
      </c>
      <c r="Y83" s="53">
        <f>SUM(E83:N83)</f>
        <v>4.8219099800000027</v>
      </c>
    </row>
    <row r="84" spans="2:25">
      <c r="B84" s="4" t="s">
        <v>3</v>
      </c>
      <c r="C84" s="4" t="s">
        <v>30</v>
      </c>
      <c r="D84" s="4" t="str">
        <f>B84&amp;C84</f>
        <v>GermanyNet Sales</v>
      </c>
      <c r="E84" s="5">
        <v>6.9464555799999994</v>
      </c>
      <c r="F84" s="5">
        <v>6.4198145700000007</v>
      </c>
      <c r="G84" s="5">
        <v>7.00230102</v>
      </c>
      <c r="H84" s="5">
        <v>6.3456230900000001</v>
      </c>
      <c r="I84" s="5">
        <v>6.3118900700000005</v>
      </c>
      <c r="J84" s="5">
        <v>6.2770168300000027</v>
      </c>
      <c r="K84" s="5">
        <v>7.0918227699999994</v>
      </c>
      <c r="L84" s="5">
        <v>6.1494123900000019</v>
      </c>
      <c r="M84" s="5">
        <v>6.5419728800000003</v>
      </c>
      <c r="N84" s="5">
        <v>7.3128622999999999</v>
      </c>
      <c r="O84" s="5">
        <v>6.8896548000000024</v>
      </c>
      <c r="P84" s="5">
        <v>6.6339343099999999</v>
      </c>
      <c r="Q84" s="6">
        <v>20.368571169999999</v>
      </c>
      <c r="R84" s="5">
        <v>18.934529990000001</v>
      </c>
      <c r="S84" s="5">
        <v>19.783208040000002</v>
      </c>
      <c r="T84" s="5">
        <v>20.836451410000002</v>
      </c>
      <c r="U84" s="6">
        <v>79.922760609999997</v>
      </c>
      <c r="Y84" s="53">
        <f>SUM(E84:N84)</f>
        <v>66.399171500000008</v>
      </c>
    </row>
    <row r="85" spans="2:25">
      <c r="C85" s="4" t="s">
        <v>48</v>
      </c>
      <c r="D85" s="4" t="str">
        <f>B84&amp;C85</f>
        <v>Germany  % Local Growth</v>
      </c>
      <c r="E85" s="115">
        <v>0</v>
      </c>
      <c r="F85" s="115">
        <v>0</v>
      </c>
      <c r="G85" s="115">
        <v>0</v>
      </c>
      <c r="H85" s="115">
        <v>0</v>
      </c>
      <c r="I85" s="115">
        <v>0</v>
      </c>
      <c r="J85" s="115">
        <v>0</v>
      </c>
      <c r="K85" s="115">
        <v>0</v>
      </c>
      <c r="L85" s="115">
        <v>0</v>
      </c>
      <c r="M85" s="115">
        <v>0</v>
      </c>
      <c r="N85" s="115">
        <v>0</v>
      </c>
      <c r="O85" s="115">
        <v>0</v>
      </c>
      <c r="P85" s="115">
        <v>0</v>
      </c>
      <c r="Q85" s="116">
        <v>5.0117971431632036E-3</v>
      </c>
      <c r="R85" s="115">
        <v>2.2148543968268791E-2</v>
      </c>
      <c r="S85" s="115">
        <v>-3.3988891917640013E-2</v>
      </c>
      <c r="T85" s="115">
        <v>-1.0494889352049605E-2</v>
      </c>
      <c r="U85" s="116">
        <v>-4.6399885087348401E-3</v>
      </c>
    </row>
    <row r="86" spans="2:25">
      <c r="C86" s="4" t="s">
        <v>49</v>
      </c>
      <c r="D86" s="4" t="str">
        <f>+B84&amp;C86</f>
        <v>GermanyContribution Income</v>
      </c>
      <c r="E86" s="5">
        <v>6.5084890000010002E-3</v>
      </c>
      <c r="F86" s="5">
        <v>1.7653080999999998E-2</v>
      </c>
      <c r="G86" s="5">
        <v>0.28219923000000002</v>
      </c>
      <c r="H86" s="5">
        <v>0.11217282000000001</v>
      </c>
      <c r="I86" s="5">
        <v>0.37276771000000097</v>
      </c>
      <c r="J86" s="5">
        <v>7.8313290000001992E-2</v>
      </c>
      <c r="K86" s="5">
        <v>0.55677062999999993</v>
      </c>
      <c r="L86" s="5">
        <v>2.4345300000002002E-2</v>
      </c>
      <c r="M86" s="5">
        <v>0.15768215000000002</v>
      </c>
      <c r="N86" s="5">
        <v>0.495779039999999</v>
      </c>
      <c r="O86" s="5">
        <v>0.59602136000000094</v>
      </c>
      <c r="P86" s="5">
        <v>0.52995389999999998</v>
      </c>
      <c r="Q86" s="6">
        <v>0.30636080000000099</v>
      </c>
      <c r="R86" s="5">
        <v>0.56325382000000301</v>
      </c>
      <c r="S86" s="5">
        <v>0.73879808000000191</v>
      </c>
      <c r="T86" s="5">
        <v>1.6217543000000001</v>
      </c>
      <c r="U86" s="6">
        <v>3.230167000000006</v>
      </c>
      <c r="Y86" s="53">
        <f>SUM(E86:N86)</f>
        <v>2.104191740000005</v>
      </c>
    </row>
    <row r="87" spans="2:25">
      <c r="B87" s="4" t="s">
        <v>11</v>
      </c>
      <c r="C87" s="4" t="s">
        <v>30</v>
      </c>
      <c r="D87" s="4" t="str">
        <f>B87&amp;C87</f>
        <v>ItalyNet Sales</v>
      </c>
      <c r="E87" s="5">
        <v>3.9817060700000009</v>
      </c>
      <c r="F87" s="5">
        <v>3.3760592099999998</v>
      </c>
      <c r="G87" s="5">
        <v>3.5040699700000002</v>
      </c>
      <c r="H87" s="5">
        <v>3.6478570700000001</v>
      </c>
      <c r="I87" s="5">
        <v>3.6766457400000006</v>
      </c>
      <c r="J87" s="5">
        <v>4.2238339400000022</v>
      </c>
      <c r="K87" s="5">
        <v>4.1654416600000008</v>
      </c>
      <c r="L87" s="5">
        <v>2.0261168899999999</v>
      </c>
      <c r="M87" s="5">
        <v>3.0933644</v>
      </c>
      <c r="N87" s="5">
        <v>3.77852269</v>
      </c>
      <c r="O87" s="5">
        <v>3.7448995599999999</v>
      </c>
      <c r="P87" s="5">
        <v>3.1491791299999998</v>
      </c>
      <c r="Q87" s="6">
        <v>10.861835250000002</v>
      </c>
      <c r="R87" s="5">
        <v>11.548336750000002</v>
      </c>
      <c r="S87" s="5">
        <v>9.2849229500000003</v>
      </c>
      <c r="T87" s="5">
        <v>10.67260138</v>
      </c>
      <c r="U87" s="6">
        <v>42.367696330000008</v>
      </c>
      <c r="Y87" s="53">
        <f>SUM(E87:N87)</f>
        <v>35.473617640000001</v>
      </c>
    </row>
    <row r="88" spans="2:25">
      <c r="C88" s="4" t="s">
        <v>48</v>
      </c>
      <c r="D88" s="4" t="str">
        <f>B87&amp;C88</f>
        <v>Italy  % Local Growth</v>
      </c>
      <c r="E88" s="115">
        <v>0</v>
      </c>
      <c r="F88" s="115">
        <v>0</v>
      </c>
      <c r="G88" s="115">
        <v>0</v>
      </c>
      <c r="H88" s="115">
        <v>0</v>
      </c>
      <c r="I88" s="115">
        <v>0</v>
      </c>
      <c r="J88" s="115">
        <v>0</v>
      </c>
      <c r="K88" s="115">
        <v>0</v>
      </c>
      <c r="L88" s="115">
        <v>0</v>
      </c>
      <c r="M88" s="115">
        <v>0</v>
      </c>
      <c r="N88" s="115">
        <v>0</v>
      </c>
      <c r="O88" s="115">
        <v>0</v>
      </c>
      <c r="P88" s="115">
        <v>0</v>
      </c>
      <c r="Q88" s="116">
        <v>-7.0670824604377652E-2</v>
      </c>
      <c r="R88" s="115">
        <v>4.3267770519750656E-2</v>
      </c>
      <c r="S88" s="115">
        <v>-8.3121738672700396E-2</v>
      </c>
      <c r="T88" s="115">
        <v>8.2436501082305061E-3</v>
      </c>
      <c r="U88" s="116">
        <v>-2.5451220162761752E-2</v>
      </c>
    </row>
    <row r="89" spans="2:25">
      <c r="C89" s="4" t="s">
        <v>49</v>
      </c>
      <c r="D89" s="4" t="str">
        <f>+B87&amp;C89</f>
        <v>ItalyContribution Income</v>
      </c>
      <c r="E89" s="5">
        <v>1.0106655290000011</v>
      </c>
      <c r="F89" s="5">
        <v>0.67339485100000007</v>
      </c>
      <c r="G89" s="5">
        <v>0.73711744000000001</v>
      </c>
      <c r="H89" s="5">
        <v>0.76420057999999991</v>
      </c>
      <c r="I89" s="5">
        <v>0.73040088000000003</v>
      </c>
      <c r="J89" s="5">
        <v>0.97649538000000113</v>
      </c>
      <c r="K89" s="5">
        <v>1.07554108</v>
      </c>
      <c r="L89" s="5">
        <v>0.14277769000000001</v>
      </c>
      <c r="M89" s="5">
        <v>0.27737096999999999</v>
      </c>
      <c r="N89" s="5">
        <v>0.83763003999999996</v>
      </c>
      <c r="O89" s="5">
        <v>0.57949006999999997</v>
      </c>
      <c r="P89" s="5">
        <v>0.25948093999999999</v>
      </c>
      <c r="Q89" s="6">
        <v>2.4211778200000009</v>
      </c>
      <c r="R89" s="5">
        <v>2.4710968400000008</v>
      </c>
      <c r="S89" s="5">
        <v>1.4956897399999998</v>
      </c>
      <c r="T89" s="5">
        <v>1.6766010499999997</v>
      </c>
      <c r="U89" s="6">
        <v>8.0645654500000017</v>
      </c>
      <c r="Y89" s="53">
        <f>SUM(E89:N89)</f>
        <v>7.225594440000001</v>
      </c>
    </row>
    <row r="90" spans="2:25">
      <c r="B90" s="4" t="s">
        <v>62</v>
      </c>
      <c r="C90" s="4" t="s">
        <v>30</v>
      </c>
      <c r="D90" s="4" t="str">
        <f>B90&amp;C90</f>
        <v>GreeceNet Sales</v>
      </c>
      <c r="E90" s="5">
        <v>0.26503390000000004</v>
      </c>
      <c r="F90" s="5">
        <v>0.17514305999999999</v>
      </c>
      <c r="G90" s="5">
        <v>0.23210439000000002</v>
      </c>
      <c r="H90" s="5">
        <v>0.27729277000000002</v>
      </c>
      <c r="I90" s="5">
        <v>0.20193991</v>
      </c>
      <c r="J90" s="5">
        <v>0.29251772999999998</v>
      </c>
      <c r="K90" s="5">
        <v>0.29846446999999993</v>
      </c>
      <c r="L90" s="5">
        <v>0.10819666999999999</v>
      </c>
      <c r="M90" s="5">
        <v>0.21565639</v>
      </c>
      <c r="N90" s="5">
        <v>0.26596752000000001</v>
      </c>
      <c r="O90" s="5">
        <v>0.26769185999999995</v>
      </c>
      <c r="P90" s="5">
        <v>0.19584960999999998</v>
      </c>
      <c r="Q90" s="6">
        <v>0.67228135</v>
      </c>
      <c r="R90" s="5">
        <v>0.77175041</v>
      </c>
      <c r="S90" s="5">
        <v>0.6223175299999999</v>
      </c>
      <c r="T90" s="5">
        <v>0.72950899000000002</v>
      </c>
      <c r="U90" s="6">
        <v>2.7958582799999996</v>
      </c>
      <c r="Y90" s="53">
        <f>SUM(E90:N90)</f>
        <v>2.33231681</v>
      </c>
    </row>
    <row r="91" spans="2:25">
      <c r="C91" s="4" t="s">
        <v>48</v>
      </c>
      <c r="D91" s="4" t="str">
        <f>B90&amp;C91</f>
        <v>Greece  % Local Growth</v>
      </c>
      <c r="E91" s="115">
        <v>0</v>
      </c>
      <c r="F91" s="115">
        <v>0</v>
      </c>
      <c r="G91" s="115">
        <v>0</v>
      </c>
      <c r="H91" s="115">
        <v>0</v>
      </c>
      <c r="I91" s="115">
        <v>0</v>
      </c>
      <c r="J91" s="115">
        <v>0</v>
      </c>
      <c r="K91" s="115">
        <v>0</v>
      </c>
      <c r="L91" s="115">
        <v>0</v>
      </c>
      <c r="M91" s="115">
        <v>0</v>
      </c>
      <c r="N91" s="115">
        <v>0</v>
      </c>
      <c r="O91" s="115">
        <v>0</v>
      </c>
      <c r="P91" s="115">
        <v>0</v>
      </c>
      <c r="Q91" s="116">
        <v>-0.1743278173507104</v>
      </c>
      <c r="R91" s="115">
        <v>2.7938972621282476E-2</v>
      </c>
      <c r="S91" s="115">
        <v>-7.0025369193177159E-2</v>
      </c>
      <c r="T91" s="115">
        <v>-0.170819845493526</v>
      </c>
      <c r="U91" s="116">
        <v>-0.10252905812290666</v>
      </c>
    </row>
    <row r="92" spans="2:25">
      <c r="C92" s="4" t="s">
        <v>49</v>
      </c>
      <c r="D92" s="4" t="str">
        <f>+B90&amp;C92</f>
        <v>GreeceContribution Income</v>
      </c>
      <c r="E92" s="5">
        <v>-2.4833940999999998E-2</v>
      </c>
      <c r="F92" s="5">
        <v>-9.090398999999999E-3</v>
      </c>
      <c r="G92" s="5">
        <v>1.5777119999999999E-2</v>
      </c>
      <c r="H92" s="5">
        <v>8.9590690000000014E-2</v>
      </c>
      <c r="I92" s="5">
        <v>5.2220200000000008E-3</v>
      </c>
      <c r="J92" s="5">
        <v>8.4643499999999997E-2</v>
      </c>
      <c r="K92" s="5">
        <v>6.4759199999999989E-2</v>
      </c>
      <c r="L92" s="5">
        <v>-2.794984E-2</v>
      </c>
      <c r="M92" s="5">
        <v>4.63899E-3</v>
      </c>
      <c r="N92" s="5">
        <v>2.7777130000000001E-2</v>
      </c>
      <c r="O92" s="5">
        <v>8.7130380000000007E-2</v>
      </c>
      <c r="P92" s="5">
        <v>8.4371700000000008E-2</v>
      </c>
      <c r="Q92" s="6">
        <v>-1.8147220000000002E-2</v>
      </c>
      <c r="R92" s="5">
        <v>0.17945621</v>
      </c>
      <c r="S92" s="5">
        <v>4.1448349999999988E-2</v>
      </c>
      <c r="T92" s="5">
        <v>0.19927921000000001</v>
      </c>
      <c r="U92" s="6">
        <v>0.40203655000000005</v>
      </c>
      <c r="Y92" s="53">
        <f>SUM(E92:N92)</f>
        <v>0.23053446999999999</v>
      </c>
    </row>
    <row r="93" spans="2:25">
      <c r="B93" s="4" t="s">
        <v>5</v>
      </c>
      <c r="C93" s="4" t="s">
        <v>30</v>
      </c>
      <c r="D93" s="4" t="str">
        <f>B93&amp;C93</f>
        <v>UK IrelandNet Sales</v>
      </c>
      <c r="E93" s="5">
        <v>6.04577674</v>
      </c>
      <c r="F93" s="5">
        <v>4.69911967</v>
      </c>
      <c r="G93" s="5">
        <v>5.4063635000000021</v>
      </c>
      <c r="H93" s="5">
        <v>5.212522690000001</v>
      </c>
      <c r="I93" s="5">
        <v>6.1048408300000023</v>
      </c>
      <c r="J93" s="5">
        <v>5.08480884</v>
      </c>
      <c r="K93" s="5">
        <v>5.8795002500000004</v>
      </c>
      <c r="L93" s="5">
        <v>5.2021532800000019</v>
      </c>
      <c r="M93" s="5">
        <v>5.7807577399999985</v>
      </c>
      <c r="N93" s="5">
        <v>6.0036204600000005</v>
      </c>
      <c r="O93" s="5">
        <v>7.1939819200000006</v>
      </c>
      <c r="P93" s="5">
        <v>6.0907910599999999</v>
      </c>
      <c r="Q93" s="6">
        <v>16.151259910000004</v>
      </c>
      <c r="R93" s="5">
        <v>16.402172360000005</v>
      </c>
      <c r="S93" s="5">
        <v>16.862411269999999</v>
      </c>
      <c r="T93" s="5">
        <v>19.28839344</v>
      </c>
      <c r="U93" s="6">
        <v>68.704236980000019</v>
      </c>
      <c r="Y93" s="53">
        <f>SUM(E93:N93)</f>
        <v>55.419464000000005</v>
      </c>
    </row>
    <row r="94" spans="2:25">
      <c r="C94" s="4" t="s">
        <v>48</v>
      </c>
      <c r="D94" s="4" t="str">
        <f>B93&amp;C94</f>
        <v>UK Ireland  % Local Growth</v>
      </c>
      <c r="E94" s="115">
        <v>0</v>
      </c>
      <c r="F94" s="115">
        <v>0</v>
      </c>
      <c r="G94" s="115">
        <v>0</v>
      </c>
      <c r="H94" s="115">
        <v>0</v>
      </c>
      <c r="I94" s="115">
        <v>0</v>
      </c>
      <c r="J94" s="115">
        <v>0</v>
      </c>
      <c r="K94" s="115">
        <v>0</v>
      </c>
      <c r="L94" s="115">
        <v>0</v>
      </c>
      <c r="M94" s="115">
        <v>0</v>
      </c>
      <c r="N94" s="115">
        <v>0</v>
      </c>
      <c r="O94" s="115">
        <v>0</v>
      </c>
      <c r="P94" s="115">
        <v>0</v>
      </c>
      <c r="Q94" s="116">
        <v>-4.8617820375342249E-2</v>
      </c>
      <c r="R94" s="115">
        <v>2.0679210632003509E-2</v>
      </c>
      <c r="S94" s="115">
        <v>2.7751347119164521E-2</v>
      </c>
      <c r="T94" s="115">
        <v>5.2887009551784381E-2</v>
      </c>
      <c r="U94" s="116">
        <v>1.3230586289902152E-2</v>
      </c>
    </row>
    <row r="95" spans="2:25">
      <c r="C95" s="4" t="s">
        <v>49</v>
      </c>
      <c r="D95" s="4" t="str">
        <f>+B93&amp;C95</f>
        <v>UK IrelandContribution Income</v>
      </c>
      <c r="E95" s="5">
        <v>1.721244459</v>
      </c>
      <c r="F95" s="5">
        <v>0.76396661100000007</v>
      </c>
      <c r="G95" s="5">
        <v>1.3583081300000019</v>
      </c>
      <c r="H95" s="5">
        <v>1.0384371600000009</v>
      </c>
      <c r="I95" s="5">
        <v>1.5634602200000021</v>
      </c>
      <c r="J95" s="5">
        <v>1.0095534900000001</v>
      </c>
      <c r="K95" s="5">
        <v>1.3752118500000001</v>
      </c>
      <c r="L95" s="5">
        <v>1.1897458200000031</v>
      </c>
      <c r="M95" s="5">
        <v>1.486333929999998</v>
      </c>
      <c r="N95" s="5">
        <v>1.3610493299999999</v>
      </c>
      <c r="O95" s="5">
        <v>2.1549771199999999</v>
      </c>
      <c r="P95" s="5">
        <v>1.5174826399999999</v>
      </c>
      <c r="Q95" s="6">
        <v>3.8435192000000025</v>
      </c>
      <c r="R95" s="5">
        <v>3.6114508700000032</v>
      </c>
      <c r="S95" s="5">
        <v>4.0512916000000017</v>
      </c>
      <c r="T95" s="5">
        <v>5.0335090900000008</v>
      </c>
      <c r="U95" s="6">
        <v>16.539770760000007</v>
      </c>
      <c r="Y95" s="53">
        <f>SUM(E95:N95)</f>
        <v>12.867311000000004</v>
      </c>
    </row>
    <row r="96" spans="2:25">
      <c r="B96" s="4" t="s">
        <v>63</v>
      </c>
      <c r="C96" s="4" t="s">
        <v>30</v>
      </c>
      <c r="D96" s="4" t="str">
        <f>B96&amp;C96</f>
        <v>WE MiscNet Sales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6">
        <v>0</v>
      </c>
      <c r="R96" s="5">
        <v>0</v>
      </c>
      <c r="S96" s="5">
        <v>0</v>
      </c>
      <c r="T96" s="5">
        <v>0</v>
      </c>
      <c r="U96" s="6">
        <v>0</v>
      </c>
      <c r="Y96" s="53">
        <f>SUM(E96:N96)</f>
        <v>0</v>
      </c>
    </row>
    <row r="97" spans="2:25">
      <c r="C97" s="4" t="s">
        <v>48</v>
      </c>
      <c r="D97" s="4" t="str">
        <f>B96&amp;C97</f>
        <v>WE Misc  % Local Growth</v>
      </c>
      <c r="E97" s="115">
        <v>0</v>
      </c>
      <c r="F97" s="115">
        <v>0</v>
      </c>
      <c r="G97" s="115">
        <v>0</v>
      </c>
      <c r="H97" s="115">
        <v>0</v>
      </c>
      <c r="I97" s="115">
        <v>0</v>
      </c>
      <c r="J97" s="115">
        <v>0</v>
      </c>
      <c r="K97" s="115">
        <v>0</v>
      </c>
      <c r="L97" s="115">
        <v>0</v>
      </c>
      <c r="M97" s="115">
        <v>0</v>
      </c>
      <c r="N97" s="115">
        <v>0</v>
      </c>
      <c r="O97" s="115">
        <v>0</v>
      </c>
      <c r="P97" s="115">
        <v>0</v>
      </c>
      <c r="Q97" s="116" t="e">
        <v>#DIV/0!</v>
      </c>
      <c r="R97" s="115" t="e">
        <v>#DIV/0!</v>
      </c>
      <c r="S97" s="115" t="e">
        <v>#DIV/0!</v>
      </c>
      <c r="T97" s="115" t="e">
        <v>#DIV/0!</v>
      </c>
      <c r="U97" s="116" t="e">
        <v>#DIV/0!</v>
      </c>
    </row>
    <row r="98" spans="2:25">
      <c r="C98" s="4" t="s">
        <v>49</v>
      </c>
      <c r="D98" s="4" t="str">
        <f>+B96&amp;C98</f>
        <v>WE MiscContribution Income</v>
      </c>
      <c r="E98" s="5">
        <v>3.5611154999999999E-2</v>
      </c>
      <c r="F98" s="5">
        <v>0.77296448899999992</v>
      </c>
      <c r="G98" s="5">
        <v>-9.8145001000000009E-2</v>
      </c>
      <c r="H98" s="5">
        <v>-0.45560655900000002</v>
      </c>
      <c r="I98" s="5">
        <v>0.22439536799999998</v>
      </c>
      <c r="J98" s="5">
        <v>-0.40209225900000001</v>
      </c>
      <c r="K98" s="5">
        <v>-0.34999897499999999</v>
      </c>
      <c r="L98" s="5">
        <v>-0.43723398899999999</v>
      </c>
      <c r="M98" s="5">
        <v>0.20565079600000002</v>
      </c>
      <c r="N98" s="5">
        <v>-0.6037764229999999</v>
      </c>
      <c r="O98" s="5">
        <v>-0.47966102100000002</v>
      </c>
      <c r="P98" s="5">
        <v>0.63289956400000003</v>
      </c>
      <c r="Q98" s="6">
        <v>0.71043064300000003</v>
      </c>
      <c r="R98" s="5">
        <v>-0.63330344999999999</v>
      </c>
      <c r="S98" s="5">
        <v>-0.58158216800000007</v>
      </c>
      <c r="T98" s="5">
        <v>-0.45053787999999984</v>
      </c>
      <c r="U98" s="6">
        <v>-0.95499285499999986</v>
      </c>
      <c r="Y98" s="53">
        <f>SUM(E98:N98)</f>
        <v>-1.108231398</v>
      </c>
    </row>
    <row r="99" spans="2:25">
      <c r="B99" s="4" t="s">
        <v>64</v>
      </c>
      <c r="C99" s="4" t="s">
        <v>30</v>
      </c>
      <c r="D99" s="4" t="str">
        <f>B99&amp;C99</f>
        <v>RussiaNet Sales</v>
      </c>
      <c r="E99" s="5">
        <v>0.32166074</v>
      </c>
      <c r="F99" s="5">
        <v>0.28920813000000001</v>
      </c>
      <c r="G99" s="5">
        <v>0.38939850999999998</v>
      </c>
      <c r="H99" s="5">
        <v>0.35599064000000002</v>
      </c>
      <c r="I99" s="5">
        <v>0.13327429999999998</v>
      </c>
      <c r="J99" s="5">
        <v>0.18657094000000002</v>
      </c>
      <c r="K99" s="5">
        <v>0.34640429</v>
      </c>
      <c r="L99" s="5">
        <v>0.51238971</v>
      </c>
      <c r="M99" s="5">
        <v>0.19273752</v>
      </c>
      <c r="N99" s="5">
        <v>0.47627591999999996</v>
      </c>
      <c r="O99" s="5">
        <v>0.24932542999999999</v>
      </c>
      <c r="P99" s="5">
        <v>0.40927321999999999</v>
      </c>
      <c r="Q99" s="6">
        <v>1.0002673799999999</v>
      </c>
      <c r="R99" s="5">
        <v>0.67583588000000006</v>
      </c>
      <c r="S99" s="5">
        <v>1.0515315199999999</v>
      </c>
      <c r="T99" s="5">
        <v>1.13487457</v>
      </c>
      <c r="U99" s="6">
        <v>3.8625093500000003</v>
      </c>
      <c r="Y99" s="53">
        <f>SUM(E99:N99)</f>
        <v>3.2039106999999998</v>
      </c>
    </row>
    <row r="100" spans="2:25">
      <c r="C100" s="4" t="s">
        <v>48</v>
      </c>
      <c r="D100" s="4" t="str">
        <f>B99&amp;C100</f>
        <v>Russia  % Local Growth</v>
      </c>
      <c r="E100" s="115">
        <v>0</v>
      </c>
      <c r="F100" s="115">
        <v>0</v>
      </c>
      <c r="G100" s="115">
        <v>0</v>
      </c>
      <c r="H100" s="115">
        <v>0</v>
      </c>
      <c r="I100" s="115">
        <v>0</v>
      </c>
      <c r="J100" s="115">
        <v>0</v>
      </c>
      <c r="K100" s="115">
        <v>0</v>
      </c>
      <c r="L100" s="115">
        <v>0</v>
      </c>
      <c r="M100" s="115">
        <v>0</v>
      </c>
      <c r="N100" s="115">
        <v>0</v>
      </c>
      <c r="O100" s="115">
        <v>0</v>
      </c>
      <c r="P100" s="115">
        <v>0</v>
      </c>
      <c r="Q100" s="116">
        <v>0.62927992113522224</v>
      </c>
      <c r="R100" s="115">
        <v>-0.21147408604970469</v>
      </c>
      <c r="S100" s="115">
        <v>-0.12225469266606302</v>
      </c>
      <c r="T100" s="115">
        <v>-7.1115250003528946E-2</v>
      </c>
      <c r="U100" s="116">
        <v>-6.9980111405758619E-3</v>
      </c>
    </row>
    <row r="101" spans="2:25">
      <c r="C101" s="4" t="s">
        <v>49</v>
      </c>
      <c r="D101" s="4" t="str">
        <f>+B99&amp;C101</f>
        <v>RussiaContribution Income</v>
      </c>
      <c r="E101" s="5">
        <v>3.2341000000000001E-5</v>
      </c>
      <c r="F101" s="5">
        <v>-1.2564390999999999E-2</v>
      </c>
      <c r="G101" s="5">
        <v>8.1919140000000001E-2</v>
      </c>
      <c r="H101" s="5">
        <v>1.463332E-2</v>
      </c>
      <c r="I101" s="5">
        <v>-9.5531320000000003E-2</v>
      </c>
      <c r="J101" s="5">
        <v>-0.33605061000000003</v>
      </c>
      <c r="K101" s="5">
        <v>0.21372154999999998</v>
      </c>
      <c r="L101" s="5">
        <v>0.21337242999999997</v>
      </c>
      <c r="M101" s="5">
        <v>-0.15200978000000001</v>
      </c>
      <c r="N101" s="5">
        <v>5.0998230000000006E-2</v>
      </c>
      <c r="O101" s="5">
        <v>-5.8781690000000004E-2</v>
      </c>
      <c r="P101" s="5">
        <v>7.112041999999999E-2</v>
      </c>
      <c r="Q101" s="6">
        <v>6.9387089999999998E-2</v>
      </c>
      <c r="R101" s="5">
        <v>-0.41694861000000005</v>
      </c>
      <c r="S101" s="5">
        <v>0.2750842</v>
      </c>
      <c r="T101" s="5">
        <v>6.3336959999999998E-2</v>
      </c>
      <c r="U101" s="6">
        <v>-9.1403600000000227E-3</v>
      </c>
      <c r="Y101" s="53">
        <f>SUM(E101:N101)</f>
        <v>-2.1479090000000062E-2</v>
      </c>
    </row>
    <row r="102" spans="2:25">
      <c r="B102" s="4" t="s">
        <v>65</v>
      </c>
      <c r="C102" s="4" t="s">
        <v>30</v>
      </c>
      <c r="D102" s="4" t="str">
        <f>B102&amp;C102</f>
        <v>PolandNet Sales</v>
      </c>
      <c r="E102" s="5">
        <v>0.79983707999999998</v>
      </c>
      <c r="F102" s="5">
        <v>0.52205100000000004</v>
      </c>
      <c r="G102" s="5">
        <v>0.63173344999999992</v>
      </c>
      <c r="H102" s="5">
        <v>0.51848304000000001</v>
      </c>
      <c r="I102" s="5">
        <v>0.77390420999999987</v>
      </c>
      <c r="J102" s="5">
        <v>0.75981646000000003</v>
      </c>
      <c r="K102" s="5">
        <v>0.54925956999999992</v>
      </c>
      <c r="L102" s="5">
        <v>0.48421748999999997</v>
      </c>
      <c r="M102" s="5">
        <v>0.74522343999999996</v>
      </c>
      <c r="N102" s="5">
        <v>0.57688821000000001</v>
      </c>
      <c r="O102" s="5">
        <v>0.59961100999999994</v>
      </c>
      <c r="P102" s="5">
        <v>0.96042762000000004</v>
      </c>
      <c r="Q102" s="6">
        <v>1.9536215300000002</v>
      </c>
      <c r="R102" s="5">
        <v>2.0522037099999997</v>
      </c>
      <c r="S102" s="5">
        <v>1.7787005</v>
      </c>
      <c r="T102" s="5">
        <v>2.1369268400000001</v>
      </c>
      <c r="U102" s="6">
        <v>7.9214525800000004</v>
      </c>
      <c r="Y102" s="53">
        <f>SUM(E102:N102)</f>
        <v>6.3614139500000002</v>
      </c>
    </row>
    <row r="103" spans="2:25">
      <c r="C103" s="4" t="s">
        <v>48</v>
      </c>
      <c r="D103" s="4" t="str">
        <f>B102&amp;C103</f>
        <v>Poland  % Local Growth</v>
      </c>
      <c r="E103" s="115">
        <v>0</v>
      </c>
      <c r="F103" s="115">
        <v>0</v>
      </c>
      <c r="G103" s="115">
        <v>0</v>
      </c>
      <c r="H103" s="115">
        <v>0</v>
      </c>
      <c r="I103" s="115">
        <v>0</v>
      </c>
      <c r="J103" s="115">
        <v>0</v>
      </c>
      <c r="K103" s="115">
        <v>0</v>
      </c>
      <c r="L103" s="115">
        <v>0</v>
      </c>
      <c r="M103" s="115">
        <v>0</v>
      </c>
      <c r="N103" s="115">
        <v>0</v>
      </c>
      <c r="O103" s="115">
        <v>0</v>
      </c>
      <c r="P103" s="115">
        <v>0</v>
      </c>
      <c r="Q103" s="116">
        <v>5.7078257302544802E-2</v>
      </c>
      <c r="R103" s="115">
        <v>4.4551932296481363E-2</v>
      </c>
      <c r="S103" s="115">
        <v>-0.13247775583260232</v>
      </c>
      <c r="T103" s="115">
        <v>0.23812815065956494</v>
      </c>
      <c r="U103" s="116">
        <v>4.4301197656662523E-2</v>
      </c>
    </row>
    <row r="104" spans="2:25">
      <c r="C104" s="4" t="s">
        <v>49</v>
      </c>
      <c r="D104" s="4" t="str">
        <f>+B102&amp;C104</f>
        <v>PolandContribution Income</v>
      </c>
      <c r="E104" s="5">
        <v>0.25630371600000001</v>
      </c>
      <c r="F104" s="5">
        <v>5.9749904E-2</v>
      </c>
      <c r="G104" s="5">
        <v>0.24895181</v>
      </c>
      <c r="H104" s="5">
        <v>0.20520421999999999</v>
      </c>
      <c r="I104" s="5">
        <v>0.20829007999999999</v>
      </c>
      <c r="J104" s="5">
        <v>-2.0251709999999999E-2</v>
      </c>
      <c r="K104" s="5">
        <v>-6.5378160000000005E-2</v>
      </c>
      <c r="L104" s="5">
        <v>-0.27758615000000003</v>
      </c>
      <c r="M104" s="5">
        <v>0.20033149</v>
      </c>
      <c r="N104" s="5">
        <v>-2.6878399999999999E-3</v>
      </c>
      <c r="O104" s="5">
        <v>-0.21728670999999999</v>
      </c>
      <c r="P104" s="5">
        <v>0.11682185000000002</v>
      </c>
      <c r="Q104" s="6">
        <v>0.56500543000000003</v>
      </c>
      <c r="R104" s="5">
        <v>0.39324258999999995</v>
      </c>
      <c r="S104" s="5">
        <v>-0.14263282000000008</v>
      </c>
      <c r="T104" s="5">
        <v>-0.10315269999999999</v>
      </c>
      <c r="U104" s="6">
        <v>0.7124625</v>
      </c>
      <c r="Y104" s="53">
        <f>SUM(E104:N104)</f>
        <v>0.81292735999999988</v>
      </c>
    </row>
    <row r="105" spans="2:25">
      <c r="B105" s="4" t="s">
        <v>66</v>
      </c>
      <c r="C105" s="4" t="s">
        <v>30</v>
      </c>
      <c r="D105" s="4" t="str">
        <f>B105&amp;C105</f>
        <v>TurkeyNet Sales</v>
      </c>
      <c r="E105" s="5">
        <v>0.22513422</v>
      </c>
      <c r="F105" s="5">
        <v>0.37835106000000002</v>
      </c>
      <c r="G105" s="5">
        <v>1.0585820400000001</v>
      </c>
      <c r="H105" s="5">
        <v>0.29633513</v>
      </c>
      <c r="I105" s="5">
        <v>0.56337175000000006</v>
      </c>
      <c r="J105" s="5">
        <v>1.37100975</v>
      </c>
      <c r="K105" s="5">
        <v>0.24083975000000002</v>
      </c>
      <c r="L105" s="5">
        <v>0.30383067999999996</v>
      </c>
      <c r="M105" s="5">
        <v>0.80120623999999996</v>
      </c>
      <c r="N105" s="5">
        <v>0.38876554999999996</v>
      </c>
      <c r="O105" s="5">
        <v>0.46311115000000003</v>
      </c>
      <c r="P105" s="5">
        <v>1.0927763200000002</v>
      </c>
      <c r="Q105" s="6">
        <v>1.66206732</v>
      </c>
      <c r="R105" s="5">
        <v>2.2307166299999999</v>
      </c>
      <c r="S105" s="5">
        <v>1.34587667</v>
      </c>
      <c r="T105" s="5">
        <v>1.9446530200000003</v>
      </c>
      <c r="U105" s="6">
        <v>7.1833136400000006</v>
      </c>
      <c r="Y105" s="53">
        <f>SUM(E105:N105)</f>
        <v>5.6274261699999997</v>
      </c>
    </row>
    <row r="106" spans="2:25">
      <c r="C106" s="4" t="s">
        <v>48</v>
      </c>
      <c r="D106" s="4" t="str">
        <f>B105&amp;C106</f>
        <v>Turkey  % Local Growth</v>
      </c>
      <c r="E106" s="115">
        <v>0</v>
      </c>
      <c r="F106" s="115">
        <v>0</v>
      </c>
      <c r="G106" s="115">
        <v>0</v>
      </c>
      <c r="H106" s="115">
        <v>0</v>
      </c>
      <c r="I106" s="115">
        <v>0</v>
      </c>
      <c r="J106" s="115">
        <v>0</v>
      </c>
      <c r="K106" s="115">
        <v>0</v>
      </c>
      <c r="L106" s="115">
        <v>0</v>
      </c>
      <c r="M106" s="115">
        <v>0</v>
      </c>
      <c r="N106" s="115">
        <v>0</v>
      </c>
      <c r="O106" s="115">
        <v>0</v>
      </c>
      <c r="P106" s="115">
        <v>0</v>
      </c>
      <c r="Q106" s="116">
        <v>-5.0000620428262438E-3</v>
      </c>
      <c r="R106" s="115">
        <v>0.31057501465637577</v>
      </c>
      <c r="S106" s="115">
        <v>-0.13827573453385222</v>
      </c>
      <c r="T106" s="115">
        <v>-5.5295013306616417E-2</v>
      </c>
      <c r="U106" s="116">
        <v>2.2050396846987737E-2</v>
      </c>
    </row>
    <row r="107" spans="2:25">
      <c r="C107" s="4" t="s">
        <v>49</v>
      </c>
      <c r="D107" s="4" t="str">
        <f>+B105&amp;C107</f>
        <v>TurkeyContribution Income</v>
      </c>
      <c r="E107" s="5">
        <v>-0.19293872300000001</v>
      </c>
      <c r="F107" s="5">
        <v>-1.8323987000000003E-2</v>
      </c>
      <c r="G107" s="5">
        <v>0.37971759000000005</v>
      </c>
      <c r="H107" s="5">
        <v>-0.15928970999999997</v>
      </c>
      <c r="I107" s="5">
        <v>5.1939680000000002E-2</v>
      </c>
      <c r="J107" s="5">
        <v>0.51768451999999998</v>
      </c>
      <c r="K107" s="5">
        <v>-0.13355593999999998</v>
      </c>
      <c r="L107" s="5">
        <v>-7.7118759999999995E-2</v>
      </c>
      <c r="M107" s="5">
        <v>1.923329E-2</v>
      </c>
      <c r="N107" s="5">
        <v>-3.3900760000000002E-2</v>
      </c>
      <c r="O107" s="5">
        <v>-1.0008709999999999E-2</v>
      </c>
      <c r="P107" s="5">
        <v>0.49154059</v>
      </c>
      <c r="Q107" s="6">
        <v>0.16845488</v>
      </c>
      <c r="R107" s="5">
        <v>0.41033449000000005</v>
      </c>
      <c r="S107" s="5">
        <v>-0.19144140999999995</v>
      </c>
      <c r="T107" s="5">
        <v>0.44763111999999999</v>
      </c>
      <c r="U107" s="6">
        <v>0.8349790800000001</v>
      </c>
      <c r="Y107" s="53">
        <f>SUM(E107:N107)</f>
        <v>0.35344720000000007</v>
      </c>
    </row>
    <row r="108" spans="2:25">
      <c r="B108" s="4" t="s">
        <v>67</v>
      </c>
      <c r="C108" s="4" t="s">
        <v>30</v>
      </c>
      <c r="D108" s="4" t="str">
        <f>B108&amp;C108</f>
        <v>UkraineNet Sales</v>
      </c>
      <c r="E108" s="5">
        <v>3.3806620000000003E-2</v>
      </c>
      <c r="F108" s="5">
        <v>5.7346489999999993E-2</v>
      </c>
      <c r="G108" s="5">
        <v>4.2674339999999991E-2</v>
      </c>
      <c r="H108" s="5">
        <v>5.8544760000000001E-2</v>
      </c>
      <c r="I108" s="5">
        <v>6.1613469999999997E-2</v>
      </c>
      <c r="J108" s="5">
        <v>7.5910970000000008E-2</v>
      </c>
      <c r="K108" s="5">
        <v>6.4052150000000002E-2</v>
      </c>
      <c r="L108" s="5">
        <v>6.3377740000000002E-2</v>
      </c>
      <c r="M108" s="5">
        <v>7.7641770000000013E-2</v>
      </c>
      <c r="N108" s="5">
        <v>4.6212699999999995E-2</v>
      </c>
      <c r="O108" s="5">
        <v>8.3587960000000003E-2</v>
      </c>
      <c r="P108" s="5">
        <v>0.10884151</v>
      </c>
      <c r="Q108" s="6">
        <v>0.13382744999999999</v>
      </c>
      <c r="R108" s="5">
        <v>0.19606920000000003</v>
      </c>
      <c r="S108" s="5">
        <v>0.20507166000000002</v>
      </c>
      <c r="T108" s="5">
        <v>0.23864216999999999</v>
      </c>
      <c r="U108" s="6">
        <v>0.77361047999999999</v>
      </c>
      <c r="Y108" s="53">
        <f>SUM(E108:N108)</f>
        <v>0.58118101</v>
      </c>
    </row>
    <row r="109" spans="2:25">
      <c r="C109" s="4" t="s">
        <v>48</v>
      </c>
      <c r="D109" s="4" t="str">
        <f>B108&amp;C109</f>
        <v>Ukraine  % Local Growth</v>
      </c>
      <c r="E109" s="115">
        <v>0</v>
      </c>
      <c r="F109" s="115">
        <v>0</v>
      </c>
      <c r="G109" s="115">
        <v>0</v>
      </c>
      <c r="H109" s="115">
        <v>0</v>
      </c>
      <c r="I109" s="115">
        <v>0</v>
      </c>
      <c r="J109" s="115">
        <v>0</v>
      </c>
      <c r="K109" s="115">
        <v>0</v>
      </c>
      <c r="L109" s="115">
        <v>0</v>
      </c>
      <c r="M109" s="115">
        <v>0</v>
      </c>
      <c r="N109" s="115">
        <v>0</v>
      </c>
      <c r="O109" s="115">
        <v>0</v>
      </c>
      <c r="P109" s="115">
        <v>0</v>
      </c>
      <c r="Q109" s="116">
        <v>0.2971548649226276</v>
      </c>
      <c r="R109" s="115">
        <v>0.38940625657930844</v>
      </c>
      <c r="S109" s="115">
        <v>-0.17310167620717859</v>
      </c>
      <c r="T109" s="115">
        <v>6.4354182666325366E-2</v>
      </c>
      <c r="U109" s="116">
        <v>8.0551467123811907E-2</v>
      </c>
    </row>
    <row r="110" spans="2:25">
      <c r="C110" s="4" t="s">
        <v>49</v>
      </c>
      <c r="D110" s="4" t="str">
        <f>+B108&amp;C110</f>
        <v>UkraineContribution Income</v>
      </c>
      <c r="E110" s="5">
        <v>-4.1841299999999994E-3</v>
      </c>
      <c r="F110" s="5">
        <v>1.307935E-2</v>
      </c>
      <c r="G110" s="5">
        <v>-1.5906529999999999E-2</v>
      </c>
      <c r="H110" s="5">
        <v>3.4692199999999999E-3</v>
      </c>
      <c r="I110" s="5">
        <v>1.9628199999999998E-2</v>
      </c>
      <c r="J110" s="5">
        <v>4.6504599999999995E-3</v>
      </c>
      <c r="K110" s="5">
        <v>1.484016E-2</v>
      </c>
      <c r="L110" s="5">
        <v>1.7967479999999997E-2</v>
      </c>
      <c r="M110" s="5">
        <v>-1.4194540000000002E-2</v>
      </c>
      <c r="N110" s="5">
        <v>5.66834E-3</v>
      </c>
      <c r="O110" s="5">
        <v>1.6457349999999999E-2</v>
      </c>
      <c r="P110" s="5">
        <v>4.9106999999999998E-2</v>
      </c>
      <c r="Q110" s="6">
        <v>-7.0113099999999998E-3</v>
      </c>
      <c r="R110" s="5">
        <v>2.7747879999999999E-2</v>
      </c>
      <c r="S110" s="5">
        <v>1.8613099999999997E-2</v>
      </c>
      <c r="T110" s="5">
        <v>7.1232689999999987E-2</v>
      </c>
      <c r="U110" s="6">
        <v>0.11058235999999999</v>
      </c>
      <c r="Y110" s="53">
        <f>SUM(E110:N110)</f>
        <v>4.501800999999999E-2</v>
      </c>
    </row>
    <row r="111" spans="2:25">
      <c r="B111" s="4" t="s">
        <v>320</v>
      </c>
      <c r="C111" s="4" t="s">
        <v>30</v>
      </c>
      <c r="D111" s="4" t="str">
        <f>B111&amp;C111</f>
        <v>East RegionNet Sales</v>
      </c>
      <c r="E111" s="5">
        <v>0.42193570000000002</v>
      </c>
      <c r="F111" s="5">
        <v>0.40749584000000005</v>
      </c>
      <c r="G111" s="5">
        <v>0.58424801000000004</v>
      </c>
      <c r="H111" s="5">
        <v>0.32391778000000004</v>
      </c>
      <c r="I111" s="5">
        <v>0.53707209</v>
      </c>
      <c r="J111" s="5">
        <v>0.59855839</v>
      </c>
      <c r="K111" s="5">
        <v>0.33196772999999996</v>
      </c>
      <c r="L111" s="5">
        <v>0.34235558000000005</v>
      </c>
      <c r="M111" s="5">
        <v>0.62818181999999989</v>
      </c>
      <c r="N111" s="5">
        <v>0.36524357000000002</v>
      </c>
      <c r="O111" s="5">
        <v>0.57001007999999986</v>
      </c>
      <c r="P111" s="5">
        <v>0.46011479</v>
      </c>
      <c r="Q111" s="6">
        <v>1.4136795500000001</v>
      </c>
      <c r="R111" s="5">
        <v>1.45954826</v>
      </c>
      <c r="S111" s="5">
        <v>1.3025051299999999</v>
      </c>
      <c r="T111" s="5">
        <v>1.3953684399999997</v>
      </c>
      <c r="U111" s="6">
        <v>5.57110138</v>
      </c>
      <c r="Y111" s="53">
        <f>SUM(E111:N111)</f>
        <v>4.5409765100000001</v>
      </c>
    </row>
    <row r="112" spans="2:25">
      <c r="C112" s="4" t="s">
        <v>48</v>
      </c>
      <c r="D112" s="4" t="str">
        <f>B111&amp;C112</f>
        <v>East Region  % Local Growth</v>
      </c>
      <c r="E112" s="115">
        <v>0</v>
      </c>
      <c r="F112" s="115">
        <v>0</v>
      </c>
      <c r="G112" s="115">
        <v>0</v>
      </c>
      <c r="H112" s="115">
        <v>0</v>
      </c>
      <c r="I112" s="115">
        <v>0</v>
      </c>
      <c r="J112" s="115">
        <v>0</v>
      </c>
      <c r="K112" s="115">
        <v>0</v>
      </c>
      <c r="L112" s="115">
        <v>0</v>
      </c>
      <c r="M112" s="115">
        <v>0</v>
      </c>
      <c r="N112" s="115">
        <v>0</v>
      </c>
      <c r="O112" s="115">
        <v>0</v>
      </c>
      <c r="P112" s="115">
        <v>0</v>
      </c>
      <c r="Q112" s="116">
        <v>-2.2735189988112855E-2</v>
      </c>
      <c r="R112" s="115">
        <v>0.16935580318454732</v>
      </c>
      <c r="S112" s="115">
        <v>0.27213065741619352</v>
      </c>
      <c r="T112" s="115">
        <v>-9.4346221324378109E-3</v>
      </c>
      <c r="U112" s="116">
        <v>8.4814514948199748E-2</v>
      </c>
    </row>
    <row r="113" spans="2:25">
      <c r="C113" s="4" t="s">
        <v>49</v>
      </c>
      <c r="D113" s="4" t="str">
        <f>+B111&amp;C113</f>
        <v>East RegionContribution Income</v>
      </c>
      <c r="E113" s="5">
        <v>5.8777530000000001E-2</v>
      </c>
      <c r="F113" s="5">
        <v>6.404586000000001E-2</v>
      </c>
      <c r="G113" s="5">
        <v>0.1621832</v>
      </c>
      <c r="H113" s="5">
        <v>5.2368600000000003E-3</v>
      </c>
      <c r="I113" s="5">
        <v>0.13261015000000001</v>
      </c>
      <c r="J113" s="5">
        <v>0.15601164000000001</v>
      </c>
      <c r="K113" s="5">
        <v>1.0705590000000001E-2</v>
      </c>
      <c r="L113" s="5">
        <v>9.8609200000000004E-3</v>
      </c>
      <c r="M113" s="5">
        <v>0.16418359000000002</v>
      </c>
      <c r="N113" s="5">
        <v>-5.55267E-3</v>
      </c>
      <c r="O113" s="5">
        <v>0.14470798000000001</v>
      </c>
      <c r="P113" s="5">
        <v>9.8110950000000002E-2</v>
      </c>
      <c r="Q113" s="6">
        <v>0.28500659</v>
      </c>
      <c r="R113" s="5">
        <v>0.29385865</v>
      </c>
      <c r="S113" s="5">
        <v>0.1847501</v>
      </c>
      <c r="T113" s="5">
        <v>0.23726626000000001</v>
      </c>
      <c r="U113" s="6">
        <v>1.0008816</v>
      </c>
      <c r="Y113" s="53">
        <f>SUM(E113:N113)</f>
        <v>0.75806267000000016</v>
      </c>
    </row>
    <row r="114" spans="2:25">
      <c r="B114" s="4" t="s">
        <v>68</v>
      </c>
      <c r="C114" s="4" t="s">
        <v>30</v>
      </c>
      <c r="D114" s="4" t="str">
        <f>B114&amp;C114</f>
        <v>CeskoNet Sales</v>
      </c>
      <c r="E114" s="5">
        <v>0.28593742999999999</v>
      </c>
      <c r="F114" s="5">
        <v>0.29836498</v>
      </c>
      <c r="G114" s="5">
        <v>0.27108769999999999</v>
      </c>
      <c r="H114" s="5">
        <v>0.15945121000000001</v>
      </c>
      <c r="I114" s="5">
        <v>0.23268717999999999</v>
      </c>
      <c r="J114" s="5">
        <v>0.23222055999999999</v>
      </c>
      <c r="K114" s="5">
        <v>0.13174153000000002</v>
      </c>
      <c r="L114" s="5">
        <v>0.15036692000000002</v>
      </c>
      <c r="M114" s="5">
        <v>0.16755132999999997</v>
      </c>
      <c r="N114" s="5">
        <v>0.25069754</v>
      </c>
      <c r="O114" s="5">
        <v>0.27327678999999999</v>
      </c>
      <c r="P114" s="5">
        <v>0.21107847000000002</v>
      </c>
      <c r="Q114" s="6">
        <v>0.85539011000000009</v>
      </c>
      <c r="R114" s="5">
        <v>0.62435894999999997</v>
      </c>
      <c r="S114" s="5">
        <v>0.44965978000000006</v>
      </c>
      <c r="T114" s="5">
        <v>0.73505280000000006</v>
      </c>
      <c r="U114" s="6">
        <v>2.6644616399999999</v>
      </c>
      <c r="Y114" s="53">
        <f>SUM(E114:N114)</f>
        <v>2.1801063799999998</v>
      </c>
    </row>
    <row r="115" spans="2:25">
      <c r="C115" s="4" t="s">
        <v>48</v>
      </c>
      <c r="D115" s="4" t="str">
        <f>B114&amp;C115</f>
        <v>Cesko  % Local Growth</v>
      </c>
      <c r="E115" s="115">
        <v>0</v>
      </c>
      <c r="F115" s="115">
        <v>0</v>
      </c>
      <c r="G115" s="115">
        <v>0</v>
      </c>
      <c r="H115" s="115">
        <v>0</v>
      </c>
      <c r="I115" s="115">
        <v>0</v>
      </c>
      <c r="J115" s="115">
        <v>0</v>
      </c>
      <c r="K115" s="115">
        <v>0</v>
      </c>
      <c r="L115" s="115">
        <v>0</v>
      </c>
      <c r="M115" s="115">
        <v>0</v>
      </c>
      <c r="N115" s="115">
        <v>0</v>
      </c>
      <c r="O115" s="115">
        <v>0</v>
      </c>
      <c r="P115" s="115">
        <v>0</v>
      </c>
      <c r="Q115" s="116">
        <v>0.12369844231648308</v>
      </c>
      <c r="R115" s="115">
        <v>-7.6780320882758074E-2</v>
      </c>
      <c r="S115" s="115">
        <v>-0.18959849258803652</v>
      </c>
      <c r="T115" s="115">
        <v>8.9951080549131035E-3</v>
      </c>
      <c r="U115" s="116">
        <v>-1.7717375279704923E-2</v>
      </c>
    </row>
    <row r="116" spans="2:25">
      <c r="C116" s="4" t="s">
        <v>49</v>
      </c>
      <c r="D116" s="4" t="str">
        <f>+B114&amp;C116</f>
        <v>CeskoContribution Income</v>
      </c>
      <c r="E116" s="5">
        <v>0.107389608</v>
      </c>
      <c r="F116" s="5">
        <v>0.12233032199999999</v>
      </c>
      <c r="G116" s="5">
        <v>9.6457829999999994E-2</v>
      </c>
      <c r="H116" s="5">
        <v>8.2105499999999988E-3</v>
      </c>
      <c r="I116" s="5">
        <v>5.3214570000000003E-2</v>
      </c>
      <c r="J116" s="5">
        <v>6.7214570000000015E-2</v>
      </c>
      <c r="K116" s="5">
        <v>-3.2757400000000001E-3</v>
      </c>
      <c r="L116" s="5">
        <v>1.8947350000000002E-2</v>
      </c>
      <c r="M116" s="5">
        <v>3.7308519999999998E-2</v>
      </c>
      <c r="N116" s="5">
        <v>8.7002610000000008E-2</v>
      </c>
      <c r="O116" s="5">
        <v>0.10751463999999999</v>
      </c>
      <c r="P116" s="5">
        <v>6.348434E-2</v>
      </c>
      <c r="Q116" s="6">
        <v>0.32617775999999998</v>
      </c>
      <c r="R116" s="5">
        <v>0.12863969</v>
      </c>
      <c r="S116" s="5">
        <v>5.2980129999999993E-2</v>
      </c>
      <c r="T116" s="5">
        <v>0.25800158999999995</v>
      </c>
      <c r="U116" s="6">
        <v>0.76579916999999997</v>
      </c>
      <c r="Y116" s="53">
        <f>SUM(E116:N116)</f>
        <v>0.59480018999999995</v>
      </c>
    </row>
    <row r="117" spans="2:25">
      <c r="B117" s="4" t="s">
        <v>69</v>
      </c>
      <c r="C117" s="4" t="s">
        <v>30</v>
      </c>
      <c r="D117" s="4" t="str">
        <f>B117&amp;C117</f>
        <v>IsraelNet Sales</v>
      </c>
      <c r="E117" s="5">
        <v>4.4675640000000003E-2</v>
      </c>
      <c r="F117" s="5">
        <v>5.1737610000000003E-2</v>
      </c>
      <c r="G117" s="5">
        <v>0.10162415</v>
      </c>
      <c r="H117" s="5">
        <v>0.18056754</v>
      </c>
      <c r="I117" s="5">
        <v>0.11183137</v>
      </c>
      <c r="J117" s="5">
        <v>9.6831699999999993E-2</v>
      </c>
      <c r="K117" s="5">
        <v>0.20660418</v>
      </c>
      <c r="L117" s="5">
        <v>0.14920764000000003</v>
      </c>
      <c r="M117" s="5">
        <v>8.4623829999999997E-2</v>
      </c>
      <c r="N117" s="5">
        <v>0.21609189999999998</v>
      </c>
      <c r="O117" s="5">
        <v>4.6918649999999999E-2</v>
      </c>
      <c r="P117" s="5">
        <v>6.28E-3</v>
      </c>
      <c r="Q117" s="6">
        <v>0.1980374</v>
      </c>
      <c r="R117" s="5">
        <v>0.38923061000000003</v>
      </c>
      <c r="S117" s="5">
        <v>0.44043565000000001</v>
      </c>
      <c r="T117" s="5">
        <v>0.26929054999999996</v>
      </c>
      <c r="U117" s="6">
        <v>1.29699421</v>
      </c>
      <c r="Y117" s="53">
        <f>SUM(E117:N117)</f>
        <v>1.2437955599999999</v>
      </c>
    </row>
    <row r="118" spans="2:25">
      <c r="C118" s="4" t="s">
        <v>48</v>
      </c>
      <c r="D118" s="4" t="str">
        <f>B117&amp;C118</f>
        <v>Israel  % Local Growth</v>
      </c>
      <c r="E118" s="115">
        <v>0</v>
      </c>
      <c r="F118" s="115">
        <v>0</v>
      </c>
      <c r="G118" s="115">
        <v>0</v>
      </c>
      <c r="H118" s="115">
        <v>0</v>
      </c>
      <c r="I118" s="115">
        <v>0</v>
      </c>
      <c r="J118" s="115">
        <v>0</v>
      </c>
      <c r="K118" s="115">
        <v>0</v>
      </c>
      <c r="L118" s="115">
        <v>0</v>
      </c>
      <c r="M118" s="115">
        <v>0</v>
      </c>
      <c r="N118" s="115">
        <v>0</v>
      </c>
      <c r="O118" s="115">
        <v>0</v>
      </c>
      <c r="P118" s="115">
        <v>0</v>
      </c>
      <c r="Q118" s="116">
        <v>-0.26813358638703244</v>
      </c>
      <c r="R118" s="115">
        <v>1.7801214543539452E-2</v>
      </c>
      <c r="S118" s="115">
        <v>0.60878615510986633</v>
      </c>
      <c r="T118" s="115">
        <v>-0.22564047913934798</v>
      </c>
      <c r="U118" s="116">
        <v>1.0868291114163389E-2</v>
      </c>
    </row>
    <row r="119" spans="2:25">
      <c r="C119" s="4" t="s">
        <v>49</v>
      </c>
      <c r="D119" s="4" t="str">
        <f>+B117&amp;C119</f>
        <v>IsraelContribution Income</v>
      </c>
      <c r="E119" s="5">
        <v>-1.2011066000000001E-2</v>
      </c>
      <c r="F119" s="5">
        <v>-7.2747140000000007E-3</v>
      </c>
      <c r="G119" s="5">
        <v>1.9205440000000001E-2</v>
      </c>
      <c r="H119" s="5">
        <v>6.4808740000000004E-2</v>
      </c>
      <c r="I119" s="5">
        <v>3.133793E-2</v>
      </c>
      <c r="J119" s="5">
        <v>1.2525219999999998E-2</v>
      </c>
      <c r="K119" s="5">
        <v>7.0505789999999985E-2</v>
      </c>
      <c r="L119" s="5">
        <v>3.234737E-2</v>
      </c>
      <c r="M119" s="5">
        <v>4.3500299999999995E-3</v>
      </c>
      <c r="N119" s="5">
        <v>7.7159030000000003E-2</v>
      </c>
      <c r="O119" s="5">
        <v>-2.270084E-2</v>
      </c>
      <c r="P119" s="5">
        <v>-4.5462460000000003E-2</v>
      </c>
      <c r="Q119" s="6">
        <v>-8.0340000000003192E-5</v>
      </c>
      <c r="R119" s="5">
        <v>0.10867189000000001</v>
      </c>
      <c r="S119" s="5">
        <v>0.10720318999999999</v>
      </c>
      <c r="T119" s="5">
        <v>8.9957300000000021E-3</v>
      </c>
      <c r="U119" s="6">
        <v>0.22479046999999999</v>
      </c>
      <c r="Y119" s="53">
        <f>SUM(E119:N119)</f>
        <v>0.29295377</v>
      </c>
    </row>
    <row r="120" spans="2:25">
      <c r="B120" s="4" t="s">
        <v>70</v>
      </c>
      <c r="C120" s="4" t="s">
        <v>30</v>
      </c>
      <c r="D120" s="4" t="str">
        <f>B120&amp;C120</f>
        <v>HungaryNet Sales</v>
      </c>
      <c r="E120" s="5">
        <v>6.7439089999999993E-2</v>
      </c>
      <c r="F120" s="5">
        <v>5.0989489999999998E-2</v>
      </c>
      <c r="G120" s="5">
        <v>5.6480550000000004E-2</v>
      </c>
      <c r="H120" s="5">
        <v>4.8483129999999992E-2</v>
      </c>
      <c r="I120" s="5">
        <v>5.8293399999999995E-2</v>
      </c>
      <c r="J120" s="5">
        <v>6.4175640000000006E-2</v>
      </c>
      <c r="K120" s="5">
        <v>5.108592E-2</v>
      </c>
      <c r="L120" s="5">
        <v>6.9711300000000004E-2</v>
      </c>
      <c r="M120" s="5">
        <v>0.12074478999999999</v>
      </c>
      <c r="N120" s="5">
        <v>6.0794189999999998E-2</v>
      </c>
      <c r="O120" s="5">
        <v>7.8819529999999999E-2</v>
      </c>
      <c r="P120" s="5">
        <v>3.9655550000000005E-2</v>
      </c>
      <c r="Q120" s="6">
        <v>0.17490912999999997</v>
      </c>
      <c r="R120" s="5">
        <v>0.17095216999999999</v>
      </c>
      <c r="S120" s="5">
        <v>0.24154201</v>
      </c>
      <c r="T120" s="5">
        <v>0.17926927000000001</v>
      </c>
      <c r="U120" s="6">
        <v>0.76667257999999994</v>
      </c>
      <c r="Y120" s="53">
        <f>SUM(E120:N120)</f>
        <v>0.64819749999999998</v>
      </c>
    </row>
    <row r="121" spans="2:25">
      <c r="C121" s="4" t="s">
        <v>48</v>
      </c>
      <c r="D121" s="4" t="str">
        <f>B120&amp;C121</f>
        <v>Hungary  % Local Growth</v>
      </c>
      <c r="E121" s="115">
        <v>0</v>
      </c>
      <c r="F121" s="115">
        <v>0</v>
      </c>
      <c r="G121" s="115">
        <v>0</v>
      </c>
      <c r="H121" s="115">
        <v>0</v>
      </c>
      <c r="I121" s="115">
        <v>0</v>
      </c>
      <c r="J121" s="115">
        <v>0</v>
      </c>
      <c r="K121" s="115">
        <v>0</v>
      </c>
      <c r="L121" s="115">
        <v>0</v>
      </c>
      <c r="M121" s="115">
        <v>0</v>
      </c>
      <c r="N121" s="115">
        <v>0</v>
      </c>
      <c r="O121" s="115">
        <v>0</v>
      </c>
      <c r="P121" s="115">
        <v>0</v>
      </c>
      <c r="Q121" s="116">
        <v>0.41703518248347271</v>
      </c>
      <c r="R121" s="115">
        <v>-1.7464090636812868E-3</v>
      </c>
      <c r="S121" s="115">
        <v>0.20652447003546653</v>
      </c>
      <c r="T121" s="115">
        <v>0.27360076110672604</v>
      </c>
      <c r="U121" s="116">
        <v>0.20781742591387678</v>
      </c>
    </row>
    <row r="122" spans="2:25">
      <c r="C122" s="4" t="s">
        <v>49</v>
      </c>
      <c r="D122" s="4" t="str">
        <f>+B120&amp;C122</f>
        <v>HungaryContribution Income</v>
      </c>
      <c r="E122" s="5">
        <v>2.3931454000000001E-2</v>
      </c>
      <c r="F122" s="5">
        <v>1.3988415999999998E-2</v>
      </c>
      <c r="G122" s="5">
        <v>1.5764629999999998E-2</v>
      </c>
      <c r="H122" s="5">
        <v>7.5196199999999994E-3</v>
      </c>
      <c r="I122" s="5">
        <v>1.491456E-2</v>
      </c>
      <c r="J122" s="5">
        <v>2.104673E-2</v>
      </c>
      <c r="K122" s="5">
        <v>7.2965E-3</v>
      </c>
      <c r="L122" s="5">
        <v>1.8470770000000001E-2</v>
      </c>
      <c r="M122" s="5">
        <v>5.9075540000000003E-2</v>
      </c>
      <c r="N122" s="5">
        <v>1.838327E-2</v>
      </c>
      <c r="O122" s="5">
        <v>3.0233529999999998E-2</v>
      </c>
      <c r="P122" s="5">
        <v>-7.6794300000000001E-3</v>
      </c>
      <c r="Q122" s="6">
        <v>5.3684500000000003E-2</v>
      </c>
      <c r="R122" s="5">
        <v>4.3480909999999998E-2</v>
      </c>
      <c r="S122" s="5">
        <v>8.4842810000000018E-2</v>
      </c>
      <c r="T122" s="5">
        <v>4.0937370000000001E-2</v>
      </c>
      <c r="U122" s="6">
        <v>0.22294558999999997</v>
      </c>
      <c r="Y122" s="53">
        <f>SUM(E122:N122)</f>
        <v>0.20039149000000001</v>
      </c>
    </row>
    <row r="123" spans="2:25">
      <c r="B123" s="4" t="s">
        <v>71</v>
      </c>
      <c r="C123" s="4" t="s">
        <v>30</v>
      </c>
      <c r="D123" s="4" t="str">
        <f>B123&amp;C123</f>
        <v>RomaniaNet Sales</v>
      </c>
      <c r="E123" s="5">
        <v>3.6210190000000003E-2</v>
      </c>
      <c r="F123" s="5">
        <v>1.9344480000000001E-2</v>
      </c>
      <c r="G123" s="5">
        <v>6.4408630000000008E-2</v>
      </c>
      <c r="H123" s="5">
        <v>4.931932E-2</v>
      </c>
      <c r="I123" s="5">
        <v>4.5455949999999995E-2</v>
      </c>
      <c r="J123" s="5">
        <v>3.4580400000000004E-2</v>
      </c>
      <c r="K123" s="5">
        <v>7.869073E-2</v>
      </c>
      <c r="L123" s="5">
        <v>7.072792E-2</v>
      </c>
      <c r="M123" s="5">
        <v>5.0388839999999997E-2</v>
      </c>
      <c r="N123" s="5">
        <v>6.8980670000000008E-2</v>
      </c>
      <c r="O123" s="5">
        <v>5.1187820000000002E-2</v>
      </c>
      <c r="P123" s="5">
        <v>0.15450833999999999</v>
      </c>
      <c r="Q123" s="6">
        <v>0.11996330000000001</v>
      </c>
      <c r="R123" s="5">
        <v>0.12935567000000001</v>
      </c>
      <c r="S123" s="5">
        <v>0.19980749</v>
      </c>
      <c r="T123" s="5">
        <v>0.27467682999999998</v>
      </c>
      <c r="U123" s="6">
        <v>0.7238032900000001</v>
      </c>
      <c r="Y123" s="53">
        <f>SUM(E123:N123)</f>
        <v>0.51810712999999997</v>
      </c>
    </row>
    <row r="124" spans="2:25">
      <c r="C124" s="4" t="s">
        <v>48</v>
      </c>
      <c r="D124" s="4" t="str">
        <f>B123&amp;C124</f>
        <v>Romania  % Local Growth</v>
      </c>
      <c r="E124" s="115">
        <v>0</v>
      </c>
      <c r="F124" s="115">
        <v>0</v>
      </c>
      <c r="G124" s="115">
        <v>0</v>
      </c>
      <c r="H124" s="115">
        <v>0</v>
      </c>
      <c r="I124" s="115">
        <v>0</v>
      </c>
      <c r="J124" s="115">
        <v>0</v>
      </c>
      <c r="K124" s="115">
        <v>0</v>
      </c>
      <c r="L124" s="115">
        <v>0</v>
      </c>
      <c r="M124" s="115">
        <v>0</v>
      </c>
      <c r="N124" s="115">
        <v>0</v>
      </c>
      <c r="O124" s="115">
        <v>0</v>
      </c>
      <c r="P124" s="115">
        <v>0</v>
      </c>
      <c r="Q124" s="116">
        <v>-0.20041495222250921</v>
      </c>
      <c r="R124" s="115">
        <v>-0.13695030113333068</v>
      </c>
      <c r="S124" s="115">
        <v>0.17571309332989349</v>
      </c>
      <c r="T124" s="115">
        <v>0.59003598981203564</v>
      </c>
      <c r="U124" s="116">
        <v>0.11907412728114453</v>
      </c>
    </row>
    <row r="125" spans="2:25">
      <c r="C125" s="4" t="s">
        <v>49</v>
      </c>
      <c r="D125" s="4" t="str">
        <f>+B123&amp;C125</f>
        <v>RomaniaContribution Income</v>
      </c>
      <c r="E125" s="5">
        <v>-8.1026039999999994E-3</v>
      </c>
      <c r="F125" s="5">
        <v>-1.4470026E-2</v>
      </c>
      <c r="G125" s="5">
        <v>8.7132999999999985E-3</v>
      </c>
      <c r="H125" s="5">
        <v>-1.2305299999999999E-3</v>
      </c>
      <c r="I125" s="5">
        <v>-7.3088100000000007E-3</v>
      </c>
      <c r="J125" s="5">
        <v>-1.4192920000000001E-2</v>
      </c>
      <c r="K125" s="5">
        <v>9.4062700000000013E-3</v>
      </c>
      <c r="L125" s="5">
        <v>1.449405E-2</v>
      </c>
      <c r="M125" s="5">
        <v>-8.7962200000000004E-3</v>
      </c>
      <c r="N125" s="5">
        <v>-1.2355399999999999E-2</v>
      </c>
      <c r="O125" s="5">
        <v>1.672212E-2</v>
      </c>
      <c r="P125" s="5">
        <v>6.0611440000000003E-2</v>
      </c>
      <c r="Q125" s="6">
        <v>-1.3859330000000001E-2</v>
      </c>
      <c r="R125" s="5">
        <v>-2.2732260000000001E-2</v>
      </c>
      <c r="S125" s="5">
        <v>1.5104100000000001E-2</v>
      </c>
      <c r="T125" s="5">
        <v>6.4978160000000007E-2</v>
      </c>
      <c r="U125" s="6">
        <v>4.3490670000000002E-2</v>
      </c>
      <c r="Y125" s="53">
        <f>SUM(E125:N125)</f>
        <v>-3.384289E-2</v>
      </c>
    </row>
    <row r="126" spans="2:25">
      <c r="B126" s="4" t="s">
        <v>72</v>
      </c>
      <c r="C126" s="4" t="s">
        <v>30</v>
      </c>
      <c r="D126" s="4" t="str">
        <f>B126&amp;C126</f>
        <v>CEE MiscNet Sales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6">
        <v>0</v>
      </c>
      <c r="R126" s="5">
        <v>0</v>
      </c>
      <c r="S126" s="5">
        <v>0</v>
      </c>
      <c r="T126" s="5">
        <v>0</v>
      </c>
      <c r="U126" s="6">
        <v>0</v>
      </c>
      <c r="Y126" s="53">
        <f>SUM(E126:N126)</f>
        <v>0</v>
      </c>
    </row>
    <row r="127" spans="2:25">
      <c r="C127" s="4" t="s">
        <v>48</v>
      </c>
      <c r="D127" s="4" t="str">
        <f>B126&amp;C127</f>
        <v>CEE Misc  % Local Growth</v>
      </c>
      <c r="E127" s="115">
        <v>0</v>
      </c>
      <c r="F127" s="115">
        <v>0</v>
      </c>
      <c r="G127" s="115">
        <v>0</v>
      </c>
      <c r="H127" s="115">
        <v>0</v>
      </c>
      <c r="I127" s="115">
        <v>0</v>
      </c>
      <c r="J127" s="115">
        <v>0</v>
      </c>
      <c r="K127" s="115">
        <v>0</v>
      </c>
      <c r="L127" s="115">
        <v>0</v>
      </c>
      <c r="M127" s="115">
        <v>0</v>
      </c>
      <c r="N127" s="115">
        <v>0</v>
      </c>
      <c r="O127" s="115">
        <v>0</v>
      </c>
      <c r="P127" s="115">
        <v>0</v>
      </c>
      <c r="Q127" s="116" t="e">
        <v>#DIV/0!</v>
      </c>
      <c r="R127" s="115" t="e">
        <v>#DIV/0!</v>
      </c>
      <c r="S127" s="115" t="e">
        <v>#DIV/0!</v>
      </c>
      <c r="T127" s="115" t="e">
        <v>#DIV/0!</v>
      </c>
      <c r="U127" s="116" t="e">
        <v>#DIV/0!</v>
      </c>
    </row>
    <row r="128" spans="2:25">
      <c r="C128" s="4" t="s">
        <v>49</v>
      </c>
      <c r="D128" s="4" t="str">
        <f>+B126&amp;C128</f>
        <v>CEE MiscContribution Income</v>
      </c>
      <c r="E128" s="5">
        <v>5.1466999999999999E-2</v>
      </c>
      <c r="F128" s="5">
        <v>5.2415959999999998E-2</v>
      </c>
      <c r="G128" s="5">
        <v>1.401764E-2</v>
      </c>
      <c r="H128" s="5">
        <v>8.1031300000000001E-3</v>
      </c>
      <c r="I128" s="5">
        <v>1.8823139999999999E-2</v>
      </c>
      <c r="J128" s="5">
        <v>1.517981E-2</v>
      </c>
      <c r="K128" s="5">
        <v>7.4827599999999998E-3</v>
      </c>
      <c r="L128" s="5">
        <v>-9.8227999999999987E-4</v>
      </c>
      <c r="M128" s="5">
        <v>1.6452709999999999E-2</v>
      </c>
      <c r="N128" s="5">
        <v>4.356032E-2</v>
      </c>
      <c r="O128" s="5">
        <v>6.9276909999999997E-2</v>
      </c>
      <c r="P128" s="5">
        <v>4.350395E-2</v>
      </c>
      <c r="Q128" s="6">
        <v>0.11790059999999999</v>
      </c>
      <c r="R128" s="5">
        <v>4.2106079999999997E-2</v>
      </c>
      <c r="S128" s="5">
        <v>2.2953189999999998E-2</v>
      </c>
      <c r="T128" s="5">
        <v>0.15634118</v>
      </c>
      <c r="U128" s="6">
        <v>0.33930105000000005</v>
      </c>
      <c r="Y128" s="53">
        <f>SUM(E128:N128)</f>
        <v>0.22652018999999995</v>
      </c>
    </row>
    <row r="129" spans="2:25">
      <c r="B129" s="4" t="s">
        <v>73</v>
      </c>
      <c r="C129" s="4" t="s">
        <v>30</v>
      </c>
      <c r="D129" s="4" t="str">
        <f>B129&amp;C129</f>
        <v>3M Africa RegNet Sales</v>
      </c>
      <c r="E129" s="5">
        <v>0.11159329999999999</v>
      </c>
      <c r="F129" s="5">
        <v>4.9873510000000003E-2</v>
      </c>
      <c r="G129" s="5">
        <v>0.51545450000000004</v>
      </c>
      <c r="H129" s="5">
        <v>0.77298582999999998</v>
      </c>
      <c r="I129" s="5">
        <v>0.3510122</v>
      </c>
      <c r="J129" s="5">
        <v>0.42983073999999999</v>
      </c>
      <c r="K129" s="5">
        <v>0.11986669999999999</v>
      </c>
      <c r="L129" s="5">
        <v>0.30656628000000002</v>
      </c>
      <c r="M129" s="5">
        <v>0.43459239999999999</v>
      </c>
      <c r="N129" s="5">
        <v>0.30831072999999998</v>
      </c>
      <c r="O129" s="5">
        <v>0.23568446000000001</v>
      </c>
      <c r="P129" s="5">
        <v>0.67396456999999999</v>
      </c>
      <c r="Q129" s="6">
        <v>0.67692131000000011</v>
      </c>
      <c r="R129" s="5">
        <v>1.55382877</v>
      </c>
      <c r="S129" s="5">
        <v>0.86102538000000006</v>
      </c>
      <c r="T129" s="5">
        <v>1.2179597600000001</v>
      </c>
      <c r="U129" s="6">
        <v>4.3097352200000003</v>
      </c>
      <c r="Y129" s="53">
        <f>SUM(E129:N129)</f>
        <v>3.4000861900000006</v>
      </c>
    </row>
    <row r="130" spans="2:25">
      <c r="C130" s="4" t="s">
        <v>48</v>
      </c>
      <c r="D130" s="4" t="str">
        <f>B129&amp;C130</f>
        <v>3M Africa Reg  % Local Growth</v>
      </c>
      <c r="E130" s="115">
        <v>0</v>
      </c>
      <c r="F130" s="115">
        <v>0</v>
      </c>
      <c r="G130" s="115">
        <v>0</v>
      </c>
      <c r="H130" s="115">
        <v>0</v>
      </c>
      <c r="I130" s="115">
        <v>0</v>
      </c>
      <c r="J130" s="115">
        <v>0</v>
      </c>
      <c r="K130" s="115">
        <v>0</v>
      </c>
      <c r="L130" s="115">
        <v>0</v>
      </c>
      <c r="M130" s="115">
        <v>0</v>
      </c>
      <c r="N130" s="115">
        <v>0</v>
      </c>
      <c r="O130" s="115">
        <v>0</v>
      </c>
      <c r="P130" s="115">
        <v>0</v>
      </c>
      <c r="Q130" s="116">
        <v>9.816866567584466E-2</v>
      </c>
      <c r="R130" s="115">
        <v>0.30907902822125483</v>
      </c>
      <c r="S130" s="115">
        <v>0.14325929029305487</v>
      </c>
      <c r="T130" s="115">
        <v>0.37796604078240092</v>
      </c>
      <c r="U130" s="116">
        <v>0.25219964509368797</v>
      </c>
    </row>
    <row r="131" spans="2:25">
      <c r="C131" s="4" t="s">
        <v>49</v>
      </c>
      <c r="D131" s="4" t="str">
        <f>+B129&amp;C131</f>
        <v>3M Africa RegContribution Income</v>
      </c>
      <c r="E131" s="5">
        <v>-4.6580227000000002E-2</v>
      </c>
      <c r="F131" s="5">
        <v>-7.9615717999999988E-2</v>
      </c>
      <c r="G131" s="5">
        <v>0.181650115</v>
      </c>
      <c r="H131" s="5">
        <v>0.3114519</v>
      </c>
      <c r="I131" s="5">
        <v>8.9162130000000006E-2</v>
      </c>
      <c r="J131" s="5">
        <v>0.11954449000000002</v>
      </c>
      <c r="K131" s="5">
        <v>-5.2367040000000004E-2</v>
      </c>
      <c r="L131" s="5">
        <v>3.060798E-2</v>
      </c>
      <c r="M131" s="5">
        <v>0.13814029000000003</v>
      </c>
      <c r="N131" s="5">
        <v>2.7804719999999998E-2</v>
      </c>
      <c r="O131" s="5">
        <v>1.8464069999999999E-2</v>
      </c>
      <c r="P131" s="5">
        <v>0.12375255</v>
      </c>
      <c r="Q131" s="6">
        <v>5.5454170000000004E-2</v>
      </c>
      <c r="R131" s="5">
        <v>0.52015852000000007</v>
      </c>
      <c r="S131" s="5">
        <v>0.11638123000000002</v>
      </c>
      <c r="T131" s="5">
        <v>0.17002134000000002</v>
      </c>
      <c r="U131" s="6">
        <v>0.86201526000000017</v>
      </c>
      <c r="Y131" s="53">
        <f>SUM(E131:N131)</f>
        <v>0.71979864000000005</v>
      </c>
    </row>
    <row r="132" spans="2:25">
      <c r="B132" s="4" t="s">
        <v>321</v>
      </c>
      <c r="C132" s="4" t="s">
        <v>30</v>
      </c>
      <c r="D132" s="4" t="str">
        <f>B132&amp;C132</f>
        <v>South AfricaNet Sales</v>
      </c>
      <c r="E132" s="5">
        <v>0.49457335000000002</v>
      </c>
      <c r="F132" s="5">
        <v>0.62522006000000008</v>
      </c>
      <c r="G132" s="5">
        <v>0.86088540999999996</v>
      </c>
      <c r="H132" s="5">
        <v>0.42494159999999997</v>
      </c>
      <c r="I132" s="5">
        <v>0.62449045999999997</v>
      </c>
      <c r="J132" s="5">
        <v>0.56967154000000009</v>
      </c>
      <c r="K132" s="5">
        <v>0.64881085999999999</v>
      </c>
      <c r="L132" s="5">
        <v>0.53330200999999999</v>
      </c>
      <c r="M132" s="5">
        <v>0.58918800999999998</v>
      </c>
      <c r="N132" s="5">
        <v>0.59289343999999999</v>
      </c>
      <c r="O132" s="5">
        <v>0.57314543000000007</v>
      </c>
      <c r="P132" s="5">
        <v>0.55586656999999995</v>
      </c>
      <c r="Q132" s="6">
        <v>1.9806788200000001</v>
      </c>
      <c r="R132" s="5">
        <v>1.6191036000000001</v>
      </c>
      <c r="S132" s="5">
        <v>1.7713008799999999</v>
      </c>
      <c r="T132" s="5">
        <v>1.7219054399999998</v>
      </c>
      <c r="U132" s="6">
        <v>7.09298874</v>
      </c>
      <c r="Y132" s="53">
        <f>SUM(E132:N132)</f>
        <v>5.9639767400000006</v>
      </c>
    </row>
    <row r="133" spans="2:25">
      <c r="C133" s="4" t="s">
        <v>48</v>
      </c>
      <c r="D133" s="4" t="str">
        <f>B132&amp;C133</f>
        <v>South Africa  % Local Growth</v>
      </c>
      <c r="E133" s="115">
        <v>0</v>
      </c>
      <c r="F133" s="115">
        <v>0</v>
      </c>
      <c r="G133" s="115">
        <v>0</v>
      </c>
      <c r="H133" s="115">
        <v>0</v>
      </c>
      <c r="I133" s="115">
        <v>0</v>
      </c>
      <c r="J133" s="115">
        <v>0</v>
      </c>
      <c r="K133" s="115">
        <v>0</v>
      </c>
      <c r="L133" s="115">
        <v>0</v>
      </c>
      <c r="M133" s="115">
        <v>0</v>
      </c>
      <c r="N133" s="115">
        <v>0</v>
      </c>
      <c r="O133" s="115">
        <v>0</v>
      </c>
      <c r="P133" s="115">
        <v>0</v>
      </c>
      <c r="Q133" s="116">
        <v>6.6324034092444126E-2</v>
      </c>
      <c r="R133" s="115">
        <v>-9.0804547224720145E-2</v>
      </c>
      <c r="S133" s="115">
        <v>9.6733477771583004E-2</v>
      </c>
      <c r="T133" s="115">
        <v>-2.7312375182936388E-2</v>
      </c>
      <c r="U133" s="116">
        <v>9.8463444281749607E-3</v>
      </c>
    </row>
    <row r="134" spans="2:25">
      <c r="C134" s="4" t="s">
        <v>49</v>
      </c>
      <c r="D134" s="4" t="str">
        <f>+B132&amp;C134</f>
        <v>South AfricaContribution Income</v>
      </c>
      <c r="E134" s="5">
        <v>5.1903965999999996E-2</v>
      </c>
      <c r="F134" s="5">
        <v>0.26106977399999998</v>
      </c>
      <c r="G134" s="5">
        <v>0.30700690999999997</v>
      </c>
      <c r="H134" s="5">
        <v>3.3204819999999996E-2</v>
      </c>
      <c r="I134" s="5">
        <v>0.23648776000000002</v>
      </c>
      <c r="J134" s="5">
        <v>0.21949350000000001</v>
      </c>
      <c r="K134" s="5">
        <v>0.25470376</v>
      </c>
      <c r="L134" s="5">
        <v>0.16853923000000001</v>
      </c>
      <c r="M134" s="5">
        <v>0.19113354000000002</v>
      </c>
      <c r="N134" s="5">
        <v>0.22653889000000002</v>
      </c>
      <c r="O134" s="5">
        <v>0.19905828</v>
      </c>
      <c r="P134" s="5">
        <v>0.20172432000000001</v>
      </c>
      <c r="Q134" s="6">
        <v>0.61998065000000002</v>
      </c>
      <c r="R134" s="5">
        <v>0.48918608000000008</v>
      </c>
      <c r="S134" s="5">
        <v>0.61437653000000003</v>
      </c>
      <c r="T134" s="5">
        <v>0.62732149000000004</v>
      </c>
      <c r="U134" s="6">
        <v>2.3508647499999999</v>
      </c>
      <c r="Y134" s="53">
        <f>SUM(E134:N134)</f>
        <v>1.9500821500000001</v>
      </c>
    </row>
    <row r="135" spans="2:25">
      <c r="B135" s="4" t="s">
        <v>74</v>
      </c>
      <c r="C135" s="4" t="s">
        <v>30</v>
      </c>
      <c r="D135" s="4" t="str">
        <f>B135&amp;C135</f>
        <v>PakistanNet Sales</v>
      </c>
      <c r="E135" s="5">
        <v>0.15701785000000001</v>
      </c>
      <c r="F135" s="5">
        <v>0.10396385999999999</v>
      </c>
      <c r="G135" s="5">
        <v>0.19018575000000001</v>
      </c>
      <c r="H135" s="5">
        <v>7.704430000000001E-2</v>
      </c>
      <c r="I135" s="5">
        <v>0.20371903</v>
      </c>
      <c r="J135" s="5">
        <v>0.22284682</v>
      </c>
      <c r="K135" s="5">
        <v>7.7956349999999994E-2</v>
      </c>
      <c r="L135" s="5">
        <v>2.8017349999999996E-2</v>
      </c>
      <c r="M135" s="5">
        <v>0.23681112999999998</v>
      </c>
      <c r="N135" s="5">
        <v>7.9890950000000002E-2</v>
      </c>
      <c r="O135" s="5">
        <v>6.6683679999999995E-2</v>
      </c>
      <c r="P135" s="5">
        <v>0.15676407000000001</v>
      </c>
      <c r="Q135" s="6">
        <v>0.45116746000000002</v>
      </c>
      <c r="R135" s="5">
        <v>0.50361014999999998</v>
      </c>
      <c r="S135" s="5">
        <v>0.34278482999999998</v>
      </c>
      <c r="T135" s="5">
        <v>0.30333870000000002</v>
      </c>
      <c r="U135" s="6">
        <v>1.6009011399999999</v>
      </c>
      <c r="Y135" s="53">
        <f>SUM(E135:N135)</f>
        <v>1.3774533900000001</v>
      </c>
    </row>
    <row r="136" spans="2:25">
      <c r="C136" s="4" t="s">
        <v>48</v>
      </c>
      <c r="D136" s="4" t="str">
        <f>B135&amp;C136</f>
        <v>Pakistan  % Local Growth</v>
      </c>
      <c r="E136" s="115">
        <v>0</v>
      </c>
      <c r="F136" s="115">
        <v>0</v>
      </c>
      <c r="G136" s="115">
        <v>0</v>
      </c>
      <c r="H136" s="115">
        <v>0</v>
      </c>
      <c r="I136" s="115">
        <v>0</v>
      </c>
      <c r="J136" s="115">
        <v>0</v>
      </c>
      <c r="K136" s="115">
        <v>0</v>
      </c>
      <c r="L136" s="115">
        <v>0</v>
      </c>
      <c r="M136" s="115">
        <v>0</v>
      </c>
      <c r="N136" s="115">
        <v>0</v>
      </c>
      <c r="O136" s="115">
        <v>0</v>
      </c>
      <c r="P136" s="115">
        <v>0</v>
      </c>
      <c r="Q136" s="116">
        <v>1.2710214563344988</v>
      </c>
      <c r="R136" s="115">
        <v>0.20679285901841271</v>
      </c>
      <c r="S136" s="115">
        <v>0.36053638728467352</v>
      </c>
      <c r="T136" s="115">
        <v>-0.19855532249454072</v>
      </c>
      <c r="U136" s="116">
        <v>0.28306638485045221</v>
      </c>
    </row>
    <row r="137" spans="2:25">
      <c r="C137" s="4" t="s">
        <v>49</v>
      </c>
      <c r="D137" s="4" t="str">
        <f>+B135&amp;C137</f>
        <v>PakistanContribution Income</v>
      </c>
      <c r="E137" s="5">
        <v>4.8047339000000001E-2</v>
      </c>
      <c r="F137" s="5">
        <v>2.5331770999999999E-2</v>
      </c>
      <c r="G137" s="5">
        <v>6.8992220000000007E-2</v>
      </c>
      <c r="H137" s="5">
        <v>-3.0117300000000002E-3</v>
      </c>
      <c r="I137" s="5">
        <v>8.3150979999999985E-2</v>
      </c>
      <c r="J137" s="5">
        <v>6.4613480000000015E-2</v>
      </c>
      <c r="K137" s="5">
        <v>8.5691999999999995E-4</v>
      </c>
      <c r="L137" s="5">
        <v>-7.4120000000000002E-5</v>
      </c>
      <c r="M137" s="5">
        <v>6.567568E-2</v>
      </c>
      <c r="N137" s="5">
        <v>-9.9038000000000012E-4</v>
      </c>
      <c r="O137" s="5">
        <v>3.4985399999999996E-3</v>
      </c>
      <c r="P137" s="5">
        <v>4.7643579999999998E-2</v>
      </c>
      <c r="Q137" s="6">
        <v>0.14237132999999999</v>
      </c>
      <c r="R137" s="5">
        <v>0.14475273</v>
      </c>
      <c r="S137" s="5">
        <v>6.645848E-2</v>
      </c>
      <c r="T137" s="5">
        <v>5.0151739999999993E-2</v>
      </c>
      <c r="U137" s="6">
        <v>0.40373428</v>
      </c>
      <c r="Y137" s="53">
        <f>SUM(E137:N137)</f>
        <v>0.35259215999999999</v>
      </c>
    </row>
    <row r="138" spans="2:25">
      <c r="B138" s="4" t="s">
        <v>23</v>
      </c>
      <c r="C138" s="4" t="s">
        <v>30</v>
      </c>
      <c r="D138" s="4" t="str">
        <f>B138&amp;C138</f>
        <v>GulfNet Sales</v>
      </c>
      <c r="E138" s="5">
        <v>0.47335427000000002</v>
      </c>
      <c r="F138" s="5">
        <v>0.80131894999999997</v>
      </c>
      <c r="G138" s="5">
        <v>1.3609395799999999</v>
      </c>
      <c r="H138" s="5">
        <v>0.39692652000000006</v>
      </c>
      <c r="I138" s="5">
        <v>0.9558247700000001</v>
      </c>
      <c r="J138" s="5">
        <v>1.6503188799999997</v>
      </c>
      <c r="K138" s="5">
        <v>0.44933962999999999</v>
      </c>
      <c r="L138" s="5">
        <v>0.63352049999999993</v>
      </c>
      <c r="M138" s="5">
        <v>1.5366889099999999</v>
      </c>
      <c r="N138" s="5">
        <v>0.40825064000000005</v>
      </c>
      <c r="O138" s="5">
        <v>0.68464184000000006</v>
      </c>
      <c r="P138" s="5">
        <v>1.8048185000000001</v>
      </c>
      <c r="Q138" s="6">
        <v>2.6356128000000001</v>
      </c>
      <c r="R138" s="5">
        <v>3.00307017</v>
      </c>
      <c r="S138" s="5">
        <v>2.6195490399999999</v>
      </c>
      <c r="T138" s="5">
        <v>2.8977109799999998</v>
      </c>
      <c r="U138" s="6">
        <v>11.15594299</v>
      </c>
      <c r="Y138" s="53">
        <f>SUM(E138:N138)</f>
        <v>8.6664826500000007</v>
      </c>
    </row>
    <row r="139" spans="2:25">
      <c r="C139" s="4" t="s">
        <v>48</v>
      </c>
      <c r="D139" s="4" t="str">
        <f>B138&amp;C139</f>
        <v>Gulf  % Local Growth</v>
      </c>
      <c r="E139" s="115">
        <v>0</v>
      </c>
      <c r="F139" s="115">
        <v>0</v>
      </c>
      <c r="G139" s="115">
        <v>0</v>
      </c>
      <c r="H139" s="115">
        <v>0</v>
      </c>
      <c r="I139" s="115">
        <v>0</v>
      </c>
      <c r="J139" s="115">
        <v>0</v>
      </c>
      <c r="K139" s="115">
        <v>0</v>
      </c>
      <c r="L139" s="115">
        <v>0</v>
      </c>
      <c r="M139" s="115">
        <v>0</v>
      </c>
      <c r="N139" s="115">
        <v>0</v>
      </c>
      <c r="O139" s="115">
        <v>0</v>
      </c>
      <c r="P139" s="115">
        <v>0</v>
      </c>
      <c r="Q139" s="116">
        <v>-0.36170448655230947</v>
      </c>
      <c r="R139" s="115">
        <v>-0.42047700934411486</v>
      </c>
      <c r="S139" s="115">
        <v>-0.33429668437708071</v>
      </c>
      <c r="T139" s="115">
        <v>-0.4089242548780348</v>
      </c>
      <c r="U139" s="116">
        <v>-0.38529841981204116</v>
      </c>
    </row>
    <row r="140" spans="2:25">
      <c r="C140" s="4" t="s">
        <v>49</v>
      </c>
      <c r="D140" s="4" t="str">
        <f>+B138&amp;C140</f>
        <v>GulfContribution Income</v>
      </c>
      <c r="E140" s="5">
        <v>3.5965330000000004E-2</v>
      </c>
      <c r="F140" s="5">
        <v>0.22870464999999998</v>
      </c>
      <c r="G140" s="5">
        <v>0.54666956</v>
      </c>
      <c r="H140" s="5">
        <v>-9.3830369999999996E-2</v>
      </c>
      <c r="I140" s="5">
        <v>0.29748064000000002</v>
      </c>
      <c r="J140" s="5">
        <v>0.73503903000000004</v>
      </c>
      <c r="K140" s="5">
        <v>-9.9736589999999986E-2</v>
      </c>
      <c r="L140" s="5">
        <v>8.0480329999999989E-2</v>
      </c>
      <c r="M140" s="5">
        <v>0.57983129000000011</v>
      </c>
      <c r="N140" s="5">
        <v>-9.9334270000000002E-2</v>
      </c>
      <c r="O140" s="5">
        <v>0.14413286</v>
      </c>
      <c r="P140" s="5">
        <v>0.88617975000000004</v>
      </c>
      <c r="Q140" s="6">
        <v>0.81133954000000008</v>
      </c>
      <c r="R140" s="5">
        <v>0.93868929999999995</v>
      </c>
      <c r="S140" s="5">
        <v>0.56057503000000009</v>
      </c>
      <c r="T140" s="5">
        <v>0.93097834000000002</v>
      </c>
      <c r="U140" s="6">
        <v>3.2415822100000002</v>
      </c>
      <c r="Y140" s="53">
        <f>SUM(E140:N140)</f>
        <v>2.2112696000000001</v>
      </c>
    </row>
    <row r="141" spans="2:25">
      <c r="B141" s="4" t="s">
        <v>9</v>
      </c>
      <c r="C141" s="4" t="s">
        <v>30</v>
      </c>
      <c r="D141" s="4" t="str">
        <f>B141&amp;C141</f>
        <v>Saudi ArabiaNet Sales</v>
      </c>
      <c r="E141" s="5">
        <v>0.45022908</v>
      </c>
      <c r="F141" s="5">
        <v>-9.2930000000000006E-5</v>
      </c>
      <c r="G141" s="5">
        <v>2.1543214200000005</v>
      </c>
      <c r="H141" s="5">
        <v>0.30967836999999998</v>
      </c>
      <c r="I141" s="5">
        <v>1.0361091600000001</v>
      </c>
      <c r="J141" s="5">
        <v>0.95673054000000002</v>
      </c>
      <c r="K141" s="5">
        <v>0.52637034999999999</v>
      </c>
      <c r="L141" s="5">
        <v>0.90756460999999999</v>
      </c>
      <c r="M141" s="5">
        <v>1.03248191</v>
      </c>
      <c r="N141" s="5">
        <v>0.37643544000000001</v>
      </c>
      <c r="O141" s="5">
        <v>0.29535641999999995</v>
      </c>
      <c r="P141" s="5">
        <v>2.0386877700000001</v>
      </c>
      <c r="Q141" s="6">
        <v>2.6044575700000006</v>
      </c>
      <c r="R141" s="5">
        <v>2.3025180700000001</v>
      </c>
      <c r="S141" s="5">
        <v>2.4664168700000002</v>
      </c>
      <c r="T141" s="5">
        <v>2.71047963</v>
      </c>
      <c r="U141" s="6">
        <v>10.083872139999999</v>
      </c>
      <c r="Y141" s="53">
        <f>SUM(E141:N141)</f>
        <v>7.7498279500000002</v>
      </c>
    </row>
    <row r="142" spans="2:25">
      <c r="C142" s="4" t="s">
        <v>48</v>
      </c>
      <c r="D142" s="4" t="str">
        <f>B141&amp;C142</f>
        <v>Saudi Arabia  % Local Growth</v>
      </c>
      <c r="E142" s="115">
        <v>0</v>
      </c>
      <c r="F142" s="115">
        <v>0</v>
      </c>
      <c r="G142" s="115">
        <v>0</v>
      </c>
      <c r="H142" s="115">
        <v>0</v>
      </c>
      <c r="I142" s="115">
        <v>0</v>
      </c>
      <c r="J142" s="115">
        <v>0</v>
      </c>
      <c r="K142" s="115">
        <v>0</v>
      </c>
      <c r="L142" s="115">
        <v>0</v>
      </c>
      <c r="M142" s="115">
        <v>0</v>
      </c>
      <c r="N142" s="115">
        <v>0</v>
      </c>
      <c r="O142" s="115">
        <v>0</v>
      </c>
      <c r="P142" s="115">
        <v>0</v>
      </c>
      <c r="Q142" s="116">
        <v>0</v>
      </c>
      <c r="R142" s="115">
        <v>0</v>
      </c>
      <c r="S142" s="115">
        <v>0</v>
      </c>
      <c r="T142" s="115">
        <v>0</v>
      </c>
      <c r="U142" s="116">
        <v>0</v>
      </c>
    </row>
    <row r="143" spans="2:25">
      <c r="C143" s="4" t="s">
        <v>49</v>
      </c>
      <c r="D143" s="4" t="str">
        <f>+B141&amp;C143</f>
        <v>Saudi ArabiaContribution Income</v>
      </c>
      <c r="E143" s="5">
        <v>1.1400049999999998E-2</v>
      </c>
      <c r="F143" s="5">
        <v>-0.20505760999999997</v>
      </c>
      <c r="G143" s="5">
        <v>1.4296833700000011</v>
      </c>
      <c r="H143" s="5">
        <v>-6.4528879999999997E-2</v>
      </c>
      <c r="I143" s="5">
        <v>0.39786556000000001</v>
      </c>
      <c r="J143" s="5">
        <v>0.36523343000000003</v>
      </c>
      <c r="K143" s="5">
        <v>9.5333749999999995E-2</v>
      </c>
      <c r="L143" s="5">
        <v>0.23388708</v>
      </c>
      <c r="M143" s="5">
        <v>0.54921037000000006</v>
      </c>
      <c r="N143" s="5">
        <v>-6.2570890000000004E-2</v>
      </c>
      <c r="O143" s="5">
        <v>8.152595E-2</v>
      </c>
      <c r="P143" s="5">
        <v>1.3136802600000002</v>
      </c>
      <c r="Q143" s="6">
        <v>1.236025810000001</v>
      </c>
      <c r="R143" s="5">
        <v>0.69857011000000002</v>
      </c>
      <c r="S143" s="5">
        <v>0.87843119999999997</v>
      </c>
      <c r="T143" s="5">
        <v>1.3326353200000001</v>
      </c>
      <c r="U143" s="6">
        <v>4.1456624400000006</v>
      </c>
      <c r="Y143" s="53">
        <f>SUM(E143:N143)</f>
        <v>2.7504562300000015</v>
      </c>
    </row>
    <row r="144" spans="2:25">
      <c r="B144" s="4" t="s">
        <v>316</v>
      </c>
      <c r="C144" s="4" t="s">
        <v>30</v>
      </c>
      <c r="D144" s="4" t="str">
        <f>B144&amp;C144</f>
        <v>Central America &amp; Caribbean RegionNet Sales</v>
      </c>
      <c r="E144" s="5">
        <v>0.57942704</v>
      </c>
      <c r="F144" s="5">
        <v>0.67948468000000006</v>
      </c>
      <c r="G144" s="5">
        <v>0.61923026999999997</v>
      </c>
      <c r="H144" s="5">
        <v>0.74915511000000001</v>
      </c>
      <c r="I144" s="5">
        <v>0.56889009999999995</v>
      </c>
      <c r="J144" s="5">
        <v>0.51577072000000002</v>
      </c>
      <c r="K144" s="5">
        <v>0.56779591000000007</v>
      </c>
      <c r="L144" s="5">
        <v>0.48580081999999997</v>
      </c>
      <c r="M144" s="5">
        <v>0.53126702999999997</v>
      </c>
      <c r="N144" s="5">
        <v>0.58620440000000007</v>
      </c>
      <c r="O144" s="5">
        <v>0.57286314000000005</v>
      </c>
      <c r="P144" s="5">
        <v>0.36846326000000001</v>
      </c>
      <c r="Q144" s="6">
        <v>1.87814199</v>
      </c>
      <c r="R144" s="5">
        <v>1.8338159299999999</v>
      </c>
      <c r="S144" s="5">
        <v>1.58486376</v>
      </c>
      <c r="T144" s="5">
        <v>1.5275308000000001</v>
      </c>
      <c r="U144" s="6">
        <v>6.8243524799999999</v>
      </c>
      <c r="Y144" s="53">
        <f>SUM(E144:N144)</f>
        <v>5.8830260799999987</v>
      </c>
    </row>
    <row r="145" spans="2:25">
      <c r="C145" s="4" t="s">
        <v>48</v>
      </c>
      <c r="D145" s="4" t="str">
        <f>B144&amp;C145</f>
        <v>Central America &amp; Caribbean Region  % Local Growth</v>
      </c>
      <c r="E145" s="115">
        <v>0</v>
      </c>
      <c r="F145" s="115">
        <v>0</v>
      </c>
      <c r="G145" s="115">
        <v>0</v>
      </c>
      <c r="H145" s="115">
        <v>0</v>
      </c>
      <c r="I145" s="115">
        <v>0</v>
      </c>
      <c r="J145" s="115">
        <v>0</v>
      </c>
      <c r="K145" s="115">
        <v>0</v>
      </c>
      <c r="L145" s="115">
        <v>0</v>
      </c>
      <c r="M145" s="115">
        <v>0</v>
      </c>
      <c r="N145" s="115">
        <v>0</v>
      </c>
      <c r="O145" s="115">
        <v>0</v>
      </c>
      <c r="P145" s="115">
        <v>0</v>
      </c>
      <c r="Q145" s="116">
        <v>-0.3611271787343962</v>
      </c>
      <c r="R145" s="115">
        <v>2.79720659335887E-2</v>
      </c>
      <c r="S145" s="115">
        <v>-3.0621356258618164E-2</v>
      </c>
      <c r="T145" s="115">
        <v>1.1559015422605647E-2</v>
      </c>
      <c r="U145" s="116">
        <v>-0.13230641198359952</v>
      </c>
    </row>
    <row r="146" spans="2:25">
      <c r="C146" s="4" t="s">
        <v>49</v>
      </c>
      <c r="D146" s="4" t="str">
        <f>+B144&amp;C146</f>
        <v>Central America &amp; Caribbean RegionContribution Income</v>
      </c>
      <c r="E146" s="5">
        <v>0.20457840200000002</v>
      </c>
      <c r="F146" s="5">
        <v>0.21747636799999998</v>
      </c>
      <c r="G146" s="5">
        <v>0.22819842199999998</v>
      </c>
      <c r="H146" s="5">
        <v>0.29268206400000002</v>
      </c>
      <c r="I146" s="5">
        <v>0.13724126</v>
      </c>
      <c r="J146" s="5">
        <v>0.161536123</v>
      </c>
      <c r="K146" s="5">
        <v>0.19114500600000001</v>
      </c>
      <c r="L146" s="5">
        <v>0.12560200599999999</v>
      </c>
      <c r="M146" s="5">
        <v>0.128385629</v>
      </c>
      <c r="N146" s="5">
        <v>0.405293719</v>
      </c>
      <c r="O146" s="5">
        <v>2.8946214999999997E-2</v>
      </c>
      <c r="P146" s="5">
        <v>-2.1066153000000001E-2</v>
      </c>
      <c r="Q146" s="6">
        <v>0.65025319199999987</v>
      </c>
      <c r="R146" s="5">
        <v>0.59145944700000008</v>
      </c>
      <c r="S146" s="5">
        <v>0.445132641</v>
      </c>
      <c r="T146" s="5">
        <v>0.41317378100000002</v>
      </c>
      <c r="U146" s="6">
        <v>2.1000190609999998</v>
      </c>
      <c r="Y146" s="53">
        <f>SUM(E146:N146)</f>
        <v>2.0921389989999999</v>
      </c>
    </row>
    <row r="147" spans="2:25">
      <c r="B147" s="4" t="s">
        <v>317</v>
      </c>
      <c r="C147" s="4" t="s">
        <v>30</v>
      </c>
      <c r="D147" s="4" t="str">
        <f>B147&amp;C147</f>
        <v>Andean RegionNet Sales</v>
      </c>
      <c r="E147" s="5">
        <v>0.90955025</v>
      </c>
      <c r="F147" s="5">
        <v>0.67002525000000002</v>
      </c>
      <c r="G147" s="5">
        <v>0.55545806999999991</v>
      </c>
      <c r="H147" s="5">
        <v>0.74042415000000006</v>
      </c>
      <c r="I147" s="5">
        <v>0.72786552000000004</v>
      </c>
      <c r="J147" s="5">
        <v>0.72772572000000002</v>
      </c>
      <c r="K147" s="5">
        <v>0.72131142000000004</v>
      </c>
      <c r="L147" s="5">
        <v>0.68123546000000001</v>
      </c>
      <c r="M147" s="5">
        <v>0.87926403000000009</v>
      </c>
      <c r="N147" s="5">
        <v>0.72609261999999997</v>
      </c>
      <c r="O147" s="5">
        <v>0.94013718000000002</v>
      </c>
      <c r="P147" s="5">
        <v>0.58668580000000004</v>
      </c>
      <c r="Q147" s="6">
        <v>2.1350335699999996</v>
      </c>
      <c r="R147" s="5">
        <v>2.1960153899999999</v>
      </c>
      <c r="S147" s="5">
        <v>2.2818109100000004</v>
      </c>
      <c r="T147" s="5">
        <v>2.2529156000000001</v>
      </c>
      <c r="U147" s="6">
        <v>8.8657754700000009</v>
      </c>
      <c r="Y147" s="53">
        <f>SUM(E147:N147)</f>
        <v>7.3389524900000005</v>
      </c>
    </row>
    <row r="148" spans="2:25">
      <c r="C148" s="4" t="s">
        <v>48</v>
      </c>
      <c r="D148" s="4" t="str">
        <f>B147&amp;C148</f>
        <v>Andean Region  % Local Growth</v>
      </c>
      <c r="E148" s="115">
        <v>0</v>
      </c>
      <c r="F148" s="115">
        <v>0</v>
      </c>
      <c r="G148" s="115">
        <v>0</v>
      </c>
      <c r="H148" s="115">
        <v>0</v>
      </c>
      <c r="I148" s="115">
        <v>0</v>
      </c>
      <c r="J148" s="115">
        <v>0</v>
      </c>
      <c r="K148" s="115">
        <v>0</v>
      </c>
      <c r="L148" s="115">
        <v>0</v>
      </c>
      <c r="M148" s="115">
        <v>0</v>
      </c>
      <c r="N148" s="115">
        <v>0</v>
      </c>
      <c r="O148" s="115">
        <v>0</v>
      </c>
      <c r="P148" s="115">
        <v>0</v>
      </c>
      <c r="Q148" s="116">
        <v>6.3023913360609501E-2</v>
      </c>
      <c r="R148" s="115">
        <v>0.31534731282987072</v>
      </c>
      <c r="S148" s="115">
        <v>0.42812969467983897</v>
      </c>
      <c r="T148" s="115">
        <v>6.9337243402352464E-2</v>
      </c>
      <c r="U148" s="116">
        <v>0.20205379930647768</v>
      </c>
    </row>
    <row r="149" spans="2:25">
      <c r="C149" s="4" t="s">
        <v>49</v>
      </c>
      <c r="D149" s="4" t="str">
        <f>+B147&amp;C149</f>
        <v>Andean RegionContribution Income</v>
      </c>
      <c r="E149" s="5">
        <v>0.36848664999999997</v>
      </c>
      <c r="F149" s="5">
        <v>0.22896307099999999</v>
      </c>
      <c r="G149" s="5">
        <v>0.18657622299999999</v>
      </c>
      <c r="H149" s="5">
        <v>0.26206012000000001</v>
      </c>
      <c r="I149" s="5">
        <v>0.29225857799999999</v>
      </c>
      <c r="J149" s="5">
        <v>0.286885948</v>
      </c>
      <c r="K149" s="5">
        <v>0.24172278999999999</v>
      </c>
      <c r="L149" s="5">
        <v>0.20115485699999999</v>
      </c>
      <c r="M149" s="5">
        <v>0.57377488399999987</v>
      </c>
      <c r="N149" s="5">
        <v>0.26470652</v>
      </c>
      <c r="O149" s="5">
        <v>0.30512789000000001</v>
      </c>
      <c r="P149" s="5">
        <v>0.183715092</v>
      </c>
      <c r="Q149" s="6">
        <v>0.78402594400000003</v>
      </c>
      <c r="R149" s="5">
        <v>0.841204646</v>
      </c>
      <c r="S149" s="5">
        <v>1.0166525309999999</v>
      </c>
      <c r="T149" s="5">
        <v>0.75354950200000004</v>
      </c>
      <c r="U149" s="6">
        <v>3.3954326229999996</v>
      </c>
      <c r="Y149" s="53">
        <f>SUM(E149:N149)</f>
        <v>2.9065896409999992</v>
      </c>
    </row>
    <row r="150" spans="2:25">
      <c r="B150" s="4" t="s">
        <v>318</v>
      </c>
      <c r="C150" s="4" t="s">
        <v>30</v>
      </c>
      <c r="D150" s="4" t="str">
        <f>B150&amp;C150</f>
        <v>Argentina UruguayNet Sales</v>
      </c>
      <c r="E150" s="5">
        <v>0.54187877000000007</v>
      </c>
      <c r="F150" s="5">
        <v>0.67432221999999997</v>
      </c>
      <c r="G150" s="5">
        <v>0.7797472299999999</v>
      </c>
      <c r="H150" s="5">
        <v>0.54835005000000003</v>
      </c>
      <c r="I150" s="5">
        <v>0.77403932999999991</v>
      </c>
      <c r="J150" s="5">
        <v>0.74520341000000012</v>
      </c>
      <c r="K150" s="5">
        <v>0.62017281000000002</v>
      </c>
      <c r="L150" s="5">
        <v>0.68912480000000009</v>
      </c>
      <c r="M150" s="5">
        <v>0.6050485699999999</v>
      </c>
      <c r="N150" s="5">
        <v>0.81063985999999999</v>
      </c>
      <c r="O150" s="5">
        <v>0.75098552000000007</v>
      </c>
      <c r="P150" s="5">
        <v>0.31212556000000002</v>
      </c>
      <c r="Q150" s="6">
        <v>1.9959482200000001</v>
      </c>
      <c r="R150" s="5">
        <v>2.06759279</v>
      </c>
      <c r="S150" s="5">
        <v>1.9143461799999999</v>
      </c>
      <c r="T150" s="5">
        <v>1.8737509399999999</v>
      </c>
      <c r="U150" s="6">
        <v>7.8516381299999995</v>
      </c>
      <c r="Y150" s="53">
        <f>SUM(E150:N150)</f>
        <v>6.7885270499999999</v>
      </c>
    </row>
    <row r="151" spans="2:25">
      <c r="C151" s="4" t="s">
        <v>48</v>
      </c>
      <c r="D151" s="4" t="str">
        <f>B150&amp;C151</f>
        <v>Argentina Uruguay  % Local Growth</v>
      </c>
      <c r="E151" s="115">
        <v>0</v>
      </c>
      <c r="F151" s="115">
        <v>0</v>
      </c>
      <c r="G151" s="115">
        <v>0</v>
      </c>
      <c r="H151" s="115">
        <v>0</v>
      </c>
      <c r="I151" s="115">
        <v>0</v>
      </c>
      <c r="J151" s="115">
        <v>0</v>
      </c>
      <c r="K151" s="115">
        <v>0</v>
      </c>
      <c r="L151" s="115">
        <v>0</v>
      </c>
      <c r="M151" s="115">
        <v>0</v>
      </c>
      <c r="N151" s="115">
        <v>0</v>
      </c>
      <c r="O151" s="115">
        <v>0</v>
      </c>
      <c r="P151" s="115">
        <v>0</v>
      </c>
      <c r="Q151" s="116">
        <v>0.52548016010338261</v>
      </c>
      <c r="R151" s="115">
        <v>0.41244242377001783</v>
      </c>
      <c r="S151" s="115">
        <v>0.13752734292775737</v>
      </c>
      <c r="T151" s="115">
        <v>0.27801136450380748</v>
      </c>
      <c r="U151" s="116">
        <v>0.32282635669485316</v>
      </c>
    </row>
    <row r="152" spans="2:25">
      <c r="C152" s="4" t="s">
        <v>49</v>
      </c>
      <c r="D152" s="4" t="str">
        <f>+B150&amp;C152</f>
        <v>Argentina UruguayContribution Income</v>
      </c>
      <c r="E152" s="5">
        <v>0.11442842900000001</v>
      </c>
      <c r="F152" s="5">
        <v>0.252781847</v>
      </c>
      <c r="G152" s="5">
        <v>0.28070299500000001</v>
      </c>
      <c r="H152" s="5">
        <v>0.11771023</v>
      </c>
      <c r="I152" s="5">
        <v>0.23313182800000001</v>
      </c>
      <c r="J152" s="5">
        <v>0.30149768599999999</v>
      </c>
      <c r="K152" s="5">
        <v>0.19102717899999999</v>
      </c>
      <c r="L152" s="5">
        <v>0.20504350600000001</v>
      </c>
      <c r="M152" s="5">
        <v>9.7669285999999994E-2</v>
      </c>
      <c r="N152" s="5">
        <v>0.31837767300000003</v>
      </c>
      <c r="O152" s="5">
        <v>0.27728090999999994</v>
      </c>
      <c r="P152" s="5">
        <v>5.0854116999999997E-2</v>
      </c>
      <c r="Q152" s="6">
        <v>0.64791327099999996</v>
      </c>
      <c r="R152" s="5">
        <v>0.65233974399999994</v>
      </c>
      <c r="S152" s="5">
        <v>0.493739971</v>
      </c>
      <c r="T152" s="5">
        <v>0.64651269999999983</v>
      </c>
      <c r="U152" s="6">
        <v>2.4405056859999998</v>
      </c>
      <c r="Y152" s="53">
        <f>SUM(E152:N152)</f>
        <v>2.1123706589999998</v>
      </c>
    </row>
    <row r="153" spans="2:25">
      <c r="B153" s="4" t="s">
        <v>319</v>
      </c>
      <c r="C153" s="4" t="s">
        <v>30</v>
      </c>
      <c r="D153" s="4" t="str">
        <f>B153&amp;C153</f>
        <v>BrazilNet Sales</v>
      </c>
      <c r="E153" s="5">
        <v>3.4907649799999998</v>
      </c>
      <c r="F153" s="5">
        <v>3.8487166499999996</v>
      </c>
      <c r="G153" s="5">
        <v>5.5499674800000003</v>
      </c>
      <c r="H153" s="5">
        <v>3.8688692500000004</v>
      </c>
      <c r="I153" s="5">
        <v>5.0647744399999999</v>
      </c>
      <c r="J153" s="5">
        <v>4.9571156400000032</v>
      </c>
      <c r="K153" s="5">
        <v>4.0153900699999996</v>
      </c>
      <c r="L153" s="5">
        <v>5.2109475599999993</v>
      </c>
      <c r="M153" s="5">
        <v>5.3112595199999992</v>
      </c>
      <c r="N153" s="5">
        <v>4.1247949900000016</v>
      </c>
      <c r="O153" s="5">
        <v>4.5477129699999992</v>
      </c>
      <c r="P153" s="5">
        <v>4.7325547300000004</v>
      </c>
      <c r="Q153" s="6">
        <v>12.889449110000001</v>
      </c>
      <c r="R153" s="5">
        <v>13.890759330000005</v>
      </c>
      <c r="S153" s="5">
        <v>14.53759715</v>
      </c>
      <c r="T153" s="5">
        <v>13.405062690000003</v>
      </c>
      <c r="U153" s="6">
        <v>54.722868280000007</v>
      </c>
      <c r="Y153" s="53">
        <f>SUM(E153:N153)</f>
        <v>45.442600580000004</v>
      </c>
    </row>
    <row r="154" spans="2:25">
      <c r="C154" s="4" t="s">
        <v>48</v>
      </c>
      <c r="D154" s="4" t="str">
        <f>B153&amp;C154</f>
        <v>Brazil  % Local Growth</v>
      </c>
      <c r="E154" s="115">
        <v>0</v>
      </c>
      <c r="F154" s="115">
        <v>0</v>
      </c>
      <c r="G154" s="115">
        <v>0</v>
      </c>
      <c r="H154" s="115">
        <v>0</v>
      </c>
      <c r="I154" s="115">
        <v>0</v>
      </c>
      <c r="J154" s="115">
        <v>0</v>
      </c>
      <c r="K154" s="115">
        <v>0</v>
      </c>
      <c r="L154" s="115">
        <v>0</v>
      </c>
      <c r="M154" s="115">
        <v>0</v>
      </c>
      <c r="N154" s="115">
        <v>0</v>
      </c>
      <c r="O154" s="115">
        <v>0</v>
      </c>
      <c r="P154" s="115">
        <v>0</v>
      </c>
      <c r="Q154" s="116">
        <v>0.21900297920627565</v>
      </c>
      <c r="R154" s="115">
        <v>0.27835263408820254</v>
      </c>
      <c r="S154" s="115">
        <v>0.24443679901751864</v>
      </c>
      <c r="T154" s="115">
        <v>0.13917244374455054</v>
      </c>
      <c r="U154" s="116">
        <v>0.21852068949500075</v>
      </c>
    </row>
    <row r="155" spans="2:25">
      <c r="C155" s="4" t="s">
        <v>49</v>
      </c>
      <c r="D155" s="4" t="str">
        <f>+B153&amp;C155</f>
        <v>BrazilContribution Income</v>
      </c>
      <c r="E155" s="5">
        <v>1.5638879099999998</v>
      </c>
      <c r="F155" s="5">
        <v>1.652617947</v>
      </c>
      <c r="G155" s="5">
        <v>3.0373710389999995</v>
      </c>
      <c r="H155" s="5">
        <v>1.6213079380000002</v>
      </c>
      <c r="I155" s="5">
        <v>2.1718731250000021</v>
      </c>
      <c r="J155" s="5">
        <v>2.5759436360000016</v>
      </c>
      <c r="K155" s="5">
        <v>1.9628912729999999</v>
      </c>
      <c r="L155" s="5">
        <v>2.5453400580000003</v>
      </c>
      <c r="M155" s="5">
        <v>2.8125733910000013</v>
      </c>
      <c r="N155" s="5">
        <v>1.688197054000002</v>
      </c>
      <c r="O155" s="5">
        <v>2.1668687459999987</v>
      </c>
      <c r="P155" s="5">
        <v>2.0652588100000004</v>
      </c>
      <c r="Q155" s="6">
        <v>6.2538768959999995</v>
      </c>
      <c r="R155" s="5">
        <v>6.3691246990000039</v>
      </c>
      <c r="S155" s="5">
        <v>7.320804722000001</v>
      </c>
      <c r="T155" s="5">
        <v>5.9203246100000015</v>
      </c>
      <c r="U155" s="6">
        <v>25.864130927000005</v>
      </c>
      <c r="Y155" s="53">
        <f>SUM(E155:N155)</f>
        <v>21.632003371000007</v>
      </c>
    </row>
    <row r="156" spans="2:25">
      <c r="B156" s="4" t="s">
        <v>2</v>
      </c>
      <c r="C156" s="4" t="s">
        <v>30</v>
      </c>
      <c r="D156" s="4" t="str">
        <f>B156&amp;C156</f>
        <v>ChileNet Sales</v>
      </c>
      <c r="E156" s="5">
        <v>1.1094598700000002</v>
      </c>
      <c r="F156" s="5">
        <v>1.07957254</v>
      </c>
      <c r="G156" s="5">
        <v>1.14957847</v>
      </c>
      <c r="H156" s="5">
        <v>0.89914681000000007</v>
      </c>
      <c r="I156" s="5">
        <v>0.96908955000000008</v>
      </c>
      <c r="J156" s="5">
        <v>0.89835122999999995</v>
      </c>
      <c r="K156" s="5">
        <v>0.89107842999999998</v>
      </c>
      <c r="L156" s="5">
        <v>0.96717827999999995</v>
      </c>
      <c r="M156" s="5">
        <v>1.0577415000000001</v>
      </c>
      <c r="N156" s="5">
        <v>0.97041644999999999</v>
      </c>
      <c r="O156" s="5">
        <v>0.68651356000000008</v>
      </c>
      <c r="P156" s="5">
        <v>1.00338372</v>
      </c>
      <c r="Q156" s="6">
        <v>3.3386108800000001</v>
      </c>
      <c r="R156" s="5">
        <v>2.7665875899999999</v>
      </c>
      <c r="S156" s="5">
        <v>2.9159982100000001</v>
      </c>
      <c r="T156" s="5">
        <v>2.6603137299999999</v>
      </c>
      <c r="U156" s="6">
        <v>11.681510410000001</v>
      </c>
      <c r="Y156" s="53">
        <f>SUM(E156:N156)</f>
        <v>9.9916131300000011</v>
      </c>
    </row>
    <row r="157" spans="2:25">
      <c r="C157" s="4" t="s">
        <v>48</v>
      </c>
      <c r="D157" s="4" t="str">
        <f>B156&amp;C157</f>
        <v>Chile  % Local Growth</v>
      </c>
      <c r="E157" s="115">
        <v>0</v>
      </c>
      <c r="F157" s="115">
        <v>0</v>
      </c>
      <c r="G157" s="115">
        <v>0</v>
      </c>
      <c r="H157" s="115">
        <v>0</v>
      </c>
      <c r="I157" s="115">
        <v>0</v>
      </c>
      <c r="J157" s="115">
        <v>0</v>
      </c>
      <c r="K157" s="115">
        <v>0</v>
      </c>
      <c r="L157" s="115">
        <v>0</v>
      </c>
      <c r="M157" s="115">
        <v>0</v>
      </c>
      <c r="N157" s="115">
        <v>0</v>
      </c>
      <c r="O157" s="115">
        <v>0</v>
      </c>
      <c r="P157" s="115">
        <v>0</v>
      </c>
      <c r="Q157" s="116">
        <v>0.2877148807904053</v>
      </c>
      <c r="R157" s="115">
        <v>-4.544826841801082E-2</v>
      </c>
      <c r="S157" s="115">
        <v>0.47382181784643274</v>
      </c>
      <c r="T157" s="115">
        <v>1.8478455014491191E-2</v>
      </c>
      <c r="U157" s="116">
        <v>0.1603532521563848</v>
      </c>
    </row>
    <row r="158" spans="2:25">
      <c r="C158" s="4" t="s">
        <v>49</v>
      </c>
      <c r="D158" s="4" t="str">
        <f>+B156&amp;C158</f>
        <v>ChileContribution Income</v>
      </c>
      <c r="E158" s="5">
        <v>0.373776836</v>
      </c>
      <c r="F158" s="5">
        <v>0.43472223599999993</v>
      </c>
      <c r="G158" s="5">
        <v>0.34718311099999999</v>
      </c>
      <c r="H158" s="5">
        <v>0.23643005</v>
      </c>
      <c r="I158" s="5">
        <v>0.249880829</v>
      </c>
      <c r="J158" s="5">
        <v>0.32539711100000002</v>
      </c>
      <c r="K158" s="5">
        <v>0.322786342</v>
      </c>
      <c r="L158" s="5">
        <v>0.28199151299999997</v>
      </c>
      <c r="M158" s="5">
        <v>0.22240213699999997</v>
      </c>
      <c r="N158" s="5">
        <v>0.306937978</v>
      </c>
      <c r="O158" s="5">
        <v>0.12635928099999999</v>
      </c>
      <c r="P158" s="5">
        <v>0.37105308399999998</v>
      </c>
      <c r="Q158" s="6">
        <v>1.1556821829999999</v>
      </c>
      <c r="R158" s="5">
        <v>0.81170799000000005</v>
      </c>
      <c r="S158" s="5">
        <v>0.82717999200000003</v>
      </c>
      <c r="T158" s="5">
        <v>0.80435034299999997</v>
      </c>
      <c r="U158" s="6">
        <v>3.598920508</v>
      </c>
      <c r="Y158" s="53">
        <f>SUM(E158:N158)</f>
        <v>3.1015081430000002</v>
      </c>
    </row>
    <row r="159" spans="2:25">
      <c r="B159" s="4" t="s">
        <v>1</v>
      </c>
      <c r="C159" s="4" t="s">
        <v>30</v>
      </c>
      <c r="D159" s="4" t="str">
        <f>B159&amp;C159</f>
        <v>ColombiaNet Sales</v>
      </c>
      <c r="E159" s="5">
        <v>0.73946594999999993</v>
      </c>
      <c r="F159" s="5">
        <v>0.76835019999999998</v>
      </c>
      <c r="G159" s="5">
        <v>0.9715203</v>
      </c>
      <c r="H159" s="5">
        <v>0.92936247999999999</v>
      </c>
      <c r="I159" s="5">
        <v>0.93421240999999999</v>
      </c>
      <c r="J159" s="5">
        <v>0.84816729000000013</v>
      </c>
      <c r="K159" s="5">
        <v>1.0411229900000001</v>
      </c>
      <c r="L159" s="5">
        <v>0.96764172999999998</v>
      </c>
      <c r="M159" s="5">
        <v>0.96342172999999998</v>
      </c>
      <c r="N159" s="5">
        <v>0.93897979000000009</v>
      </c>
      <c r="O159" s="5">
        <v>0.97959531999999994</v>
      </c>
      <c r="P159" s="5">
        <v>1.06566801</v>
      </c>
      <c r="Q159" s="6">
        <v>2.4793364499999999</v>
      </c>
      <c r="R159" s="5">
        <v>2.7117421800000003</v>
      </c>
      <c r="S159" s="5">
        <v>2.9721864500000001</v>
      </c>
      <c r="T159" s="5">
        <v>2.9842431199999999</v>
      </c>
      <c r="U159" s="6">
        <v>11.147508200000001</v>
      </c>
      <c r="Y159" s="53">
        <f>SUM(E159:N159)</f>
        <v>9.1022448699999998</v>
      </c>
    </row>
    <row r="160" spans="2:25">
      <c r="C160" s="4" t="s">
        <v>48</v>
      </c>
      <c r="D160" s="4" t="str">
        <f>B159&amp;C160</f>
        <v>Colombia  % Local Growth</v>
      </c>
      <c r="E160" s="115">
        <v>0</v>
      </c>
      <c r="F160" s="115">
        <v>0</v>
      </c>
      <c r="G160" s="115">
        <v>0</v>
      </c>
      <c r="H160" s="115">
        <v>0</v>
      </c>
      <c r="I160" s="115">
        <v>0</v>
      </c>
      <c r="J160" s="115">
        <v>0</v>
      </c>
      <c r="K160" s="115">
        <v>0</v>
      </c>
      <c r="L160" s="115">
        <v>0</v>
      </c>
      <c r="M160" s="115">
        <v>0</v>
      </c>
      <c r="N160" s="115">
        <v>0</v>
      </c>
      <c r="O160" s="115">
        <v>0</v>
      </c>
      <c r="P160" s="115">
        <v>0</v>
      </c>
      <c r="Q160" s="116">
        <v>-5.2301578587704602E-3</v>
      </c>
      <c r="R160" s="115">
        <v>8.4152891007199276E-2</v>
      </c>
      <c r="S160" s="115">
        <v>0.11626124961725412</v>
      </c>
      <c r="T160" s="115">
        <v>0.12121513343374002</v>
      </c>
      <c r="U160" s="116">
        <v>8.1275003842968818E-2</v>
      </c>
    </row>
    <row r="161" spans="2:25">
      <c r="C161" s="4" t="s">
        <v>49</v>
      </c>
      <c r="D161" s="4" t="str">
        <f>+B159&amp;C161</f>
        <v>ColombiaContribution Income</v>
      </c>
      <c r="E161" s="5">
        <v>0.34941042099999997</v>
      </c>
      <c r="F161" s="5">
        <v>0.30414514299999995</v>
      </c>
      <c r="G161" s="5">
        <v>0.51401685899999994</v>
      </c>
      <c r="H161" s="5">
        <v>0.47604718899999998</v>
      </c>
      <c r="I161" s="5">
        <v>0.506838134</v>
      </c>
      <c r="J161" s="5">
        <v>0.44856290999999998</v>
      </c>
      <c r="K161" s="5">
        <v>0.54216399599999998</v>
      </c>
      <c r="L161" s="5">
        <v>0.53943334399999998</v>
      </c>
      <c r="M161" s="5">
        <v>0.50313468299999997</v>
      </c>
      <c r="N161" s="5">
        <v>0.5340218229999999</v>
      </c>
      <c r="O161" s="5">
        <v>0.84086526500000003</v>
      </c>
      <c r="P161" s="5">
        <v>0.60653476200000001</v>
      </c>
      <c r="Q161" s="6">
        <v>1.167572423</v>
      </c>
      <c r="R161" s="5">
        <v>1.431448233</v>
      </c>
      <c r="S161" s="5">
        <v>1.5847320229999999</v>
      </c>
      <c r="T161" s="5">
        <v>1.98142185</v>
      </c>
      <c r="U161" s="6">
        <v>6.1651745289999997</v>
      </c>
      <c r="Y161" s="53">
        <f>SUM(E161:N161)</f>
        <v>4.7177745019999993</v>
      </c>
    </row>
    <row r="162" spans="2:25">
      <c r="B162" s="4" t="s">
        <v>4</v>
      </c>
      <c r="C162" s="4" t="s">
        <v>30</v>
      </c>
      <c r="D162" s="4" t="str">
        <f>B162&amp;C162</f>
        <v>MexicoNet Sales</v>
      </c>
      <c r="E162" s="5">
        <v>1.6305533300000001</v>
      </c>
      <c r="F162" s="5">
        <v>1.6174598999999998</v>
      </c>
      <c r="G162" s="5">
        <v>1.73280224</v>
      </c>
      <c r="H162" s="5">
        <v>1.60185</v>
      </c>
      <c r="I162" s="5">
        <v>1.5905468999999999</v>
      </c>
      <c r="J162" s="5">
        <v>2.0949043700000001</v>
      </c>
      <c r="K162" s="5">
        <v>1.8666855</v>
      </c>
      <c r="L162" s="5">
        <v>2.0584338099999999</v>
      </c>
      <c r="M162" s="5">
        <v>2.1531977900000001</v>
      </c>
      <c r="N162" s="5">
        <v>1.62521826</v>
      </c>
      <c r="O162" s="5">
        <v>2.217694460000001</v>
      </c>
      <c r="P162" s="5">
        <v>2.0164258099999999</v>
      </c>
      <c r="Q162" s="6">
        <v>4.9808154699999996</v>
      </c>
      <c r="R162" s="5">
        <v>5.2873012699999995</v>
      </c>
      <c r="S162" s="5">
        <v>6.0783171000000005</v>
      </c>
      <c r="T162" s="5">
        <v>5.8593385300000005</v>
      </c>
      <c r="U162" s="6">
        <v>22.205772369999998</v>
      </c>
      <c r="Y162" s="53">
        <f>SUM(E162:N162)</f>
        <v>17.9716521</v>
      </c>
    </row>
    <row r="163" spans="2:25">
      <c r="C163" s="4" t="s">
        <v>48</v>
      </c>
      <c r="D163" s="4" t="str">
        <f>B162&amp;C163</f>
        <v>Mexico  % Local Growth</v>
      </c>
      <c r="E163" s="115">
        <v>0</v>
      </c>
      <c r="F163" s="115">
        <v>0</v>
      </c>
      <c r="G163" s="115">
        <v>0</v>
      </c>
      <c r="H163" s="115">
        <v>0</v>
      </c>
      <c r="I163" s="115">
        <v>0</v>
      </c>
      <c r="J163" s="115">
        <v>0</v>
      </c>
      <c r="K163" s="115">
        <v>0</v>
      </c>
      <c r="L163" s="115">
        <v>0</v>
      </c>
      <c r="M163" s="115">
        <v>0</v>
      </c>
      <c r="N163" s="115">
        <v>0</v>
      </c>
      <c r="O163" s="115">
        <v>0</v>
      </c>
      <c r="P163" s="115">
        <v>0</v>
      </c>
      <c r="Q163" s="116">
        <v>-7.286609846874742E-2</v>
      </c>
      <c r="R163" s="115">
        <v>-1.6516207088542081E-2</v>
      </c>
      <c r="S163" s="115">
        <v>8.7738135530509798E-2</v>
      </c>
      <c r="T163" s="115">
        <v>3.4456812001065429E-2</v>
      </c>
      <c r="U163" s="116">
        <v>1.0099695818262078E-2</v>
      </c>
    </row>
    <row r="164" spans="2:25">
      <c r="C164" s="4" t="s">
        <v>49</v>
      </c>
      <c r="D164" s="4" t="str">
        <f>+B162&amp;C164</f>
        <v>MexicoContribution Income</v>
      </c>
      <c r="E164" s="5">
        <v>0.44958360100000005</v>
      </c>
      <c r="F164" s="5">
        <v>0.57686028099999997</v>
      </c>
      <c r="G164" s="5">
        <v>0.20291741899999999</v>
      </c>
      <c r="H164" s="5">
        <v>0.44587867199999998</v>
      </c>
      <c r="I164" s="5">
        <v>0.38439692400000003</v>
      </c>
      <c r="J164" s="5">
        <v>0.90274005800000001</v>
      </c>
      <c r="K164" s="5">
        <v>0.65564802</v>
      </c>
      <c r="L164" s="5">
        <v>1.0034659209999999</v>
      </c>
      <c r="M164" s="5">
        <v>0.84219602199999999</v>
      </c>
      <c r="N164" s="5">
        <v>0.43359975300000003</v>
      </c>
      <c r="O164" s="5">
        <v>1.212713901000001</v>
      </c>
      <c r="P164" s="5">
        <v>1.0818401299999998</v>
      </c>
      <c r="Q164" s="6">
        <v>1.229361301</v>
      </c>
      <c r="R164" s="5">
        <v>1.7330156539999999</v>
      </c>
      <c r="S164" s="5">
        <v>2.5013099630000002</v>
      </c>
      <c r="T164" s="5">
        <v>2.7281537840000012</v>
      </c>
      <c r="U164" s="6">
        <v>8.1918407020000004</v>
      </c>
      <c r="Y164" s="53">
        <f>SUM(E164:N164)</f>
        <v>5.8972866710000007</v>
      </c>
    </row>
    <row r="165" spans="2:25">
      <c r="B165" s="4" t="s">
        <v>75</v>
      </c>
      <c r="C165" s="4" t="s">
        <v>30</v>
      </c>
      <c r="D165" s="4" t="str">
        <f>B165&amp;C165</f>
        <v>VenezuelaNet Sales</v>
      </c>
      <c r="E165" s="5">
        <v>0.30845573999999998</v>
      </c>
      <c r="F165" s="5">
        <v>0.61181375999999998</v>
      </c>
      <c r="G165" s="5">
        <v>0.80667855000000011</v>
      </c>
      <c r="H165" s="5">
        <v>0.67452365000000003</v>
      </c>
      <c r="I165" s="5">
        <v>0.58829331000000007</v>
      </c>
      <c r="J165" s="5">
        <v>0.33608201000000004</v>
      </c>
      <c r="K165" s="5">
        <v>0.46904409999999996</v>
      </c>
      <c r="L165" s="5">
        <v>0.41248791999999995</v>
      </c>
      <c r="M165" s="5">
        <v>0.33179853000000004</v>
      </c>
      <c r="N165" s="5">
        <v>0.28898968000000003</v>
      </c>
      <c r="O165" s="5">
        <v>0.30468578000000002</v>
      </c>
      <c r="P165" s="5">
        <v>0.34790736999999999</v>
      </c>
      <c r="Q165" s="6">
        <v>1.7269480500000001</v>
      </c>
      <c r="R165" s="5">
        <v>1.5988989700000003</v>
      </c>
      <c r="S165" s="5">
        <v>1.21333055</v>
      </c>
      <c r="T165" s="5">
        <v>0.94158283000000009</v>
      </c>
      <c r="U165" s="6">
        <v>5.4807604000000003</v>
      </c>
      <c r="Y165" s="53">
        <f>SUM(E165:N165)</f>
        <v>4.8281672500000008</v>
      </c>
    </row>
    <row r="166" spans="2:25">
      <c r="C166" s="4" t="s">
        <v>48</v>
      </c>
      <c r="D166" s="4" t="str">
        <f>B165&amp;C166</f>
        <v>Venezuela  % Local Growth</v>
      </c>
      <c r="E166" s="115">
        <v>0</v>
      </c>
      <c r="F166" s="115">
        <v>0</v>
      </c>
      <c r="G166" s="115">
        <v>0</v>
      </c>
      <c r="H166" s="115">
        <v>0</v>
      </c>
      <c r="I166" s="115">
        <v>0</v>
      </c>
      <c r="J166" s="115">
        <v>0</v>
      </c>
      <c r="K166" s="115">
        <v>0</v>
      </c>
      <c r="L166" s="115">
        <v>0</v>
      </c>
      <c r="M166" s="115">
        <v>0</v>
      </c>
      <c r="N166" s="115">
        <v>0</v>
      </c>
      <c r="O166" s="115">
        <v>0</v>
      </c>
      <c r="P166" s="115">
        <v>0</v>
      </c>
      <c r="Q166" s="116">
        <v>0.71869748383669196</v>
      </c>
      <c r="R166" s="115">
        <v>0.10263368700213388</v>
      </c>
      <c r="S166" s="115">
        <v>-0.56145005820299976</v>
      </c>
      <c r="T166" s="115">
        <v>-0.33232058976057505</v>
      </c>
      <c r="U166" s="116">
        <v>-0.14464546535539691</v>
      </c>
    </row>
    <row r="167" spans="2:25">
      <c r="C167" s="4" t="s">
        <v>49</v>
      </c>
      <c r="D167" s="4" t="str">
        <f>+B165&amp;C167</f>
        <v>VenezuelaContribution Income</v>
      </c>
      <c r="E167" s="5">
        <v>-0.16396981599999999</v>
      </c>
      <c r="F167" s="5">
        <v>0.370236128</v>
      </c>
      <c r="G167" s="5">
        <v>0.41569544899999999</v>
      </c>
      <c r="H167" s="5">
        <v>0.24145993500000001</v>
      </c>
      <c r="I167" s="5">
        <v>0.30933623500000001</v>
      </c>
      <c r="J167" s="5">
        <v>0.18543863200000002</v>
      </c>
      <c r="K167" s="5">
        <v>-0.33604522800000003</v>
      </c>
      <c r="L167" s="5">
        <v>9.1011361000000013E-2</v>
      </c>
      <c r="M167" s="5">
        <v>-0.226262464</v>
      </c>
      <c r="N167" s="5">
        <v>-0.58477066700000002</v>
      </c>
      <c r="O167" s="5">
        <v>7.9072218999999999E-2</v>
      </c>
      <c r="P167" s="5">
        <v>4.0098759999999999E-3</v>
      </c>
      <c r="Q167" s="6">
        <v>0.621961761</v>
      </c>
      <c r="R167" s="5">
        <v>0.73623480199999991</v>
      </c>
      <c r="S167" s="5">
        <v>-0.47129633100000001</v>
      </c>
      <c r="T167" s="5">
        <v>-0.50168857199999994</v>
      </c>
      <c r="U167" s="6">
        <v>0.38521166000000001</v>
      </c>
      <c r="Y167" s="53">
        <f>SUM(E167:N167)</f>
        <v>0.30212956500000032</v>
      </c>
    </row>
    <row r="168" spans="2:25">
      <c r="B168" s="4" t="s">
        <v>24</v>
      </c>
      <c r="C168" s="4" t="s">
        <v>30</v>
      </c>
      <c r="D168" s="4" t="str">
        <f>B168&amp;C168</f>
        <v>CanadaNet Sales</v>
      </c>
      <c r="E168" s="5">
        <v>4.6477274100000008</v>
      </c>
      <c r="F168" s="5">
        <v>4.024479630000001</v>
      </c>
      <c r="G168" s="5">
        <v>4.6328526700000001</v>
      </c>
      <c r="H168" s="5">
        <v>4.1390604999999994</v>
      </c>
      <c r="I168" s="5">
        <v>5.3885373300000019</v>
      </c>
      <c r="J168" s="5">
        <v>5.0349029800000009</v>
      </c>
      <c r="K168" s="5">
        <v>3.9789866099999998</v>
      </c>
      <c r="L168" s="5">
        <v>4.4777218500000027</v>
      </c>
      <c r="M168" s="5">
        <v>6.4473893899999997</v>
      </c>
      <c r="N168" s="5">
        <v>1.7124122399999999</v>
      </c>
      <c r="O168" s="5">
        <v>8.0703758100000016</v>
      </c>
      <c r="P168" s="5">
        <v>4.1958482200000011</v>
      </c>
      <c r="Q168" s="6">
        <v>13.305059710000002</v>
      </c>
      <c r="R168" s="5">
        <v>14.562500810000003</v>
      </c>
      <c r="S168" s="5">
        <v>14.904097850000001</v>
      </c>
      <c r="T168" s="5">
        <v>13.978636270000003</v>
      </c>
      <c r="U168" s="6">
        <v>56.750294640000007</v>
      </c>
      <c r="Y168" s="53">
        <f>SUM(E168:N168)</f>
        <v>44.484070610000003</v>
      </c>
    </row>
    <row r="169" spans="2:25">
      <c r="C169" s="4" t="s">
        <v>48</v>
      </c>
      <c r="D169" s="4" t="str">
        <f>B168&amp;C169</f>
        <v>Canada  % Local Growth</v>
      </c>
      <c r="E169" s="115">
        <v>0</v>
      </c>
      <c r="F169" s="115">
        <v>0</v>
      </c>
      <c r="G169" s="115">
        <v>0</v>
      </c>
      <c r="H169" s="115">
        <v>0</v>
      </c>
      <c r="I169" s="115">
        <v>0</v>
      </c>
      <c r="J169" s="115">
        <v>0</v>
      </c>
      <c r="K169" s="115">
        <v>0</v>
      </c>
      <c r="L169" s="115">
        <v>0</v>
      </c>
      <c r="M169" s="115">
        <v>0</v>
      </c>
      <c r="N169" s="115">
        <v>0</v>
      </c>
      <c r="O169" s="115">
        <v>0</v>
      </c>
      <c r="P169" s="115">
        <v>0</v>
      </c>
      <c r="Q169" s="116">
        <v>-4.424364351416768E-2</v>
      </c>
      <c r="R169" s="115">
        <v>6.1753605457137234E-2</v>
      </c>
      <c r="S169" s="115">
        <v>2.1209081768811203E-2</v>
      </c>
      <c r="T169" s="115">
        <v>-1.3360256824461993E-2</v>
      </c>
      <c r="U169" s="116">
        <v>6.2183153035770752E-3</v>
      </c>
    </row>
    <row r="170" spans="2:25">
      <c r="C170" s="4" t="s">
        <v>49</v>
      </c>
      <c r="D170" s="4" t="str">
        <f>+B168&amp;C170</f>
        <v>CanadaContribution Income</v>
      </c>
      <c r="E170" s="5">
        <v>0.75359016700000003</v>
      </c>
      <c r="F170" s="5">
        <v>0.60432745600000104</v>
      </c>
      <c r="G170" s="5">
        <v>1.6408346750000009</v>
      </c>
      <c r="H170" s="5">
        <v>0.89447622799999893</v>
      </c>
      <c r="I170" s="5">
        <v>1.685448308000002</v>
      </c>
      <c r="J170" s="5">
        <v>1.8797418360000011</v>
      </c>
      <c r="K170" s="5">
        <v>0.44837877500000001</v>
      </c>
      <c r="L170" s="5">
        <v>1.1821868150000012</v>
      </c>
      <c r="M170" s="5">
        <v>2.8585844210000002</v>
      </c>
      <c r="N170" s="5">
        <v>-1.1643952549999999</v>
      </c>
      <c r="O170" s="5">
        <v>0.93218173999999898</v>
      </c>
      <c r="P170" s="5">
        <v>0.52955911700000102</v>
      </c>
      <c r="Q170" s="6">
        <v>2.9987522980000021</v>
      </c>
      <c r="R170" s="5">
        <v>4.4596663720000018</v>
      </c>
      <c r="S170" s="5">
        <v>4.4891500110000013</v>
      </c>
      <c r="T170" s="5">
        <v>0.2973456020000001</v>
      </c>
      <c r="U170" s="6">
        <v>12.244914283000004</v>
      </c>
      <c r="Y170" s="53">
        <f>SUM(E170:N170)</f>
        <v>10.783173426000005</v>
      </c>
    </row>
    <row r="171" spans="2:25" s="117" customFormat="1">
      <c r="B171" s="117" t="s">
        <v>76</v>
      </c>
      <c r="C171" s="117" t="s">
        <v>30</v>
      </c>
      <c r="E171" s="118">
        <f>SUMIF($C$3:$C$170,$C171,E$3:E$170)</f>
        <v>75.801081629999985</v>
      </c>
      <c r="F171" s="118">
        <f t="shared" ref="F171:U172" si="0">SUMIF($C$3:$C$170,$C171,F$3:F$170)</f>
        <v>69.969914200000019</v>
      </c>
      <c r="G171" s="118">
        <f t="shared" si="0"/>
        <v>85.644346310000003</v>
      </c>
      <c r="H171" s="118">
        <f t="shared" si="0"/>
        <v>74.953955750000006</v>
      </c>
      <c r="I171" s="118">
        <f t="shared" si="0"/>
        <v>78.687506009999993</v>
      </c>
      <c r="J171" s="118">
        <f t="shared" si="0"/>
        <v>82.110843640000027</v>
      </c>
      <c r="K171" s="118">
        <f t="shared" si="0"/>
        <v>72.821041010000016</v>
      </c>
      <c r="L171" s="118">
        <f t="shared" si="0"/>
        <v>69.628556160000031</v>
      </c>
      <c r="M171" s="118">
        <f t="shared" si="0"/>
        <v>85.425366869999976</v>
      </c>
      <c r="N171" s="118">
        <f t="shared" si="0"/>
        <v>73.927672140000013</v>
      </c>
      <c r="O171" s="118">
        <f t="shared" si="0"/>
        <v>80.396574409999999</v>
      </c>
      <c r="P171" s="118">
        <f t="shared" si="0"/>
        <v>80.646426570000003</v>
      </c>
      <c r="Q171" s="119">
        <f t="shared" si="0"/>
        <v>231.41534214000006</v>
      </c>
      <c r="R171" s="118">
        <f t="shared" si="0"/>
        <v>235.7523053999999</v>
      </c>
      <c r="S171" s="118">
        <f t="shared" si="0"/>
        <v>227.87496403999998</v>
      </c>
      <c r="T171" s="120">
        <f t="shared" si="0"/>
        <v>234.97067312000004</v>
      </c>
      <c r="U171" s="118">
        <f t="shared" si="0"/>
        <v>930.01328469999999</v>
      </c>
      <c r="Y171" s="53">
        <f>SUM(E171:N171)</f>
        <v>768.97028372</v>
      </c>
    </row>
    <row r="172" spans="2:25" s="117" customFormat="1">
      <c r="C172" s="117" t="s">
        <v>49</v>
      </c>
      <c r="E172" s="121">
        <f>SUMIF($C$3:$C$170,$C172,E$3:E$170)</f>
        <v>18.678817210000002</v>
      </c>
      <c r="F172" s="121">
        <f t="shared" si="0"/>
        <v>17.168418310999996</v>
      </c>
      <c r="G172" s="121">
        <f t="shared" si="0"/>
        <v>26.779896537999999</v>
      </c>
      <c r="H172" s="121">
        <f t="shared" si="0"/>
        <v>18.203193795999994</v>
      </c>
      <c r="I172" s="121">
        <f t="shared" si="0"/>
        <v>21.828680268000003</v>
      </c>
      <c r="J172" s="121">
        <f t="shared" si="0"/>
        <v>23.870034795000006</v>
      </c>
      <c r="K172" s="121">
        <f t="shared" si="0"/>
        <v>15.875261208000003</v>
      </c>
      <c r="L172" s="121">
        <f t="shared" si="0"/>
        <v>16.343767683000006</v>
      </c>
      <c r="M172" s="121">
        <f t="shared" si="0"/>
        <v>26.100194062999993</v>
      </c>
      <c r="N172" s="121">
        <f t="shared" si="0"/>
        <v>15.441479426000003</v>
      </c>
      <c r="O172" s="121">
        <f t="shared" si="0"/>
        <v>20.195444290999994</v>
      </c>
      <c r="P172" s="121">
        <f t="shared" si="0"/>
        <v>23.961813660000004</v>
      </c>
      <c r="Q172" s="122">
        <f t="shared" si="0"/>
        <v>62.627132059000019</v>
      </c>
      <c r="R172" s="121">
        <f t="shared" si="0"/>
        <v>63.901908859000009</v>
      </c>
      <c r="S172" s="121">
        <f t="shared" si="0"/>
        <v>58.319222954000011</v>
      </c>
      <c r="T172" s="123">
        <f t="shared" si="0"/>
        <v>59.598737377000013</v>
      </c>
      <c r="U172" s="121">
        <f t="shared" si="0"/>
        <v>244.44700124900004</v>
      </c>
      <c r="Y172" s="53">
        <f>SUM(E172:N172)</f>
        <v>200.28974329800002</v>
      </c>
    </row>
    <row r="173" spans="2:25">
      <c r="Q173" s="124"/>
      <c r="R173" s="125"/>
      <c r="S173" s="125"/>
      <c r="T173" s="126"/>
      <c r="Y173" s="53"/>
    </row>
    <row r="174" spans="2:25">
      <c r="B174" s="117" t="s">
        <v>77</v>
      </c>
      <c r="Q174" s="124"/>
      <c r="R174" s="125"/>
      <c r="S174" s="125"/>
      <c r="T174" s="126"/>
    </row>
    <row r="175" spans="2:25">
      <c r="B175" s="4" t="s">
        <v>78</v>
      </c>
      <c r="C175" s="4" t="s">
        <v>30</v>
      </c>
      <c r="D175" s="4" t="str">
        <f>B175&amp;C175</f>
        <v>Asia PacNet Sales</v>
      </c>
      <c r="E175" s="5">
        <v>23.850431989999997</v>
      </c>
      <c r="F175" s="5">
        <v>22.815444519999996</v>
      </c>
      <c r="G175" s="5">
        <v>29.128334460000001</v>
      </c>
      <c r="H175" s="5">
        <v>26.379526910000003</v>
      </c>
      <c r="I175" s="5">
        <v>25.003223620000004</v>
      </c>
      <c r="J175" s="5">
        <v>28.366751810000007</v>
      </c>
      <c r="K175" s="5">
        <v>22.882134289999989</v>
      </c>
      <c r="L175" s="5">
        <v>24.032234819999996</v>
      </c>
      <c r="M175" s="5">
        <v>29.7981336</v>
      </c>
      <c r="N175" s="5">
        <v>23.441989960000004</v>
      </c>
      <c r="O175" s="5">
        <v>23.184934390000002</v>
      </c>
      <c r="P175" s="5">
        <v>26.417586839999998</v>
      </c>
      <c r="Q175" s="6">
        <v>75.794210969999995</v>
      </c>
      <c r="R175" s="5">
        <v>79.749502340000006</v>
      </c>
      <c r="S175" s="5">
        <v>76.712502709999981</v>
      </c>
      <c r="T175" s="5">
        <v>73.044511190000009</v>
      </c>
      <c r="U175" s="6">
        <v>305.30072720999999</v>
      </c>
      <c r="Y175" s="53">
        <f>SUM(E175:N175)</f>
        <v>255.69820597999998</v>
      </c>
    </row>
    <row r="176" spans="2:25">
      <c r="C176" s="4" t="s">
        <v>48</v>
      </c>
      <c r="D176" s="4" t="str">
        <f>B175&amp;C176</f>
        <v>Asia Pac  % Local Growth</v>
      </c>
      <c r="E176" s="115">
        <v>0</v>
      </c>
      <c r="F176" s="115">
        <v>0</v>
      </c>
      <c r="G176" s="115">
        <v>0</v>
      </c>
      <c r="H176" s="115">
        <v>0</v>
      </c>
      <c r="I176" s="115">
        <v>0</v>
      </c>
      <c r="J176" s="115">
        <v>0</v>
      </c>
      <c r="K176" s="115">
        <v>0</v>
      </c>
      <c r="L176" s="115">
        <v>0</v>
      </c>
      <c r="M176" s="115">
        <v>0</v>
      </c>
      <c r="N176" s="115">
        <v>0</v>
      </c>
      <c r="O176" s="115">
        <v>0</v>
      </c>
      <c r="P176" s="115">
        <v>0</v>
      </c>
      <c r="Q176" s="116">
        <v>8.6706182286029235E-2</v>
      </c>
      <c r="R176" s="115">
        <v>0.11627641035295452</v>
      </c>
      <c r="S176" s="115">
        <v>0.1313080551519232</v>
      </c>
      <c r="T176" s="115">
        <v>6.6070609679084444E-2</v>
      </c>
      <c r="U176" s="116">
        <v>0.10015779681275709</v>
      </c>
    </row>
    <row r="177" spans="2:25">
      <c r="C177" s="4" t="s">
        <v>49</v>
      </c>
      <c r="D177" s="4" t="str">
        <f>+B175&amp;C177</f>
        <v>Asia PacContribution Income</v>
      </c>
      <c r="E177" s="5">
        <v>8.1205153309999965</v>
      </c>
      <c r="F177" s="5">
        <v>7.6522868569999947</v>
      </c>
      <c r="G177" s="5">
        <v>11.141390376999999</v>
      </c>
      <c r="H177" s="5">
        <v>9.7502143350000061</v>
      </c>
      <c r="I177" s="5">
        <v>9.0222323530000121</v>
      </c>
      <c r="J177" s="5">
        <v>11.528551782000008</v>
      </c>
      <c r="K177" s="5">
        <v>6.6119497689999918</v>
      </c>
      <c r="L177" s="5">
        <v>8.1476850339999913</v>
      </c>
      <c r="M177" s="5">
        <v>12.014473394999998</v>
      </c>
      <c r="N177" s="5">
        <v>7.7728358470000023</v>
      </c>
      <c r="O177" s="5">
        <v>8.4452571070000051</v>
      </c>
      <c r="P177" s="5">
        <v>10.165559385</v>
      </c>
      <c r="Q177" s="6">
        <v>26.91419256499999</v>
      </c>
      <c r="R177" s="5">
        <v>30.300998470000028</v>
      </c>
      <c r="S177" s="5">
        <v>26.774108197999979</v>
      </c>
      <c r="T177" s="5">
        <v>26.383652339000008</v>
      </c>
      <c r="U177" s="6">
        <v>110.37295157200001</v>
      </c>
      <c r="Y177" s="53">
        <f>SUM(E177:N177)</f>
        <v>91.762135079999993</v>
      </c>
    </row>
    <row r="178" spans="2:25">
      <c r="B178" s="4" t="s">
        <v>79</v>
      </c>
      <c r="C178" s="4" t="s">
        <v>30</v>
      </c>
      <c r="D178" s="4" t="str">
        <f>B178&amp;C178</f>
        <v>WENet Sales</v>
      </c>
      <c r="E178" s="5">
        <v>34.069961739999997</v>
      </c>
      <c r="F178" s="5">
        <v>29.525072320000007</v>
      </c>
      <c r="G178" s="5">
        <v>31.436152529999994</v>
      </c>
      <c r="H178" s="5">
        <v>30.451017670000002</v>
      </c>
      <c r="I178" s="5">
        <v>31.389374160000006</v>
      </c>
      <c r="J178" s="5">
        <v>30.336795130000002</v>
      </c>
      <c r="K178" s="5">
        <v>31.944329140000004</v>
      </c>
      <c r="L178" s="5">
        <v>25.090593380000001</v>
      </c>
      <c r="M178" s="5">
        <v>30.648783239999997</v>
      </c>
      <c r="N178" s="5">
        <v>34.48620244</v>
      </c>
      <c r="O178" s="5">
        <v>33.869716029999999</v>
      </c>
      <c r="P178" s="5">
        <v>30.926719949999995</v>
      </c>
      <c r="Q178" s="6">
        <v>95.031186590000004</v>
      </c>
      <c r="R178" s="5">
        <v>92.17718696</v>
      </c>
      <c r="S178" s="5">
        <v>87.683705760000009</v>
      </c>
      <c r="T178" s="5">
        <v>99.282638419999998</v>
      </c>
      <c r="U178" s="6">
        <v>374.17471773000005</v>
      </c>
      <c r="Y178" s="53">
        <f>SUM(E178:N178)</f>
        <v>309.37828175000004</v>
      </c>
    </row>
    <row r="179" spans="2:25">
      <c r="C179" s="4" t="s">
        <v>48</v>
      </c>
      <c r="D179" s="4" t="str">
        <f>B178&amp;C179</f>
        <v>WE  % Local Growth</v>
      </c>
      <c r="E179" s="115">
        <v>0</v>
      </c>
      <c r="F179" s="115">
        <v>0</v>
      </c>
      <c r="G179" s="115">
        <v>0</v>
      </c>
      <c r="H179" s="115">
        <v>0</v>
      </c>
      <c r="I179" s="115">
        <v>0</v>
      </c>
      <c r="J179" s="115">
        <v>0</v>
      </c>
      <c r="K179" s="115">
        <v>0</v>
      </c>
      <c r="L179" s="115">
        <v>0</v>
      </c>
      <c r="M179" s="115">
        <v>0</v>
      </c>
      <c r="N179" s="115">
        <v>0</v>
      </c>
      <c r="O179" s="115">
        <v>0</v>
      </c>
      <c r="P179" s="115">
        <v>0</v>
      </c>
      <c r="Q179" s="116">
        <v>-4.04353263482225E-2</v>
      </c>
      <c r="R179" s="115">
        <v>2.01217153146672E-2</v>
      </c>
      <c r="S179" s="115">
        <v>-7.0031332075543851E-3</v>
      </c>
      <c r="T179" s="115">
        <v>1.0637548255019752E-2</v>
      </c>
      <c r="U179" s="116">
        <v>-5.0139034937013612E-3</v>
      </c>
    </row>
    <row r="180" spans="2:25">
      <c r="C180" s="4" t="s">
        <v>49</v>
      </c>
      <c r="D180" s="4" t="str">
        <f>+B178&amp;C180</f>
        <v>WEContribution Income</v>
      </c>
      <c r="E180" s="5">
        <v>6.1598828910000023</v>
      </c>
      <c r="F180" s="5">
        <v>4.3809002730000124</v>
      </c>
      <c r="G180" s="5">
        <v>5.2243878390000003</v>
      </c>
      <c r="H180" s="5">
        <v>3.5167216510000032</v>
      </c>
      <c r="I180" s="5">
        <v>5.3050983680000066</v>
      </c>
      <c r="J180" s="5">
        <v>3.3549627810000011</v>
      </c>
      <c r="K180" s="5">
        <v>4.7153216950000028</v>
      </c>
      <c r="L180" s="5">
        <v>1.5184862010000011</v>
      </c>
      <c r="M180" s="5">
        <v>4.4366993159999994</v>
      </c>
      <c r="N180" s="5">
        <v>5.1507140170000003</v>
      </c>
      <c r="O180" s="5">
        <v>5.2655025289999982</v>
      </c>
      <c r="P180" s="5">
        <v>5.4253659639999938</v>
      </c>
      <c r="Q180" s="6">
        <v>15.765171003000013</v>
      </c>
      <c r="R180" s="5">
        <v>12.176782800000012</v>
      </c>
      <c r="S180" s="5">
        <v>10.670507212000004</v>
      </c>
      <c r="T180" s="5">
        <v>15.841582509999993</v>
      </c>
      <c r="U180" s="6">
        <v>54.454043525000024</v>
      </c>
      <c r="Y180" s="53">
        <f>SUM(E180:N180)</f>
        <v>43.763175032000028</v>
      </c>
    </row>
    <row r="181" spans="2:25">
      <c r="B181" s="4" t="s">
        <v>80</v>
      </c>
      <c r="C181" s="4" t="s">
        <v>30</v>
      </c>
      <c r="D181" s="4" t="str">
        <f>B181&amp;C181</f>
        <v>CEENet Sales</v>
      </c>
      <c r="E181" s="5">
        <v>2.23663671</v>
      </c>
      <c r="F181" s="5">
        <v>2.0748890799999997</v>
      </c>
      <c r="G181" s="5">
        <v>3.200237379999999</v>
      </c>
      <c r="H181" s="5">
        <v>1.9910925500000001</v>
      </c>
      <c r="I181" s="5">
        <v>2.5175037200000001</v>
      </c>
      <c r="J181" s="5">
        <v>3.419674810000001</v>
      </c>
      <c r="K181" s="5">
        <v>2.0006458500000002</v>
      </c>
      <c r="L181" s="5">
        <v>2.1461849800000001</v>
      </c>
      <c r="M181" s="5">
        <v>2.8682995800000008</v>
      </c>
      <c r="N181" s="5">
        <v>2.449950250000001</v>
      </c>
      <c r="O181" s="5">
        <v>2.4158484200000006</v>
      </c>
      <c r="P181" s="5">
        <v>3.4429558200000012</v>
      </c>
      <c r="Q181" s="6">
        <v>7.5117631699999983</v>
      </c>
      <c r="R181" s="5">
        <v>7.92827108</v>
      </c>
      <c r="S181" s="5">
        <v>7.0151304100000003</v>
      </c>
      <c r="T181" s="5">
        <v>8.3087544900000037</v>
      </c>
      <c r="U181" s="6">
        <v>30.763919150000003</v>
      </c>
      <c r="Y181" s="53">
        <f>SUM(E181:N181)</f>
        <v>24.905114910000005</v>
      </c>
    </row>
    <row r="182" spans="2:25">
      <c r="C182" s="4" t="s">
        <v>48</v>
      </c>
      <c r="D182" s="4" t="str">
        <f>B181&amp;C182</f>
        <v>CEE  % Local Growth</v>
      </c>
      <c r="E182" s="115">
        <v>0</v>
      </c>
      <c r="F182" s="115">
        <v>0</v>
      </c>
      <c r="G182" s="115">
        <v>0</v>
      </c>
      <c r="H182" s="115">
        <v>0</v>
      </c>
      <c r="I182" s="115">
        <v>0</v>
      </c>
      <c r="J182" s="115">
        <v>0</v>
      </c>
      <c r="K182" s="115">
        <v>0</v>
      </c>
      <c r="L182" s="115">
        <v>0</v>
      </c>
      <c r="M182" s="115">
        <v>0</v>
      </c>
      <c r="N182" s="115">
        <v>0</v>
      </c>
      <c r="O182" s="115">
        <v>0</v>
      </c>
      <c r="P182" s="115">
        <v>0</v>
      </c>
      <c r="Q182" s="116">
        <v>7.6284480449690328E-2</v>
      </c>
      <c r="R182" s="115">
        <v>8.948572579762859E-2</v>
      </c>
      <c r="S182" s="115">
        <v>-4.3029592486533347E-2</v>
      </c>
      <c r="T182" s="115">
        <v>2.9815727075401369E-2</v>
      </c>
      <c r="U182" s="116">
        <v>3.7504764683974651E-2</v>
      </c>
    </row>
    <row r="183" spans="2:25">
      <c r="C183" s="4" t="s">
        <v>49</v>
      </c>
      <c r="D183" s="4" t="str">
        <f>+B181&amp;C183</f>
        <v>CEEContribution Income</v>
      </c>
      <c r="E183" s="5">
        <v>0.28066512599999999</v>
      </c>
      <c r="F183" s="5">
        <v>0.27297669400000002</v>
      </c>
      <c r="G183" s="5">
        <v>1.0110240500000001</v>
      </c>
      <c r="H183" s="5">
        <v>0.15666542</v>
      </c>
      <c r="I183" s="5">
        <v>0.42791817999999998</v>
      </c>
      <c r="J183" s="5">
        <v>0.42381771000000101</v>
      </c>
      <c r="K183" s="5">
        <v>0.13174878000000001</v>
      </c>
      <c r="L183" s="5">
        <v>-3.0226820000000001E-2</v>
      </c>
      <c r="M183" s="5">
        <v>0.325934630000001</v>
      </c>
      <c r="N183" s="5">
        <v>0.22827513000000099</v>
      </c>
      <c r="O183" s="5">
        <v>7.6134580000001006E-2</v>
      </c>
      <c r="P183" s="5">
        <v>0.9411586500000001</v>
      </c>
      <c r="Q183" s="6">
        <v>1.5646658700000002</v>
      </c>
      <c r="R183" s="5">
        <v>1.0084013100000011</v>
      </c>
      <c r="S183" s="5">
        <v>0.42745659000000102</v>
      </c>
      <c r="T183" s="5">
        <v>1.245568360000002</v>
      </c>
      <c r="U183" s="6">
        <v>4.2460921300000045</v>
      </c>
      <c r="Y183" s="53">
        <f>SUM(E183:N183)</f>
        <v>3.2287989000000028</v>
      </c>
    </row>
    <row r="184" spans="2:25">
      <c r="B184" s="4" t="s">
        <v>81</v>
      </c>
      <c r="C184" s="4" t="s">
        <v>30</v>
      </c>
      <c r="D184" s="4" t="str">
        <f>B184&amp;C184</f>
        <v>MEANet Sales</v>
      </c>
      <c r="E184" s="5">
        <v>1.6867678500000003</v>
      </c>
      <c r="F184" s="5">
        <v>1.5802834499999998</v>
      </c>
      <c r="G184" s="5">
        <v>5.0817866600000015</v>
      </c>
      <c r="H184" s="5">
        <v>1.98157662</v>
      </c>
      <c r="I184" s="5">
        <v>3.17115562</v>
      </c>
      <c r="J184" s="5">
        <v>3.8293985200000011</v>
      </c>
      <c r="K184" s="5">
        <v>1.82234389</v>
      </c>
      <c r="L184" s="5">
        <v>2.4089707499999999</v>
      </c>
      <c r="M184" s="5">
        <v>3.8297623600000006</v>
      </c>
      <c r="N184" s="5">
        <v>1.7657811999999999</v>
      </c>
      <c r="O184" s="5">
        <v>1.8555118300000002</v>
      </c>
      <c r="P184" s="5">
        <v>5.2301014800000001</v>
      </c>
      <c r="Q184" s="6">
        <v>8.3488379600000009</v>
      </c>
      <c r="R184" s="5">
        <v>8.9821307600000022</v>
      </c>
      <c r="S184" s="5">
        <v>8.0610770000000009</v>
      </c>
      <c r="T184" s="5">
        <v>8.8513945100000004</v>
      </c>
      <c r="U184" s="6">
        <v>34.243440230000004</v>
      </c>
      <c r="Y184" s="53">
        <f>SUM(E184:N184)</f>
        <v>27.157826920000002</v>
      </c>
    </row>
    <row r="185" spans="2:25">
      <c r="C185" s="4" t="s">
        <v>48</v>
      </c>
      <c r="D185" s="4" t="str">
        <f>B184&amp;C185</f>
        <v>MEA  % Local Growth</v>
      </c>
      <c r="E185" s="115">
        <v>0</v>
      </c>
      <c r="F185" s="115">
        <v>0</v>
      </c>
      <c r="G185" s="115">
        <v>0</v>
      </c>
      <c r="H185" s="115">
        <v>0</v>
      </c>
      <c r="I185" s="115">
        <v>0</v>
      </c>
      <c r="J185" s="115">
        <v>0</v>
      </c>
      <c r="K185" s="115">
        <v>0</v>
      </c>
      <c r="L185" s="115">
        <v>0</v>
      </c>
      <c r="M185" s="115">
        <v>0</v>
      </c>
      <c r="N185" s="115">
        <v>0</v>
      </c>
      <c r="O185" s="115">
        <v>0</v>
      </c>
      <c r="P185" s="115">
        <v>0</v>
      </c>
      <c r="Q185" s="116">
        <v>0.22405788978681376</v>
      </c>
      <c r="R185" s="115">
        <v>4.4543532679730213E-2</v>
      </c>
      <c r="S185" s="115">
        <v>0.22519603588269521</v>
      </c>
      <c r="T185" s="115">
        <v>0.1091131400766196</v>
      </c>
      <c r="U185" s="116">
        <v>0.14249633614190493</v>
      </c>
    </row>
    <row r="186" spans="2:25">
      <c r="C186" s="4" t="s">
        <v>49</v>
      </c>
      <c r="D186" s="4" t="str">
        <f>+B184&amp;C186</f>
        <v>MEAContribution Income</v>
      </c>
      <c r="E186" s="5">
        <v>0.105371668</v>
      </c>
      <c r="F186" s="5">
        <v>0.225572297</v>
      </c>
      <c r="G186" s="5">
        <v>2.530839255000001</v>
      </c>
      <c r="H186" s="5">
        <v>0.18180125</v>
      </c>
      <c r="I186" s="5">
        <v>1.1032631000000002</v>
      </c>
      <c r="J186" s="5">
        <v>1.5074362100000009</v>
      </c>
      <c r="K186" s="5">
        <v>0.19879079999999999</v>
      </c>
      <c r="L186" s="5">
        <v>0.51344050000000008</v>
      </c>
      <c r="M186" s="5">
        <v>1.5239911700000011</v>
      </c>
      <c r="N186" s="5">
        <v>9.1448070000000006E-2</v>
      </c>
      <c r="O186" s="5">
        <v>0.44667970000000001</v>
      </c>
      <c r="P186" s="5">
        <v>2.5729804600000006</v>
      </c>
      <c r="Q186" s="6">
        <v>2.8617832200000008</v>
      </c>
      <c r="R186" s="5">
        <v>2.7925005600000015</v>
      </c>
      <c r="S186" s="5">
        <v>2.2362224700000009</v>
      </c>
      <c r="T186" s="5">
        <v>3.1111082300000006</v>
      </c>
      <c r="U186" s="6">
        <v>11.001614480000004</v>
      </c>
      <c r="Y186" s="53">
        <f>SUM(E186:N186)</f>
        <v>7.9819543200000034</v>
      </c>
    </row>
    <row r="187" spans="2:25">
      <c r="B187" s="4" t="s">
        <v>82</v>
      </c>
      <c r="C187" s="4" t="s">
        <v>30</v>
      </c>
      <c r="D187" s="4" t="str">
        <f>B187&amp;C187</f>
        <v>LATAMNet Sales</v>
      </c>
      <c r="E187" s="5">
        <v>9.3095559300000001</v>
      </c>
      <c r="F187" s="5">
        <v>9.9497452000000042</v>
      </c>
      <c r="G187" s="5">
        <v>12.164982610000003</v>
      </c>
      <c r="H187" s="5">
        <v>10.011681500000005</v>
      </c>
      <c r="I187" s="5">
        <v>11.21771156</v>
      </c>
      <c r="J187" s="5">
        <v>11.123320389999998</v>
      </c>
      <c r="K187" s="5">
        <v>10.192601229999998</v>
      </c>
      <c r="L187" s="5">
        <v>11.472850379999997</v>
      </c>
      <c r="M187" s="5">
        <v>11.832998700000003</v>
      </c>
      <c r="N187" s="5">
        <v>10.071336049999998</v>
      </c>
      <c r="O187" s="5">
        <v>11.000187930000003</v>
      </c>
      <c r="P187" s="5">
        <v>10.433214260000002</v>
      </c>
      <c r="Q187" s="6">
        <v>31.424283740000011</v>
      </c>
      <c r="R187" s="5">
        <v>32.352713450000003</v>
      </c>
      <c r="S187" s="5">
        <v>33.498450310000003</v>
      </c>
      <c r="T187" s="5">
        <v>31.504738239999998</v>
      </c>
      <c r="U187" s="6">
        <v>128.78018574000001</v>
      </c>
      <c r="Y187" s="53">
        <f>SUM(E187:N187)</f>
        <v>107.34678355000001</v>
      </c>
    </row>
    <row r="188" spans="2:25">
      <c r="C188" s="4" t="s">
        <v>48</v>
      </c>
      <c r="D188" s="4" t="str">
        <f>B187&amp;C188</f>
        <v>LATAM  % Local Growth</v>
      </c>
      <c r="E188" s="115">
        <v>0</v>
      </c>
      <c r="F188" s="115">
        <v>0</v>
      </c>
      <c r="G188" s="115">
        <v>0</v>
      </c>
      <c r="H188" s="115">
        <v>0</v>
      </c>
      <c r="I188" s="115">
        <v>0</v>
      </c>
      <c r="J188" s="115">
        <v>0</v>
      </c>
      <c r="K188" s="115">
        <v>0</v>
      </c>
      <c r="L188" s="115">
        <v>0</v>
      </c>
      <c r="M188" s="115">
        <v>0</v>
      </c>
      <c r="N188" s="115">
        <v>0</v>
      </c>
      <c r="O188" s="115">
        <v>0</v>
      </c>
      <c r="P188" s="115">
        <v>0</v>
      </c>
      <c r="Q188" s="116">
        <v>0.12061997016285098</v>
      </c>
      <c r="R188" s="115">
        <v>0.16128399537934807</v>
      </c>
      <c r="S188" s="115">
        <v>0.1385701484754342</v>
      </c>
      <c r="T188" s="115">
        <v>8.3257739120244575E-2</v>
      </c>
      <c r="U188" s="116">
        <v>0.12533608633925333</v>
      </c>
    </row>
    <row r="189" spans="2:25">
      <c r="C189" s="4" t="s">
        <v>49</v>
      </c>
      <c r="D189" s="4" t="str">
        <f>+B187&amp;C189</f>
        <v>LATAMContribution Income</v>
      </c>
      <c r="E189" s="5">
        <v>3.257577970999999</v>
      </c>
      <c r="F189" s="5">
        <v>4.0319241920000044</v>
      </c>
      <c r="G189" s="5">
        <v>5.2180044400000076</v>
      </c>
      <c r="H189" s="5">
        <v>3.6607520470000057</v>
      </c>
      <c r="I189" s="5">
        <v>4.2694867120000008</v>
      </c>
      <c r="J189" s="5">
        <v>5.2065323559999994</v>
      </c>
      <c r="K189" s="5">
        <v>3.7549141909999975</v>
      </c>
      <c r="L189" s="5">
        <v>4.9438199560000005</v>
      </c>
      <c r="M189" s="5">
        <v>4.940412303000004</v>
      </c>
      <c r="N189" s="5">
        <v>3.1128593749999971</v>
      </c>
      <c r="O189" s="5">
        <v>5.0217383660000019</v>
      </c>
      <c r="P189" s="5">
        <v>4.4384248259999994</v>
      </c>
      <c r="Q189" s="6">
        <v>12.50750660300001</v>
      </c>
      <c r="R189" s="5">
        <v>13.136771115000007</v>
      </c>
      <c r="S189" s="5">
        <v>13.63914645</v>
      </c>
      <c r="T189" s="5">
        <v>12.573022567000001</v>
      </c>
      <c r="U189" s="6">
        <v>51.85644673500002</v>
      </c>
      <c r="Y189" s="53">
        <f>SUM(E189:N189)</f>
        <v>42.396283543000017</v>
      </c>
    </row>
    <row r="190" spans="2:25">
      <c r="B190" s="4" t="s">
        <v>83</v>
      </c>
      <c r="C190" s="4" t="s">
        <v>30</v>
      </c>
      <c r="D190" s="4" t="str">
        <f>B190&amp;C190</f>
        <v>CANADANet Sales</v>
      </c>
      <c r="E190" s="5">
        <v>4.6477274100000008</v>
      </c>
      <c r="F190" s="5">
        <v>4.024479630000001</v>
      </c>
      <c r="G190" s="5">
        <v>4.6328526700000001</v>
      </c>
      <c r="H190" s="5">
        <v>4.1390604999999994</v>
      </c>
      <c r="I190" s="5">
        <v>5.3885373300000019</v>
      </c>
      <c r="J190" s="5">
        <v>5.0349029800000009</v>
      </c>
      <c r="K190" s="5">
        <v>3.9789866099999998</v>
      </c>
      <c r="L190" s="5">
        <v>4.4777218500000027</v>
      </c>
      <c r="M190" s="5">
        <v>6.4473893899999997</v>
      </c>
      <c r="N190" s="5">
        <v>1.7124122399999999</v>
      </c>
      <c r="O190" s="5">
        <v>8.0703758100000016</v>
      </c>
      <c r="P190" s="5">
        <v>4.1958482200000011</v>
      </c>
      <c r="Q190" s="6">
        <v>13.305059710000002</v>
      </c>
      <c r="R190" s="5">
        <v>14.562500810000003</v>
      </c>
      <c r="S190" s="5">
        <v>14.904097850000001</v>
      </c>
      <c r="T190" s="5">
        <v>13.978636270000003</v>
      </c>
      <c r="U190" s="6">
        <v>56.750294640000007</v>
      </c>
      <c r="Y190" s="53">
        <f>SUM(E190:N190)</f>
        <v>44.484070610000003</v>
      </c>
    </row>
    <row r="191" spans="2:25">
      <c r="C191" s="4" t="s">
        <v>48</v>
      </c>
      <c r="D191" s="4" t="str">
        <f>B190&amp;C191</f>
        <v>CANADA  % Local Growth</v>
      </c>
      <c r="E191" s="115">
        <v>0</v>
      </c>
      <c r="F191" s="115">
        <v>0</v>
      </c>
      <c r="G191" s="115">
        <v>0</v>
      </c>
      <c r="H191" s="115">
        <v>0</v>
      </c>
      <c r="I191" s="115">
        <v>0</v>
      </c>
      <c r="J191" s="115">
        <v>0</v>
      </c>
      <c r="K191" s="115">
        <v>0</v>
      </c>
      <c r="L191" s="115">
        <v>0</v>
      </c>
      <c r="M191" s="115">
        <v>0</v>
      </c>
      <c r="N191" s="115">
        <v>0</v>
      </c>
      <c r="O191" s="115">
        <v>0</v>
      </c>
      <c r="P191" s="115">
        <v>0</v>
      </c>
      <c r="Q191" s="116">
        <v>-4.424364351416768E-2</v>
      </c>
      <c r="R191" s="115">
        <v>6.1753605457137234E-2</v>
      </c>
      <c r="S191" s="115">
        <v>2.1209081768811203E-2</v>
      </c>
      <c r="T191" s="115">
        <v>-1.3360256824461993E-2</v>
      </c>
      <c r="U191" s="116">
        <v>6.2183153035770752E-3</v>
      </c>
    </row>
    <row r="192" spans="2:25">
      <c r="C192" s="4" t="s">
        <v>49</v>
      </c>
      <c r="D192" s="4" t="str">
        <f>+B190&amp;C192</f>
        <v>CANADAContribution Income</v>
      </c>
      <c r="E192" s="5">
        <v>0.75359016700000003</v>
      </c>
      <c r="F192" s="5">
        <v>0.60432745600000104</v>
      </c>
      <c r="G192" s="5">
        <v>1.6408346750000009</v>
      </c>
      <c r="H192" s="5">
        <v>0.89447622799999893</v>
      </c>
      <c r="I192" s="5">
        <v>1.685448308000002</v>
      </c>
      <c r="J192" s="5">
        <v>1.8797418360000011</v>
      </c>
      <c r="K192" s="5">
        <v>0.44837877500000001</v>
      </c>
      <c r="L192" s="5">
        <v>1.1821868150000012</v>
      </c>
      <c r="M192" s="5">
        <v>2.8585844210000002</v>
      </c>
      <c r="N192" s="5">
        <v>-1.1643952549999999</v>
      </c>
      <c r="O192" s="5">
        <v>0.93218173999999898</v>
      </c>
      <c r="P192" s="5">
        <v>0.52955911700000102</v>
      </c>
      <c r="Q192" s="6">
        <v>2.9987522980000021</v>
      </c>
      <c r="R192" s="5">
        <v>4.4596663720000018</v>
      </c>
      <c r="S192" s="5">
        <v>4.4891500110000013</v>
      </c>
      <c r="T192" s="5">
        <v>0.2973456020000001</v>
      </c>
      <c r="U192" s="6">
        <v>12.244914283000004</v>
      </c>
      <c r="Y192" s="53">
        <f>SUM(E192:N192)</f>
        <v>10.783173426000005</v>
      </c>
    </row>
    <row r="193" spans="2:25" s="117" customFormat="1">
      <c r="B193" s="117" t="s">
        <v>13</v>
      </c>
      <c r="C193" s="117" t="s">
        <v>30</v>
      </c>
      <c r="D193" s="4" t="str">
        <f>B193&amp;C193</f>
        <v>INTLNet Sales</v>
      </c>
      <c r="E193" s="118">
        <f>E175+E178+E181+E184+E187+E190</f>
        <v>75.801081629999999</v>
      </c>
      <c r="F193" s="118">
        <f t="shared" ref="F193:U193" si="1">F175+F178+F181+F184+F187+F190</f>
        <v>69.969914200000019</v>
      </c>
      <c r="G193" s="118">
        <f t="shared" si="1"/>
        <v>85.644346310000003</v>
      </c>
      <c r="H193" s="118">
        <f t="shared" si="1"/>
        <v>74.953955750000006</v>
      </c>
      <c r="I193" s="118">
        <f t="shared" si="1"/>
        <v>78.687506010000021</v>
      </c>
      <c r="J193" s="118">
        <f t="shared" si="1"/>
        <v>82.110843640000013</v>
      </c>
      <c r="K193" s="118">
        <f t="shared" si="1"/>
        <v>72.821041009999988</v>
      </c>
      <c r="L193" s="118">
        <f t="shared" si="1"/>
        <v>69.628556160000002</v>
      </c>
      <c r="M193" s="118">
        <f t="shared" si="1"/>
        <v>85.425366870000005</v>
      </c>
      <c r="N193" s="118">
        <f t="shared" si="1"/>
        <v>73.927672139999999</v>
      </c>
      <c r="O193" s="118">
        <f t="shared" si="1"/>
        <v>80.396574409999999</v>
      </c>
      <c r="P193" s="118">
        <f t="shared" si="1"/>
        <v>80.646426569999988</v>
      </c>
      <c r="Q193" s="118">
        <f t="shared" si="1"/>
        <v>231.41534214000001</v>
      </c>
      <c r="R193" s="118">
        <f t="shared" si="1"/>
        <v>235.75230540000001</v>
      </c>
      <c r="S193" s="118">
        <f t="shared" si="1"/>
        <v>227.87496404000001</v>
      </c>
      <c r="T193" s="118">
        <f t="shared" si="1"/>
        <v>234.97067312000001</v>
      </c>
      <c r="U193" s="118">
        <f t="shared" si="1"/>
        <v>930.01328469999999</v>
      </c>
      <c r="Y193" s="53">
        <f>SUM(E193:N193)</f>
        <v>768.97028372000011</v>
      </c>
    </row>
    <row r="194" spans="2:25" s="117" customFormat="1">
      <c r="C194" s="117" t="s">
        <v>48</v>
      </c>
      <c r="D194" s="4" t="str">
        <f>B193&amp;C194</f>
        <v>INTL  % Local Growth</v>
      </c>
      <c r="E194" s="127">
        <v>0</v>
      </c>
      <c r="F194" s="127">
        <v>0</v>
      </c>
      <c r="G194" s="127">
        <v>0</v>
      </c>
      <c r="H194" s="127">
        <v>0</v>
      </c>
      <c r="I194" s="127">
        <v>0</v>
      </c>
      <c r="J194" s="127">
        <v>0</v>
      </c>
      <c r="K194" s="127">
        <v>0</v>
      </c>
      <c r="L194" s="127">
        <v>0</v>
      </c>
      <c r="M194" s="127">
        <v>0</v>
      </c>
      <c r="N194" s="127">
        <v>0</v>
      </c>
      <c r="O194" s="127">
        <v>0</v>
      </c>
      <c r="P194" s="127">
        <v>0</v>
      </c>
      <c r="Q194" s="127">
        <v>3.1856925873352364E-2</v>
      </c>
      <c r="R194" s="127">
        <v>7.6811534017201061E-2</v>
      </c>
      <c r="S194" s="127">
        <v>6.8791049367853102E-2</v>
      </c>
      <c r="T194" s="127">
        <v>4.0963682657533695E-2</v>
      </c>
      <c r="U194" s="127">
        <v>5.424286854751343E-2</v>
      </c>
      <c r="Y194"/>
    </row>
    <row r="195" spans="2:25" s="117" customFormat="1">
      <c r="C195" s="117" t="s">
        <v>49</v>
      </c>
      <c r="D195" s="4" t="str">
        <f>+B193&amp;C195</f>
        <v>INTLContribution Income</v>
      </c>
      <c r="E195" s="121">
        <f>E177+E180+E183+E186+E189+E192</f>
        <v>18.677603153999996</v>
      </c>
      <c r="F195" s="121">
        <f t="shared" ref="F195:U195" si="2">F177+F180+F183+F186+F189+F192</f>
        <v>17.16798776900001</v>
      </c>
      <c r="G195" s="121">
        <f t="shared" si="2"/>
        <v>26.766480636000008</v>
      </c>
      <c r="H195" s="121">
        <f t="shared" si="2"/>
        <v>18.160630931000011</v>
      </c>
      <c r="I195" s="121">
        <f t="shared" si="2"/>
        <v>21.81344702100002</v>
      </c>
      <c r="J195" s="121">
        <f t="shared" si="2"/>
        <v>23.901042675000014</v>
      </c>
      <c r="K195" s="121">
        <f t="shared" si="2"/>
        <v>15.861104009999993</v>
      </c>
      <c r="L195" s="121">
        <f t="shared" si="2"/>
        <v>16.275391685999995</v>
      </c>
      <c r="M195" s="121">
        <f t="shared" si="2"/>
        <v>26.100095235000008</v>
      </c>
      <c r="N195" s="121">
        <f t="shared" si="2"/>
        <v>15.191737183999999</v>
      </c>
      <c r="O195" s="121">
        <f t="shared" si="2"/>
        <v>20.187494022000003</v>
      </c>
      <c r="P195" s="121">
        <f t="shared" si="2"/>
        <v>24.073048401999994</v>
      </c>
      <c r="Q195" s="121">
        <f t="shared" si="2"/>
        <v>62.612071559000007</v>
      </c>
      <c r="R195" s="121">
        <f t="shared" si="2"/>
        <v>63.875120627000051</v>
      </c>
      <c r="S195" s="121">
        <f t="shared" si="2"/>
        <v>58.236590930999981</v>
      </c>
      <c r="T195" s="121">
        <f t="shared" si="2"/>
        <v>59.452279608000005</v>
      </c>
      <c r="U195" s="121">
        <f t="shared" si="2"/>
        <v>244.17606272500007</v>
      </c>
      <c r="Y195" s="53">
        <f>SUM(E195:N195)</f>
        <v>199.91552030100007</v>
      </c>
    </row>
    <row r="196" spans="2:25">
      <c r="D196" s="4" t="str">
        <f>+B194&amp;C196</f>
        <v/>
      </c>
      <c r="Q196" s="124"/>
      <c r="R196" s="125"/>
      <c r="S196" s="125"/>
      <c r="T196" s="126"/>
      <c r="Y196" s="53"/>
    </row>
    <row r="197" spans="2:25" s="117" customFormat="1">
      <c r="B197" s="128" t="s">
        <v>84</v>
      </c>
      <c r="E197" s="129">
        <f>+E171-E193</f>
        <v>0</v>
      </c>
      <c r="F197" s="129">
        <f t="shared" ref="F197:U197" si="3">+F171-F193</f>
        <v>0</v>
      </c>
      <c r="G197" s="129">
        <f t="shared" si="3"/>
        <v>0</v>
      </c>
      <c r="H197" s="129">
        <f t="shared" si="3"/>
        <v>0</v>
      </c>
      <c r="I197" s="129">
        <f t="shared" si="3"/>
        <v>0</v>
      </c>
      <c r="J197" s="129">
        <f t="shared" si="3"/>
        <v>0</v>
      </c>
      <c r="K197" s="129">
        <f t="shared" si="3"/>
        <v>0</v>
      </c>
      <c r="L197" s="129">
        <f t="shared" si="3"/>
        <v>0</v>
      </c>
      <c r="M197" s="129">
        <f t="shared" si="3"/>
        <v>0</v>
      </c>
      <c r="N197" s="129">
        <f t="shared" si="3"/>
        <v>0</v>
      </c>
      <c r="O197" s="129">
        <f t="shared" si="3"/>
        <v>0</v>
      </c>
      <c r="P197" s="129">
        <f t="shared" si="3"/>
        <v>0</v>
      </c>
      <c r="Q197" s="130">
        <f t="shared" si="3"/>
        <v>0</v>
      </c>
      <c r="R197" s="131">
        <f t="shared" si="3"/>
        <v>0</v>
      </c>
      <c r="S197" s="131">
        <f t="shared" si="3"/>
        <v>0</v>
      </c>
      <c r="T197" s="132">
        <f t="shared" si="3"/>
        <v>0</v>
      </c>
      <c r="U197" s="129">
        <f t="shared" si="3"/>
        <v>0</v>
      </c>
      <c r="Y197"/>
    </row>
    <row r="198" spans="2:25" s="128" customFormat="1">
      <c r="B198" s="128" t="s">
        <v>85</v>
      </c>
      <c r="E198" s="129">
        <f>+E172-E195</f>
        <v>1.21405600000557E-3</v>
      </c>
      <c r="F198" s="129">
        <f t="shared" ref="F198:U198" si="4">+F172-F195</f>
        <v>4.305419999859339E-4</v>
      </c>
      <c r="G198" s="129">
        <f t="shared" si="4"/>
        <v>1.341590199999132E-2</v>
      </c>
      <c r="H198" s="129">
        <f t="shared" si="4"/>
        <v>4.2562864999982963E-2</v>
      </c>
      <c r="I198" s="129">
        <f t="shared" si="4"/>
        <v>1.5233246999983407E-2</v>
      </c>
      <c r="J198" s="129">
        <f t="shared" si="4"/>
        <v>-3.1007880000007759E-2</v>
      </c>
      <c r="K198" s="129">
        <f t="shared" si="4"/>
        <v>1.4157198000010141E-2</v>
      </c>
      <c r="L198" s="129">
        <f t="shared" si="4"/>
        <v>6.8375997000011068E-2</v>
      </c>
      <c r="M198" s="129">
        <f t="shared" si="4"/>
        <v>9.8827999984507642E-5</v>
      </c>
      <c r="N198" s="129">
        <f t="shared" si="4"/>
        <v>0.2497422420000035</v>
      </c>
      <c r="O198" s="129">
        <f t="shared" si="4"/>
        <v>7.9502689999912945E-3</v>
      </c>
      <c r="P198" s="129">
        <f t="shared" si="4"/>
        <v>-0.11123474199998995</v>
      </c>
      <c r="Q198" s="130">
        <f t="shared" si="4"/>
        <v>1.5060500000011245E-2</v>
      </c>
      <c r="R198" s="131">
        <f t="shared" si="4"/>
        <v>2.6788231999958612E-2</v>
      </c>
      <c r="S198" s="131">
        <f t="shared" si="4"/>
        <v>8.2632023000030586E-2</v>
      </c>
      <c r="T198" s="132">
        <f t="shared" si="4"/>
        <v>0.1464577690000084</v>
      </c>
      <c r="U198" s="129">
        <f t="shared" si="4"/>
        <v>0.27093852399997331</v>
      </c>
      <c r="Y198" s="53"/>
    </row>
    <row r="199" spans="2:25">
      <c r="B199" s="117"/>
      <c r="Q199" s="124"/>
      <c r="R199" s="125"/>
      <c r="S199" s="125"/>
      <c r="T199" s="126"/>
      <c r="Y199" s="53"/>
    </row>
    <row r="200" spans="2:25">
      <c r="B200" s="117" t="s">
        <v>86</v>
      </c>
      <c r="Q200" s="124"/>
      <c r="R200" s="125"/>
      <c r="S200" s="125"/>
      <c r="T200" s="126"/>
    </row>
    <row r="201" spans="2:25">
      <c r="B201" s="4" t="s">
        <v>26</v>
      </c>
      <c r="C201" s="4" t="s">
        <v>30</v>
      </c>
      <c r="D201" s="4" t="str">
        <f>B201&amp;C201</f>
        <v>ANZNet Sales</v>
      </c>
      <c r="E201" s="5">
        <v>3.5186152499999999</v>
      </c>
      <c r="F201" s="5">
        <v>3.5299370099999998</v>
      </c>
      <c r="G201" s="5">
        <v>4.22224238</v>
      </c>
      <c r="H201" s="5">
        <v>4.2046235700000016</v>
      </c>
      <c r="I201" s="5">
        <v>4.4229683000000009</v>
      </c>
      <c r="J201" s="5">
        <v>3.3824420099999997</v>
      </c>
      <c r="K201" s="5">
        <v>4.6378494000000003</v>
      </c>
      <c r="L201" s="5">
        <v>3.7578771500000006</v>
      </c>
      <c r="M201" s="5">
        <v>3.5339351699999999</v>
      </c>
      <c r="N201" s="5">
        <v>4.6751004800000002</v>
      </c>
      <c r="O201" s="5">
        <v>3.5623536699999998</v>
      </c>
      <c r="P201" s="5">
        <v>3.8587387599999996</v>
      </c>
      <c r="Q201" s="6">
        <v>11.27079464</v>
      </c>
      <c r="R201" s="5">
        <v>12.010033880000003</v>
      </c>
      <c r="S201" s="5">
        <v>11.92966172</v>
      </c>
      <c r="T201" s="5">
        <v>12.096192909999999</v>
      </c>
      <c r="U201" s="6">
        <v>47.306683149999998</v>
      </c>
      <c r="Y201" s="53">
        <f>SUM(E201:N201)</f>
        <v>39.885590719999996</v>
      </c>
    </row>
    <row r="202" spans="2:25">
      <c r="C202" s="4" t="s">
        <v>48</v>
      </c>
      <c r="D202" s="4" t="str">
        <f>B201&amp;C202</f>
        <v>ANZ  % Local Growth</v>
      </c>
      <c r="E202" s="115">
        <v>0</v>
      </c>
      <c r="F202" s="115">
        <v>0</v>
      </c>
      <c r="G202" s="115">
        <v>0</v>
      </c>
      <c r="H202" s="115">
        <v>0</v>
      </c>
      <c r="I202" s="115">
        <v>0</v>
      </c>
      <c r="J202" s="115">
        <v>0</v>
      </c>
      <c r="K202" s="115">
        <v>0</v>
      </c>
      <c r="L202" s="115">
        <v>0</v>
      </c>
      <c r="M202" s="115">
        <v>0</v>
      </c>
      <c r="N202" s="115">
        <v>0</v>
      </c>
      <c r="O202" s="115">
        <v>0</v>
      </c>
      <c r="P202" s="115">
        <v>0</v>
      </c>
      <c r="Q202" s="116">
        <v>2.6323014168425619E-2</v>
      </c>
      <c r="R202" s="115">
        <v>-2.4806638094536586E-2</v>
      </c>
      <c r="S202" s="115">
        <v>1.0196559972687785E-2</v>
      </c>
      <c r="T202" s="115">
        <v>6.7151420483038099E-2</v>
      </c>
      <c r="U202" s="116">
        <v>1.9423601672056021E-2</v>
      </c>
    </row>
    <row r="203" spans="2:25">
      <c r="C203" s="4" t="s">
        <v>49</v>
      </c>
      <c r="D203" s="4" t="str">
        <f>+B201&amp;C203</f>
        <v>ANZContribution Income</v>
      </c>
      <c r="E203" s="5">
        <v>1.1990391660000008</v>
      </c>
      <c r="F203" s="5">
        <v>1.076749473999999</v>
      </c>
      <c r="G203" s="5">
        <v>1.310257832</v>
      </c>
      <c r="H203" s="5">
        <v>1.5827810080000011</v>
      </c>
      <c r="I203" s="5">
        <v>1.770866431000002</v>
      </c>
      <c r="J203" s="5">
        <v>1.247139566</v>
      </c>
      <c r="K203" s="5">
        <v>1.702990783</v>
      </c>
      <c r="L203" s="5">
        <v>1.341596562000001</v>
      </c>
      <c r="M203" s="5">
        <v>1.0312543809999999</v>
      </c>
      <c r="N203" s="5">
        <v>1.9246201980000011</v>
      </c>
      <c r="O203" s="5">
        <v>1.387100811</v>
      </c>
      <c r="P203" s="5">
        <v>1.2671901039999989</v>
      </c>
      <c r="Q203" s="6">
        <v>3.586046472</v>
      </c>
      <c r="R203" s="5">
        <v>4.6007870050000026</v>
      </c>
      <c r="S203" s="5">
        <v>4.0758417260000002</v>
      </c>
      <c r="T203" s="5">
        <v>4.5789111130000002</v>
      </c>
      <c r="U203" s="6">
        <v>16.841586316000001</v>
      </c>
      <c r="Y203" s="53">
        <f>SUM(E203:N203)</f>
        <v>14.187295401000005</v>
      </c>
    </row>
    <row r="204" spans="2:25">
      <c r="B204" s="4" t="s">
        <v>87</v>
      </c>
      <c r="C204" s="4" t="s">
        <v>30</v>
      </c>
      <c r="D204" s="4" t="str">
        <f>B204&amp;C204</f>
        <v>IndiaRegNet Sales</v>
      </c>
      <c r="E204" s="5">
        <v>1.1632465000000001</v>
      </c>
      <c r="F204" s="5">
        <v>1.2031504099999999</v>
      </c>
      <c r="G204" s="5">
        <v>1.7994596999999999</v>
      </c>
      <c r="H204" s="5">
        <v>1.3027965099999999</v>
      </c>
      <c r="I204" s="5">
        <v>1.33580016</v>
      </c>
      <c r="J204" s="5">
        <v>1.7555875400000001</v>
      </c>
      <c r="K204" s="5">
        <v>1.40281978</v>
      </c>
      <c r="L204" s="5">
        <v>1.2720633300000002</v>
      </c>
      <c r="M204" s="5">
        <v>1.63724987</v>
      </c>
      <c r="N204" s="5">
        <v>1.4711933899999998</v>
      </c>
      <c r="O204" s="5">
        <v>1.2471999900000001</v>
      </c>
      <c r="P204" s="5">
        <v>1.2714875200000002</v>
      </c>
      <c r="Q204" s="6">
        <v>4.1658566099999996</v>
      </c>
      <c r="R204" s="5">
        <v>4.3941842099999997</v>
      </c>
      <c r="S204" s="5">
        <v>4.3121329800000003</v>
      </c>
      <c r="T204" s="5">
        <v>3.9898809000000002</v>
      </c>
      <c r="U204" s="6">
        <v>16.862054700000002</v>
      </c>
      <c r="Y204" s="53">
        <f>SUM(E204:N204)</f>
        <v>14.343367189999999</v>
      </c>
    </row>
    <row r="205" spans="2:25">
      <c r="C205" s="4" t="s">
        <v>48</v>
      </c>
      <c r="D205" s="4" t="str">
        <f>B204&amp;C205</f>
        <v>IndiaReg  % Local Growth</v>
      </c>
      <c r="E205" s="115">
        <v>0</v>
      </c>
      <c r="F205" s="115">
        <v>0</v>
      </c>
      <c r="G205" s="115">
        <v>0</v>
      </c>
      <c r="H205" s="115">
        <v>0</v>
      </c>
      <c r="I205" s="115">
        <v>0</v>
      </c>
      <c r="J205" s="115">
        <v>0</v>
      </c>
      <c r="K205" s="115">
        <v>0</v>
      </c>
      <c r="L205" s="115">
        <v>0</v>
      </c>
      <c r="M205" s="115">
        <v>0</v>
      </c>
      <c r="N205" s="115">
        <v>0</v>
      </c>
      <c r="O205" s="115">
        <v>0</v>
      </c>
      <c r="P205" s="115">
        <v>0</v>
      </c>
      <c r="Q205" s="116">
        <v>0.28949421737485836</v>
      </c>
      <c r="R205" s="115">
        <v>0.25385187168727991</v>
      </c>
      <c r="S205" s="115">
        <v>0.10816019718312778</v>
      </c>
      <c r="T205" s="115">
        <v>0.13570328937035131</v>
      </c>
      <c r="U205" s="116">
        <v>0.18974200290244847</v>
      </c>
    </row>
    <row r="206" spans="2:25">
      <c r="C206" s="4" t="s">
        <v>49</v>
      </c>
      <c r="D206" s="4" t="str">
        <f>+B204&amp;C206</f>
        <v>IndiaRegContribution Income</v>
      </c>
      <c r="E206" s="5">
        <v>0.27472296699999998</v>
      </c>
      <c r="F206" s="5">
        <v>0.132318359</v>
      </c>
      <c r="G206" s="5">
        <v>0.53346278700000005</v>
      </c>
      <c r="H206" s="5">
        <v>0.24088733600000001</v>
      </c>
      <c r="I206" s="5">
        <v>0.27841537099999997</v>
      </c>
      <c r="J206" s="5">
        <v>0.55965572200000002</v>
      </c>
      <c r="K206" s="5">
        <v>0.23630479900000001</v>
      </c>
      <c r="L206" s="5">
        <v>0.275450527</v>
      </c>
      <c r="M206" s="5">
        <v>0.25212085300000003</v>
      </c>
      <c r="N206" s="5">
        <v>0.33257133600000005</v>
      </c>
      <c r="O206" s="5">
        <v>0.17556587299999998</v>
      </c>
      <c r="P206" s="5">
        <v>0.11072273000000001</v>
      </c>
      <c r="Q206" s="6">
        <v>0.94050411299999992</v>
      </c>
      <c r="R206" s="5">
        <v>1.0789584290000001</v>
      </c>
      <c r="S206" s="5">
        <v>0.76387617900000004</v>
      </c>
      <c r="T206" s="5">
        <v>0.61885993899999991</v>
      </c>
      <c r="U206" s="6">
        <v>3.4021986599999998</v>
      </c>
      <c r="Y206" s="53">
        <f>SUM(E206:N206)</f>
        <v>3.1159100569999998</v>
      </c>
    </row>
    <row r="207" spans="2:25">
      <c r="B207" s="4" t="s">
        <v>88</v>
      </c>
      <c r="C207" s="4" t="s">
        <v>30</v>
      </c>
      <c r="D207" s="4" t="str">
        <f>B207&amp;C207</f>
        <v>SEASNet Sales</v>
      </c>
      <c r="E207" s="5">
        <v>2.6664755499999995</v>
      </c>
      <c r="F207" s="5">
        <v>2.6613688299999998</v>
      </c>
      <c r="G207" s="5">
        <v>3.4528484399999999</v>
      </c>
      <c r="H207" s="5">
        <v>2.9554722700000009</v>
      </c>
      <c r="I207" s="5">
        <v>2.8869487400000002</v>
      </c>
      <c r="J207" s="5">
        <v>3.1744960899999994</v>
      </c>
      <c r="K207" s="5">
        <v>2.7380351900000002</v>
      </c>
      <c r="L207" s="5">
        <v>2.771701020000001</v>
      </c>
      <c r="M207" s="5">
        <v>3.2036339800000002</v>
      </c>
      <c r="N207" s="5">
        <v>3.0123827300000006</v>
      </c>
      <c r="O207" s="5">
        <v>2.7495211800000012</v>
      </c>
      <c r="P207" s="5">
        <v>2.7768572800000011</v>
      </c>
      <c r="Q207" s="6">
        <v>8.7806928200000005</v>
      </c>
      <c r="R207" s="5">
        <v>9.0169171000000023</v>
      </c>
      <c r="S207" s="5">
        <v>8.7133701900000009</v>
      </c>
      <c r="T207" s="5">
        <v>8.5387611900000024</v>
      </c>
      <c r="U207" s="6">
        <v>35.049741300000008</v>
      </c>
      <c r="Y207" s="53">
        <f>SUM(E207:N207)</f>
        <v>29.523362840000004</v>
      </c>
    </row>
    <row r="208" spans="2:25">
      <c r="C208" s="4" t="s">
        <v>48</v>
      </c>
      <c r="D208" s="4" t="str">
        <f>B207&amp;C208</f>
        <v>SEAS  % Local Growth</v>
      </c>
      <c r="E208" s="115">
        <v>0</v>
      </c>
      <c r="F208" s="115">
        <v>0</v>
      </c>
      <c r="G208" s="115">
        <v>0</v>
      </c>
      <c r="H208" s="115">
        <v>0</v>
      </c>
      <c r="I208" s="115">
        <v>0</v>
      </c>
      <c r="J208" s="115">
        <v>0</v>
      </c>
      <c r="K208" s="115">
        <v>0</v>
      </c>
      <c r="L208" s="115">
        <v>0</v>
      </c>
      <c r="M208" s="115">
        <v>0</v>
      </c>
      <c r="N208" s="115">
        <v>0</v>
      </c>
      <c r="O208" s="115">
        <v>0</v>
      </c>
      <c r="P208" s="115">
        <v>0</v>
      </c>
      <c r="Q208" s="116">
        <v>0.18077021707015128</v>
      </c>
      <c r="R208" s="115">
        <v>0.19432301428643975</v>
      </c>
      <c r="S208" s="115">
        <v>0.12170975882565073</v>
      </c>
      <c r="T208" s="115">
        <v>0.23711561362145733</v>
      </c>
      <c r="U208" s="116">
        <v>0.18215076044148776</v>
      </c>
    </row>
    <row r="209" spans="2:25">
      <c r="C209" s="4" t="s">
        <v>49</v>
      </c>
      <c r="D209" s="4" t="str">
        <f>+B207&amp;C209</f>
        <v>SEASContribution Income</v>
      </c>
      <c r="E209" s="5">
        <v>1.0915305989999999</v>
      </c>
      <c r="F209" s="5">
        <v>1.1089200340000009</v>
      </c>
      <c r="G209" s="5">
        <v>1.4268750190000001</v>
      </c>
      <c r="H209" s="5">
        <v>1.0947064760000009</v>
      </c>
      <c r="I209" s="5">
        <v>1.1571929029999999</v>
      </c>
      <c r="J209" s="5">
        <v>1.330732638</v>
      </c>
      <c r="K209" s="5">
        <v>0.85307635400000004</v>
      </c>
      <c r="L209" s="5">
        <v>1.1031442620000009</v>
      </c>
      <c r="M209" s="5">
        <v>1.2509672570000001</v>
      </c>
      <c r="N209" s="5">
        <v>1.0305220490000011</v>
      </c>
      <c r="O209" s="5">
        <v>0.93228971600000088</v>
      </c>
      <c r="P209" s="5">
        <v>1.1032654070000019</v>
      </c>
      <c r="Q209" s="6">
        <v>3.627325652000001</v>
      </c>
      <c r="R209" s="5">
        <v>3.5826320170000008</v>
      </c>
      <c r="S209" s="5">
        <v>3.207187873000001</v>
      </c>
      <c r="T209" s="5">
        <v>3.066077172000004</v>
      </c>
      <c r="U209" s="6">
        <v>13.483222714000007</v>
      </c>
      <c r="Y209" s="53">
        <f>SUM(E209:N209)</f>
        <v>11.447667591000005</v>
      </c>
    </row>
    <row r="210" spans="2:25">
      <c r="B210" s="4" t="s">
        <v>89</v>
      </c>
      <c r="C210" s="4" t="s">
        <v>30</v>
      </c>
      <c r="D210" s="4" t="str">
        <f>B210&amp;C210</f>
        <v>ASIANet Sales</v>
      </c>
      <c r="E210" s="5">
        <v>15.107970079999996</v>
      </c>
      <c r="F210" s="5">
        <v>16.325579199999996</v>
      </c>
      <c r="G210" s="5">
        <v>19.20430717</v>
      </c>
      <c r="H210" s="5">
        <v>19.500684810000003</v>
      </c>
      <c r="I210" s="5">
        <v>17.357720009999998</v>
      </c>
      <c r="J210" s="5">
        <v>17.141869960000001</v>
      </c>
      <c r="K210" s="5">
        <v>17.883056179999993</v>
      </c>
      <c r="L210" s="5">
        <v>16.350873450000005</v>
      </c>
      <c r="M210" s="5">
        <v>17.131207220000004</v>
      </c>
      <c r="N210" s="5">
        <v>18.279517789999993</v>
      </c>
      <c r="O210" s="5">
        <v>16.351068890000001</v>
      </c>
      <c r="P210" s="5">
        <v>16.69186376</v>
      </c>
      <c r="Q210" s="6">
        <v>50.637856449999994</v>
      </c>
      <c r="R210" s="5">
        <v>54.000274779999991</v>
      </c>
      <c r="S210" s="5">
        <v>51.365136850000006</v>
      </c>
      <c r="T210" s="5">
        <v>51.32245043999999</v>
      </c>
      <c r="U210" s="6">
        <v>207.32571851999995</v>
      </c>
      <c r="Y210" s="53">
        <f>SUM(E210:N210)</f>
        <v>174.28278587</v>
      </c>
    </row>
    <row r="211" spans="2:25">
      <c r="C211" s="4" t="s">
        <v>48</v>
      </c>
      <c r="D211" s="4" t="str">
        <f>B210&amp;C211</f>
        <v>ASIA  % Local Growth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3">
        <v>7.8468338860619852E-2</v>
      </c>
      <c r="R211" s="7">
        <v>8.245911000287362E-2</v>
      </c>
      <c r="S211" s="7">
        <v>7.7147278187812487E-2</v>
      </c>
      <c r="T211" s="7">
        <v>6.8954555832742945E-2</v>
      </c>
      <c r="U211" s="73">
        <v>7.673045893947382E-2</v>
      </c>
    </row>
    <row r="212" spans="2:25">
      <c r="C212" s="4" t="s">
        <v>49</v>
      </c>
      <c r="D212" s="4" t="str">
        <f>+B210&amp;C212</f>
        <v>ASIAContribution Income</v>
      </c>
      <c r="E212" s="5">
        <v>5.2507697750000011</v>
      </c>
      <c r="F212" s="5">
        <v>5.6040714409999959</v>
      </c>
      <c r="G212" s="5">
        <v>6.9928149450000037</v>
      </c>
      <c r="H212" s="5">
        <v>7.9663473319999971</v>
      </c>
      <c r="I212" s="5">
        <v>6.448668563</v>
      </c>
      <c r="J212" s="5">
        <v>6.2785311009999996</v>
      </c>
      <c r="K212" s="5">
        <v>6.2017658339999899</v>
      </c>
      <c r="L212" s="5">
        <v>5.7219523050000047</v>
      </c>
      <c r="M212" s="5">
        <v>5.6211625879999998</v>
      </c>
      <c r="N212" s="5">
        <v>6.5886015369999962</v>
      </c>
      <c r="O212" s="5">
        <v>5.6604430639999981</v>
      </c>
      <c r="P212" s="5">
        <v>5.8647722419999937</v>
      </c>
      <c r="Q212" s="6">
        <v>17.847656161</v>
      </c>
      <c r="R212" s="5">
        <v>20.693546995999998</v>
      </c>
      <c r="S212" s="5">
        <v>17.544880726999992</v>
      </c>
      <c r="T212" s="5">
        <v>18.113816842999984</v>
      </c>
      <c r="U212" s="6">
        <v>74.199900726999971</v>
      </c>
      <c r="Y212" s="53">
        <f>SUM(E212:N212)</f>
        <v>62.674685420999985</v>
      </c>
    </row>
    <row r="213" spans="2:25">
      <c r="B213" s="4" t="s">
        <v>90</v>
      </c>
      <c r="C213" s="4" t="s">
        <v>30</v>
      </c>
      <c r="D213" s="4" t="str">
        <f>B213&amp;C213</f>
        <v>ChinaAreaNet Sales</v>
      </c>
      <c r="E213" s="5">
        <v>8.7424619099999994</v>
      </c>
      <c r="F213" s="5">
        <v>6.4898653199999998</v>
      </c>
      <c r="G213" s="5">
        <v>9.9240272899999997</v>
      </c>
      <c r="H213" s="5">
        <v>6.8788421000000026</v>
      </c>
      <c r="I213" s="5">
        <v>7.6455036100000004</v>
      </c>
      <c r="J213" s="5">
        <v>11.224881849999999</v>
      </c>
      <c r="K213" s="5">
        <v>4.9990781100000001</v>
      </c>
      <c r="L213" s="5">
        <v>7.6813613700000021</v>
      </c>
      <c r="M213" s="5">
        <v>12.666926379999998</v>
      </c>
      <c r="N213" s="5">
        <v>5.16247217</v>
      </c>
      <c r="O213" s="5">
        <v>6.8338655000000017</v>
      </c>
      <c r="P213" s="5">
        <v>9.7257230799999999</v>
      </c>
      <c r="Q213" s="6">
        <v>25.156354520000001</v>
      </c>
      <c r="R213" s="5">
        <v>25.749227560000001</v>
      </c>
      <c r="S213" s="5">
        <v>25.347365859999996</v>
      </c>
      <c r="T213" s="5">
        <v>21.722060750000001</v>
      </c>
      <c r="U213" s="6">
        <v>97.97500869000001</v>
      </c>
      <c r="Y213" s="53">
        <f>SUM(E213:N213)</f>
        <v>81.415420109999999</v>
      </c>
    </row>
    <row r="214" spans="2:25">
      <c r="C214" s="4" t="s">
        <v>48</v>
      </c>
      <c r="D214" s="4" t="str">
        <f>B213&amp;C214</f>
        <v>ChinaArea  % Local Growth</v>
      </c>
      <c r="E214" s="115">
        <v>0</v>
      </c>
      <c r="F214" s="115">
        <v>0</v>
      </c>
      <c r="G214" s="115">
        <v>0</v>
      </c>
      <c r="H214" s="115">
        <v>0</v>
      </c>
      <c r="I214" s="115">
        <v>0</v>
      </c>
      <c r="J214" s="115">
        <v>0</v>
      </c>
      <c r="K214" s="115">
        <v>0</v>
      </c>
      <c r="L214" s="115">
        <v>0</v>
      </c>
      <c r="M214" s="115">
        <v>0</v>
      </c>
      <c r="N214" s="115">
        <v>0</v>
      </c>
      <c r="O214" s="115">
        <v>0</v>
      </c>
      <c r="P214" s="115">
        <v>0</v>
      </c>
      <c r="Q214" s="116">
        <v>0.10515323742921501</v>
      </c>
      <c r="R214" s="115">
        <v>0.20649775480257185</v>
      </c>
      <c r="S214" s="115">
        <v>0.28740525695255248</v>
      </c>
      <c r="T214" s="115">
        <v>5.8202176617131507E-2</v>
      </c>
      <c r="U214" s="116">
        <v>0.16143755159442022</v>
      </c>
    </row>
    <row r="215" spans="2:25">
      <c r="C215" s="4" t="s">
        <v>49</v>
      </c>
      <c r="D215" s="4" t="str">
        <f>+B213&amp;C215</f>
        <v>ChinaAreaContribution Income</v>
      </c>
      <c r="E215" s="5">
        <v>2.8697455559999989</v>
      </c>
      <c r="F215" s="5">
        <v>2.0482154160000001</v>
      </c>
      <c r="G215" s="5">
        <v>4.1485754319999986</v>
      </c>
      <c r="H215" s="5">
        <v>1.783867003000001</v>
      </c>
      <c r="I215" s="5">
        <v>2.5735637900000019</v>
      </c>
      <c r="J215" s="5">
        <v>5.2500206809999996</v>
      </c>
      <c r="K215" s="5">
        <v>0.410183935</v>
      </c>
      <c r="L215" s="5">
        <v>2.425732729000003</v>
      </c>
      <c r="M215" s="5">
        <v>6.3933108069999962</v>
      </c>
      <c r="N215" s="5">
        <v>1.1842343100000001</v>
      </c>
      <c r="O215" s="5">
        <v>2.7848140430000021</v>
      </c>
      <c r="P215" s="5">
        <v>4.300787143</v>
      </c>
      <c r="Q215" s="6">
        <v>9.0665364039999989</v>
      </c>
      <c r="R215" s="5">
        <v>9.607451474000003</v>
      </c>
      <c r="S215" s="5">
        <v>9.229227470999998</v>
      </c>
      <c r="T215" s="5">
        <v>8.2698354960000007</v>
      </c>
      <c r="U215" s="6">
        <v>36.173050844999999</v>
      </c>
      <c r="Y215" s="53">
        <f>SUM(E215:N215)</f>
        <v>29.087449658999997</v>
      </c>
    </row>
    <row r="216" spans="2:25">
      <c r="B216" s="4" t="s">
        <v>91</v>
      </c>
      <c r="C216" s="4" t="s">
        <v>30</v>
      </c>
      <c r="D216" s="4" t="str">
        <f>B216&amp;C216</f>
        <v>ChinaHKNet Sales</v>
      </c>
      <c r="E216" s="5">
        <v>7.7050372600000046</v>
      </c>
      <c r="F216" s="5">
        <v>5.7091730900000002</v>
      </c>
      <c r="G216" s="5">
        <v>8.8900906800000019</v>
      </c>
      <c r="H216" s="5">
        <v>6.08719696</v>
      </c>
      <c r="I216" s="5">
        <v>6.8022234200000007</v>
      </c>
      <c r="J216" s="5">
        <v>10.111683839999998</v>
      </c>
      <c r="K216" s="5">
        <v>4.2660089400000007</v>
      </c>
      <c r="L216" s="5">
        <v>7.0108839500000002</v>
      </c>
      <c r="M216" s="5">
        <v>11.285149449999999</v>
      </c>
      <c r="N216" s="5">
        <v>4.57651378</v>
      </c>
      <c r="O216" s="5">
        <v>6.0293626900000028</v>
      </c>
      <c r="P216" s="5">
        <v>8.6861868300000005</v>
      </c>
      <c r="Q216" s="6">
        <v>22.304301030000005</v>
      </c>
      <c r="R216" s="5">
        <v>23.001104219999998</v>
      </c>
      <c r="S216" s="5">
        <v>22.562042340000001</v>
      </c>
      <c r="T216" s="5">
        <v>19.292063300000002</v>
      </c>
      <c r="U216" s="6">
        <v>87.159510890000007</v>
      </c>
      <c r="Y216" s="53">
        <f>SUM(E216:N216)</f>
        <v>72.443961370000011</v>
      </c>
    </row>
    <row r="217" spans="2:25">
      <c r="C217" s="4" t="s">
        <v>48</v>
      </c>
      <c r="D217" s="4" t="str">
        <f>B216&amp;C217</f>
        <v>ChinaHK  % Local Growth</v>
      </c>
      <c r="E217" s="115">
        <v>0</v>
      </c>
      <c r="F217" s="115">
        <v>0</v>
      </c>
      <c r="G217" s="115">
        <v>0</v>
      </c>
      <c r="H217" s="115">
        <v>0</v>
      </c>
      <c r="I217" s="115">
        <v>0</v>
      </c>
      <c r="J217" s="115">
        <v>0</v>
      </c>
      <c r="K217" s="115">
        <v>0</v>
      </c>
      <c r="L217" s="115">
        <v>0</v>
      </c>
      <c r="M217" s="115">
        <v>0</v>
      </c>
      <c r="N217" s="115">
        <v>0</v>
      </c>
      <c r="O217" s="115">
        <v>0</v>
      </c>
      <c r="P217" s="115">
        <v>0</v>
      </c>
      <c r="Q217" s="116">
        <v>0.10996723906117106</v>
      </c>
      <c r="R217" s="115">
        <v>0.230855053279858</v>
      </c>
      <c r="S217" s="115">
        <v>0.28728173210054642</v>
      </c>
      <c r="T217" s="115">
        <v>6.2253819007369302E-2</v>
      </c>
      <c r="U217" s="116">
        <v>0.1698813973948512</v>
      </c>
    </row>
    <row r="218" spans="2:25">
      <c r="C218" s="4" t="s">
        <v>49</v>
      </c>
      <c r="D218" s="4" t="str">
        <f>+B216&amp;C218</f>
        <v>ChinaHKContribution Income</v>
      </c>
      <c r="E218" s="5">
        <v>2.420882825000001</v>
      </c>
      <c r="F218" s="5">
        <v>1.775239698</v>
      </c>
      <c r="G218" s="5">
        <v>3.6932942260000012</v>
      </c>
      <c r="H218" s="5">
        <v>1.5093658719999989</v>
      </c>
      <c r="I218" s="5">
        <v>2.2629722389999993</v>
      </c>
      <c r="J218" s="5">
        <v>4.7264217699999982</v>
      </c>
      <c r="K218" s="5">
        <v>0.227414005999999</v>
      </c>
      <c r="L218" s="5">
        <v>2.2449505499999987</v>
      </c>
      <c r="M218" s="5">
        <v>5.6655294630000004</v>
      </c>
      <c r="N218" s="5">
        <v>1.086349762</v>
      </c>
      <c r="O218" s="5">
        <v>2.5456950810000021</v>
      </c>
      <c r="P218" s="5">
        <v>3.7599433479999989</v>
      </c>
      <c r="Q218" s="6">
        <v>7.8894167490000022</v>
      </c>
      <c r="R218" s="5">
        <v>8.4987598809999962</v>
      </c>
      <c r="S218" s="5">
        <v>8.1378940189999991</v>
      </c>
      <c r="T218" s="5">
        <v>7.3919881910000012</v>
      </c>
      <c r="U218" s="6">
        <v>31.918058839999997</v>
      </c>
      <c r="Y218" s="53">
        <f>SUM(E218:N218)</f>
        <v>25.612420410999999</v>
      </c>
    </row>
    <row r="219" spans="2:25">
      <c r="B219" s="4" t="s">
        <v>314</v>
      </c>
      <c r="C219" s="4" t="s">
        <v>30</v>
      </c>
      <c r="D219" s="4" t="str">
        <f>B219&amp;C219</f>
        <v>AlpineNet Sales</v>
      </c>
      <c r="E219" s="5">
        <v>2.3317407000000001</v>
      </c>
      <c r="F219" s="5">
        <v>2.17108071</v>
      </c>
      <c r="G219" s="5">
        <v>2.4812609600000011</v>
      </c>
      <c r="H219" s="5">
        <v>2.1466489500000003</v>
      </c>
      <c r="I219" s="5">
        <v>2.1643259399999999</v>
      </c>
      <c r="J219" s="5">
        <v>2.1361240800000001</v>
      </c>
      <c r="K219" s="5">
        <v>2.2535815400000003</v>
      </c>
      <c r="L219" s="5">
        <v>1.9647601800000001</v>
      </c>
      <c r="M219" s="5">
        <v>2.3582632100000001</v>
      </c>
      <c r="N219" s="5">
        <v>2.4836293899999999</v>
      </c>
      <c r="O219" s="5">
        <v>2.43885599</v>
      </c>
      <c r="P219" s="5">
        <v>2.4912067900000001</v>
      </c>
      <c r="Q219" s="6">
        <v>6.9840823700000021</v>
      </c>
      <c r="R219" s="5">
        <v>6.447098969999999</v>
      </c>
      <c r="S219" s="5">
        <v>6.5766049300000002</v>
      </c>
      <c r="T219" s="5">
        <v>7.41369217</v>
      </c>
      <c r="U219" s="6">
        <v>27.421478439999998</v>
      </c>
      <c r="Y219" s="53">
        <f>SUM(E219:N219)</f>
        <v>22.491415660000005</v>
      </c>
    </row>
    <row r="220" spans="2:25">
      <c r="C220" s="4" t="s">
        <v>48</v>
      </c>
      <c r="D220" s="4" t="str">
        <f>B219&amp;C220</f>
        <v>Alpine  % Local Growth</v>
      </c>
      <c r="E220" s="115">
        <v>0</v>
      </c>
      <c r="F220" s="115">
        <v>0</v>
      </c>
      <c r="G220" s="115">
        <v>0</v>
      </c>
      <c r="H220" s="115">
        <v>0</v>
      </c>
      <c r="I220" s="115">
        <v>0</v>
      </c>
      <c r="J220" s="115">
        <v>0</v>
      </c>
      <c r="K220" s="115">
        <v>0</v>
      </c>
      <c r="L220" s="115">
        <v>0</v>
      </c>
      <c r="M220" s="115">
        <v>0</v>
      </c>
      <c r="N220" s="115">
        <v>0</v>
      </c>
      <c r="O220" s="115">
        <v>0</v>
      </c>
      <c r="P220" s="115">
        <v>0</v>
      </c>
      <c r="Q220" s="116">
        <v>2.3529537863635708E-2</v>
      </c>
      <c r="R220" s="115">
        <v>1.1195848952400479E-2</v>
      </c>
      <c r="S220" s="115">
        <v>3.4060526906735139E-2</v>
      </c>
      <c r="T220" s="115">
        <v>4.2232835156825653E-2</v>
      </c>
      <c r="U220" s="116">
        <v>2.7874501599376128E-2</v>
      </c>
    </row>
    <row r="221" spans="2:25">
      <c r="C221" s="4" t="s">
        <v>49</v>
      </c>
      <c r="D221" s="4" t="str">
        <f>+B219&amp;C221</f>
        <v>AlpineContribution Income</v>
      </c>
      <c r="E221" s="5">
        <v>0.56049655599999992</v>
      </c>
      <c r="F221" s="5">
        <v>0.44246770400000002</v>
      </c>
      <c r="G221" s="5">
        <v>0.61478226000000114</v>
      </c>
      <c r="H221" s="5">
        <v>0.38774230999999998</v>
      </c>
      <c r="I221" s="5">
        <v>0.33460967999999996</v>
      </c>
      <c r="J221" s="5">
        <v>0.38196433000000002</v>
      </c>
      <c r="K221" s="5">
        <v>0.53886500999999998</v>
      </c>
      <c r="L221" s="5">
        <v>0.23555747999999999</v>
      </c>
      <c r="M221" s="5">
        <v>0.43623990000000001</v>
      </c>
      <c r="N221" s="5">
        <v>0.56855006000000097</v>
      </c>
      <c r="O221" s="5">
        <v>0.47842405000000099</v>
      </c>
      <c r="P221" s="5">
        <v>0.49623046999999998</v>
      </c>
      <c r="Q221" s="6">
        <v>1.617746520000001</v>
      </c>
      <c r="R221" s="5">
        <v>1.1043163199999999</v>
      </c>
      <c r="S221" s="5">
        <v>1.21066239</v>
      </c>
      <c r="T221" s="5">
        <v>1.5432045800000018</v>
      </c>
      <c r="U221" s="6">
        <v>5.4759298100000029</v>
      </c>
      <c r="Y221" s="53">
        <f>SUM(E221:N221)</f>
        <v>4.5012752900000024</v>
      </c>
    </row>
    <row r="222" spans="2:25">
      <c r="B222" s="4" t="s">
        <v>25</v>
      </c>
      <c r="C222" s="4" t="s">
        <v>30</v>
      </c>
      <c r="D222" s="4" t="str">
        <f>B222&amp;C222</f>
        <v>BeneluxNet Sales</v>
      </c>
      <c r="E222" s="5">
        <v>4.2402879100000002</v>
      </c>
      <c r="F222" s="5">
        <v>3.3878662999999998</v>
      </c>
      <c r="G222" s="5">
        <v>3.7472643300000001</v>
      </c>
      <c r="H222" s="5">
        <v>3.4928862000000005</v>
      </c>
      <c r="I222" s="5">
        <v>3.7061307399999999</v>
      </c>
      <c r="J222" s="5">
        <v>3.5160894399999996</v>
      </c>
      <c r="K222" s="5">
        <v>3.4974214400000001</v>
      </c>
      <c r="L222" s="5">
        <v>3.0626794200000007</v>
      </c>
      <c r="M222" s="5">
        <v>4.0340903699999995</v>
      </c>
      <c r="N222" s="5">
        <v>4.2350738699999999</v>
      </c>
      <c r="O222" s="5">
        <v>3.8662779599999997</v>
      </c>
      <c r="P222" s="5">
        <v>3.6910775</v>
      </c>
      <c r="Q222" s="6">
        <v>11.375418539999998</v>
      </c>
      <c r="R222" s="5">
        <v>10.715106380000002</v>
      </c>
      <c r="S222" s="5">
        <v>10.59419123</v>
      </c>
      <c r="T222" s="5">
        <v>11.792429329999999</v>
      </c>
      <c r="U222" s="6">
        <v>44.477145479999997</v>
      </c>
      <c r="Y222" s="53">
        <f>SUM(E222:N222)</f>
        <v>36.919790020000001</v>
      </c>
    </row>
    <row r="223" spans="2:25">
      <c r="C223" s="4" t="s">
        <v>48</v>
      </c>
      <c r="D223" s="4" t="str">
        <f>B222&amp;C223</f>
        <v>Benelux  % Local Growth</v>
      </c>
      <c r="E223" s="115">
        <v>0</v>
      </c>
      <c r="F223" s="115">
        <v>0</v>
      </c>
      <c r="G223" s="115">
        <v>0</v>
      </c>
      <c r="H223" s="115">
        <v>0</v>
      </c>
      <c r="I223" s="115">
        <v>0</v>
      </c>
      <c r="J223" s="115">
        <v>0</v>
      </c>
      <c r="K223" s="115">
        <v>0</v>
      </c>
      <c r="L223" s="115">
        <v>0</v>
      </c>
      <c r="M223" s="115">
        <v>0</v>
      </c>
      <c r="N223" s="115">
        <v>0</v>
      </c>
      <c r="O223" s="115">
        <v>0</v>
      </c>
      <c r="P223" s="115">
        <v>0</v>
      </c>
      <c r="Q223" s="116">
        <v>-4.2954646148143052E-2</v>
      </c>
      <c r="R223" s="115">
        <v>3.0577896503119147E-2</v>
      </c>
      <c r="S223" s="115">
        <v>2.458384642040147E-2</v>
      </c>
      <c r="T223" s="115">
        <v>2.6996917892594945E-2</v>
      </c>
      <c r="U223" s="116">
        <v>7.692182007287357E-3</v>
      </c>
    </row>
    <row r="224" spans="2:25">
      <c r="C224" s="4" t="s">
        <v>49</v>
      </c>
      <c r="D224" s="4" t="str">
        <f>+B222&amp;C224</f>
        <v>BeneluxContribution Income</v>
      </c>
      <c r="E224" s="5">
        <v>1.0580372920000001</v>
      </c>
      <c r="F224" s="5">
        <v>0.58263210799999998</v>
      </c>
      <c r="G224" s="5">
        <v>0.90401606999999995</v>
      </c>
      <c r="H224" s="5">
        <v>0.50808925999999999</v>
      </c>
      <c r="I224" s="5">
        <v>0.77117177000000003</v>
      </c>
      <c r="J224" s="5">
        <v>0.48511123</v>
      </c>
      <c r="K224" s="5">
        <v>0.7335479399999999</v>
      </c>
      <c r="L224" s="5">
        <v>0.27219250000000095</v>
      </c>
      <c r="M224" s="5">
        <v>1.0252861000000009</v>
      </c>
      <c r="N224" s="5">
        <v>0.9344055</v>
      </c>
      <c r="O224" s="5">
        <v>0.68493733000000001</v>
      </c>
      <c r="P224" s="5">
        <v>0.61742986</v>
      </c>
      <c r="Q224" s="6">
        <v>2.5446854700000001</v>
      </c>
      <c r="R224" s="5">
        <v>1.76437226</v>
      </c>
      <c r="S224" s="5">
        <v>2.0310265400000018</v>
      </c>
      <c r="T224" s="5">
        <v>2.2367726899999996</v>
      </c>
      <c r="U224" s="6">
        <v>8.5768569600000006</v>
      </c>
      <c r="Y224" s="53">
        <f>SUM(E224:N224)</f>
        <v>7.2744897700000024</v>
      </c>
    </row>
    <row r="225" spans="2:25">
      <c r="B225" s="4" t="s">
        <v>315</v>
      </c>
      <c r="C225" s="4" t="s">
        <v>30</v>
      </c>
      <c r="D225" s="4" t="str">
        <f>B225&amp;C225</f>
        <v>IberiaNet Sales</v>
      </c>
      <c r="E225" s="5">
        <v>3.0317831000000002</v>
      </c>
      <c r="F225" s="5">
        <v>2.8823351800000001</v>
      </c>
      <c r="G225" s="5">
        <v>2.7476694999999998</v>
      </c>
      <c r="H225" s="5">
        <v>2.97596792</v>
      </c>
      <c r="I225" s="5">
        <v>3.1288776999999999</v>
      </c>
      <c r="J225" s="5">
        <v>2.6402470400000002</v>
      </c>
      <c r="K225" s="5">
        <v>3.0008711200000002</v>
      </c>
      <c r="L225" s="5">
        <v>1.7234628300000001</v>
      </c>
      <c r="M225" s="5">
        <v>2.5477333200000012</v>
      </c>
      <c r="N225" s="5">
        <v>3.05637494</v>
      </c>
      <c r="O225" s="5">
        <v>2.712811620000001</v>
      </c>
      <c r="P225" s="5">
        <v>2.8518877900000001</v>
      </c>
      <c r="Q225" s="6">
        <v>8.6617877800000009</v>
      </c>
      <c r="R225" s="5">
        <v>8.745092660000001</v>
      </c>
      <c r="S225" s="5">
        <v>7.2720672700000017</v>
      </c>
      <c r="T225" s="5">
        <v>8.6210743500000007</v>
      </c>
      <c r="U225" s="6">
        <v>33.300022060000003</v>
      </c>
      <c r="Y225" s="53">
        <f>SUM(E225:N225)</f>
        <v>27.735322650000004</v>
      </c>
    </row>
    <row r="226" spans="2:25">
      <c r="C226" s="4" t="s">
        <v>48</v>
      </c>
      <c r="D226" s="4" t="str">
        <f>B225&amp;C226</f>
        <v>Iberia  % Local Growth</v>
      </c>
      <c r="E226" s="115">
        <v>0</v>
      </c>
      <c r="F226" s="115">
        <v>0</v>
      </c>
      <c r="G226" s="115">
        <v>0</v>
      </c>
      <c r="H226" s="115">
        <v>0</v>
      </c>
      <c r="I226" s="115">
        <v>0</v>
      </c>
      <c r="J226" s="115">
        <v>0</v>
      </c>
      <c r="K226" s="115">
        <v>0</v>
      </c>
      <c r="L226" s="115">
        <v>0</v>
      </c>
      <c r="M226" s="115">
        <v>0</v>
      </c>
      <c r="N226" s="115">
        <v>0</v>
      </c>
      <c r="O226" s="115">
        <v>0</v>
      </c>
      <c r="P226" s="115">
        <v>0</v>
      </c>
      <c r="Q226" s="116">
        <v>-0.15409279648830998</v>
      </c>
      <c r="R226" s="115">
        <v>-2.0275077360391927E-2</v>
      </c>
      <c r="S226" s="115">
        <v>-6.4347848996998525E-2</v>
      </c>
      <c r="T226" s="115">
        <v>-4.8084330424258206E-2</v>
      </c>
      <c r="U226" s="116">
        <v>-7.589714597585126E-2</v>
      </c>
    </row>
    <row r="227" spans="2:25">
      <c r="C227" s="4" t="s">
        <v>49</v>
      </c>
      <c r="D227" s="4" t="str">
        <f>+B225&amp;C227</f>
        <v>IberiaContribution Income</v>
      </c>
      <c r="E227" s="5">
        <v>0.40743504899999999</v>
      </c>
      <c r="F227" s="5">
        <v>0.40462335100000002</v>
      </c>
      <c r="G227" s="5">
        <v>0.47211947999999998</v>
      </c>
      <c r="H227" s="5">
        <v>0.27957715999999999</v>
      </c>
      <c r="I227" s="5">
        <v>0.39869885999999999</v>
      </c>
      <c r="J227" s="5">
        <v>5.7020940000000006E-2</v>
      </c>
      <c r="K227" s="5">
        <v>0.15350982999999999</v>
      </c>
      <c r="L227" s="5">
        <v>-0.27518239</v>
      </c>
      <c r="M227" s="5">
        <v>4.3640310000001001E-2</v>
      </c>
      <c r="N227" s="5">
        <v>0.34410015999999993</v>
      </c>
      <c r="O227" s="5">
        <v>0.27933620000000098</v>
      </c>
      <c r="P227" s="5">
        <v>0.93777520999999997</v>
      </c>
      <c r="Q227" s="6">
        <v>1.2841778799999999</v>
      </c>
      <c r="R227" s="5">
        <v>0.73529696</v>
      </c>
      <c r="S227" s="5">
        <v>-7.8032249999999012E-2</v>
      </c>
      <c r="T227" s="5">
        <v>1.5612115700000009</v>
      </c>
      <c r="U227" s="6">
        <v>3.5026541600000018</v>
      </c>
      <c r="Y227" s="53">
        <f>SUM(E227:N227)</f>
        <v>2.2855427500000007</v>
      </c>
    </row>
    <row r="228" spans="2:25">
      <c r="B228" s="4" t="s">
        <v>313</v>
      </c>
      <c r="C228" s="4" t="s">
        <v>30</v>
      </c>
      <c r="D228" s="4" t="str">
        <f>B228&amp;C228</f>
        <v>NordicNet Sales</v>
      </c>
      <c r="E228" s="5">
        <v>3.12704162</v>
      </c>
      <c r="F228" s="5">
        <v>2.5920158799999999</v>
      </c>
      <c r="G228" s="5">
        <v>2.8144530600000004</v>
      </c>
      <c r="H228" s="5">
        <v>2.7325232099999996</v>
      </c>
      <c r="I228" s="5">
        <v>2.6943842200000003</v>
      </c>
      <c r="J228" s="5">
        <v>2.6661641199999999</v>
      </c>
      <c r="K228" s="5">
        <v>1.9327387599999999</v>
      </c>
      <c r="L228" s="5">
        <v>2.2301402300000008</v>
      </c>
      <c r="M228" s="5">
        <v>2.8974991700000001</v>
      </c>
      <c r="N228" s="5">
        <v>3.2341075300000011</v>
      </c>
      <c r="O228" s="5">
        <v>3.0169205999999997</v>
      </c>
      <c r="P228" s="5">
        <v>2.5661631099999997</v>
      </c>
      <c r="Q228" s="6">
        <v>8.5335105599999999</v>
      </c>
      <c r="R228" s="5">
        <v>8.0930715500000012</v>
      </c>
      <c r="S228" s="5">
        <v>7.0603781600000008</v>
      </c>
      <c r="T228" s="5">
        <v>8.8171912399999997</v>
      </c>
      <c r="U228" s="6">
        <v>32.50415151</v>
      </c>
      <c r="Y228" s="53">
        <f>SUM(E228:N228)</f>
        <v>26.921067800000003</v>
      </c>
    </row>
    <row r="229" spans="2:25">
      <c r="C229" s="4" t="s">
        <v>48</v>
      </c>
      <c r="D229" s="4" t="str">
        <f>B228&amp;C229</f>
        <v>Nordic  % Local Growth</v>
      </c>
      <c r="E229" s="115">
        <v>0</v>
      </c>
      <c r="F229" s="115">
        <v>0</v>
      </c>
      <c r="G229" s="115">
        <v>0</v>
      </c>
      <c r="H229" s="115">
        <v>0</v>
      </c>
      <c r="I229" s="115">
        <v>0</v>
      </c>
      <c r="J229" s="115">
        <v>0</v>
      </c>
      <c r="K229" s="115">
        <v>0</v>
      </c>
      <c r="L229" s="115">
        <v>0</v>
      </c>
      <c r="M229" s="115">
        <v>0</v>
      </c>
      <c r="N229" s="115">
        <v>0</v>
      </c>
      <c r="O229" s="115">
        <v>0</v>
      </c>
      <c r="P229" s="115">
        <v>0</v>
      </c>
      <c r="Q229" s="116">
        <v>4.6263439047848465E-2</v>
      </c>
      <c r="R229" s="115">
        <v>8.6728868716141702E-2</v>
      </c>
      <c r="S229" s="115">
        <v>5.062564346976231E-2</v>
      </c>
      <c r="T229" s="115">
        <v>8.2352567174324348E-2</v>
      </c>
      <c r="U229" s="116">
        <v>6.671892463683074E-2</v>
      </c>
    </row>
    <row r="230" spans="2:25">
      <c r="C230" s="4" t="s">
        <v>49</v>
      </c>
      <c r="D230" s="4" t="str">
        <f>+B228&amp;C230</f>
        <v>NordicContribution Income</v>
      </c>
      <c r="E230" s="5">
        <v>0.56804856200000009</v>
      </c>
      <c r="F230" s="5">
        <v>0.32970724800000006</v>
      </c>
      <c r="G230" s="5">
        <v>0.32263871</v>
      </c>
      <c r="H230" s="5">
        <v>0.41778650000000001</v>
      </c>
      <c r="I230" s="5">
        <v>0.42537147999999997</v>
      </c>
      <c r="J230" s="5">
        <v>0.30970983000000002</v>
      </c>
      <c r="K230" s="5">
        <v>-1.6493999999999998E-2</v>
      </c>
      <c r="L230" s="5">
        <v>0.29605773000000096</v>
      </c>
      <c r="M230" s="5">
        <v>0.40447861000000002</v>
      </c>
      <c r="N230" s="5">
        <v>0.50325232000000097</v>
      </c>
      <c r="O230" s="5">
        <v>0.31522535999999995</v>
      </c>
      <c r="P230" s="5">
        <v>0.16217257000000002</v>
      </c>
      <c r="Q230" s="6">
        <v>1.2203945200000001</v>
      </c>
      <c r="R230" s="5">
        <v>1.15286781</v>
      </c>
      <c r="S230" s="5">
        <v>0.68404234000000097</v>
      </c>
      <c r="T230" s="5">
        <v>0.98065025000000106</v>
      </c>
      <c r="U230" s="6">
        <v>4.0379549200000016</v>
      </c>
      <c r="Y230" s="53">
        <f>SUM(E230:N230)</f>
        <v>3.5605569900000025</v>
      </c>
    </row>
    <row r="231" spans="2:25">
      <c r="B231" s="4" t="s">
        <v>92</v>
      </c>
      <c r="C231" s="4" t="s">
        <v>30</v>
      </c>
      <c r="D231" s="4" t="str">
        <f>B231&amp;C231</f>
        <v>MiddleEastRegNet Sales</v>
      </c>
      <c r="E231" s="5">
        <v>1.0806012</v>
      </c>
      <c r="F231" s="5">
        <v>0.90518988</v>
      </c>
      <c r="G231" s="5">
        <v>3.705446750000001</v>
      </c>
      <c r="H231" s="5">
        <v>0.78364919</v>
      </c>
      <c r="I231" s="5">
        <v>2.1956529599999999</v>
      </c>
      <c r="J231" s="5">
        <v>2.8298962400000001</v>
      </c>
      <c r="K231" s="5">
        <v>1.05366633</v>
      </c>
      <c r="L231" s="5">
        <v>1.5691024600000001</v>
      </c>
      <c r="M231" s="5">
        <v>2.8059819500000005</v>
      </c>
      <c r="N231" s="5">
        <v>0.86457703000000008</v>
      </c>
      <c r="O231" s="5">
        <v>1.04668194</v>
      </c>
      <c r="P231" s="5">
        <v>4.0002703400000001</v>
      </c>
      <c r="Q231" s="6">
        <v>5.6912378300000013</v>
      </c>
      <c r="R231" s="5">
        <v>5.8091983899999997</v>
      </c>
      <c r="S231" s="5">
        <v>5.4287507400000008</v>
      </c>
      <c r="T231" s="5">
        <v>5.9115293099999997</v>
      </c>
      <c r="U231" s="6">
        <v>22.840716269999998</v>
      </c>
      <c r="Y231" s="53">
        <f>SUM(E231:N231)</f>
        <v>17.793763990000002</v>
      </c>
    </row>
    <row r="232" spans="2:25">
      <c r="C232" s="4" t="s">
        <v>48</v>
      </c>
      <c r="D232" s="4" t="str">
        <f>B231&amp;C232</f>
        <v>MiddleEastReg  % Local Growth</v>
      </c>
      <c r="E232" s="115">
        <v>0</v>
      </c>
      <c r="F232" s="115">
        <v>0</v>
      </c>
      <c r="G232" s="115">
        <v>0</v>
      </c>
      <c r="H232" s="115">
        <v>0</v>
      </c>
      <c r="I232" s="115">
        <v>0</v>
      </c>
      <c r="J232" s="115">
        <v>0</v>
      </c>
      <c r="K232" s="115">
        <v>0</v>
      </c>
      <c r="L232" s="115">
        <v>0</v>
      </c>
      <c r="M232" s="115">
        <v>0</v>
      </c>
      <c r="N232" s="115">
        <v>0</v>
      </c>
      <c r="O232" s="115">
        <v>0</v>
      </c>
      <c r="P232" s="115">
        <v>0</v>
      </c>
      <c r="Q232" s="116">
        <v>0.31828574246569002</v>
      </c>
      <c r="R232" s="115">
        <v>3.8210629940399934E-2</v>
      </c>
      <c r="S232" s="115">
        <v>0.29698535682852767</v>
      </c>
      <c r="T232" s="115">
        <v>0.117417932051883</v>
      </c>
      <c r="U232" s="116">
        <v>0.17812598678252273</v>
      </c>
    </row>
    <row r="233" spans="2:25">
      <c r="C233" s="4" t="s">
        <v>49</v>
      </c>
      <c r="D233" s="4" t="str">
        <f>+B231&amp;C233</f>
        <v>MiddleEastRegContribution Income</v>
      </c>
      <c r="E233" s="5">
        <v>9.5412718999999993E-2</v>
      </c>
      <c r="F233" s="5">
        <v>4.8978810999999997E-2</v>
      </c>
      <c r="G233" s="5">
        <v>2.0453451500000011</v>
      </c>
      <c r="H233" s="5">
        <v>-0.16137098</v>
      </c>
      <c r="I233" s="5">
        <v>0.77849718000000012</v>
      </c>
      <c r="J233" s="5">
        <v>1.1648859399999998</v>
      </c>
      <c r="K233" s="5">
        <v>-3.5459200000000001E-3</v>
      </c>
      <c r="L233" s="5">
        <v>0.31429328999999995</v>
      </c>
      <c r="M233" s="5">
        <v>1.1947173400000002</v>
      </c>
      <c r="N233" s="5">
        <v>-0.16289554000000001</v>
      </c>
      <c r="O233" s="5">
        <v>0.22915735000000001</v>
      </c>
      <c r="P233" s="5">
        <v>2.2475035900000009</v>
      </c>
      <c r="Q233" s="6">
        <v>2.1897366800000011</v>
      </c>
      <c r="R233" s="5">
        <v>1.7820121399999997</v>
      </c>
      <c r="S233" s="5">
        <v>1.5054647100000003</v>
      </c>
      <c r="T233" s="5">
        <v>2.3137654000000007</v>
      </c>
      <c r="U233" s="6">
        <v>7.7909789300000014</v>
      </c>
      <c r="Y233" s="53">
        <f>SUM(E233:N233)</f>
        <v>5.314317990000001</v>
      </c>
    </row>
    <row r="234" spans="2:25">
      <c r="B234" s="4" t="s">
        <v>93</v>
      </c>
      <c r="C234" s="4" t="s">
        <v>30</v>
      </c>
      <c r="D234" s="4" t="str">
        <f>B234&amp;C234</f>
        <v>AfricaNet Sales</v>
      </c>
      <c r="E234" s="5">
        <v>0.60616665000000003</v>
      </c>
      <c r="F234" s="5">
        <v>0.67509357000000003</v>
      </c>
      <c r="G234" s="5">
        <v>1.37633991</v>
      </c>
      <c r="H234" s="5">
        <v>1.19792743</v>
      </c>
      <c r="I234" s="5">
        <v>0.97550265999999997</v>
      </c>
      <c r="J234" s="5">
        <v>0.99950228000000008</v>
      </c>
      <c r="K234" s="5">
        <v>0.76867756000000009</v>
      </c>
      <c r="L234" s="5">
        <v>0.83986828999999996</v>
      </c>
      <c r="M234" s="5">
        <v>1.0237804100000001</v>
      </c>
      <c r="N234" s="5">
        <v>0.90120417000000008</v>
      </c>
      <c r="O234" s="5">
        <v>0.80882988999999994</v>
      </c>
      <c r="P234" s="5">
        <v>1.2298311399999999</v>
      </c>
      <c r="Q234" s="6">
        <v>2.6576001299999996</v>
      </c>
      <c r="R234" s="5">
        <v>3.1729323699999998</v>
      </c>
      <c r="S234" s="5">
        <v>2.6323262599999997</v>
      </c>
      <c r="T234" s="5">
        <v>2.9398652000000003</v>
      </c>
      <c r="U234" s="6">
        <v>11.402723959999999</v>
      </c>
      <c r="Y234" s="53">
        <f>SUM(E234:N234)</f>
        <v>9.3640629299999993</v>
      </c>
    </row>
    <row r="235" spans="2:25">
      <c r="C235" s="4" t="s">
        <v>48</v>
      </c>
      <c r="D235" s="4" t="str">
        <f>B234&amp;C235</f>
        <v>Africa  % Local Growth</v>
      </c>
      <c r="E235" s="115">
        <v>0</v>
      </c>
      <c r="F235" s="115">
        <v>0</v>
      </c>
      <c r="G235" s="115">
        <v>0</v>
      </c>
      <c r="H235" s="115">
        <v>0</v>
      </c>
      <c r="I235" s="115">
        <v>0</v>
      </c>
      <c r="J235" s="115">
        <v>0</v>
      </c>
      <c r="K235" s="115">
        <v>0</v>
      </c>
      <c r="L235" s="115">
        <v>0</v>
      </c>
      <c r="M235" s="115">
        <v>0</v>
      </c>
      <c r="N235" s="115">
        <v>0</v>
      </c>
      <c r="O235" s="115">
        <v>0</v>
      </c>
      <c r="P235" s="115">
        <v>0</v>
      </c>
      <c r="Q235" s="116">
        <v>7.3587588755805081E-2</v>
      </c>
      <c r="R235" s="115">
        <v>5.5585647693046553E-2</v>
      </c>
      <c r="S235" s="115">
        <v>0.10997656445929177</v>
      </c>
      <c r="T235" s="115">
        <v>9.3980624874729246E-2</v>
      </c>
      <c r="U235" s="116">
        <v>8.2028252570844395E-2</v>
      </c>
    </row>
    <row r="236" spans="2:25">
      <c r="C236" s="4" t="s">
        <v>49</v>
      </c>
      <c r="D236" s="4" t="str">
        <f>+B234&amp;C236</f>
        <v>AfricaContribution Income</v>
      </c>
      <c r="E236" s="5">
        <v>5.3237390000000001E-3</v>
      </c>
      <c r="F236" s="5">
        <v>0.181454056</v>
      </c>
      <c r="G236" s="5">
        <v>0.48865702500000002</v>
      </c>
      <c r="H236" s="5">
        <v>0.34465671999999997</v>
      </c>
      <c r="I236" s="5">
        <v>0.32564989000000005</v>
      </c>
      <c r="J236" s="5">
        <v>0.33903798999999996</v>
      </c>
      <c r="K236" s="5">
        <v>0.20233672000000003</v>
      </c>
      <c r="L236" s="5">
        <v>0.19914720999999999</v>
      </c>
      <c r="M236" s="5">
        <v>0.32927383000000005</v>
      </c>
      <c r="N236" s="5">
        <v>0.25434361</v>
      </c>
      <c r="O236" s="5">
        <v>0.21752235000000003</v>
      </c>
      <c r="P236" s="5">
        <v>0.32547687000000003</v>
      </c>
      <c r="Q236" s="6">
        <v>0.6754348200000001</v>
      </c>
      <c r="R236" s="5">
        <v>1.0093445999999999</v>
      </c>
      <c r="S236" s="5">
        <v>0.73075775999999992</v>
      </c>
      <c r="T236" s="5">
        <v>0.79734283000000006</v>
      </c>
      <c r="U236" s="6">
        <v>3.2128800099999997</v>
      </c>
      <c r="Y236" s="53">
        <f>SUM(E236:N236)</f>
        <v>2.6698807899999997</v>
      </c>
    </row>
    <row r="237" spans="2:25">
      <c r="B237" s="4" t="s">
        <v>94</v>
      </c>
      <c r="C237" s="4" t="s">
        <v>30</v>
      </c>
      <c r="D237" s="4" t="str">
        <f>B237&amp;C237</f>
        <v>GulfRegNet Sales</v>
      </c>
      <c r="E237" s="5">
        <v>0.92358335000000003</v>
      </c>
      <c r="F237" s="5">
        <v>0.80122602000000009</v>
      </c>
      <c r="G237" s="5">
        <v>3.5152610000000011</v>
      </c>
      <c r="H237" s="5">
        <v>0.70660489000000004</v>
      </c>
      <c r="I237" s="5">
        <v>1.9919339299999999</v>
      </c>
      <c r="J237" s="5">
        <v>2.6070494199999996</v>
      </c>
      <c r="K237" s="5">
        <v>0.97570997999999998</v>
      </c>
      <c r="L237" s="5">
        <v>1.5410851100000003</v>
      </c>
      <c r="M237" s="5">
        <v>2.5691708199999996</v>
      </c>
      <c r="N237" s="5">
        <v>0.78468607999999995</v>
      </c>
      <c r="O237" s="5">
        <v>0.97999826000000001</v>
      </c>
      <c r="P237" s="5">
        <v>3.8435062699999998</v>
      </c>
      <c r="Q237" s="6">
        <v>5.2400703700000015</v>
      </c>
      <c r="R237" s="5">
        <v>5.3055882399999987</v>
      </c>
      <c r="S237" s="5">
        <v>5.0859659099999996</v>
      </c>
      <c r="T237" s="5">
        <v>5.6081906099999994</v>
      </c>
      <c r="U237" s="6">
        <v>21.239815130000004</v>
      </c>
      <c r="Y237" s="53">
        <f>SUM(E237:N237)</f>
        <v>16.416310600000003</v>
      </c>
    </row>
    <row r="238" spans="2:25">
      <c r="C238" s="4" t="s">
        <v>48</v>
      </c>
      <c r="D238" s="4" t="str">
        <f>B237&amp;C238</f>
        <v>GulfReg  % Local Growth</v>
      </c>
      <c r="E238" s="115">
        <v>0</v>
      </c>
      <c r="F238" s="115">
        <v>0</v>
      </c>
      <c r="G238" s="115">
        <v>0</v>
      </c>
      <c r="H238" s="115">
        <v>0</v>
      </c>
      <c r="I238" s="115">
        <v>0</v>
      </c>
      <c r="J238" s="115">
        <v>0</v>
      </c>
      <c r="K238" s="115">
        <v>0</v>
      </c>
      <c r="L238" s="115">
        <v>0</v>
      </c>
      <c r="M238" s="115">
        <v>0</v>
      </c>
      <c r="N238" s="115">
        <v>0</v>
      </c>
      <c r="O238" s="115">
        <v>0</v>
      </c>
      <c r="P238" s="115">
        <v>0</v>
      </c>
      <c r="Q238" s="116">
        <v>0.26908652600890276</v>
      </c>
      <c r="R238" s="115">
        <v>2.3869174949960593E-2</v>
      </c>
      <c r="S238" s="115">
        <v>0.29249777249843667</v>
      </c>
      <c r="T238" s="115">
        <v>0.14398999802932147</v>
      </c>
      <c r="U238" s="116">
        <v>0.17035338026870378</v>
      </c>
    </row>
    <row r="239" spans="2:25">
      <c r="C239" s="4" t="s">
        <v>49</v>
      </c>
      <c r="D239" s="4" t="str">
        <f>+B237&amp;C239</f>
        <v>GulfRegContribution Income</v>
      </c>
      <c r="E239" s="5">
        <v>4.7365379999999992E-2</v>
      </c>
      <c r="F239" s="5">
        <v>2.3647040000000001E-2</v>
      </c>
      <c r="G239" s="5">
        <v>1.9763529300000011</v>
      </c>
      <c r="H239" s="5">
        <v>-0.15835925000000001</v>
      </c>
      <c r="I239" s="5">
        <v>0.69534619999999991</v>
      </c>
      <c r="J239" s="5">
        <v>1.10027246</v>
      </c>
      <c r="K239" s="5">
        <v>-4.4028399999999999E-3</v>
      </c>
      <c r="L239" s="5">
        <v>0.31436740999999996</v>
      </c>
      <c r="M239" s="5">
        <v>1.1290416600000011</v>
      </c>
      <c r="N239" s="5">
        <v>-0.16190515999999999</v>
      </c>
      <c r="O239" s="5">
        <v>0.22565880999999999</v>
      </c>
      <c r="P239" s="5">
        <v>2.1998600100000001</v>
      </c>
      <c r="Q239" s="6">
        <v>2.0473653500000011</v>
      </c>
      <c r="R239" s="5">
        <v>1.63725941</v>
      </c>
      <c r="S239" s="5">
        <v>1.4390062300000008</v>
      </c>
      <c r="T239" s="5">
        <v>2.2636136599999999</v>
      </c>
      <c r="U239" s="6">
        <v>7.3872446500000013</v>
      </c>
      <c r="Y239" s="53">
        <f>SUM(E239:N239)</f>
        <v>4.9617258300000024</v>
      </c>
    </row>
    <row r="240" spans="2:25">
      <c r="B240" s="4" t="s">
        <v>95</v>
      </c>
      <c r="C240" s="4" t="s">
        <v>30</v>
      </c>
      <c r="D240" s="4" t="str">
        <f>B240&amp;C240</f>
        <v>INTL DVPEDNet Sales</v>
      </c>
      <c r="E240" s="5">
        <v>48.715682050000005</v>
      </c>
      <c r="F240" s="5">
        <v>44.762417360000015</v>
      </c>
      <c r="G240" s="5">
        <v>48.748878250000004</v>
      </c>
      <c r="H240" s="5">
        <v>48.555911049999992</v>
      </c>
      <c r="I240" s="5">
        <v>48.63992523000001</v>
      </c>
      <c r="J240" s="5">
        <v>46.330654179999996</v>
      </c>
      <c r="K240" s="5">
        <v>48.466588470000005</v>
      </c>
      <c r="L240" s="5">
        <v>40.663042190000006</v>
      </c>
      <c r="M240" s="5">
        <v>48.341627529999997</v>
      </c>
      <c r="N240" s="5">
        <v>48.715210349999985</v>
      </c>
      <c r="O240" s="5">
        <v>53.044358949999996</v>
      </c>
      <c r="P240" s="5">
        <v>46.468809450000002</v>
      </c>
      <c r="Q240" s="6">
        <v>142.22697766000005</v>
      </c>
      <c r="R240" s="5">
        <v>143.52649045999999</v>
      </c>
      <c r="S240" s="5">
        <v>137.47125819000001</v>
      </c>
      <c r="T240" s="5">
        <v>148.22837874999996</v>
      </c>
      <c r="U240" s="6">
        <v>571.45310505999998</v>
      </c>
      <c r="Y240" s="53">
        <f>SUM(E240:N240)</f>
        <v>471.93993666</v>
      </c>
    </row>
    <row r="241" spans="2:25">
      <c r="C241" s="4" t="s">
        <v>48</v>
      </c>
      <c r="D241" s="4" t="str">
        <f>B240&amp;C241</f>
        <v>INTL DVPED  % Local Growth</v>
      </c>
      <c r="E241" s="115">
        <v>0</v>
      </c>
      <c r="F241" s="115">
        <v>0</v>
      </c>
      <c r="G241" s="115">
        <v>0</v>
      </c>
      <c r="H241" s="115">
        <v>0</v>
      </c>
      <c r="I241" s="115">
        <v>0</v>
      </c>
      <c r="J241" s="115">
        <v>0</v>
      </c>
      <c r="K241" s="115">
        <v>0</v>
      </c>
      <c r="L241" s="115">
        <v>0</v>
      </c>
      <c r="M241" s="115">
        <v>0</v>
      </c>
      <c r="N241" s="115">
        <v>0</v>
      </c>
      <c r="O241" s="115">
        <v>0</v>
      </c>
      <c r="P241" s="115">
        <v>0</v>
      </c>
      <c r="Q241" s="116">
        <v>-2.2511185698080499E-2</v>
      </c>
      <c r="R241" s="115">
        <v>3.216184147284349E-2</v>
      </c>
      <c r="S241" s="115">
        <v>1.7813633631549107E-2</v>
      </c>
      <c r="T241" s="115">
        <v>1.5980532459253197E-2</v>
      </c>
      <c r="U241" s="116">
        <v>1.0475946207268903E-2</v>
      </c>
    </row>
    <row r="242" spans="2:25">
      <c r="C242" s="4" t="s">
        <v>49</v>
      </c>
      <c r="D242" s="4" t="str">
        <f>+B240&amp;C242</f>
        <v>INTL DVPEDContribution Income</v>
      </c>
      <c r="E242" s="5">
        <v>10.071518251999997</v>
      </c>
      <c r="F242" s="5">
        <v>9.1234691930000036</v>
      </c>
      <c r="G242" s="5">
        <v>11.52126844999999</v>
      </c>
      <c r="H242" s="5">
        <v>10.712466929999991</v>
      </c>
      <c r="I242" s="5">
        <v>11.674296757000013</v>
      </c>
      <c r="J242" s="5">
        <v>9.0960915730000078</v>
      </c>
      <c r="K242" s="5">
        <v>9.8350772449999972</v>
      </c>
      <c r="L242" s="5">
        <v>6.393331273000002</v>
      </c>
      <c r="M242" s="5">
        <v>11.160733025000001</v>
      </c>
      <c r="N242" s="5">
        <v>8.7464971689999906</v>
      </c>
      <c r="O242" s="5">
        <v>10.433165392000001</v>
      </c>
      <c r="P242" s="5">
        <v>10.282208877999993</v>
      </c>
      <c r="Q242" s="6">
        <v>30.716255894999989</v>
      </c>
      <c r="R242" s="5">
        <v>31.482855260000012</v>
      </c>
      <c r="S242" s="5">
        <v>27.389141542999997</v>
      </c>
      <c r="T242" s="5">
        <v>29.461871438999985</v>
      </c>
      <c r="U242" s="6">
        <v>119.05012413699998</v>
      </c>
      <c r="Y242" s="53">
        <f>SUM(E242:N242)</f>
        <v>98.334749866999999</v>
      </c>
    </row>
    <row r="243" spans="2:25">
      <c r="B243" s="4" t="s">
        <v>96</v>
      </c>
      <c r="C243" s="4" t="s">
        <v>30</v>
      </c>
      <c r="D243" s="4" t="str">
        <f>B243&amp;C243</f>
        <v>DEVELOPINGNet Sales</v>
      </c>
      <c r="E243" s="5">
        <v>27.079665579999997</v>
      </c>
      <c r="F243" s="5">
        <v>25.203111840000005</v>
      </c>
      <c r="G243" s="5">
        <v>36.888794060000016</v>
      </c>
      <c r="H243" s="5">
        <v>26.3909837</v>
      </c>
      <c r="I243" s="5">
        <v>30.041948780000002</v>
      </c>
      <c r="J243" s="5">
        <v>35.774685460000001</v>
      </c>
      <c r="K243" s="5">
        <v>24.350173540000004</v>
      </c>
      <c r="L243" s="5">
        <v>28.961682970000002</v>
      </c>
      <c r="M243" s="5">
        <v>37.077901340000004</v>
      </c>
      <c r="N243" s="5">
        <v>25.198982790000002</v>
      </c>
      <c r="O243" s="5">
        <v>27.347022460000009</v>
      </c>
      <c r="P243" s="5">
        <v>34.169358119999998</v>
      </c>
      <c r="Q243" s="6">
        <v>89.171571480000011</v>
      </c>
      <c r="R243" s="5">
        <v>92.207617939999992</v>
      </c>
      <c r="S243" s="5">
        <v>90.389757850000009</v>
      </c>
      <c r="T243" s="5">
        <v>86.715363370000006</v>
      </c>
      <c r="U243" s="6">
        <v>358.48431064000005</v>
      </c>
      <c r="Y243" s="53">
        <f>SUM(E243:N243)</f>
        <v>296.96793006000001</v>
      </c>
    </row>
    <row r="244" spans="2:25">
      <c r="C244" s="4" t="s">
        <v>48</v>
      </c>
      <c r="D244" s="4" t="str">
        <f>B243&amp;C244</f>
        <v>DEVELOPING  % Local Growth</v>
      </c>
      <c r="E244" s="115">
        <v>0</v>
      </c>
      <c r="F244" s="115">
        <v>0</v>
      </c>
      <c r="G244" s="115">
        <v>0</v>
      </c>
      <c r="H244" s="115">
        <v>0</v>
      </c>
      <c r="I244" s="115">
        <v>0</v>
      </c>
      <c r="J244" s="115">
        <v>0</v>
      </c>
      <c r="K244" s="115">
        <v>0</v>
      </c>
      <c r="L244" s="115">
        <v>0</v>
      </c>
      <c r="M244" s="115">
        <v>0</v>
      </c>
      <c r="N244" s="115">
        <v>0</v>
      </c>
      <c r="O244" s="115">
        <v>0</v>
      </c>
      <c r="P244" s="115">
        <v>0</v>
      </c>
      <c r="Q244" s="116">
        <v>0.1335258981376114</v>
      </c>
      <c r="R244" s="115">
        <v>0.15700507265102409</v>
      </c>
      <c r="S244" s="115">
        <v>0.1567034316534977</v>
      </c>
      <c r="T244" s="115">
        <v>8.591008981881923E-2</v>
      </c>
      <c r="U244" s="116">
        <v>0.13290930782593477</v>
      </c>
    </row>
    <row r="245" spans="2:25">
      <c r="C245" s="4" t="s">
        <v>49</v>
      </c>
      <c r="D245" s="4" t="str">
        <f>+B243&amp;C245</f>
        <v>DEVELOPINGContribution Income</v>
      </c>
      <c r="E245" s="5">
        <v>8.4433970390000024</v>
      </c>
      <c r="F245" s="5">
        <v>8.1054029799999974</v>
      </c>
      <c r="G245" s="5">
        <v>15.227191188000013</v>
      </c>
      <c r="H245" s="5">
        <v>7.4728924990000012</v>
      </c>
      <c r="I245" s="5">
        <v>10.121067443999996</v>
      </c>
      <c r="J245" s="5">
        <v>14.775892810000006</v>
      </c>
      <c r="K245" s="5">
        <v>6.1300617050000001</v>
      </c>
      <c r="L245" s="5">
        <v>9.6839091560000021</v>
      </c>
      <c r="M245" s="5">
        <v>14.954161065999994</v>
      </c>
      <c r="N245" s="5">
        <v>6.3990433720000022</v>
      </c>
      <c r="O245" s="5">
        <v>9.8067391200000014</v>
      </c>
      <c r="P245" s="5">
        <v>14.055311631999992</v>
      </c>
      <c r="Q245" s="6">
        <v>31.775991207000015</v>
      </c>
      <c r="R245" s="5">
        <v>32.369852753000004</v>
      </c>
      <c r="S245" s="5">
        <v>30.768131926999995</v>
      </c>
      <c r="T245" s="5">
        <v>30.261094123999996</v>
      </c>
      <c r="U245" s="6">
        <v>125.175070011</v>
      </c>
      <c r="Y245" s="53">
        <f>SUM(E245:N245)</f>
        <v>101.31301925900003</v>
      </c>
    </row>
    <row r="246" spans="2:25">
      <c r="B246" s="4" t="s">
        <v>316</v>
      </c>
      <c r="C246" s="4" t="s">
        <v>30</v>
      </c>
      <c r="D246" s="4" t="str">
        <f>B246&amp;C246</f>
        <v>Central America &amp; Caribbean RegionNet Sales</v>
      </c>
      <c r="E246" s="5">
        <v>0.57942704</v>
      </c>
      <c r="F246" s="5">
        <v>0.67948468000000006</v>
      </c>
      <c r="G246" s="5">
        <v>0.61923026999999997</v>
      </c>
      <c r="H246" s="5">
        <v>0.74915511000000001</v>
      </c>
      <c r="I246" s="5">
        <v>0.56889009999999995</v>
      </c>
      <c r="J246" s="5">
        <v>0.51577072000000002</v>
      </c>
      <c r="K246" s="5">
        <v>0.56779591000000007</v>
      </c>
      <c r="L246" s="5">
        <v>0.48580081999999997</v>
      </c>
      <c r="M246" s="5">
        <v>0.53126702999999997</v>
      </c>
      <c r="N246" s="5">
        <v>0.58620440000000007</v>
      </c>
      <c r="O246" s="5">
        <v>0.57286314000000005</v>
      </c>
      <c r="P246" s="5">
        <v>0.36846326000000001</v>
      </c>
      <c r="Q246" s="6">
        <v>1.87814199</v>
      </c>
      <c r="R246" s="5">
        <v>1.8338159299999999</v>
      </c>
      <c r="S246" s="5">
        <v>1.58486376</v>
      </c>
      <c r="T246" s="5">
        <v>1.5275308000000001</v>
      </c>
      <c r="U246" s="6">
        <v>6.8243524799999999</v>
      </c>
      <c r="Y246" s="53">
        <f>SUM(E246:N246)</f>
        <v>5.8830260799999987</v>
      </c>
    </row>
    <row r="247" spans="2:25">
      <c r="C247" s="4" t="s">
        <v>48</v>
      </c>
      <c r="D247" s="4" t="str">
        <f>B246&amp;C247</f>
        <v>Central America &amp; Caribbean Region  % Local Growth</v>
      </c>
      <c r="E247" s="115">
        <v>0</v>
      </c>
      <c r="F247" s="115">
        <v>0</v>
      </c>
      <c r="G247" s="115">
        <v>0</v>
      </c>
      <c r="H247" s="115">
        <v>0</v>
      </c>
      <c r="I247" s="115">
        <v>0</v>
      </c>
      <c r="J247" s="115">
        <v>0</v>
      </c>
      <c r="K247" s="115">
        <v>0</v>
      </c>
      <c r="L247" s="115">
        <v>0</v>
      </c>
      <c r="M247" s="115">
        <v>0</v>
      </c>
      <c r="N247" s="115">
        <v>0</v>
      </c>
      <c r="O247" s="115">
        <v>0</v>
      </c>
      <c r="P247" s="115">
        <v>0</v>
      </c>
      <c r="Q247" s="116">
        <v>-0.3611271787343962</v>
      </c>
      <c r="R247" s="115">
        <v>2.79720659335887E-2</v>
      </c>
      <c r="S247" s="115">
        <v>-3.0621356258618164E-2</v>
      </c>
      <c r="T247" s="115">
        <v>1.1559015422605647E-2</v>
      </c>
      <c r="U247" s="116">
        <v>-0.13230641198359952</v>
      </c>
    </row>
    <row r="248" spans="2:25">
      <c r="C248" s="4" t="s">
        <v>49</v>
      </c>
      <c r="D248" s="4" t="str">
        <f>+B246&amp;C248</f>
        <v>Central America &amp; Caribbean RegionContribution Income</v>
      </c>
      <c r="E248" s="5">
        <v>0.20457840200000002</v>
      </c>
      <c r="F248" s="5">
        <v>0.21747636799999998</v>
      </c>
      <c r="G248" s="5">
        <v>0.22819842199999998</v>
      </c>
      <c r="H248" s="5">
        <v>0.29268206400000002</v>
      </c>
      <c r="I248" s="5">
        <v>0.13724126</v>
      </c>
      <c r="J248" s="5">
        <v>0.161536123</v>
      </c>
      <c r="K248" s="5">
        <v>0.19114500600000001</v>
      </c>
      <c r="L248" s="5">
        <v>0.12560200599999999</v>
      </c>
      <c r="M248" s="5">
        <v>0.128385629</v>
      </c>
      <c r="N248" s="5">
        <v>0.405293719</v>
      </c>
      <c r="O248" s="5">
        <v>2.8946214999999997E-2</v>
      </c>
      <c r="P248" s="5">
        <v>-2.1066153000000001E-2</v>
      </c>
      <c r="Q248" s="6">
        <v>0.65025319199999987</v>
      </c>
      <c r="R248" s="5">
        <v>0.59145944700000008</v>
      </c>
      <c r="S248" s="5">
        <v>0.445132641</v>
      </c>
      <c r="T248" s="5">
        <v>0.41317378100000002</v>
      </c>
      <c r="U248" s="6">
        <v>2.1000190609999998</v>
      </c>
      <c r="Y248" s="53">
        <f>SUM(E248:N248)</f>
        <v>2.0921389989999999</v>
      </c>
    </row>
    <row r="249" spans="2:25">
      <c r="B249" s="4" t="s">
        <v>317</v>
      </c>
      <c r="C249" s="4" t="s">
        <v>30</v>
      </c>
      <c r="D249" s="4" t="str">
        <f>B249&amp;C249</f>
        <v>Andean RegionNet Sales</v>
      </c>
      <c r="E249" s="5">
        <v>0.90955025</v>
      </c>
      <c r="F249" s="5">
        <v>0.67002525000000002</v>
      </c>
      <c r="G249" s="5">
        <v>0.55545806999999991</v>
      </c>
      <c r="H249" s="5">
        <v>0.74042415000000006</v>
      </c>
      <c r="I249" s="5">
        <v>0.72786552000000004</v>
      </c>
      <c r="J249" s="5">
        <v>0.72772572000000002</v>
      </c>
      <c r="K249" s="5">
        <v>0.72131142000000004</v>
      </c>
      <c r="L249" s="5">
        <v>0.68123546000000001</v>
      </c>
      <c r="M249" s="5">
        <v>0.87926403000000009</v>
      </c>
      <c r="N249" s="5">
        <v>0.72609261999999997</v>
      </c>
      <c r="O249" s="5">
        <v>0.94013718000000002</v>
      </c>
      <c r="P249" s="5">
        <v>0.58668580000000004</v>
      </c>
      <c r="Q249" s="6">
        <v>2.1350335699999996</v>
      </c>
      <c r="R249" s="5">
        <v>2.1960153899999999</v>
      </c>
      <c r="S249" s="5">
        <v>2.2818109100000004</v>
      </c>
      <c r="T249" s="5">
        <v>2.2529156000000001</v>
      </c>
      <c r="U249" s="6">
        <v>8.8657754700000009</v>
      </c>
      <c r="Y249" s="53">
        <f>SUM(E249:N249)</f>
        <v>7.3389524900000005</v>
      </c>
    </row>
    <row r="250" spans="2:25">
      <c r="C250" s="4" t="s">
        <v>48</v>
      </c>
      <c r="D250" s="4" t="str">
        <f>B249&amp;C250</f>
        <v>Andean Region  % Local Growth</v>
      </c>
      <c r="E250" s="115">
        <v>0</v>
      </c>
      <c r="F250" s="115">
        <v>0</v>
      </c>
      <c r="G250" s="115">
        <v>0</v>
      </c>
      <c r="H250" s="115">
        <v>0</v>
      </c>
      <c r="I250" s="115">
        <v>0</v>
      </c>
      <c r="J250" s="115">
        <v>0</v>
      </c>
      <c r="K250" s="115">
        <v>0</v>
      </c>
      <c r="L250" s="115">
        <v>0</v>
      </c>
      <c r="M250" s="115">
        <v>0</v>
      </c>
      <c r="N250" s="115">
        <v>0</v>
      </c>
      <c r="O250" s="115">
        <v>0</v>
      </c>
      <c r="P250" s="115">
        <v>0</v>
      </c>
      <c r="Q250" s="116">
        <v>6.3023913360609501E-2</v>
      </c>
      <c r="R250" s="115">
        <v>0.31534731282987072</v>
      </c>
      <c r="S250" s="115">
        <v>0.42812969467983897</v>
      </c>
      <c r="T250" s="115">
        <v>6.9337243402352464E-2</v>
      </c>
      <c r="U250" s="116">
        <v>0.20205379930647768</v>
      </c>
    </row>
    <row r="251" spans="2:25">
      <c r="C251" s="4" t="s">
        <v>49</v>
      </c>
      <c r="D251" s="4" t="str">
        <f>+B249&amp;C251</f>
        <v>Andean RegionContribution Income</v>
      </c>
      <c r="E251" s="5">
        <v>0.36848664999999997</v>
      </c>
      <c r="F251" s="5">
        <v>0.22896307099999999</v>
      </c>
      <c r="G251" s="5">
        <v>0.18657622299999999</v>
      </c>
      <c r="H251" s="5">
        <v>0.26206012000000001</v>
      </c>
      <c r="I251" s="5">
        <v>0.29225857799999999</v>
      </c>
      <c r="J251" s="5">
        <v>0.286885948</v>
      </c>
      <c r="K251" s="5">
        <v>0.24172278999999999</v>
      </c>
      <c r="L251" s="5">
        <v>0.20115485699999999</v>
      </c>
      <c r="M251" s="5">
        <v>0.57377488399999987</v>
      </c>
      <c r="N251" s="5">
        <v>0.26470652</v>
      </c>
      <c r="O251" s="5">
        <v>0.30512789000000001</v>
      </c>
      <c r="P251" s="5">
        <v>0.183715092</v>
      </c>
      <c r="Q251" s="6">
        <v>0.78402594400000003</v>
      </c>
      <c r="R251" s="5">
        <v>0.841204646</v>
      </c>
      <c r="S251" s="5">
        <v>1.0166525309999999</v>
      </c>
      <c r="T251" s="5">
        <v>0.75354950200000004</v>
      </c>
      <c r="U251" s="6">
        <v>3.3954326229999996</v>
      </c>
      <c r="Y251" s="53">
        <f>SUM(E251:N251)</f>
        <v>2.9065896409999992</v>
      </c>
    </row>
    <row r="254" spans="2:25">
      <c r="B254" s="133" t="s">
        <v>97</v>
      </c>
      <c r="C254" s="133" t="s">
        <v>30</v>
      </c>
      <c r="D254" s="4" t="str">
        <f>B254&amp;C254</f>
        <v>USANet Sales</v>
      </c>
      <c r="E254" s="134">
        <v>53.0831424</v>
      </c>
      <c r="F254" s="134">
        <v>46.914023839999999</v>
      </c>
      <c r="G254" s="134">
        <v>48.869422179999987</v>
      </c>
      <c r="H254" s="134">
        <v>49.959998789999993</v>
      </c>
      <c r="I254" s="134">
        <v>50.142986709999988</v>
      </c>
      <c r="J254" s="134">
        <v>47.601992000000003</v>
      </c>
      <c r="K254" s="134">
        <v>51.954699520000005</v>
      </c>
      <c r="L254" s="134">
        <v>53.169571159999997</v>
      </c>
      <c r="M254" s="134">
        <v>50.761090850000002</v>
      </c>
      <c r="N254" s="134">
        <v>54.909402610000001</v>
      </c>
      <c r="O254" s="134">
        <v>51.650070800000002</v>
      </c>
      <c r="P254" s="134">
        <v>51.663035859999994</v>
      </c>
      <c r="Q254" s="135">
        <v>148.86658842</v>
      </c>
      <c r="R254" s="134">
        <v>147.70497749999998</v>
      </c>
      <c r="S254" s="134">
        <v>155.88536152999998</v>
      </c>
      <c r="T254" s="134">
        <v>158.22250927000002</v>
      </c>
      <c r="U254" s="135">
        <v>610.67943672000001</v>
      </c>
      <c r="Y254" s="53">
        <f>SUM(E254:N254)</f>
        <v>507.36633006</v>
      </c>
    </row>
    <row r="255" spans="2:25">
      <c r="B255" s="133"/>
      <c r="C255" s="133" t="s">
        <v>48</v>
      </c>
      <c r="D255" s="4" t="str">
        <f>B254&amp;C255</f>
        <v>USA  % Local Growth</v>
      </c>
      <c r="E255" s="136">
        <v>0</v>
      </c>
      <c r="F255" s="136">
        <v>0</v>
      </c>
      <c r="G255" s="136">
        <v>0</v>
      </c>
      <c r="H255" s="136">
        <v>0</v>
      </c>
      <c r="I255" s="136">
        <v>0</v>
      </c>
      <c r="J255" s="136">
        <v>0</v>
      </c>
      <c r="K255" s="136">
        <v>0</v>
      </c>
      <c r="L255" s="136">
        <v>0</v>
      </c>
      <c r="M255" s="136">
        <v>0</v>
      </c>
      <c r="N255" s="136">
        <v>0</v>
      </c>
      <c r="O255" s="136">
        <v>0</v>
      </c>
      <c r="P255" s="136">
        <v>0</v>
      </c>
      <c r="Q255" s="137">
        <v>1.1235617470497389E-2</v>
      </c>
      <c r="R255" s="136">
        <v>6.3489315235807989E-3</v>
      </c>
      <c r="S255" s="136">
        <v>1.074023432424237E-2</v>
      </c>
      <c r="T255" s="136">
        <v>4.9530130242103815E-2</v>
      </c>
      <c r="U255" s="137">
        <v>1.9549010533709534E-2</v>
      </c>
    </row>
    <row r="256" spans="2:25">
      <c r="B256" s="133"/>
      <c r="C256" s="133" t="s">
        <v>49</v>
      </c>
      <c r="D256" s="4" t="str">
        <f>+B254&amp;C256</f>
        <v>USAContribution Income</v>
      </c>
      <c r="E256" s="134">
        <v>12.386622071</v>
      </c>
      <c r="F256" s="134">
        <v>7.0331003540000054</v>
      </c>
      <c r="G256" s="134">
        <v>8.8622199240000032</v>
      </c>
      <c r="H256" s="134">
        <v>10.904919049000005</v>
      </c>
      <c r="I256" s="134">
        <v>8.5693798280000042</v>
      </c>
      <c r="J256" s="134">
        <v>9.0538235469999897</v>
      </c>
      <c r="K256" s="134">
        <v>12.342001797000002</v>
      </c>
      <c r="L256" s="134">
        <v>12.492425847999991</v>
      </c>
      <c r="M256" s="134">
        <v>11.241139481000008</v>
      </c>
      <c r="N256" s="134">
        <v>15.106713298000003</v>
      </c>
      <c r="O256" s="134">
        <v>13.487525313000011</v>
      </c>
      <c r="P256" s="134">
        <v>13.824986160999988</v>
      </c>
      <c r="Q256" s="135">
        <v>28.281942349000012</v>
      </c>
      <c r="R256" s="134">
        <v>28.528122423999996</v>
      </c>
      <c r="S256" s="134">
        <v>36.075567126000003</v>
      </c>
      <c r="T256" s="134">
        <v>42.419224772</v>
      </c>
      <c r="U256" s="135">
        <v>135.30485667100001</v>
      </c>
      <c r="Y256" s="53">
        <f>SUM(E256:N256)</f>
        <v>107.99234519700002</v>
      </c>
    </row>
    <row r="257" spans="2:25">
      <c r="B257" s="133" t="s">
        <v>98</v>
      </c>
      <c r="C257" s="133" t="s">
        <v>30</v>
      </c>
      <c r="D257" s="4" t="str">
        <f>B257&amp;C257</f>
        <v>WWNet Sales</v>
      </c>
      <c r="E257" s="134">
        <v>128.87849002999999</v>
      </c>
      <c r="F257" s="134">
        <v>116.87955303000001</v>
      </c>
      <c r="G257" s="134">
        <v>134.50709447</v>
      </c>
      <c r="H257" s="134">
        <v>124.90689353</v>
      </c>
      <c r="I257" s="134">
        <v>128.82486072</v>
      </c>
      <c r="J257" s="134">
        <v>129.70733164999999</v>
      </c>
      <c r="K257" s="134">
        <v>124.77146154</v>
      </c>
      <c r="L257" s="134">
        <v>122.79429631000001</v>
      </c>
      <c r="M257" s="134">
        <v>136.18061971999998</v>
      </c>
      <c r="N257" s="134">
        <v>128.82359577999998</v>
      </c>
      <c r="O257" s="134">
        <v>132.04145223999998</v>
      </c>
      <c r="P257" s="134">
        <v>132.30120342000001</v>
      </c>
      <c r="Q257" s="135">
        <v>380.26513753</v>
      </c>
      <c r="R257" s="134">
        <v>383.43908590000001</v>
      </c>
      <c r="S257" s="134">
        <v>383.74637756999999</v>
      </c>
      <c r="T257" s="134">
        <v>393.16625144</v>
      </c>
      <c r="U257" s="135">
        <v>1540.61685244</v>
      </c>
      <c r="Y257" s="53">
        <f>SUM(E257:N257)</f>
        <v>1276.27419678</v>
      </c>
    </row>
    <row r="258" spans="2:25">
      <c r="B258" s="133"/>
      <c r="C258" s="133" t="s">
        <v>48</v>
      </c>
      <c r="D258" s="4" t="str">
        <f>B257&amp;C258</f>
        <v>WW  % Local Growth</v>
      </c>
      <c r="E258" s="136">
        <v>0</v>
      </c>
      <c r="F258" s="136">
        <v>0</v>
      </c>
      <c r="G258" s="136">
        <v>0</v>
      </c>
      <c r="H258" s="136">
        <v>0</v>
      </c>
      <c r="I258" s="136">
        <v>0</v>
      </c>
      <c r="J258" s="136">
        <v>0</v>
      </c>
      <c r="K258" s="136">
        <v>0</v>
      </c>
      <c r="L258" s="136">
        <v>0</v>
      </c>
      <c r="M258" s="136">
        <v>0</v>
      </c>
      <c r="N258" s="136">
        <v>0</v>
      </c>
      <c r="O258" s="136">
        <v>0</v>
      </c>
      <c r="P258" s="136">
        <v>0</v>
      </c>
      <c r="Q258" s="137">
        <v>2.3830882684161805E-2</v>
      </c>
      <c r="R258" s="136">
        <v>4.8931420038932957E-2</v>
      </c>
      <c r="S258" s="136">
        <v>4.4852478573489868E-2</v>
      </c>
      <c r="T258" s="136">
        <v>4.4334941867022859E-2</v>
      </c>
      <c r="U258" s="137">
        <v>4.0446686126433429E-2</v>
      </c>
    </row>
    <row r="259" spans="2:25">
      <c r="B259" s="133"/>
      <c r="C259" s="133" t="s">
        <v>49</v>
      </c>
      <c r="D259" s="4" t="str">
        <f>+B257&amp;C259</f>
        <v>WWContribution Income</v>
      </c>
      <c r="E259" s="134">
        <v>30.901537256000019</v>
      </c>
      <c r="F259" s="134">
        <v>24.261972542999995</v>
      </c>
      <c r="G259" s="134">
        <v>35.610679561999966</v>
      </c>
      <c r="H259" s="134">
        <v>29.090278437999984</v>
      </c>
      <c r="I259" s="134">
        <v>30.364743878999967</v>
      </c>
      <c r="J259" s="134">
        <v>32.925807949999985</v>
      </c>
      <c r="K259" s="134">
        <v>28.307140647000011</v>
      </c>
      <c r="L259" s="134">
        <v>28.56966628699999</v>
      </c>
      <c r="M259" s="134">
        <v>37.35603351200001</v>
      </c>
      <c r="N259" s="134">
        <v>30.252253889000002</v>
      </c>
      <c r="O259" s="134">
        <v>33.727429854999983</v>
      </c>
      <c r="P259" s="134">
        <v>38.162506681000053</v>
      </c>
      <c r="Q259" s="135">
        <v>90.774189360999983</v>
      </c>
      <c r="R259" s="134">
        <v>92.380830266999936</v>
      </c>
      <c r="S259" s="134">
        <v>94.232840446000012</v>
      </c>
      <c r="T259" s="134">
        <v>102.14219042500004</v>
      </c>
      <c r="U259" s="135">
        <v>379.53005049900003</v>
      </c>
      <c r="Y259" s="53">
        <f>SUM(E259:N259)</f>
        <v>307.64011396299998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59"/>
  <sheetViews>
    <sheetView showGridLines="0" topLeftCell="E1" zoomScale="90" zoomScaleNormal="90" workbookViewId="0">
      <pane ySplit="2" topLeftCell="A3" activePane="bottomLeft" state="frozen"/>
      <selection activeCell="Y8" sqref="Y8"/>
      <selection pane="bottomLeft" activeCell="Y1" sqref="Y1:Y1048576"/>
    </sheetView>
  </sheetViews>
  <sheetFormatPr defaultRowHeight="15" outlineLevelCol="1"/>
  <cols>
    <col min="1" max="1" width="1.42578125" customWidth="1"/>
    <col min="2" max="2" width="18.7109375" customWidth="1"/>
    <col min="3" max="3" width="22.28515625" customWidth="1"/>
    <col min="4" max="4" width="43.42578125" hidden="1" customWidth="1" outlineLevel="1"/>
    <col min="5" max="5" width="7.7109375" bestFit="1" customWidth="1" collapsed="1"/>
    <col min="6" max="6" width="11.42578125" bestFit="1" customWidth="1"/>
    <col min="7" max="8" width="7.7109375" bestFit="1" customWidth="1"/>
    <col min="16" max="16" width="10.140625" bestFit="1" customWidth="1"/>
    <col min="17" max="17" width="7.7109375" bestFit="1" customWidth="1"/>
  </cols>
  <sheetData>
    <row r="2" spans="2:25" s="49" customFormat="1">
      <c r="B2" s="49" t="s">
        <v>31</v>
      </c>
      <c r="D2" s="49" t="s">
        <v>32</v>
      </c>
      <c r="E2" s="49" t="s">
        <v>33</v>
      </c>
      <c r="F2" s="49" t="s">
        <v>34</v>
      </c>
      <c r="G2" s="49" t="s">
        <v>35</v>
      </c>
      <c r="H2" s="49" t="s">
        <v>36</v>
      </c>
      <c r="I2" s="49" t="s">
        <v>37</v>
      </c>
      <c r="J2" s="49" t="s">
        <v>38</v>
      </c>
      <c r="K2" s="49" t="s">
        <v>39</v>
      </c>
      <c r="L2" s="49" t="s">
        <v>29</v>
      </c>
      <c r="M2" s="49" t="s">
        <v>40</v>
      </c>
      <c r="N2" s="49" t="s">
        <v>41</v>
      </c>
      <c r="O2" s="49" t="s">
        <v>42</v>
      </c>
      <c r="P2" s="49" t="s">
        <v>43</v>
      </c>
      <c r="Q2" s="50" t="s">
        <v>44</v>
      </c>
      <c r="R2" s="51" t="s">
        <v>45</v>
      </c>
      <c r="S2" s="51" t="s">
        <v>308</v>
      </c>
      <c r="T2" s="51" t="s">
        <v>46</v>
      </c>
      <c r="U2" s="51" t="s">
        <v>47</v>
      </c>
      <c r="V2" s="52" t="s">
        <v>309</v>
      </c>
      <c r="W2" s="49" t="s">
        <v>28</v>
      </c>
      <c r="Y2" s="49" t="s">
        <v>323</v>
      </c>
    </row>
    <row r="3" spans="2:25">
      <c r="B3" t="s">
        <v>19</v>
      </c>
      <c r="C3" t="s">
        <v>30</v>
      </c>
      <c r="D3" t="s">
        <v>102</v>
      </c>
      <c r="E3" s="53">
        <v>6.1926474226233408</v>
      </c>
      <c r="F3" s="53">
        <v>7.8983783432544996</v>
      </c>
      <c r="G3" s="53">
        <v>14.16633502135976</v>
      </c>
      <c r="H3" s="53">
        <v>6.4305917193642195</v>
      </c>
      <c r="I3" s="53">
        <v>8.3328624497306016</v>
      </c>
      <c r="J3" s="53">
        <v>7.7466002226145694</v>
      </c>
      <c r="K3" s="53">
        <v>8.84802414405139</v>
      </c>
      <c r="L3" s="53">
        <v>7.3755130610684496</v>
      </c>
      <c r="M3" s="53">
        <v>8.5313059607345423</v>
      </c>
      <c r="N3" s="53">
        <v>9.0462488464052786</v>
      </c>
      <c r="O3" s="53">
        <v>7.8014644528196904</v>
      </c>
      <c r="P3" s="53">
        <v>9.5240727361295505</v>
      </c>
      <c r="Q3" s="54">
        <v>28.257360787237602</v>
      </c>
      <c r="R3" s="42">
        <v>22.510054391709389</v>
      </c>
      <c r="S3" s="42">
        <f>+Q3+R3</f>
        <v>50.76741517894699</v>
      </c>
      <c r="T3" s="42">
        <v>24.754843165854382</v>
      </c>
      <c r="U3" s="42">
        <v>26.371786035354518</v>
      </c>
      <c r="V3" s="92">
        <f>+T3+U3</f>
        <v>51.1266292012089</v>
      </c>
      <c r="W3" s="42">
        <v>101.89404438015589</v>
      </c>
      <c r="Y3" s="53">
        <f>SUM(E3:N3)</f>
        <v>84.568507191206635</v>
      </c>
    </row>
    <row r="4" spans="2:25">
      <c r="C4" t="s">
        <v>48</v>
      </c>
      <c r="D4" t="s">
        <v>103</v>
      </c>
      <c r="E4" s="55">
        <v>3.0800652688531528E-2</v>
      </c>
      <c r="F4" s="55">
        <v>0.10355624066694089</v>
      </c>
      <c r="G4" s="55">
        <v>0.74767122493488647</v>
      </c>
      <c r="H4" s="55">
        <v>-0.33771743249436958</v>
      </c>
      <c r="I4" s="55">
        <v>8.3435039427509503E-2</v>
      </c>
      <c r="J4" s="55">
        <v>2.4621428011354519E-2</v>
      </c>
      <c r="K4" s="55">
        <v>0.12560254868777398</v>
      </c>
      <c r="L4" s="55">
        <v>6.9958251399736601E-3</v>
      </c>
      <c r="M4" s="55">
        <v>0.10546979537451473</v>
      </c>
      <c r="N4" s="55">
        <v>0.15576703860166313</v>
      </c>
      <c r="O4" s="55">
        <v>-3.0824758533550684E-4</v>
      </c>
      <c r="P4" s="55">
        <v>0.18919340737897455</v>
      </c>
      <c r="Q4" s="56">
        <v>0.32355963425584322</v>
      </c>
      <c r="R4" s="37">
        <v>-0.10046749491475138</v>
      </c>
      <c r="S4" s="37"/>
      <c r="T4" s="37">
        <v>8.0930076756523861E-2</v>
      </c>
      <c r="U4" s="37">
        <v>0.11526712150915051</v>
      </c>
      <c r="V4" s="93"/>
      <c r="W4" s="37">
        <v>0.10001785065625898</v>
      </c>
    </row>
    <row r="5" spans="2:25">
      <c r="C5" t="s">
        <v>49</v>
      </c>
      <c r="D5" t="s">
        <v>104</v>
      </c>
      <c r="E5" s="53">
        <v>1.7589690482093101</v>
      </c>
      <c r="F5" s="53">
        <v>3.0368494764386802</v>
      </c>
      <c r="G5" s="53">
        <v>7.3107562501678505</v>
      </c>
      <c r="H5" s="53">
        <v>1.847904268342321</v>
      </c>
      <c r="I5" s="53">
        <v>3.3000566104899005</v>
      </c>
      <c r="J5" s="53">
        <v>2.8841776374787527</v>
      </c>
      <c r="K5" s="53">
        <v>3.5849020462693622</v>
      </c>
      <c r="L5" s="53">
        <v>2.5914813026495818</v>
      </c>
      <c r="M5" s="53">
        <v>3.3986555255699522</v>
      </c>
      <c r="N5" s="53">
        <v>3.7248096275329221</v>
      </c>
      <c r="O5" s="53">
        <v>2.9031513992830327</v>
      </c>
      <c r="P5" s="53">
        <v>3.9829509833403631</v>
      </c>
      <c r="Q5" s="54">
        <v>12.106574774815838</v>
      </c>
      <c r="R5" s="42">
        <v>8.0321385163109742</v>
      </c>
      <c r="S5" s="42"/>
      <c r="T5" s="42">
        <v>9.5750388744888948</v>
      </c>
      <c r="U5" s="42">
        <v>10.610912010156319</v>
      </c>
      <c r="V5" s="92"/>
      <c r="W5" s="42">
        <v>40.324664175772028</v>
      </c>
      <c r="Y5" s="53">
        <f>SUM(E5:N5)</f>
        <v>33.438561793148637</v>
      </c>
    </row>
    <row r="6" spans="2:25">
      <c r="B6" t="s">
        <v>6</v>
      </c>
      <c r="C6" t="s">
        <v>30</v>
      </c>
      <c r="D6" t="s">
        <v>105</v>
      </c>
      <c r="E6" s="53">
        <v>1.3602760590958551</v>
      </c>
      <c r="F6" s="53">
        <v>1.3552233199535149</v>
      </c>
      <c r="G6" s="53">
        <v>1.3670408697257701</v>
      </c>
      <c r="H6" s="53">
        <v>1.3901054702254552</v>
      </c>
      <c r="I6" s="53">
        <v>1.3852283700306292</v>
      </c>
      <c r="J6" s="53">
        <v>1.3817222844398929</v>
      </c>
      <c r="K6" s="53">
        <v>1.3816533697794697</v>
      </c>
      <c r="L6" s="53">
        <v>1.3785381359901439</v>
      </c>
      <c r="M6" s="53">
        <v>1.3912394376345889</v>
      </c>
      <c r="N6" s="53">
        <v>1.4080335867355798</v>
      </c>
      <c r="O6" s="53">
        <v>1.4068063759730352</v>
      </c>
      <c r="P6" s="53">
        <v>1.415838704863853</v>
      </c>
      <c r="Q6" s="54">
        <v>4.0825402487751399</v>
      </c>
      <c r="R6" s="42">
        <v>4.157056124695977</v>
      </c>
      <c r="S6" s="42">
        <f>+Q6+R6</f>
        <v>8.239596373471116</v>
      </c>
      <c r="T6" s="42">
        <v>4.1514309434042023</v>
      </c>
      <c r="U6" s="42">
        <v>4.2306786675724677</v>
      </c>
      <c r="V6" s="92">
        <f>+T6+U6</f>
        <v>8.38210961097667</v>
      </c>
      <c r="W6" s="42">
        <v>16.621705984447789</v>
      </c>
      <c r="Y6" s="53">
        <f>SUM(E6:N6)</f>
        <v>13.799060903610897</v>
      </c>
    </row>
    <row r="7" spans="2:25">
      <c r="C7" t="s">
        <v>48</v>
      </c>
      <c r="D7" t="s">
        <v>106</v>
      </c>
      <c r="E7" s="55">
        <v>5.5676182532155616E-2</v>
      </c>
      <c r="F7" s="55">
        <v>7.8706951757976082E-2</v>
      </c>
      <c r="G7" s="55">
        <v>4.1945903587221896E-2</v>
      </c>
      <c r="H7" s="55">
        <v>6.1713130807795717E-2</v>
      </c>
      <c r="I7" s="55">
        <v>4.0881114388644391E-2</v>
      </c>
      <c r="J7" s="55">
        <v>3.4412846458086219E-2</v>
      </c>
      <c r="K7" s="55">
        <v>0.11483828004084426</v>
      </c>
      <c r="L7" s="55">
        <v>0.10359901317421073</v>
      </c>
      <c r="M7" s="55">
        <v>0.33897810028784725</v>
      </c>
      <c r="N7" s="55">
        <v>0.12631604070807742</v>
      </c>
      <c r="O7" s="55">
        <v>0.14349817613616628</v>
      </c>
      <c r="P7" s="55">
        <v>0.117288841059191</v>
      </c>
      <c r="Q7" s="56">
        <v>5.865491652479532E-2</v>
      </c>
      <c r="R7" s="37">
        <v>4.5737832630261453E-2</v>
      </c>
      <c r="S7" s="37"/>
      <c r="T7" s="37">
        <v>0.17855081305408893</v>
      </c>
      <c r="U7" s="37">
        <v>0.12888293030592118</v>
      </c>
      <c r="V7" s="93"/>
      <c r="W7" s="37">
        <v>0.10123914609167856</v>
      </c>
    </row>
    <row r="8" spans="2:25">
      <c r="C8" t="s">
        <v>49</v>
      </c>
      <c r="D8" t="s">
        <v>107</v>
      </c>
      <c r="E8" s="53">
        <v>0.43015842815036404</v>
      </c>
      <c r="F8" s="53">
        <v>0.43535059055326597</v>
      </c>
      <c r="G8" s="53">
        <v>0.43114408862097398</v>
      </c>
      <c r="H8" s="53">
        <v>0.43957611214603698</v>
      </c>
      <c r="I8" s="53">
        <v>0.437962803063845</v>
      </c>
      <c r="J8" s="53">
        <v>0.43919507659435997</v>
      </c>
      <c r="K8" s="53">
        <v>0.43916773882967297</v>
      </c>
      <c r="L8" s="53">
        <v>0.438219835302121</v>
      </c>
      <c r="M8" s="53">
        <v>0.43806752595086601</v>
      </c>
      <c r="N8" s="53">
        <v>0.44844290564352796</v>
      </c>
      <c r="O8" s="53">
        <v>0.44099738990860099</v>
      </c>
      <c r="P8" s="53">
        <v>0.45577685294666098</v>
      </c>
      <c r="Q8" s="54">
        <v>1.2966531073246041</v>
      </c>
      <c r="R8" s="42">
        <v>1.316733991804242</v>
      </c>
      <c r="S8" s="42"/>
      <c r="T8" s="42">
        <v>1.31545510008266</v>
      </c>
      <c r="U8" s="42">
        <v>1.34521714849879</v>
      </c>
      <c r="V8" s="92"/>
      <c r="W8" s="42">
        <v>5.2740593477102955</v>
      </c>
      <c r="Y8" s="53">
        <f>SUM(E8:N8)</f>
        <v>4.3772851048550336</v>
      </c>
    </row>
    <row r="9" spans="2:25">
      <c r="B9" t="s">
        <v>50</v>
      </c>
      <c r="C9" t="s">
        <v>30</v>
      </c>
      <c r="D9" t="s">
        <v>108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s="53">
        <v>0</v>
      </c>
      <c r="Q9" s="54">
        <v>0</v>
      </c>
      <c r="R9" s="42">
        <v>0</v>
      </c>
      <c r="S9" s="42">
        <f>+Q9+R9</f>
        <v>0</v>
      </c>
      <c r="T9" s="42">
        <v>0</v>
      </c>
      <c r="U9" s="42">
        <v>0</v>
      </c>
      <c r="V9" s="92">
        <f>+T9+U9</f>
        <v>0</v>
      </c>
      <c r="W9" s="42">
        <v>0</v>
      </c>
      <c r="Y9" s="53">
        <f>SUM(E9:N9)</f>
        <v>0</v>
      </c>
    </row>
    <row r="10" spans="2:25">
      <c r="C10" t="s">
        <v>48</v>
      </c>
      <c r="D10" t="s">
        <v>109</v>
      </c>
      <c r="E10" s="55" t="e">
        <v>#DIV/0!</v>
      </c>
      <c r="F10" s="55" t="e">
        <v>#DIV/0!</v>
      </c>
      <c r="G10" s="55" t="e">
        <v>#DIV/0!</v>
      </c>
      <c r="H10" s="55" t="e">
        <v>#DIV/0!</v>
      </c>
      <c r="I10" s="55" t="e">
        <v>#DIV/0!</v>
      </c>
      <c r="J10" s="55" t="e">
        <v>#DIV/0!</v>
      </c>
      <c r="K10" s="55" t="e">
        <v>#DIV/0!</v>
      </c>
      <c r="L10" s="55">
        <v>-1</v>
      </c>
      <c r="M10" s="55" t="e">
        <v>#DIV/0!</v>
      </c>
      <c r="N10" s="55" t="e">
        <v>#DIV/0!</v>
      </c>
      <c r="O10" s="55" t="e">
        <v>#DIV/0!</v>
      </c>
      <c r="P10" s="55" t="e">
        <v>#DIV/0!</v>
      </c>
      <c r="Q10" s="56" t="e">
        <v>#DIV/0!</v>
      </c>
      <c r="R10" s="37" t="e">
        <v>#DIV/0!</v>
      </c>
      <c r="S10" s="37"/>
      <c r="T10" s="37">
        <v>-1</v>
      </c>
      <c r="U10" s="37" t="e">
        <v>#DIV/0!</v>
      </c>
      <c r="V10" s="93"/>
      <c r="W10" s="37">
        <v>-1.0000705428155925</v>
      </c>
    </row>
    <row r="11" spans="2:25">
      <c r="C11" t="s">
        <v>49</v>
      </c>
      <c r="D11" t="s">
        <v>110</v>
      </c>
      <c r="E11" s="53">
        <v>-7.2220044117821E-2</v>
      </c>
      <c r="F11" s="53">
        <v>-7.6952615597106006E-2</v>
      </c>
      <c r="G11" s="53">
        <v>-8.0335764750935998E-2</v>
      </c>
      <c r="H11" s="53">
        <v>-0.21382219181304099</v>
      </c>
      <c r="I11" s="53">
        <v>-0.22613889362988399</v>
      </c>
      <c r="J11" s="53">
        <v>-0.22221362795945701</v>
      </c>
      <c r="K11" s="53">
        <v>-0.405687284830336</v>
      </c>
      <c r="L11" s="53">
        <v>-0.38748583586348101</v>
      </c>
      <c r="M11" s="53">
        <v>-0.39499843573462301</v>
      </c>
      <c r="N11" s="53">
        <v>-0.40683291061997001</v>
      </c>
      <c r="O11" s="53">
        <v>-0.38508807683422497</v>
      </c>
      <c r="P11" s="53">
        <v>-0.403760225772682</v>
      </c>
      <c r="Q11" s="54">
        <v>-0.229508424465863</v>
      </c>
      <c r="R11" s="42">
        <v>-0.66217471340238199</v>
      </c>
      <c r="S11" s="42"/>
      <c r="T11" s="42">
        <v>-1.1881715564284401</v>
      </c>
      <c r="U11" s="42">
        <v>-1.195681213226877</v>
      </c>
      <c r="V11" s="92"/>
      <c r="W11" s="42">
        <v>-3.2755359075235622</v>
      </c>
      <c r="Y11" s="53">
        <f>SUM(E11:N11)</f>
        <v>-2.4866876049166553</v>
      </c>
    </row>
    <row r="12" spans="2:25">
      <c r="B12" t="s">
        <v>20</v>
      </c>
      <c r="C12" t="s">
        <v>30</v>
      </c>
      <c r="D12" t="s">
        <v>111</v>
      </c>
      <c r="E12" s="53">
        <v>2.9324790954000002</v>
      </c>
      <c r="F12" s="53">
        <v>3.2379859271000009</v>
      </c>
      <c r="G12" s="53">
        <v>3.5405289324</v>
      </c>
      <c r="H12" s="53">
        <v>3.4617408575499997</v>
      </c>
      <c r="I12" s="53">
        <v>3.5292768176</v>
      </c>
      <c r="J12" s="53">
        <v>3.27263868005</v>
      </c>
      <c r="K12" s="53">
        <v>3.9964890495999996</v>
      </c>
      <c r="L12" s="53">
        <v>3.3974917288499991</v>
      </c>
      <c r="M12" s="53">
        <v>3.5005042440999996</v>
      </c>
      <c r="N12" s="53">
        <v>3.4804723520999996</v>
      </c>
      <c r="O12" s="53">
        <v>3.5081288364499996</v>
      </c>
      <c r="P12" s="53">
        <v>3.1896403706499998</v>
      </c>
      <c r="Q12" s="54">
        <v>9.7109939549000011</v>
      </c>
      <c r="R12" s="42">
        <v>10.2636563552</v>
      </c>
      <c r="S12" s="42">
        <f>+Q12+R12</f>
        <v>19.974650310100003</v>
      </c>
      <c r="T12" s="42">
        <v>10.894485022549997</v>
      </c>
      <c r="U12" s="42">
        <v>10.1782415592</v>
      </c>
      <c r="V12" s="92">
        <f>+T12+U12</f>
        <v>21.072726581749997</v>
      </c>
      <c r="W12" s="42">
        <v>41.04737689185</v>
      </c>
      <c r="Y12" s="53">
        <f>SUM(E12:N12)</f>
        <v>34.349607684750005</v>
      </c>
    </row>
    <row r="13" spans="2:25">
      <c r="C13" t="s">
        <v>48</v>
      </c>
      <c r="D13" t="s">
        <v>112</v>
      </c>
      <c r="E13" s="55">
        <v>0.11329002982580433</v>
      </c>
      <c r="F13" s="55">
        <v>0.18978164724468866</v>
      </c>
      <c r="G13" s="55">
        <v>9.6964624017391032E-2</v>
      </c>
      <c r="H13" s="55">
        <v>0.18250678904837253</v>
      </c>
      <c r="I13" s="55">
        <v>-3.205392335688359E-2</v>
      </c>
      <c r="J13" s="55">
        <v>0.17017372219870661</v>
      </c>
      <c r="K13" s="55">
        <v>-2.380182667797601E-2</v>
      </c>
      <c r="L13" s="55">
        <v>2.0405940959183959E-2</v>
      </c>
      <c r="M13" s="55">
        <v>0.18172928191001506</v>
      </c>
      <c r="N13" s="55">
        <v>-0.10640423451715686</v>
      </c>
      <c r="O13" s="55">
        <v>0.17346413729073179</v>
      </c>
      <c r="P13" s="55">
        <v>-6.6343607815211675E-2</v>
      </c>
      <c r="Q13" s="56">
        <v>0.13101278891765911</v>
      </c>
      <c r="R13" s="37">
        <v>9.6792365747727011E-2</v>
      </c>
      <c r="S13" s="37"/>
      <c r="T13" s="37">
        <v>5.0063427092418913E-2</v>
      </c>
      <c r="U13" s="37">
        <v>-1.307487766567202E-2</v>
      </c>
      <c r="V13" s="93"/>
      <c r="W13" s="37">
        <v>6.4916442849594136E-2</v>
      </c>
    </row>
    <row r="14" spans="2:25">
      <c r="C14" t="s">
        <v>49</v>
      </c>
      <c r="D14" t="s">
        <v>113</v>
      </c>
      <c r="E14" s="53">
        <v>1.045391914539092</v>
      </c>
      <c r="F14" s="53">
        <v>1.070498800739093</v>
      </c>
      <c r="G14" s="53">
        <v>1.3350575409390939</v>
      </c>
      <c r="H14" s="53">
        <v>1.287603738789092</v>
      </c>
      <c r="I14" s="53">
        <v>1.272837665239094</v>
      </c>
      <c r="J14" s="53">
        <v>1.1523437869890931</v>
      </c>
      <c r="K14" s="53">
        <v>1.690726948289091</v>
      </c>
      <c r="L14" s="53">
        <v>1.2246745553890921</v>
      </c>
      <c r="M14" s="53">
        <v>1.2910460220890938</v>
      </c>
      <c r="N14" s="53">
        <v>1.2600086905390939</v>
      </c>
      <c r="O14" s="53">
        <v>1.3708375532390931</v>
      </c>
      <c r="P14" s="53">
        <v>1.1851962760390919</v>
      </c>
      <c r="Q14" s="54">
        <v>3.4509482562172789</v>
      </c>
      <c r="R14" s="42">
        <v>3.7127851910172796</v>
      </c>
      <c r="S14" s="42"/>
      <c r="T14" s="42">
        <v>4.2064475257672767</v>
      </c>
      <c r="U14" s="42">
        <v>3.8160425198172794</v>
      </c>
      <c r="V14" s="92"/>
      <c r="W14" s="42">
        <v>15.186223492819115</v>
      </c>
      <c r="Y14" s="53">
        <f>SUM(E14:N14)</f>
        <v>12.630189663540927</v>
      </c>
    </row>
    <row r="15" spans="2:25">
      <c r="B15" t="s">
        <v>51</v>
      </c>
      <c r="C15" t="s">
        <v>30</v>
      </c>
      <c r="D15" t="s">
        <v>114</v>
      </c>
      <c r="E15" s="53">
        <v>0.64717849844999997</v>
      </c>
      <c r="F15" s="53">
        <v>0.68086613925000006</v>
      </c>
      <c r="G15" s="53">
        <v>0.73937973285000003</v>
      </c>
      <c r="H15" s="53">
        <v>0.70374863789999997</v>
      </c>
      <c r="I15" s="53">
        <v>0.73983852359999991</v>
      </c>
      <c r="J15" s="53">
        <v>0.69945253784999994</v>
      </c>
      <c r="K15" s="53">
        <v>0.75786858675000002</v>
      </c>
      <c r="L15" s="53">
        <v>0.70276575104999994</v>
      </c>
      <c r="M15" s="53">
        <v>0.71802488340000004</v>
      </c>
      <c r="N15" s="53">
        <v>0.71652038039999999</v>
      </c>
      <c r="O15" s="53">
        <v>0.68426119080000003</v>
      </c>
      <c r="P15" s="53">
        <v>0.66133818629999996</v>
      </c>
      <c r="Q15" s="54">
        <v>2.0674243705500004</v>
      </c>
      <c r="R15" s="42">
        <v>2.14303969935</v>
      </c>
      <c r="S15" s="42">
        <f>+Q15+R15</f>
        <v>4.2104640699000004</v>
      </c>
      <c r="T15" s="42">
        <v>2.1786592212000002</v>
      </c>
      <c r="U15" s="42">
        <v>2.0621197575000001</v>
      </c>
      <c r="V15" s="92">
        <f>+T15+U15</f>
        <v>4.2407789786999999</v>
      </c>
      <c r="W15" s="42">
        <v>8.4512430486000021</v>
      </c>
      <c r="Y15" s="53">
        <f>SUM(E15:N15)</f>
        <v>7.1056436715000011</v>
      </c>
    </row>
    <row r="16" spans="2:25">
      <c r="C16" t="s">
        <v>48</v>
      </c>
      <c r="D16" t="s">
        <v>115</v>
      </c>
      <c r="E16" s="55">
        <v>0.14208945314461296</v>
      </c>
      <c r="F16" s="55">
        <v>0.23282452753667457</v>
      </c>
      <c r="G16" s="55">
        <v>0.2204822855893937</v>
      </c>
      <c r="H16" s="55">
        <v>-0.23414020488820395</v>
      </c>
      <c r="I16" s="55">
        <v>7.8461362353087663E-2</v>
      </c>
      <c r="J16" s="55">
        <v>0.13291321378962825</v>
      </c>
      <c r="K16" s="55">
        <v>0.14293179183188515</v>
      </c>
      <c r="L16" s="55">
        <v>0.17958410675353864</v>
      </c>
      <c r="M16" s="55">
        <v>0.2558432091624338</v>
      </c>
      <c r="N16" s="55">
        <v>2.6643365456929018E-2</v>
      </c>
      <c r="O16" s="55">
        <v>5.3817471855306123E-2</v>
      </c>
      <c r="P16" s="55">
        <v>9.2224967541112493E-2</v>
      </c>
      <c r="Q16" s="56">
        <v>0.19860622437581191</v>
      </c>
      <c r="R16" s="37">
        <v>-4.2112542168751543E-2</v>
      </c>
      <c r="S16" s="37"/>
      <c r="T16" s="37">
        <v>0.19090926231286487</v>
      </c>
      <c r="U16" s="37">
        <v>5.5884086446634194E-2</v>
      </c>
      <c r="V16" s="93"/>
      <c r="W16" s="37">
        <v>9.1355690497886971E-2</v>
      </c>
    </row>
    <row r="17" spans="2:25">
      <c r="C17" t="s">
        <v>49</v>
      </c>
      <c r="D17" t="s">
        <v>116</v>
      </c>
      <c r="E17" s="53">
        <v>0.24356221295471697</v>
      </c>
      <c r="F17" s="53">
        <v>0.23051271605471702</v>
      </c>
      <c r="G17" s="53">
        <v>0.29429372345471699</v>
      </c>
      <c r="H17" s="53">
        <v>0.26135833415471699</v>
      </c>
      <c r="I17" s="53">
        <v>0.29230893680471703</v>
      </c>
      <c r="J17" s="53">
        <v>0.25780043255471702</v>
      </c>
      <c r="K17" s="53">
        <v>0.29925362345471701</v>
      </c>
      <c r="L17" s="53">
        <v>0.26146745195471699</v>
      </c>
      <c r="M17" s="53">
        <v>0.27552215525471702</v>
      </c>
      <c r="N17" s="53">
        <v>0.28001086475471698</v>
      </c>
      <c r="O17" s="53">
        <v>0.26078381240471704</v>
      </c>
      <c r="P17" s="53">
        <v>0.26230319510471695</v>
      </c>
      <c r="Q17" s="54">
        <v>0.76836865246415098</v>
      </c>
      <c r="R17" s="42">
        <v>0.81146770351415098</v>
      </c>
      <c r="S17" s="42"/>
      <c r="T17" s="42">
        <v>0.83624323066415107</v>
      </c>
      <c r="U17" s="42">
        <v>0.80309787226415097</v>
      </c>
      <c r="V17" s="92"/>
      <c r="W17" s="42">
        <v>3.2191774589066044</v>
      </c>
      <c r="Y17" s="53">
        <f>SUM(E17:N17)</f>
        <v>2.6960904513971702</v>
      </c>
    </row>
    <row r="18" spans="2:25">
      <c r="B18" t="s">
        <v>12</v>
      </c>
      <c r="C18" t="s">
        <v>30</v>
      </c>
      <c r="D18" t="s">
        <v>117</v>
      </c>
      <c r="E18" s="53">
        <v>1.371939492925849</v>
      </c>
      <c r="F18" s="53">
        <v>1.371939492925849</v>
      </c>
      <c r="G18" s="53">
        <v>1.810539492259879</v>
      </c>
      <c r="H18" s="53">
        <v>1.4243999978371911</v>
      </c>
      <c r="I18" s="53">
        <v>1.4243999978371911</v>
      </c>
      <c r="J18" s="53">
        <v>1.8991999971162552</v>
      </c>
      <c r="K18" s="53">
        <v>1.469660502759468</v>
      </c>
      <c r="L18" s="53">
        <v>1.469660502759468</v>
      </c>
      <c r="M18" s="53">
        <v>1.9782605019872102</v>
      </c>
      <c r="N18" s="53">
        <v>1.7971999972711319</v>
      </c>
      <c r="O18" s="53">
        <v>1.347899997953349</v>
      </c>
      <c r="P18" s="53">
        <v>1.3480649645517619</v>
      </c>
      <c r="Q18" s="54">
        <v>4.5544184781115762</v>
      </c>
      <c r="R18" s="42">
        <v>4.7479999927906373</v>
      </c>
      <c r="S18" s="42">
        <f>+Q18+R18</f>
        <v>9.3024184709022144</v>
      </c>
      <c r="T18" s="42">
        <v>4.9175815075061466</v>
      </c>
      <c r="U18" s="42">
        <v>4.4931649597762426</v>
      </c>
      <c r="V18" s="92">
        <f>+T18+U18</f>
        <v>9.4107464672823902</v>
      </c>
      <c r="W18" s="42">
        <v>18.713164938184601</v>
      </c>
      <c r="Y18" s="53">
        <f>SUM(E18:N18)</f>
        <v>16.017199975679489</v>
      </c>
    </row>
    <row r="19" spans="2:25">
      <c r="C19" t="s">
        <v>48</v>
      </c>
      <c r="D19" t="s">
        <v>118</v>
      </c>
      <c r="E19" s="55">
        <v>0.40788328296838383</v>
      </c>
      <c r="F19" s="55">
        <v>0.32795539039322874</v>
      </c>
      <c r="G19" s="55">
        <v>0.17930937078823592</v>
      </c>
      <c r="H19" s="55">
        <v>0.27558094480031081</v>
      </c>
      <c r="I19" s="55">
        <v>0.20397302155469693</v>
      </c>
      <c r="J19" s="55">
        <v>0.15639330034098992</v>
      </c>
      <c r="K19" s="55">
        <v>0.10512405808941287</v>
      </c>
      <c r="L19" s="55">
        <v>0.1090331560933431</v>
      </c>
      <c r="M19" s="55">
        <v>0.24257276765789326</v>
      </c>
      <c r="N19" s="55">
        <v>0.26597723155636377</v>
      </c>
      <c r="O19" s="55">
        <v>0.13922784591050349</v>
      </c>
      <c r="P19" s="55">
        <v>9.3534515025646775E-2</v>
      </c>
      <c r="Q19" s="56">
        <v>0.28619798463411683</v>
      </c>
      <c r="R19" s="37">
        <v>0.20643155695322252</v>
      </c>
      <c r="S19" s="37"/>
      <c r="T19" s="37">
        <v>0.15823912074686169</v>
      </c>
      <c r="U19" s="37">
        <v>0.17185723865474034</v>
      </c>
      <c r="V19" s="93"/>
      <c r="W19" s="37">
        <v>0.20572028209124352</v>
      </c>
    </row>
    <row r="20" spans="2:25">
      <c r="C20" t="s">
        <v>49</v>
      </c>
      <c r="D20" t="s">
        <v>119</v>
      </c>
      <c r="E20" s="53">
        <v>0.24258048964436899</v>
      </c>
      <c r="F20" s="53">
        <v>0.23672445940382797</v>
      </c>
      <c r="G20" s="53">
        <v>0.480704208339441</v>
      </c>
      <c r="H20" s="53">
        <v>0.212826331347751</v>
      </c>
      <c r="I20" s="53">
        <v>0.22556155060724001</v>
      </c>
      <c r="J20" s="53">
        <v>0.43450085303067798</v>
      </c>
      <c r="K20" s="53">
        <v>0.19375260160336399</v>
      </c>
      <c r="L20" s="53">
        <v>0.220434506317531</v>
      </c>
      <c r="M20" s="53">
        <v>0.48105049437045899</v>
      </c>
      <c r="N20" s="53">
        <v>0.447297329876642</v>
      </c>
      <c r="O20" s="53">
        <v>0.18803522938234998</v>
      </c>
      <c r="P20" s="53">
        <v>0.17363576987315602</v>
      </c>
      <c r="Q20" s="54">
        <v>0.96000915738763792</v>
      </c>
      <c r="R20" s="42">
        <v>0.8728887349856691</v>
      </c>
      <c r="S20" s="42"/>
      <c r="T20" s="42">
        <v>0.89523760229135396</v>
      </c>
      <c r="U20" s="42">
        <v>0.808968329132148</v>
      </c>
      <c r="V20" s="92"/>
      <c r="W20" s="42">
        <v>3.5371038237968091</v>
      </c>
      <c r="Y20" s="53">
        <f>SUM(E20:N20)</f>
        <v>3.1754328245413026</v>
      </c>
    </row>
    <row r="21" spans="2:25">
      <c r="B21" t="s">
        <v>52</v>
      </c>
      <c r="C21" t="s">
        <v>30</v>
      </c>
      <c r="D21" t="s">
        <v>120</v>
      </c>
      <c r="E21" s="53">
        <v>3.8333317923332999E-2</v>
      </c>
      <c r="F21" s="53">
        <v>3.8333317923332999E-2</v>
      </c>
      <c r="G21" s="53">
        <v>3.8333317923332999E-2</v>
      </c>
      <c r="H21" s="53">
        <v>4.7916647404166998E-2</v>
      </c>
      <c r="I21" s="53">
        <v>4.7916647404166998E-2</v>
      </c>
      <c r="J21" s="53">
        <v>4.7916647404166998E-2</v>
      </c>
      <c r="K21" s="53">
        <v>5.1749979196499998E-2</v>
      </c>
      <c r="L21" s="53">
        <v>5.1749979196499998E-2</v>
      </c>
      <c r="M21" s="53">
        <v>5.1749979196499998E-2</v>
      </c>
      <c r="N21" s="53">
        <v>5.3666645092667005E-2</v>
      </c>
      <c r="O21" s="53">
        <v>5.3666645092667005E-2</v>
      </c>
      <c r="P21" s="53">
        <v>5.3666645092667005E-2</v>
      </c>
      <c r="Q21" s="54">
        <v>0.114999953769999</v>
      </c>
      <c r="R21" s="42">
        <v>0.14374994221250101</v>
      </c>
      <c r="S21" s="42">
        <f>+Q21+R21</f>
        <v>0.25874989598249998</v>
      </c>
      <c r="T21" s="42">
        <v>0.15524993758950001</v>
      </c>
      <c r="U21" s="42">
        <v>0.16099993527800099</v>
      </c>
      <c r="V21" s="92">
        <f>+T21+U21</f>
        <v>0.316249872867501</v>
      </c>
      <c r="W21" s="42">
        <v>0.57499976885000104</v>
      </c>
      <c r="Y21" s="53">
        <f>SUM(E21:N21)</f>
        <v>0.46766647866466698</v>
      </c>
    </row>
    <row r="22" spans="2:25">
      <c r="C22" t="s">
        <v>48</v>
      </c>
      <c r="D22" t="s">
        <v>121</v>
      </c>
      <c r="E22" s="55">
        <v>0.36598474375571494</v>
      </c>
      <c r="F22" s="55">
        <v>2.0267456637664845</v>
      </c>
      <c r="G22" s="55">
        <v>-8.4957326946952877E-2</v>
      </c>
      <c r="H22" s="55">
        <v>1.0036587041776628</v>
      </c>
      <c r="I22" s="55">
        <v>0.62455789648129012</v>
      </c>
      <c r="J22" s="55">
        <v>-9.8911821200922567E-2</v>
      </c>
      <c r="K22" s="55">
        <v>0.67581122745686428</v>
      </c>
      <c r="L22" s="55">
        <v>1.1135830471108445</v>
      </c>
      <c r="M22" s="55">
        <v>0.14537383928727382</v>
      </c>
      <c r="N22" s="55">
        <v>1.2660544228882253</v>
      </c>
      <c r="O22" s="55">
        <v>-6.689880225631753E-2</v>
      </c>
      <c r="P22" s="55">
        <v>0.95371317865976191</v>
      </c>
      <c r="Q22" s="56">
        <v>0.39041900149007952</v>
      </c>
      <c r="R22" s="37">
        <v>0.35550369004494003</v>
      </c>
      <c r="S22" s="37"/>
      <c r="T22" s="37">
        <v>0.54294754328152572</v>
      </c>
      <c r="U22" s="37">
        <v>0.48230873353416048</v>
      </c>
      <c r="V22" s="93"/>
      <c r="W22" s="37">
        <v>0.44358448592263605</v>
      </c>
    </row>
    <row r="23" spans="2:25">
      <c r="C23" t="s">
        <v>49</v>
      </c>
      <c r="D23" t="s">
        <v>122</v>
      </c>
      <c r="E23" s="53">
        <v>5.5522006506190007E-3</v>
      </c>
      <c r="F23" s="53">
        <v>5.5522006506190007E-3</v>
      </c>
      <c r="G23" s="53">
        <v>5.5522006506190007E-3</v>
      </c>
      <c r="H23" s="53">
        <v>1.0897785428785001E-2</v>
      </c>
      <c r="I23" s="53">
        <v>1.0897785428785001E-2</v>
      </c>
      <c r="J23" s="53">
        <v>1.0897785428785001E-2</v>
      </c>
      <c r="K23" s="53">
        <v>1.3197718847512E-2</v>
      </c>
      <c r="L23" s="53">
        <v>1.3197718847512E-2</v>
      </c>
      <c r="M23" s="53">
        <v>1.3197718847512E-2</v>
      </c>
      <c r="N23" s="53">
        <v>1.4347685556877999E-2</v>
      </c>
      <c r="O23" s="53">
        <v>1.4347685556877999E-2</v>
      </c>
      <c r="P23" s="53">
        <v>1.4347685556877999E-2</v>
      </c>
      <c r="Q23" s="54">
        <v>1.6656601951857003E-2</v>
      </c>
      <c r="R23" s="42">
        <v>3.2693356286355002E-2</v>
      </c>
      <c r="S23" s="42"/>
      <c r="T23" s="42">
        <v>3.9593156542536E-2</v>
      </c>
      <c r="U23" s="42">
        <v>4.3043056670634003E-2</v>
      </c>
      <c r="V23" s="92"/>
      <c r="W23" s="42">
        <v>0.131986171451382</v>
      </c>
      <c r="Y23" s="53">
        <f>SUM(E23:N23)</f>
        <v>0.10329080033762601</v>
      </c>
    </row>
    <row r="24" spans="2:25">
      <c r="B24" t="s">
        <v>53</v>
      </c>
      <c r="C24" t="s">
        <v>30</v>
      </c>
      <c r="D24" t="s">
        <v>123</v>
      </c>
      <c r="E24" s="53">
        <v>0.32436014906231803</v>
      </c>
      <c r="F24" s="53">
        <v>0.28381513042952805</v>
      </c>
      <c r="G24" s="53">
        <v>0.32436014906231803</v>
      </c>
      <c r="H24" s="53">
        <v>0.36945498148045303</v>
      </c>
      <c r="I24" s="53">
        <v>0.36945498148045303</v>
      </c>
      <c r="J24" s="53">
        <v>0.36945498148045303</v>
      </c>
      <c r="K24" s="53">
        <v>0.28836494421487296</v>
      </c>
      <c r="L24" s="53">
        <v>0.328909962847663</v>
      </c>
      <c r="M24" s="53">
        <v>0.36945498148045303</v>
      </c>
      <c r="N24" s="53">
        <v>0.37172988837312598</v>
      </c>
      <c r="O24" s="53">
        <v>0.33118486974033601</v>
      </c>
      <c r="P24" s="53">
        <v>0.36945498148045303</v>
      </c>
      <c r="Q24" s="54">
        <v>0.93253542855416416</v>
      </c>
      <c r="R24" s="42">
        <v>1.108364944441359</v>
      </c>
      <c r="S24" s="42">
        <f>+Q24+R24</f>
        <v>2.0409003729955231</v>
      </c>
      <c r="T24" s="42">
        <v>0.98672988854298882</v>
      </c>
      <c r="U24" s="42">
        <v>1.0723697395939151</v>
      </c>
      <c r="V24" s="92">
        <f>+T24+U24</f>
        <v>2.0590996281369041</v>
      </c>
      <c r="W24" s="42">
        <v>4.1000000011324271</v>
      </c>
      <c r="Y24" s="53">
        <f>SUM(E24:N24)</f>
        <v>3.3993601499116379</v>
      </c>
    </row>
    <row r="25" spans="2:25">
      <c r="C25" t="s">
        <v>48</v>
      </c>
      <c r="D25" t="s">
        <v>124</v>
      </c>
      <c r="E25" s="55">
        <v>0.3942087636161819</v>
      </c>
      <c r="F25" s="55">
        <v>0.46958746351157976</v>
      </c>
      <c r="G25" s="55">
        <v>0.11152736197524735</v>
      </c>
      <c r="H25" s="55">
        <v>0.36818580347985719</v>
      </c>
      <c r="I25" s="55">
        <v>0.3683116234888919</v>
      </c>
      <c r="J25" s="55">
        <v>0.18826558167470933</v>
      </c>
      <c r="K25" s="55">
        <v>8.1647062236247445E-2</v>
      </c>
      <c r="L25" s="55">
        <v>0.81372421931797467</v>
      </c>
      <c r="M25" s="55">
        <v>0.13487227496905743</v>
      </c>
      <c r="N25" s="55">
        <v>0.29793939390057678</v>
      </c>
      <c r="O25" s="55">
        <v>3.1629656732902585E-2</v>
      </c>
      <c r="P25" s="55">
        <v>7.8788046002305823E-2</v>
      </c>
      <c r="Q25" s="56">
        <v>0.29992278167741637</v>
      </c>
      <c r="R25" s="37">
        <v>0.30300156288025837</v>
      </c>
      <c r="S25" s="37"/>
      <c r="T25" s="37">
        <v>0.27364030155702285</v>
      </c>
      <c r="U25" s="37">
        <v>0.13262205164569185</v>
      </c>
      <c r="V25" s="93"/>
      <c r="W25" s="37">
        <v>0.2510251746712604</v>
      </c>
    </row>
    <row r="26" spans="2:25">
      <c r="C26" t="s">
        <v>49</v>
      </c>
      <c r="D26" t="s">
        <v>125</v>
      </c>
      <c r="E26" s="53">
        <v>0.111121141041621</v>
      </c>
      <c r="F26" s="53">
        <v>8.5664960496401002E-2</v>
      </c>
      <c r="G26" s="53">
        <v>0.110148936480885</v>
      </c>
      <c r="H26" s="53">
        <v>0.12960337763475602</v>
      </c>
      <c r="I26" s="53">
        <v>0.12647910438199</v>
      </c>
      <c r="J26" s="53">
        <v>0.12966833861063801</v>
      </c>
      <c r="K26" s="53">
        <v>7.5786051042661992E-2</v>
      </c>
      <c r="L26" s="53">
        <v>9.2318294953043986E-2</v>
      </c>
      <c r="M26" s="53">
        <v>0.117486421712978</v>
      </c>
      <c r="N26" s="53">
        <v>0.10749534439170801</v>
      </c>
      <c r="O26" s="53">
        <v>8.1691006219491005E-2</v>
      </c>
      <c r="P26" s="53">
        <v>0.110409790774983</v>
      </c>
      <c r="Q26" s="54">
        <v>0.30693503801890698</v>
      </c>
      <c r="R26" s="42">
        <v>0.38575082062738397</v>
      </c>
      <c r="S26" s="42"/>
      <c r="T26" s="42">
        <v>0.28559076770868397</v>
      </c>
      <c r="U26" s="42">
        <v>0.29959614138618201</v>
      </c>
      <c r="V26" s="92"/>
      <c r="W26" s="42">
        <v>1.277872767741157</v>
      </c>
      <c r="Y26" s="53">
        <f>SUM(E26:N26)</f>
        <v>1.0857719707466831</v>
      </c>
    </row>
    <row r="27" spans="2:25">
      <c r="B27" t="s">
        <v>54</v>
      </c>
      <c r="C27" t="s">
        <v>30</v>
      </c>
      <c r="D27" t="s">
        <v>126</v>
      </c>
      <c r="E27" s="53">
        <v>0.20240114311389201</v>
      </c>
      <c r="F27" s="53">
        <v>0.26794634088390795</v>
      </c>
      <c r="G27" s="53">
        <v>0.32560183892234801</v>
      </c>
      <c r="H27" s="53">
        <v>0.27856709052256801</v>
      </c>
      <c r="I27" s="53">
        <v>0.24397379169950401</v>
      </c>
      <c r="J27" s="53">
        <v>0.35078818806545597</v>
      </c>
      <c r="K27" s="53">
        <v>0.28069124045029997</v>
      </c>
      <c r="L27" s="53">
        <v>0.28160159041932803</v>
      </c>
      <c r="M27" s="53">
        <v>0.29495338996507203</v>
      </c>
      <c r="N27" s="53">
        <v>0.28676024024382002</v>
      </c>
      <c r="O27" s="53">
        <v>0.30951898946951995</v>
      </c>
      <c r="P27" s="53">
        <v>0.27887054051224397</v>
      </c>
      <c r="Q27" s="54">
        <v>0.79594932292014797</v>
      </c>
      <c r="R27" s="42">
        <v>0.87332907028752804</v>
      </c>
      <c r="S27" s="42">
        <f>+Q27+R27</f>
        <v>1.669278393207676</v>
      </c>
      <c r="T27" s="42">
        <v>0.85724622083470003</v>
      </c>
      <c r="U27" s="42">
        <v>0.87514977022558404</v>
      </c>
      <c r="V27" s="92">
        <f>+T27+U27</f>
        <v>1.732395991060284</v>
      </c>
      <c r="W27" s="42">
        <v>3.40167438426796</v>
      </c>
      <c r="Y27" s="53">
        <f>SUM(E27:N27)</f>
        <v>2.8132848542861963</v>
      </c>
    </row>
    <row r="28" spans="2:25">
      <c r="C28" t="s">
        <v>48</v>
      </c>
      <c r="D28" t="s">
        <v>127</v>
      </c>
      <c r="E28" s="55">
        <v>-1.6075451634191787E-2</v>
      </c>
      <c r="F28" s="55">
        <v>6.636866394955071E-2</v>
      </c>
      <c r="G28" s="55">
        <v>5.0687135787974083E-2</v>
      </c>
      <c r="H28" s="55">
        <v>5.8677439826320121E-3</v>
      </c>
      <c r="I28" s="55">
        <v>-2.2095852432415228E-2</v>
      </c>
      <c r="J28" s="55">
        <v>0.44993749069884248</v>
      </c>
      <c r="K28" s="55">
        <v>0.44211203437735147</v>
      </c>
      <c r="L28" s="55">
        <v>7.0351321745560358E-2</v>
      </c>
      <c r="M28" s="55">
        <v>9.507254745974679E-2</v>
      </c>
      <c r="N28" s="55">
        <v>-0.14667127554676621</v>
      </c>
      <c r="O28" s="55">
        <v>-2.6464197040654447E-2</v>
      </c>
      <c r="P28" s="55">
        <v>-0.13633599672271979</v>
      </c>
      <c r="Q28" s="56">
        <v>3.7837613979267729E-2</v>
      </c>
      <c r="R28" s="37">
        <v>0.13281148718216618</v>
      </c>
      <c r="S28" s="37"/>
      <c r="T28" s="37">
        <v>0.18010049178986609</v>
      </c>
      <c r="U28" s="37">
        <v>-0.10431278620784472</v>
      </c>
      <c r="V28" s="93"/>
      <c r="W28" s="37">
        <v>4.9839687234473823E-2</v>
      </c>
    </row>
    <row r="29" spans="2:25">
      <c r="C29" t="s">
        <v>49</v>
      </c>
      <c r="D29" t="s">
        <v>128</v>
      </c>
      <c r="E29" s="53">
        <v>3.9532068736670999E-2</v>
      </c>
      <c r="F29" s="53">
        <v>7.5612857528502997E-2</v>
      </c>
      <c r="G29" s="53">
        <v>0.115183960950223</v>
      </c>
      <c r="H29" s="53">
        <v>8.2929399329503994E-2</v>
      </c>
      <c r="I29" s="53">
        <v>5.9451600367229004E-2</v>
      </c>
      <c r="J29" s="53">
        <v>0.12809522654767599</v>
      </c>
      <c r="K29" s="53">
        <v>8.3738799038181003E-2</v>
      </c>
      <c r="L29" s="53">
        <v>8.497754700731E-2</v>
      </c>
      <c r="M29" s="53">
        <v>9.6770372451044001E-2</v>
      </c>
      <c r="N29" s="53">
        <v>8.931482596267401E-2</v>
      </c>
      <c r="O29" s="53">
        <v>0.10377483246197801</v>
      </c>
      <c r="P29" s="53">
        <v>8.6652215262942006E-2</v>
      </c>
      <c r="Q29" s="54">
        <v>0.23032888721539702</v>
      </c>
      <c r="R29" s="42">
        <v>0.27047622624440898</v>
      </c>
      <c r="S29" s="42"/>
      <c r="T29" s="42">
        <v>0.26548671849653499</v>
      </c>
      <c r="U29" s="42">
        <v>0.27974187368759401</v>
      </c>
      <c r="V29" s="92"/>
      <c r="W29" s="42">
        <v>1.0460337056439351</v>
      </c>
      <c r="Y29" s="53">
        <f>SUM(E29:N29)</f>
        <v>0.85560665791901513</v>
      </c>
    </row>
    <row r="30" spans="2:25">
      <c r="B30" t="s">
        <v>55</v>
      </c>
      <c r="C30" t="s">
        <v>30</v>
      </c>
      <c r="D30" t="s">
        <v>129</v>
      </c>
      <c r="E30" s="53">
        <v>0.12768999177038001</v>
      </c>
      <c r="F30" s="53">
        <v>0.14592999059481102</v>
      </c>
      <c r="G30" s="53">
        <v>0.16417998941859901</v>
      </c>
      <c r="H30" s="53">
        <v>0.12768999177037899</v>
      </c>
      <c r="I30" s="53">
        <v>0.14592999059481201</v>
      </c>
      <c r="J30" s="53">
        <v>0.16417998941859901</v>
      </c>
      <c r="K30" s="53">
        <v>0.14592999059481102</v>
      </c>
      <c r="L30" s="53">
        <v>0.16417998941859901</v>
      </c>
      <c r="M30" s="53">
        <v>0.16417998941859999</v>
      </c>
      <c r="N30" s="53">
        <v>0.16417998941859901</v>
      </c>
      <c r="O30" s="53">
        <v>0.16417998941859901</v>
      </c>
      <c r="P30" s="53">
        <v>0.14592999059481299</v>
      </c>
      <c r="Q30" s="54">
        <v>0.43779997178379004</v>
      </c>
      <c r="R30" s="42">
        <v>0.43779997178378999</v>
      </c>
      <c r="S30" s="42">
        <f>+Q30+R30</f>
        <v>0.87559994356758009</v>
      </c>
      <c r="T30" s="42">
        <v>0.47428996943200996</v>
      </c>
      <c r="U30" s="42">
        <v>0.47428996943201102</v>
      </c>
      <c r="V30" s="92">
        <f>+T30+U30</f>
        <v>0.94857993886402103</v>
      </c>
      <c r="W30" s="42">
        <v>1.8241798824316011</v>
      </c>
      <c r="Y30" s="53">
        <f>SUM(E30:N30)</f>
        <v>1.5140699024181892</v>
      </c>
    </row>
    <row r="31" spans="2:25">
      <c r="C31" t="s">
        <v>48</v>
      </c>
      <c r="D31" t="s">
        <v>130</v>
      </c>
      <c r="E31" s="55">
        <v>0.22483088522836009</v>
      </c>
      <c r="F31" s="55">
        <v>0.53574026937749997</v>
      </c>
      <c r="G31" s="55">
        <v>0.43916646962874284</v>
      </c>
      <c r="H31" s="55">
        <v>-0.27673272879483235</v>
      </c>
      <c r="I31" s="55">
        <v>1.0611118307461898</v>
      </c>
      <c r="J31" s="55">
        <v>0.22005041654521862</v>
      </c>
      <c r="K31" s="55">
        <v>-7.9113571586948067E-2</v>
      </c>
      <c r="L31" s="55">
        <v>0.73183884110421693</v>
      </c>
      <c r="M31" s="55">
        <v>0.2634536283014226</v>
      </c>
      <c r="N31" s="55">
        <v>7.2183893744856203E-2</v>
      </c>
      <c r="O31" s="55">
        <v>-2.6372793926879474E-2</v>
      </c>
      <c r="P31" s="55">
        <v>-0.22253390124794442</v>
      </c>
      <c r="Q31" s="56">
        <v>0.39695135093921236</v>
      </c>
      <c r="R31" s="37">
        <v>0.14022301116267888</v>
      </c>
      <c r="S31" s="37"/>
      <c r="T31" s="37">
        <v>0.23419763183239331</v>
      </c>
      <c r="U31" s="37">
        <v>-6.7540058870871819E-2</v>
      </c>
      <c r="V31" s="93"/>
      <c r="W31" s="37">
        <v>0.15047264738058147</v>
      </c>
    </row>
    <row r="32" spans="2:25">
      <c r="C32" t="s">
        <v>49</v>
      </c>
      <c r="D32" t="s">
        <v>131</v>
      </c>
      <c r="E32" s="53">
        <v>2.6268537032523E-2</v>
      </c>
      <c r="F32" s="53">
        <v>3.8035474734315997E-2</v>
      </c>
      <c r="G32" s="53">
        <v>4.9808923915115003E-2</v>
      </c>
      <c r="H32" s="53">
        <v>2.4484639833848E-2</v>
      </c>
      <c r="I32" s="53">
        <v>3.5731984973404997E-2</v>
      </c>
      <c r="J32" s="53">
        <v>4.7440453929017995E-2</v>
      </c>
      <c r="K32" s="53">
        <v>3.5472188692285994E-2</v>
      </c>
      <c r="L32" s="53">
        <v>4.7148167535307997E-2</v>
      </c>
      <c r="M32" s="53">
        <v>4.7148167535307005E-2</v>
      </c>
      <c r="N32" s="53">
        <v>4.9125090486093002E-2</v>
      </c>
      <c r="O32" s="53">
        <v>4.9125090486091996E-2</v>
      </c>
      <c r="P32" s="53">
        <v>3.7449111643073997E-2</v>
      </c>
      <c r="Q32" s="54">
        <v>0.11411293568195401</v>
      </c>
      <c r="R32" s="42">
        <v>0.10765707873627099</v>
      </c>
      <c r="S32" s="42"/>
      <c r="T32" s="42">
        <v>0.12976852376290099</v>
      </c>
      <c r="U32" s="42">
        <v>0.13569929261525901</v>
      </c>
      <c r="V32" s="92"/>
      <c r="W32" s="42">
        <v>0.487237830796385</v>
      </c>
      <c r="Y32" s="53">
        <f>SUM(E32:N32)</f>
        <v>0.40066362866721894</v>
      </c>
    </row>
    <row r="33" spans="2:25">
      <c r="B33" s="101" t="s">
        <v>322</v>
      </c>
      <c r="C33" t="s">
        <v>30</v>
      </c>
      <c r="D33" t="str">
        <f>+B33&amp;C33</f>
        <v>Singapore CoreNet Sales</v>
      </c>
      <c r="E33" s="53">
        <v>0.46314240138295504</v>
      </c>
      <c r="F33" s="53">
        <v>0.465948850570163</v>
      </c>
      <c r="G33" s="53">
        <v>0.44256984487101803</v>
      </c>
      <c r="H33" s="53">
        <v>0.49097164680057104</v>
      </c>
      <c r="I33" s="53">
        <v>0.48318867459792103</v>
      </c>
      <c r="J33" s="53">
        <v>0.45370956674873997</v>
      </c>
      <c r="K33" s="53">
        <v>0.44559369169114599</v>
      </c>
      <c r="L33" s="53">
        <v>0.47276566751460597</v>
      </c>
      <c r="M33" s="53">
        <v>0.44336834956501597</v>
      </c>
      <c r="N33" s="53">
        <v>0.38291377959387002</v>
      </c>
      <c r="O33" s="53">
        <v>0.38291377959387002</v>
      </c>
      <c r="P33" s="53">
        <v>0.38291377959387002</v>
      </c>
      <c r="Q33" s="54">
        <v>1.3716610968241358</v>
      </c>
      <c r="R33" s="42">
        <v>1.4278698881472318</v>
      </c>
      <c r="S33" s="42">
        <f>+Q33+R33</f>
        <v>2.7995309849713674</v>
      </c>
      <c r="T33" s="42">
        <v>1.361727708770768</v>
      </c>
      <c r="U33" s="42">
        <v>1.1487413387816101</v>
      </c>
      <c r="V33" s="92">
        <f>+T33+U33</f>
        <v>2.5104690475523781</v>
      </c>
      <c r="W33" s="42">
        <v>5.3100000325237451</v>
      </c>
      <c r="Y33" s="53">
        <f>SUM(E33:N33)</f>
        <v>4.5441724733360056</v>
      </c>
    </row>
    <row r="34" spans="2:25">
      <c r="C34" t="s">
        <v>48</v>
      </c>
      <c r="D34" t="str">
        <f>+B33&amp;C34</f>
        <v>Singapore Core  % Local Growth</v>
      </c>
      <c r="E34" s="55">
        <v>4.9249532550271494E-2</v>
      </c>
      <c r="F34" s="55">
        <v>0.46413446320106433</v>
      </c>
      <c r="G34" s="55">
        <v>7.5190381416496088E-2</v>
      </c>
      <c r="H34" s="55">
        <v>0.36985355736992415</v>
      </c>
      <c r="I34" s="55">
        <v>0.21596010885935621</v>
      </c>
      <c r="J34" s="55">
        <v>4.598745033993485E-2</v>
      </c>
      <c r="K34" s="55">
        <v>0.23302443977293746</v>
      </c>
      <c r="L34" s="55">
        <v>0.64648934154839344</v>
      </c>
      <c r="M34" s="55">
        <v>0.14003319507390516</v>
      </c>
      <c r="N34" s="55">
        <v>8.2174831889190551E-3</v>
      </c>
      <c r="O34" s="55">
        <v>0.1773093073681426</v>
      </c>
      <c r="P34" s="55">
        <v>-9.3597059180034178E-2</v>
      </c>
      <c r="Q34" s="56">
        <v>0.17106523148780822</v>
      </c>
      <c r="R34" s="37">
        <v>0.20155326943280791</v>
      </c>
      <c r="S34" s="37"/>
      <c r="T34" s="37">
        <v>0.31145419356707671</v>
      </c>
      <c r="U34" s="37">
        <v>1.9256520156182115E-2</v>
      </c>
      <c r="V34" s="93"/>
      <c r="W34" s="37">
        <v>0.17312384716581394</v>
      </c>
    </row>
    <row r="35" spans="2:25">
      <c r="C35" t="s">
        <v>49</v>
      </c>
      <c r="D35" t="str">
        <f>+B33&amp;C35</f>
        <v>Singapore CoreContribution Income</v>
      </c>
      <c r="E35" s="53">
        <v>0.15175677438726701</v>
      </c>
      <c r="F35" s="53">
        <v>0.157237650777456</v>
      </c>
      <c r="G35" s="53">
        <v>0.13802539616552698</v>
      </c>
      <c r="H35" s="53">
        <v>0.16380714676753502</v>
      </c>
      <c r="I35" s="53">
        <v>0.15798746504796199</v>
      </c>
      <c r="J35" s="53">
        <v>0.13567737303859101</v>
      </c>
      <c r="K35" s="53">
        <v>0.13253138082973498</v>
      </c>
      <c r="L35" s="53">
        <v>0.15331948080622299</v>
      </c>
      <c r="M35" s="53">
        <v>0.131022766090516</v>
      </c>
      <c r="N35" s="53">
        <v>0.103868473192623</v>
      </c>
      <c r="O35" s="53">
        <v>0.10386839870440799</v>
      </c>
      <c r="P35" s="53">
        <v>0.10386839870440799</v>
      </c>
      <c r="Q35" s="54">
        <v>0.44701982133025003</v>
      </c>
      <c r="R35" s="42">
        <v>0.45747198485408797</v>
      </c>
      <c r="S35" s="42"/>
      <c r="T35" s="42">
        <v>0.41687362772647396</v>
      </c>
      <c r="U35" s="42">
        <v>0.311605270601439</v>
      </c>
      <c r="V35" s="92"/>
      <c r="W35" s="42">
        <v>1.632970704512251</v>
      </c>
      <c r="Y35" s="53">
        <f>SUM(E35:N35)</f>
        <v>1.4252339071034352</v>
      </c>
    </row>
    <row r="36" spans="2:25">
      <c r="B36" t="s">
        <v>17</v>
      </c>
      <c r="C36" t="s">
        <v>30</v>
      </c>
      <c r="D36" t="s">
        <v>132</v>
      </c>
      <c r="E36" s="53">
        <v>1.6906796002865472</v>
      </c>
      <c r="F36" s="53">
        <v>1.9322052574703379</v>
      </c>
      <c r="G36" s="53">
        <v>1.9322052574703379</v>
      </c>
      <c r="H36" s="53">
        <v>1.6906796002865472</v>
      </c>
      <c r="I36" s="53">
        <v>1.9322052574703379</v>
      </c>
      <c r="J36" s="53">
        <v>2.1737309146541328</v>
      </c>
      <c r="K36" s="53">
        <v>1.9322052574703379</v>
      </c>
      <c r="L36" s="53">
        <v>2.1737309146541328</v>
      </c>
      <c r="M36" s="53">
        <v>2.1737309146541328</v>
      </c>
      <c r="N36" s="53">
        <v>2.1737309146541328</v>
      </c>
      <c r="O36" s="53">
        <v>2.1737309146541328</v>
      </c>
      <c r="P36" s="53">
        <v>2.1737309146541328</v>
      </c>
      <c r="Q36" s="54">
        <v>5.5550901152272232</v>
      </c>
      <c r="R36" s="42">
        <v>5.7966157724110179</v>
      </c>
      <c r="S36" s="42">
        <f>+Q36+R36</f>
        <v>11.351705887638241</v>
      </c>
      <c r="T36" s="42">
        <v>6.2796670867786046</v>
      </c>
      <c r="U36" s="42">
        <v>6.5211927439623985</v>
      </c>
      <c r="V36" s="92">
        <f>+T36+U36</f>
        <v>12.800859830741004</v>
      </c>
      <c r="W36" s="42">
        <v>24.152565718379243</v>
      </c>
      <c r="Y36" s="53">
        <f>SUM(E36:N36)</f>
        <v>19.805103889070978</v>
      </c>
    </row>
    <row r="37" spans="2:25">
      <c r="C37" t="s">
        <v>48</v>
      </c>
      <c r="D37" t="s">
        <v>133</v>
      </c>
      <c r="E37" s="55">
        <v>0.12306674025183473</v>
      </c>
      <c r="F37" s="55">
        <v>0.1680861877931252</v>
      </c>
      <c r="G37" s="55">
        <v>-6.4560878865945054E-2</v>
      </c>
      <c r="H37" s="55">
        <v>8.0657037822787297E-2</v>
      </c>
      <c r="I37" s="55">
        <v>0.18867708860094512</v>
      </c>
      <c r="J37" s="55">
        <v>0.14160359250726026</v>
      </c>
      <c r="K37" s="55">
        <v>0.19119105357094912</v>
      </c>
      <c r="L37" s="55">
        <v>0.16405619183257936</v>
      </c>
      <c r="M37" s="55">
        <v>8.0852904407720666E-2</v>
      </c>
      <c r="N37" s="55">
        <v>0.24611319808645304</v>
      </c>
      <c r="O37" s="55">
        <v>0.4149611245561507</v>
      </c>
      <c r="P37" s="55">
        <v>0.4818719946535065</v>
      </c>
      <c r="Q37" s="56">
        <v>6.2270464664938123E-2</v>
      </c>
      <c r="R37" s="37">
        <v>0.13730483608867239</v>
      </c>
      <c r="S37" s="37"/>
      <c r="T37" s="37">
        <v>0.14142704844105453</v>
      </c>
      <c r="U37" s="37">
        <v>0.37128336831233483</v>
      </c>
      <c r="V37" s="93"/>
      <c r="W37" s="37">
        <v>0.17064343043726476</v>
      </c>
    </row>
    <row r="38" spans="2:25">
      <c r="C38" t="s">
        <v>49</v>
      </c>
      <c r="D38" t="s">
        <v>134</v>
      </c>
      <c r="E38" s="53">
        <v>0.70164552120157098</v>
      </c>
      <c r="F38" s="53">
        <v>0.8559294025321621</v>
      </c>
      <c r="G38" s="53">
        <v>0.83714046634363193</v>
      </c>
      <c r="H38" s="53">
        <v>0.6685284337087819</v>
      </c>
      <c r="I38" s="53">
        <v>0.82345170123937295</v>
      </c>
      <c r="J38" s="53">
        <v>0.98617097136423593</v>
      </c>
      <c r="K38" s="53">
        <v>0.83316586243363899</v>
      </c>
      <c r="L38" s="53">
        <v>0.987449743764236</v>
      </c>
      <c r="M38" s="53">
        <v>0.98681035756423607</v>
      </c>
      <c r="N38" s="53">
        <v>0.99684421185850203</v>
      </c>
      <c r="O38" s="53">
        <v>0.99684421185850203</v>
      </c>
      <c r="P38" s="53">
        <v>1.0068780661527679</v>
      </c>
      <c r="Q38" s="54">
        <v>2.3947153900773652</v>
      </c>
      <c r="R38" s="42">
        <v>2.4781511063123909</v>
      </c>
      <c r="S38" s="42"/>
      <c r="T38" s="42">
        <v>2.8074259637621108</v>
      </c>
      <c r="U38" s="42">
        <v>3.0005664898697719</v>
      </c>
      <c r="V38" s="92"/>
      <c r="W38" s="42">
        <v>10.680858950021639</v>
      </c>
      <c r="Y38" s="53">
        <f>SUM(E38:N38)</f>
        <v>8.6771366720103682</v>
      </c>
    </row>
    <row r="39" spans="2:25">
      <c r="B39" t="s">
        <v>56</v>
      </c>
      <c r="C39" t="s">
        <v>30</v>
      </c>
      <c r="D39" t="s">
        <v>135</v>
      </c>
      <c r="E39" s="53">
        <v>0.14000000000000001</v>
      </c>
      <c r="F39" s="53">
        <v>0.08</v>
      </c>
      <c r="G39" s="53">
        <v>0.13</v>
      </c>
      <c r="H39" s="53">
        <v>0.15</v>
      </c>
      <c r="I39" s="53">
        <v>0.16</v>
      </c>
      <c r="J39" s="53">
        <v>0.16</v>
      </c>
      <c r="K39" s="53">
        <v>0.14000000000000001</v>
      </c>
      <c r="L39" s="53">
        <v>0.15</v>
      </c>
      <c r="M39" s="53">
        <v>0.15</v>
      </c>
      <c r="N39" s="53">
        <v>0.15</v>
      </c>
      <c r="O39" s="53">
        <v>0.15</v>
      </c>
      <c r="P39" s="53">
        <v>0.13</v>
      </c>
      <c r="Q39" s="54">
        <v>0.35</v>
      </c>
      <c r="R39" s="42">
        <v>0.47</v>
      </c>
      <c r="S39" s="42">
        <f>+Q39+R39</f>
        <v>0.82</v>
      </c>
      <c r="T39" s="42">
        <v>0.44</v>
      </c>
      <c r="U39" s="42">
        <v>0.43</v>
      </c>
      <c r="V39" s="92">
        <f>+T39+U39</f>
        <v>0.87</v>
      </c>
      <c r="W39" s="42">
        <v>1.69</v>
      </c>
      <c r="Y39" s="53">
        <f>SUM(E39:N39)</f>
        <v>1.41</v>
      </c>
    </row>
    <row r="40" spans="2:25">
      <c r="C40" t="s">
        <v>48</v>
      </c>
      <c r="D40" t="s">
        <v>136</v>
      </c>
      <c r="E40" s="55">
        <v>2.2354813607590351</v>
      </c>
      <c r="F40" s="55">
        <v>2.6058832902776601</v>
      </c>
      <c r="G40" s="55">
        <v>1.3128436339338767</v>
      </c>
      <c r="H40" s="55">
        <v>0.13777256982828953</v>
      </c>
      <c r="I40" s="55">
        <v>-6.6305325568961251E-2</v>
      </c>
      <c r="J40" s="55">
        <v>0.56669472971035428</v>
      </c>
      <c r="K40" s="55">
        <v>0.1948442658462563</v>
      </c>
      <c r="L40" s="55">
        <v>7.3812931655252087E-2</v>
      </c>
      <c r="M40" s="55">
        <v>0.90449982490904157</v>
      </c>
      <c r="N40" s="55">
        <v>0.82834995293245073</v>
      </c>
      <c r="O40" s="55">
        <v>8.0629269570974285E-2</v>
      </c>
      <c r="P40" s="55">
        <v>-0.10131876899245888</v>
      </c>
      <c r="Q40" s="56">
        <v>1.8774451895717559</v>
      </c>
      <c r="R40" s="37">
        <v>0.15949611561666485</v>
      </c>
      <c r="S40" s="37"/>
      <c r="T40" s="37">
        <v>0.31129398172914452</v>
      </c>
      <c r="U40" s="37">
        <v>0.17647501518906242</v>
      </c>
      <c r="V40" s="93"/>
      <c r="W40" s="37">
        <v>0.37733703407754837</v>
      </c>
    </row>
    <row r="41" spans="2:25">
      <c r="C41" t="s">
        <v>49</v>
      </c>
      <c r="D41" t="s">
        <v>137</v>
      </c>
      <c r="E41" s="53">
        <v>3.9103178879981999E-2</v>
      </c>
      <c r="F41" s="53">
        <v>1.4712158879982E-2</v>
      </c>
      <c r="G41" s="53">
        <v>3.5410168879981996E-2</v>
      </c>
      <c r="H41" s="53">
        <v>4.6133168879981992E-2</v>
      </c>
      <c r="I41" s="53">
        <v>4.5192168879982002E-2</v>
      </c>
      <c r="J41" s="53">
        <v>4.7125168879981999E-2</v>
      </c>
      <c r="K41" s="53">
        <v>3.3755168879981992E-2</v>
      </c>
      <c r="L41" s="53">
        <v>4.1098168879981994E-2</v>
      </c>
      <c r="M41" s="53">
        <v>4.3168168879981997E-2</v>
      </c>
      <c r="N41" s="53">
        <v>1.8726844781836002E-2</v>
      </c>
      <c r="O41" s="53">
        <v>4.1908524781836001E-2</v>
      </c>
      <c r="P41" s="53">
        <v>3.2917524781836002E-2</v>
      </c>
      <c r="Q41" s="54">
        <v>8.9225506639945995E-2</v>
      </c>
      <c r="R41" s="42">
        <v>0.13845050663994599</v>
      </c>
      <c r="S41" s="42"/>
      <c r="T41" s="42">
        <v>0.11802150663994598</v>
      </c>
      <c r="U41" s="42">
        <v>9.3552894345508009E-2</v>
      </c>
      <c r="V41" s="92"/>
      <c r="W41" s="42">
        <v>0.43925041426534595</v>
      </c>
      <c r="Y41" s="53">
        <f>SUM(E41:N41)</f>
        <v>0.364424364701674</v>
      </c>
    </row>
    <row r="42" spans="2:25">
      <c r="B42" t="s">
        <v>10</v>
      </c>
      <c r="C42" t="s">
        <v>30</v>
      </c>
      <c r="D42" t="s">
        <v>138</v>
      </c>
      <c r="E42" s="53">
        <v>7.8341409734384397</v>
      </c>
      <c r="F42" s="53">
        <v>7.8341409734384397</v>
      </c>
      <c r="G42" s="53">
        <v>10.42795558880772</v>
      </c>
      <c r="H42" s="53">
        <v>6.6420753384979827</v>
      </c>
      <c r="I42" s="53">
        <v>8.3025946225753806</v>
      </c>
      <c r="J42" s="53">
        <v>8.7690054673997402</v>
      </c>
      <c r="K42" s="53">
        <v>7.9238444185925427</v>
      </c>
      <c r="L42" s="53">
        <v>9.2444856180973183</v>
      </c>
      <c r="M42" s="53">
        <v>9.2525939119409379</v>
      </c>
      <c r="N42" s="53">
        <v>7.0268055542412018</v>
      </c>
      <c r="O42" s="53">
        <v>8.2158047763076194</v>
      </c>
      <c r="P42" s="53">
        <v>8.19793992223968</v>
      </c>
      <c r="Q42" s="54">
        <v>26.096237535684597</v>
      </c>
      <c r="R42" s="42">
        <v>23.713675428473103</v>
      </c>
      <c r="S42" s="42">
        <f>+Q42+R42</f>
        <v>49.809912964157704</v>
      </c>
      <c r="T42" s="42">
        <v>26.420923948630801</v>
      </c>
      <c r="U42" s="42">
        <v>23.440550252788505</v>
      </c>
      <c r="V42" s="92">
        <f>+T42+U42</f>
        <v>49.861474201419306</v>
      </c>
      <c r="W42" s="42">
        <v>99.671387165577002</v>
      </c>
      <c r="Y42" s="53">
        <f>SUM(E42:N42)</f>
        <v>83.257642467029711</v>
      </c>
    </row>
    <row r="43" spans="2:25">
      <c r="C43" t="s">
        <v>48</v>
      </c>
      <c r="D43" t="s">
        <v>139</v>
      </c>
      <c r="E43" s="55">
        <v>7.0121341522255687E-2</v>
      </c>
      <c r="F43" s="55">
        <v>0.47420520202663236</v>
      </c>
      <c r="G43" s="55">
        <v>0.20828777600335535</v>
      </c>
      <c r="H43" s="55">
        <v>0.15981325326737522</v>
      </c>
      <c r="I43" s="55">
        <v>0.29540200292924929</v>
      </c>
      <c r="J43" s="55">
        <v>-9.5493528413446965E-2</v>
      </c>
      <c r="K43" s="55">
        <v>1.0427703894281128</v>
      </c>
      <c r="L43" s="55">
        <v>0.40767312566465147</v>
      </c>
      <c r="M43" s="55">
        <v>-0.14387300874239212</v>
      </c>
      <c r="N43" s="55">
        <v>0.68583436777741402</v>
      </c>
      <c r="O43" s="55">
        <v>0.4737117458598476</v>
      </c>
      <c r="P43" s="55">
        <v>3.1864632241383244E-2</v>
      </c>
      <c r="Q43" s="56">
        <v>0.22710221889293661</v>
      </c>
      <c r="R43" s="37">
        <v>8.6366852380482778E-2</v>
      </c>
      <c r="S43" s="37"/>
      <c r="T43" s="37">
        <v>0.24279844590863989</v>
      </c>
      <c r="U43" s="37">
        <v>0.32454723352809556</v>
      </c>
      <c r="V43" s="93"/>
      <c r="W43" s="37">
        <v>0.21498888780738654</v>
      </c>
      <c r="X43" s="57"/>
    </row>
    <row r="44" spans="2:25">
      <c r="C44" t="s">
        <v>49</v>
      </c>
      <c r="D44" t="s">
        <v>140</v>
      </c>
      <c r="E44" s="53">
        <v>2.415280059099004</v>
      </c>
      <c r="F44" s="53">
        <v>2.4319234281618503</v>
      </c>
      <c r="G44" s="53">
        <v>4.4575767281597871</v>
      </c>
      <c r="H44" s="53">
        <v>1.5085698135554568</v>
      </c>
      <c r="I44" s="53">
        <v>2.725697676501571</v>
      </c>
      <c r="J44" s="53">
        <v>2.9632418151412141</v>
      </c>
      <c r="K44" s="53">
        <v>2.4454361264633842</v>
      </c>
      <c r="L44" s="53">
        <v>3.3452288286315599</v>
      </c>
      <c r="M44" s="53">
        <v>3.2122416574388613</v>
      </c>
      <c r="N44" s="53">
        <v>2.0651623449911218</v>
      </c>
      <c r="O44" s="53">
        <v>2.971842360933159</v>
      </c>
      <c r="P44" s="53">
        <v>3.0094480416238438</v>
      </c>
      <c r="Q44" s="54">
        <v>9.3047802154206423</v>
      </c>
      <c r="R44" s="42">
        <v>7.1975093051982419</v>
      </c>
      <c r="S44" s="42"/>
      <c r="T44" s="42">
        <v>9.0029066125338044</v>
      </c>
      <c r="U44" s="42">
        <v>8.0464527475481251</v>
      </c>
      <c r="V44" s="92"/>
      <c r="W44" s="42">
        <v>33.55164888070081</v>
      </c>
      <c r="Y44" s="53">
        <f>SUM(E44:N44)</f>
        <v>27.57035847814381</v>
      </c>
    </row>
    <row r="45" spans="2:25">
      <c r="B45" t="s">
        <v>57</v>
      </c>
      <c r="C45" t="s">
        <v>30</v>
      </c>
      <c r="D45" t="s">
        <v>141</v>
      </c>
      <c r="E45" s="53">
        <v>0.53125503814524699</v>
      </c>
      <c r="F45" s="53">
        <v>0.48698375746647599</v>
      </c>
      <c r="G45" s="53">
        <v>0.48326058168062702</v>
      </c>
      <c r="H45" s="53">
        <v>0.45125435196715902</v>
      </c>
      <c r="I45" s="53">
        <v>0.46258940178633601</v>
      </c>
      <c r="J45" s="53">
        <v>0.73223031033513297</v>
      </c>
      <c r="K45" s="53">
        <v>0.29052596595809804</v>
      </c>
      <c r="L45" s="53">
        <v>0.5011385269352</v>
      </c>
      <c r="M45" s="53">
        <v>0.694170385581241</v>
      </c>
      <c r="N45" s="53">
        <v>0.50686066246510797</v>
      </c>
      <c r="O45" s="53">
        <v>0.49150125814798296</v>
      </c>
      <c r="P45" s="53">
        <v>0.39152936154098905</v>
      </c>
      <c r="Q45" s="54">
        <v>1.5014993772923499</v>
      </c>
      <c r="R45" s="42">
        <v>1.6460740640886282</v>
      </c>
      <c r="S45" s="42">
        <f>+Q45+R45</f>
        <v>3.1475734413809784</v>
      </c>
      <c r="T45" s="42">
        <v>1.485834878474539</v>
      </c>
      <c r="U45" s="42">
        <v>1.3898912821540799</v>
      </c>
      <c r="V45" s="92">
        <f>+T45+U45</f>
        <v>2.8757261606286191</v>
      </c>
      <c r="W45" s="42">
        <v>6.0232996020095957</v>
      </c>
      <c r="Y45" s="53">
        <f>SUM(E45:N45)</f>
        <v>5.1402689823206256</v>
      </c>
    </row>
    <row r="46" spans="2:25">
      <c r="C46" t="s">
        <v>48</v>
      </c>
      <c r="D46" t="s">
        <v>142</v>
      </c>
      <c r="E46" s="55">
        <v>5.3322274848174235E-2</v>
      </c>
      <c r="F46" s="55">
        <v>-1.5286614414790315E-3</v>
      </c>
      <c r="G46" s="55">
        <v>0.22902554784142112</v>
      </c>
      <c r="H46" s="55">
        <v>0.11737872299987184</v>
      </c>
      <c r="I46" s="55">
        <v>0.13665247667376246</v>
      </c>
      <c r="J46" s="55">
        <v>0.5747945090190083</v>
      </c>
      <c r="K46" s="55">
        <v>-0.26499864128282802</v>
      </c>
      <c r="L46" s="55">
        <v>0.12435842202648657</v>
      </c>
      <c r="M46" s="55">
        <v>0.45331025889581061</v>
      </c>
      <c r="N46" s="55">
        <v>0.29330431331694345</v>
      </c>
      <c r="O46" s="55">
        <v>0.14068746766023899</v>
      </c>
      <c r="P46" s="55">
        <v>-0.41356478758421827</v>
      </c>
      <c r="Q46" s="56">
        <v>8.3848062783153071E-2</v>
      </c>
      <c r="R46" s="37">
        <v>0.29030831417778352</v>
      </c>
      <c r="S46" s="37"/>
      <c r="T46" s="37">
        <v>0.12681324001504082</v>
      </c>
      <c r="U46" s="37">
        <v>-6.7421827472056967E-2</v>
      </c>
      <c r="V46" s="93"/>
      <c r="W46" s="37">
        <v>0.10110459441995208</v>
      </c>
    </row>
    <row r="47" spans="2:25">
      <c r="C47" t="s">
        <v>49</v>
      </c>
      <c r="D47" t="s">
        <v>143</v>
      </c>
      <c r="E47" s="53">
        <v>0.43328778826473602</v>
      </c>
      <c r="F47" s="53">
        <v>0.389445584013909</v>
      </c>
      <c r="G47" s="53">
        <v>0.38580099203893903</v>
      </c>
      <c r="H47" s="53">
        <v>0.34756101007715701</v>
      </c>
      <c r="I47" s="53">
        <v>0.35885293803635199</v>
      </c>
      <c r="J47" s="53">
        <v>0.62594873058816491</v>
      </c>
      <c r="K47" s="53">
        <v>0.18667710206915497</v>
      </c>
      <c r="L47" s="53">
        <v>0.39534145731968895</v>
      </c>
      <c r="M47" s="53">
        <v>0.58647727321490406</v>
      </c>
      <c r="N47" s="53">
        <v>0.40111993796553003</v>
      </c>
      <c r="O47" s="53">
        <v>0.38590939697880894</v>
      </c>
      <c r="P47" s="53">
        <v>0.28688303019150102</v>
      </c>
      <c r="Q47" s="54">
        <v>1.2085343643175841</v>
      </c>
      <c r="R47" s="42">
        <v>1.3323626787016738</v>
      </c>
      <c r="S47" s="42"/>
      <c r="T47" s="42">
        <v>1.168495832603748</v>
      </c>
      <c r="U47" s="42">
        <v>1.07391236513584</v>
      </c>
      <c r="V47" s="92"/>
      <c r="W47" s="42">
        <v>4.7833052407588461</v>
      </c>
      <c r="Y47" s="53">
        <f>SUM(E47:N47)</f>
        <v>4.1105128135885352</v>
      </c>
    </row>
    <row r="48" spans="2:25">
      <c r="B48" t="s">
        <v>18</v>
      </c>
      <c r="C48" t="s">
        <v>30</v>
      </c>
      <c r="D48" t="s">
        <v>144</v>
      </c>
      <c r="E48" s="53">
        <v>0.93319948096071204</v>
      </c>
      <c r="F48" s="53">
        <v>0.81155193080456101</v>
      </c>
      <c r="G48" s="53">
        <v>1.3379200469834491</v>
      </c>
      <c r="H48" s="53">
        <v>0.89351328122416196</v>
      </c>
      <c r="I48" s="53">
        <v>1.0467708534659901</v>
      </c>
      <c r="J48" s="53">
        <v>1.1976462767854199</v>
      </c>
      <c r="K48" s="53">
        <v>0.88603467608468101</v>
      </c>
      <c r="L48" s="53">
        <v>0.96071770393826106</v>
      </c>
      <c r="M48" s="53">
        <v>1.0747820406979991</v>
      </c>
      <c r="N48" s="53">
        <v>0.85819183823265699</v>
      </c>
      <c r="O48" s="53">
        <v>1.0505529219509582</v>
      </c>
      <c r="P48" s="53">
        <v>1.045521506717348</v>
      </c>
      <c r="Q48" s="54">
        <v>3.0826714587487221</v>
      </c>
      <c r="R48" s="42">
        <v>3.1379304114755717</v>
      </c>
      <c r="S48" s="42">
        <f>+Q48+R48</f>
        <v>6.2206018702242938</v>
      </c>
      <c r="T48" s="42">
        <v>2.921534420720941</v>
      </c>
      <c r="U48" s="42">
        <v>2.9542662669009632</v>
      </c>
      <c r="V48" s="92">
        <f>+T48+U48</f>
        <v>5.8758006876219042</v>
      </c>
      <c r="W48" s="42">
        <v>12.096402557846199</v>
      </c>
      <c r="Y48" s="53">
        <f>SUM(E48:N48)</f>
        <v>10.000328129177891</v>
      </c>
    </row>
    <row r="49" spans="2:25">
      <c r="C49" t="s">
        <v>48</v>
      </c>
      <c r="D49" t="s">
        <v>145</v>
      </c>
      <c r="E49" s="55">
        <v>-9.8668892012004877E-2</v>
      </c>
      <c r="F49" s="55">
        <v>3.637458123990301E-2</v>
      </c>
      <c r="G49" s="55">
        <v>0.27925645072480132</v>
      </c>
      <c r="H49" s="55">
        <v>0.13055285370944228</v>
      </c>
      <c r="I49" s="55">
        <v>0.22413273919483762</v>
      </c>
      <c r="J49" s="55">
        <v>5.9590551786489393E-2</v>
      </c>
      <c r="K49" s="55">
        <v>0.19310898195646398</v>
      </c>
      <c r="L49" s="55">
        <v>0.41323853263232779</v>
      </c>
      <c r="M49" s="55">
        <v>-0.22217399723651773</v>
      </c>
      <c r="N49" s="55">
        <v>0.47111136147357152</v>
      </c>
      <c r="O49" s="55">
        <v>0.30182920156022075</v>
      </c>
      <c r="P49" s="55">
        <v>-7.4731795900470363E-3</v>
      </c>
      <c r="Q49" s="56">
        <v>7.530338435731336E-2</v>
      </c>
      <c r="R49" s="37">
        <v>0.13052336825215996</v>
      </c>
      <c r="S49" s="37"/>
      <c r="T49" s="37">
        <v>4.0079524585702353E-2</v>
      </c>
      <c r="U49" s="37">
        <v>0.21033168351201434</v>
      </c>
      <c r="V49" s="93"/>
      <c r="W49" s="37">
        <v>0.11060087238533206</v>
      </c>
    </row>
    <row r="50" spans="2:25">
      <c r="C50" t="s">
        <v>49</v>
      </c>
      <c r="D50" t="s">
        <v>146</v>
      </c>
      <c r="E50" s="53">
        <v>0.34145252494676498</v>
      </c>
      <c r="F50" s="53">
        <v>0.27170072599035294</v>
      </c>
      <c r="G50" s="53">
        <v>0.60518004020851401</v>
      </c>
      <c r="H50" s="53">
        <v>0.317587016635829</v>
      </c>
      <c r="I50" s="53">
        <v>0.41827341521404598</v>
      </c>
      <c r="J50" s="53">
        <v>0.51937281860141904</v>
      </c>
      <c r="K50" s="53">
        <v>0.31468239510444596</v>
      </c>
      <c r="L50" s="53">
        <v>0.36211241722052101</v>
      </c>
      <c r="M50" s="53">
        <v>0.440345979853144</v>
      </c>
      <c r="N50" s="53">
        <v>0.29929966190159096</v>
      </c>
      <c r="O50" s="53">
        <v>0.41723616336148095</v>
      </c>
      <c r="P50" s="53">
        <v>0.41243401152439996</v>
      </c>
      <c r="Q50" s="54">
        <v>1.2183332911456319</v>
      </c>
      <c r="R50" s="42">
        <v>1.255233250451294</v>
      </c>
      <c r="S50" s="42"/>
      <c r="T50" s="42">
        <v>1.1171407921781111</v>
      </c>
      <c r="U50" s="42">
        <v>1.1289698367874719</v>
      </c>
      <c r="V50" s="92"/>
      <c r="W50" s="42">
        <v>4.7196771705625089</v>
      </c>
      <c r="Y50" s="53">
        <f>SUM(E50:N50)</f>
        <v>3.8900069956766279</v>
      </c>
    </row>
    <row r="51" spans="2:25">
      <c r="B51" t="s">
        <v>15</v>
      </c>
      <c r="C51" t="s">
        <v>30</v>
      </c>
      <c r="D51" t="s">
        <v>147</v>
      </c>
      <c r="E51" s="53">
        <v>0.9577863085449041</v>
      </c>
      <c r="F51" s="53">
        <v>1.010532826145172</v>
      </c>
      <c r="G51" s="53">
        <v>1.016728652633714</v>
      </c>
      <c r="H51" s="53">
        <v>1.0166611684862639</v>
      </c>
      <c r="I51" s="53">
        <v>0.87115204693703197</v>
      </c>
      <c r="J51" s="53">
        <v>0.87369467487142305</v>
      </c>
      <c r="K51" s="53">
        <v>0.58272789051282703</v>
      </c>
      <c r="L51" s="53">
        <v>0.94024101612488709</v>
      </c>
      <c r="M51" s="53">
        <v>1.0643375810925029</v>
      </c>
      <c r="N51" s="53">
        <v>1.086041181921952</v>
      </c>
      <c r="O51" s="53">
        <v>1.0561453903926898</v>
      </c>
      <c r="P51" s="53">
        <v>1.0197052291013231</v>
      </c>
      <c r="Q51" s="54">
        <v>2.9850477873237899</v>
      </c>
      <c r="R51" s="42">
        <v>2.7615078902947188</v>
      </c>
      <c r="S51" s="42">
        <f>+Q51+R51</f>
        <v>5.7465556776185087</v>
      </c>
      <c r="T51" s="42">
        <v>2.5873064877302165</v>
      </c>
      <c r="U51" s="42">
        <v>3.1618918014159654</v>
      </c>
      <c r="V51" s="92">
        <f>+T51+U51</f>
        <v>5.7491982891461824</v>
      </c>
      <c r="W51" s="42">
        <v>11.495753966764692</v>
      </c>
      <c r="Y51" s="53">
        <f>SUM(E51:N51)</f>
        <v>9.4199033472706795</v>
      </c>
    </row>
    <row r="52" spans="2:25">
      <c r="C52" t="s">
        <v>48</v>
      </c>
      <c r="D52" t="s">
        <v>148</v>
      </c>
      <c r="E52" s="55">
        <v>9.661815619765575E-2</v>
      </c>
      <c r="F52" s="55">
        <v>0.12728162593907366</v>
      </c>
      <c r="G52" s="55">
        <v>0.13368037593710355</v>
      </c>
      <c r="H52" s="55">
        <v>9.4450926801765506E-2</v>
      </c>
      <c r="I52" s="55">
        <v>-1.5009905867609308E-2</v>
      </c>
      <c r="J52" s="55">
        <v>9.6807329583054769E-2</v>
      </c>
      <c r="K52" s="55">
        <v>8.28050617704153E-2</v>
      </c>
      <c r="L52" s="55">
        <v>0.22359768390572865</v>
      </c>
      <c r="M52" s="55">
        <v>0.12735101701340237</v>
      </c>
      <c r="N52" s="55">
        <v>-1.5937207484930591E-2</v>
      </c>
      <c r="O52" s="55">
        <v>7.6056458129107773E-2</v>
      </c>
      <c r="P52" s="55">
        <v>0.28863647862609321</v>
      </c>
      <c r="Q52" s="56">
        <v>0.11923770624830354</v>
      </c>
      <c r="R52" s="37">
        <v>5.8076973363862999E-2</v>
      </c>
      <c r="S52" s="37"/>
      <c r="T52" s="37">
        <v>0.14924354001278575</v>
      </c>
      <c r="U52" s="37">
        <v>9.8657738627690048E-2</v>
      </c>
      <c r="V52" s="93"/>
      <c r="W52" s="37">
        <v>0.10493666717833204</v>
      </c>
    </row>
    <row r="53" spans="2:25">
      <c r="C53" t="s">
        <v>49</v>
      </c>
      <c r="D53" t="s">
        <v>149</v>
      </c>
      <c r="E53" s="53">
        <v>0.239991492838487</v>
      </c>
      <c r="F53" s="53">
        <v>0.27039965341063504</v>
      </c>
      <c r="G53" s="53">
        <v>0.25924294635868594</v>
      </c>
      <c r="H53" s="53">
        <v>0.27326636092712003</v>
      </c>
      <c r="I53" s="53">
        <v>0.19007946898172004</v>
      </c>
      <c r="J53" s="53">
        <v>0.19787010738753399</v>
      </c>
      <c r="K53" s="53">
        <v>4.0453534189230998E-2</v>
      </c>
      <c r="L53" s="53">
        <v>0.22102666267729101</v>
      </c>
      <c r="M53" s="53">
        <v>0.29323760316095598</v>
      </c>
      <c r="N53" s="53">
        <v>0.298162418195072</v>
      </c>
      <c r="O53" s="53">
        <v>0.28397413087837398</v>
      </c>
      <c r="P53" s="53">
        <v>0.26954736588164796</v>
      </c>
      <c r="Q53" s="54">
        <v>0.76963409260780802</v>
      </c>
      <c r="R53" s="42">
        <v>0.66121593729637407</v>
      </c>
      <c r="S53" s="42"/>
      <c r="T53" s="42">
        <v>0.55471780002747806</v>
      </c>
      <c r="U53" s="42">
        <v>0.85168391495509399</v>
      </c>
      <c r="V53" s="92"/>
      <c r="W53" s="42">
        <v>2.8372517448867538</v>
      </c>
      <c r="Y53" s="53">
        <f>SUM(E53:N53)</f>
        <v>2.2837302481267319</v>
      </c>
    </row>
    <row r="54" spans="2:25">
      <c r="B54" t="s">
        <v>58</v>
      </c>
      <c r="C54" t="s">
        <v>30</v>
      </c>
      <c r="D54" t="s">
        <v>150</v>
      </c>
      <c r="E54" s="53">
        <v>0.59629978522273808</v>
      </c>
      <c r="F54" s="53">
        <v>0.59569926270477602</v>
      </c>
      <c r="G54" s="53">
        <v>0.5880040644366239</v>
      </c>
      <c r="H54" s="53">
        <v>0.60509821372281203</v>
      </c>
      <c r="I54" s="53">
        <v>0.59476686630978004</v>
      </c>
      <c r="J54" s="53">
        <v>0.55551299194552706</v>
      </c>
      <c r="K54" s="53">
        <v>0.36784368466245304</v>
      </c>
      <c r="L54" s="53">
        <v>0.50325021114459501</v>
      </c>
      <c r="M54" s="53">
        <v>0.55247761709735299</v>
      </c>
      <c r="N54" s="53">
        <v>0.55126501932684213</v>
      </c>
      <c r="O54" s="53">
        <v>0.62556905278018393</v>
      </c>
      <c r="P54" s="53">
        <v>0.49636029532611703</v>
      </c>
      <c r="Q54" s="54">
        <v>1.780003112364138</v>
      </c>
      <c r="R54" s="42">
        <v>1.7553780719781193</v>
      </c>
      <c r="S54" s="42">
        <f>+Q54+R54</f>
        <v>3.5353811843422571</v>
      </c>
      <c r="T54" s="42">
        <v>1.4235715129044011</v>
      </c>
      <c r="U54" s="42">
        <v>1.6731943674331431</v>
      </c>
      <c r="V54" s="92">
        <f>+T54+U54</f>
        <v>3.0967658803375442</v>
      </c>
      <c r="W54" s="42">
        <v>6.6321470646798018</v>
      </c>
      <c r="Y54" s="53">
        <f>SUM(E54:N54)</f>
        <v>5.5102177165735009</v>
      </c>
    </row>
    <row r="55" spans="2:25">
      <c r="C55" t="s">
        <v>48</v>
      </c>
      <c r="D55" t="s">
        <v>151</v>
      </c>
      <c r="E55" s="55">
        <v>-7.3655948750716793E-2</v>
      </c>
      <c r="F55" s="55">
        <v>0.18633939017544382</v>
      </c>
      <c r="G55" s="55">
        <v>0.16720164968157114</v>
      </c>
      <c r="H55" s="55">
        <v>6.4845823485179657E-2</v>
      </c>
      <c r="I55" s="55">
        <v>3.372882202273518E-3</v>
      </c>
      <c r="J55" s="55">
        <v>0.11799351155716023</v>
      </c>
      <c r="K55" s="55">
        <v>2.9421139815135517E-2</v>
      </c>
      <c r="L55" s="55">
        <v>0.13633952868841609</v>
      </c>
      <c r="M55" s="55">
        <v>0.12635480832497603</v>
      </c>
      <c r="N55" s="55">
        <v>-1.6220312285546226E-2</v>
      </c>
      <c r="O55" s="55">
        <v>0.16787001729267156</v>
      </c>
      <c r="P55" s="55">
        <v>4.1444349626113701E-2</v>
      </c>
      <c r="Q55" s="56">
        <v>7.6472393885816115E-2</v>
      </c>
      <c r="R55" s="37">
        <v>5.8940030353089139E-2</v>
      </c>
      <c r="S55" s="37"/>
      <c r="T55" s="37">
        <v>0.10309520820571047</v>
      </c>
      <c r="U55" s="37">
        <v>6.3506949448091446E-2</v>
      </c>
      <c r="V55" s="93"/>
      <c r="W55" s="37">
        <v>7.4055760197839521E-2</v>
      </c>
    </row>
    <row r="56" spans="2:25">
      <c r="C56" t="s">
        <v>49</v>
      </c>
      <c r="D56" t="s">
        <v>152</v>
      </c>
      <c r="E56" s="53">
        <v>0.133157888117066</v>
      </c>
      <c r="F56" s="53">
        <v>0.13033035552446198</v>
      </c>
      <c r="G56" s="53">
        <v>0.12949012303767299</v>
      </c>
      <c r="H56" s="53">
        <v>0.13146189760607299</v>
      </c>
      <c r="I56" s="53">
        <v>0.13032182622267602</v>
      </c>
      <c r="J56" s="53">
        <v>8.1234542707412996E-2</v>
      </c>
      <c r="K56" s="53">
        <v>1.8624567355398001E-2</v>
      </c>
      <c r="L56" s="53">
        <v>0.113493717119707</v>
      </c>
      <c r="M56" s="53">
        <v>0.10696921152620101</v>
      </c>
      <c r="N56" s="53">
        <v>0.11216777839603299</v>
      </c>
      <c r="O56" s="53">
        <v>0.145249590779195</v>
      </c>
      <c r="P56" s="53">
        <v>7.1424952765037006E-2</v>
      </c>
      <c r="Q56" s="54">
        <v>0.39297836667920105</v>
      </c>
      <c r="R56" s="42">
        <v>0.34301826653616196</v>
      </c>
      <c r="S56" s="42"/>
      <c r="T56" s="42">
        <v>0.23908749600130599</v>
      </c>
      <c r="U56" s="42">
        <v>0.32884232194026497</v>
      </c>
      <c r="V56" s="92"/>
      <c r="W56" s="42">
        <v>1.303926451156934</v>
      </c>
      <c r="Y56" s="53">
        <f>SUM(E56:N56)</f>
        <v>1.0872519076127021</v>
      </c>
    </row>
    <row r="57" spans="2:25">
      <c r="B57" t="s">
        <v>59</v>
      </c>
      <c r="C57" t="s">
        <v>30</v>
      </c>
      <c r="D57" t="s">
        <v>153</v>
      </c>
      <c r="E57" s="53">
        <v>0.82554318180000008</v>
      </c>
      <c r="F57" s="53">
        <v>0.68504836590000007</v>
      </c>
      <c r="G57" s="53">
        <v>0.79159934384999997</v>
      </c>
      <c r="H57" s="53">
        <v>0.78488318339999996</v>
      </c>
      <c r="I57" s="53">
        <v>0.77609887882132089</v>
      </c>
      <c r="J57" s="53">
        <v>0.78252345135000001</v>
      </c>
      <c r="K57" s="53">
        <v>0.61135211880000007</v>
      </c>
      <c r="L57" s="53">
        <v>0.67633550910000007</v>
      </c>
      <c r="M57" s="53">
        <v>0.85022960939999992</v>
      </c>
      <c r="N57" s="53">
        <v>0.89052657209999997</v>
      </c>
      <c r="O57" s="53">
        <v>0.81791943209999995</v>
      </c>
      <c r="P57" s="53">
        <v>0.72269400862867894</v>
      </c>
      <c r="Q57" s="54">
        <v>2.30219089155</v>
      </c>
      <c r="R57" s="42">
        <v>2.343505513571321</v>
      </c>
      <c r="S57" s="42">
        <f>+Q57+R57</f>
        <v>4.6456964051213205</v>
      </c>
      <c r="T57" s="42">
        <v>2.1379172372999999</v>
      </c>
      <c r="U57" s="42">
        <v>2.4311400128286791</v>
      </c>
      <c r="V57" s="92">
        <f>+T57+U57</f>
        <v>4.5690572501286795</v>
      </c>
      <c r="W57" s="42">
        <v>9.21475365525</v>
      </c>
      <c r="Y57" s="53">
        <f>SUM(E57:N57)</f>
        <v>7.674140214521322</v>
      </c>
    </row>
    <row r="58" spans="2:25">
      <c r="C58" t="s">
        <v>48</v>
      </c>
      <c r="D58" t="s">
        <v>154</v>
      </c>
      <c r="E58" s="55">
        <v>3.6218829115474832E-2</v>
      </c>
      <c r="F58" s="55">
        <v>5.1620587712070523E-2</v>
      </c>
      <c r="G58" s="55">
        <v>5.7545696478945564E-2</v>
      </c>
      <c r="H58" s="55">
        <v>0.15436329333886892</v>
      </c>
      <c r="I58" s="55">
        <v>8.3764917266491004E-2</v>
      </c>
      <c r="J58" s="55">
        <v>0.1007285379386315</v>
      </c>
      <c r="K58" s="55">
        <v>8.1330836871175594E-2</v>
      </c>
      <c r="L58" s="55">
        <v>9.7212018423907046E-2</v>
      </c>
      <c r="M58" s="55">
        <v>8.1876106618436154E-2</v>
      </c>
      <c r="N58" s="55">
        <v>9.7711226076656124E-2</v>
      </c>
      <c r="O58" s="55">
        <v>4.6995945154968605E-2</v>
      </c>
      <c r="P58" s="55">
        <v>8.86296801536091E-2</v>
      </c>
      <c r="Q58" s="56">
        <v>4.7842696978623096E-2</v>
      </c>
      <c r="R58" s="37">
        <v>0.11239889705326547</v>
      </c>
      <c r="S58" s="37"/>
      <c r="T58" s="37">
        <v>8.6482299633804979E-2</v>
      </c>
      <c r="U58" s="37">
        <v>7.7615862455753915E-2</v>
      </c>
      <c r="V58" s="93"/>
      <c r="W58" s="37">
        <v>8.0493550087074567E-2</v>
      </c>
    </row>
    <row r="59" spans="2:25">
      <c r="C59" t="s">
        <v>49</v>
      </c>
      <c r="D59" t="s">
        <v>155</v>
      </c>
      <c r="E59" s="53">
        <v>0.121660185422674</v>
      </c>
      <c r="F59" s="53">
        <v>5.5879538844982E-2</v>
      </c>
      <c r="G59" s="53">
        <v>0.109935203155967</v>
      </c>
      <c r="H59" s="53">
        <v>0.10694853091401899</v>
      </c>
      <c r="I59" s="53">
        <v>8.5434698520239008E-2</v>
      </c>
      <c r="J59" s="53">
        <v>9.2346626598560994E-2</v>
      </c>
      <c r="K59" s="53">
        <v>1.8410405181742001E-2</v>
      </c>
      <c r="L59" s="53">
        <v>4.8693339266291998E-2</v>
      </c>
      <c r="M59" s="53">
        <v>0.136099898516016</v>
      </c>
      <c r="N59" s="53">
        <v>0.154526469446405</v>
      </c>
      <c r="O59" s="53">
        <v>0.117011812585275</v>
      </c>
      <c r="P59" s="53">
        <v>7.5502068508991993E-2</v>
      </c>
      <c r="Q59" s="54">
        <v>0.28747492742362302</v>
      </c>
      <c r="R59" s="42">
        <v>0.28472985603281897</v>
      </c>
      <c r="S59" s="42"/>
      <c r="T59" s="42">
        <v>0.20320364296405</v>
      </c>
      <c r="U59" s="42">
        <v>0.347040350540672</v>
      </c>
      <c r="V59" s="92"/>
      <c r="W59" s="42">
        <v>1.122448776961164</v>
      </c>
      <c r="Y59" s="53">
        <f>SUM(E59:N59)</f>
        <v>0.92993489586689704</v>
      </c>
    </row>
    <row r="60" spans="2:25">
      <c r="B60" t="s">
        <v>60</v>
      </c>
      <c r="C60" t="s">
        <v>30</v>
      </c>
      <c r="D60" t="s">
        <v>156</v>
      </c>
      <c r="E60" s="53">
        <v>0.72665189135636987</v>
      </c>
      <c r="F60" s="53">
        <v>0.54344513378938997</v>
      </c>
      <c r="G60" s="53">
        <v>0.71802958323299004</v>
      </c>
      <c r="H60" s="53">
        <v>0.57631645148895994</v>
      </c>
      <c r="I60" s="53">
        <v>0.44603243363134498</v>
      </c>
      <c r="J60" s="53">
        <v>0.73877948663735993</v>
      </c>
      <c r="K60" s="53">
        <v>0.48387830551647998</v>
      </c>
      <c r="L60" s="53">
        <v>0.43759708856499996</v>
      </c>
      <c r="M60" s="53">
        <v>0.66411234302581001</v>
      </c>
      <c r="N60" s="53">
        <v>0.63931990786111015</v>
      </c>
      <c r="O60" s="53">
        <v>0.57305238983083007</v>
      </c>
      <c r="P60" s="53">
        <v>0.51078533603634602</v>
      </c>
      <c r="Q60" s="54">
        <v>1.9881266083787499</v>
      </c>
      <c r="R60" s="42">
        <v>1.7611283717576649</v>
      </c>
      <c r="S60" s="42">
        <f>+Q60+R60</f>
        <v>3.7492549801364148</v>
      </c>
      <c r="T60" s="42">
        <v>1.58558773710729</v>
      </c>
      <c r="U60" s="42">
        <v>1.7231576337282863</v>
      </c>
      <c r="V60" s="92">
        <f>+T60+U60</f>
        <v>3.3087453708355765</v>
      </c>
      <c r="W60" s="42">
        <v>7.0580003509719917</v>
      </c>
      <c r="Y60" s="53">
        <f>SUM(E60:N60)</f>
        <v>5.9741626251048148</v>
      </c>
    </row>
    <row r="61" spans="2:25">
      <c r="C61" t="s">
        <v>48</v>
      </c>
      <c r="D61" t="s">
        <v>157</v>
      </c>
      <c r="E61" s="55">
        <v>-1.6745444436206583E-2</v>
      </c>
      <c r="F61" s="55">
        <v>-1.9181031672295269E-2</v>
      </c>
      <c r="G61" s="55">
        <v>-1.781858010328187E-2</v>
      </c>
      <c r="H61" s="55">
        <v>-3.2939466172872356E-2</v>
      </c>
      <c r="I61" s="55">
        <v>-0.22534333221422162</v>
      </c>
      <c r="J61" s="55">
        <v>-1.5457300976696691E-2</v>
      </c>
      <c r="K61" s="55">
        <v>-1.9757681562394738E-2</v>
      </c>
      <c r="L61" s="55">
        <v>-2.404970921944305E-2</v>
      </c>
      <c r="M61" s="55">
        <v>-1.9049984695813933E-2</v>
      </c>
      <c r="N61" s="55">
        <v>-0.10403502204665253</v>
      </c>
      <c r="O61" s="55">
        <v>-0.22971706349388724</v>
      </c>
      <c r="P61" s="55">
        <v>-0.19363002022165371</v>
      </c>
      <c r="Q61" s="56">
        <v>-1.7784965578496251E-2</v>
      </c>
      <c r="R61" s="37">
        <v>-8.4277999940357035E-2</v>
      </c>
      <c r="S61" s="37"/>
      <c r="T61" s="37">
        <v>-2.063461259589381E-2</v>
      </c>
      <c r="U61" s="37">
        <v>-0.17502811548672831</v>
      </c>
      <c r="V61" s="93"/>
      <c r="W61" s="37">
        <v>-7.7082977404081654E-2</v>
      </c>
    </row>
    <row r="62" spans="2:25">
      <c r="C62" t="s">
        <v>49</v>
      </c>
      <c r="D62" t="s">
        <v>158</v>
      </c>
      <c r="E62" s="53">
        <v>9.7440900573349018E-2</v>
      </c>
      <c r="F62" s="53">
        <v>1.5480326403161999E-2</v>
      </c>
      <c r="G62" s="53">
        <v>9.5435248846188009E-2</v>
      </c>
      <c r="H62" s="53">
        <v>2.6661514373455E-2</v>
      </c>
      <c r="I62" s="53">
        <v>-2.2444183177537002E-2</v>
      </c>
      <c r="J62" s="53">
        <v>9.6365586642080003E-2</v>
      </c>
      <c r="K62" s="53">
        <v>5.2642633806299997E-3</v>
      </c>
      <c r="L62" s="53">
        <v>-2.4570909100710001E-2</v>
      </c>
      <c r="M62" s="53">
        <v>6.9544928637203005E-2</v>
      </c>
      <c r="N62" s="53">
        <v>5.6675091984226003E-2</v>
      </c>
      <c r="O62" s="53">
        <v>2.8463928799227E-2</v>
      </c>
      <c r="P62" s="53">
        <v>2.8226955483870004E-3</v>
      </c>
      <c r="Q62" s="54">
        <v>0.20835647582269901</v>
      </c>
      <c r="R62" s="42">
        <v>0.100582917837998</v>
      </c>
      <c r="S62" s="42"/>
      <c r="T62" s="42">
        <v>5.0238282917123005E-2</v>
      </c>
      <c r="U62" s="42">
        <v>8.7961716331839995E-2</v>
      </c>
      <c r="V62" s="92"/>
      <c r="W62" s="42">
        <v>0.44713939290965993</v>
      </c>
      <c r="Y62" s="53">
        <f>SUM(E62:N62)</f>
        <v>0.41585276856204606</v>
      </c>
    </row>
    <row r="63" spans="2:25">
      <c r="B63" t="s">
        <v>21</v>
      </c>
      <c r="C63" t="s">
        <v>30</v>
      </c>
      <c r="D63" t="s">
        <v>159</v>
      </c>
      <c r="E63" s="53">
        <v>1.0206521</v>
      </c>
      <c r="F63" s="53">
        <v>1.01875699</v>
      </c>
      <c r="G63" s="53">
        <v>1.2354763550000001</v>
      </c>
      <c r="H63" s="53">
        <v>1.0206521</v>
      </c>
      <c r="I63" s="53">
        <v>0.96517912788581095</v>
      </c>
      <c r="J63" s="53">
        <v>0.92454294999999986</v>
      </c>
      <c r="K63" s="53">
        <v>0.94633671499999994</v>
      </c>
      <c r="L63" s="53">
        <v>0.85573692049999994</v>
      </c>
      <c r="M63" s="53">
        <v>0.92641098700000002</v>
      </c>
      <c r="N63" s="53">
        <v>1.16657557</v>
      </c>
      <c r="O63" s="53">
        <v>1.0840029199999999</v>
      </c>
      <c r="P63" s="53">
        <v>1.1660751146141901</v>
      </c>
      <c r="Q63" s="54">
        <v>3.2748854449999998</v>
      </c>
      <c r="R63" s="42">
        <v>2.910374177885811</v>
      </c>
      <c r="S63" s="42">
        <f>+Q63+R63</f>
        <v>6.1852596228858108</v>
      </c>
      <c r="T63" s="42">
        <v>2.7284846224999999</v>
      </c>
      <c r="U63" s="42">
        <v>3.41665360461419</v>
      </c>
      <c r="V63" s="92">
        <f>+T63+U63</f>
        <v>6.1451382271141899</v>
      </c>
      <c r="W63" s="42">
        <v>12.330397850000001</v>
      </c>
      <c r="Y63" s="53">
        <f>SUM(E63:N63)</f>
        <v>10.080319815385813</v>
      </c>
    </row>
    <row r="64" spans="2:25">
      <c r="C64" t="s">
        <v>48</v>
      </c>
      <c r="D64" t="s">
        <v>160</v>
      </c>
      <c r="E64" s="55">
        <v>4.5675333064217213E-2</v>
      </c>
      <c r="F64" s="55">
        <v>5.7780388635111216E-2</v>
      </c>
      <c r="G64" s="55">
        <v>2.7095655761167244E-2</v>
      </c>
      <c r="H64" s="55">
        <v>7.9556776118127837E-2</v>
      </c>
      <c r="I64" s="55">
        <v>9.399181258300951E-2</v>
      </c>
      <c r="J64" s="55">
        <v>0.10917853503754502</v>
      </c>
      <c r="K64" s="55">
        <v>6.8291338264809029E-2</v>
      </c>
      <c r="L64" s="55">
        <v>2.3058307253970269E-2</v>
      </c>
      <c r="M64" s="55">
        <v>-2.9573339023065449E-5</v>
      </c>
      <c r="N64" s="55">
        <v>0.20769053067097271</v>
      </c>
      <c r="O64" s="55">
        <v>0.12041547643812084</v>
      </c>
      <c r="P64" s="55">
        <v>0.20059535774769927</v>
      </c>
      <c r="Q64" s="56">
        <v>4.2440024160073996E-2</v>
      </c>
      <c r="R64" s="37">
        <v>9.3597448564190958E-2</v>
      </c>
      <c r="S64" s="37"/>
      <c r="T64" s="37">
        <v>2.991524602700386E-2</v>
      </c>
      <c r="U64" s="37">
        <v>0.1764917579877994</v>
      </c>
      <c r="V64" s="93"/>
      <c r="W64" s="37">
        <v>8.6571643960431127E-2</v>
      </c>
    </row>
    <row r="65" spans="2:25">
      <c r="C65" t="s">
        <v>49</v>
      </c>
      <c r="D65" t="s">
        <v>161</v>
      </c>
      <c r="E65" s="53">
        <v>0.251317241867339</v>
      </c>
      <c r="F65" s="53">
        <v>0.24393826908463997</v>
      </c>
      <c r="G65" s="53">
        <v>0.38646754958646701</v>
      </c>
      <c r="H65" s="53">
        <v>0.23842782919327002</v>
      </c>
      <c r="I65" s="53">
        <v>0.22434575657028599</v>
      </c>
      <c r="J65" s="53">
        <v>0.20342548017076201</v>
      </c>
      <c r="K65" s="53">
        <v>0.21678300058781502</v>
      </c>
      <c r="L65" s="53">
        <v>0.168195073899335</v>
      </c>
      <c r="M65" s="53">
        <v>0.202658469738111</v>
      </c>
      <c r="N65" s="53">
        <v>0.350217500478187</v>
      </c>
      <c r="O65" s="53">
        <v>0.28723311038309601</v>
      </c>
      <c r="P65" s="53">
        <v>0.330998553634691</v>
      </c>
      <c r="Q65" s="54">
        <v>0.88172306053844596</v>
      </c>
      <c r="R65" s="42">
        <v>0.66619906593431799</v>
      </c>
      <c r="S65" s="42"/>
      <c r="T65" s="42">
        <v>0.58763654422526101</v>
      </c>
      <c r="U65" s="42">
        <v>0.96844916449597396</v>
      </c>
      <c r="V65" s="92"/>
      <c r="W65" s="42">
        <v>3.1040078351939986</v>
      </c>
      <c r="Y65" s="53">
        <f>SUM(E65:N65)</f>
        <v>2.4857761711762123</v>
      </c>
    </row>
    <row r="66" spans="2:25">
      <c r="B66" t="s">
        <v>14</v>
      </c>
      <c r="C66" t="s">
        <v>30</v>
      </c>
      <c r="D66" t="s">
        <v>162</v>
      </c>
      <c r="E66" s="53">
        <v>1.5057501935072701</v>
      </c>
      <c r="F66" s="53">
        <v>1.5170935606659559</v>
      </c>
      <c r="G66" s="53">
        <v>1.556719159800519</v>
      </c>
      <c r="H66" s="53">
        <v>1.5053660911825071</v>
      </c>
      <c r="I66" s="53">
        <v>1.534323200360272</v>
      </c>
      <c r="J66" s="53">
        <v>1.5719969452306219</v>
      </c>
      <c r="K66" s="53">
        <v>1.4997590655679749</v>
      </c>
      <c r="L66" s="53">
        <v>1.4497942316419701</v>
      </c>
      <c r="M66" s="53">
        <v>1.5275726840385089</v>
      </c>
      <c r="N66" s="53">
        <v>1.505707605188755</v>
      </c>
      <c r="O66" s="53">
        <v>1.505707605188755</v>
      </c>
      <c r="P66" s="53">
        <v>1.4898867363508459</v>
      </c>
      <c r="Q66" s="54">
        <v>4.5795629139737448</v>
      </c>
      <c r="R66" s="42">
        <v>4.6116862367734015</v>
      </c>
      <c r="S66" s="42">
        <f>+Q66+R66</f>
        <v>9.1912491507471472</v>
      </c>
      <c r="T66" s="42">
        <v>4.4771259812484541</v>
      </c>
      <c r="U66" s="42">
        <v>4.5013019467283559</v>
      </c>
      <c r="V66" s="92">
        <f>+T66+U66</f>
        <v>8.97842792797681</v>
      </c>
      <c r="W66" s="42">
        <v>18.169677078723954</v>
      </c>
      <c r="Y66" s="53">
        <f>SUM(E66:N66)</f>
        <v>15.174082737184355</v>
      </c>
    </row>
    <row r="67" spans="2:25">
      <c r="C67" t="s">
        <v>48</v>
      </c>
      <c r="D67" t="s">
        <v>163</v>
      </c>
      <c r="E67" s="55">
        <v>9.8944839486364525E-2</v>
      </c>
      <c r="F67" s="55">
        <v>0.19191254878090042</v>
      </c>
      <c r="G67" s="55">
        <v>0.10130284597078745</v>
      </c>
      <c r="H67" s="55">
        <v>0.17812700406480897</v>
      </c>
      <c r="I67" s="55">
        <v>8.9714290770164434E-2</v>
      </c>
      <c r="J67" s="55">
        <v>0.12770814048961354</v>
      </c>
      <c r="K67" s="55">
        <v>5.5919754085045972E-2</v>
      </c>
      <c r="L67" s="55">
        <v>0.23448209785356244</v>
      </c>
      <c r="M67" s="55">
        <v>6.6871189302884909E-2</v>
      </c>
      <c r="N67" s="55">
        <v>1.2682120683312141E-2</v>
      </c>
      <c r="O67" s="55">
        <v>2.611206769140146E-2</v>
      </c>
      <c r="P67" s="55">
        <v>9.2737543080005369E-3</v>
      </c>
      <c r="Q67" s="56">
        <v>0.12899544104067057</v>
      </c>
      <c r="R67" s="37">
        <v>0.13078457172040792</v>
      </c>
      <c r="S67" s="37"/>
      <c r="T67" s="37">
        <v>0.1114980920980737</v>
      </c>
      <c r="U67" s="37">
        <v>1.5944320730552977E-2</v>
      </c>
      <c r="V67" s="93"/>
      <c r="W67" s="37">
        <v>9.4069284719507373E-2</v>
      </c>
    </row>
    <row r="68" spans="2:25">
      <c r="C68" t="s">
        <v>49</v>
      </c>
      <c r="D68" t="s">
        <v>164</v>
      </c>
      <c r="E68" s="53">
        <v>0.30284862390268502</v>
      </c>
      <c r="F68" s="53">
        <v>0.30858847861185296</v>
      </c>
      <c r="G68" s="53">
        <v>0.33596250974686398</v>
      </c>
      <c r="H68" s="53">
        <v>0.30543439083276797</v>
      </c>
      <c r="I68" s="53">
        <v>0.32354587797386197</v>
      </c>
      <c r="J68" s="53">
        <v>0.34679205695401299</v>
      </c>
      <c r="K68" s="53">
        <v>0.31040805320278703</v>
      </c>
      <c r="L68" s="53">
        <v>0.27252473496588697</v>
      </c>
      <c r="M68" s="53">
        <v>0.32113966281883399</v>
      </c>
      <c r="N68" s="53">
        <v>0.31151124750546805</v>
      </c>
      <c r="O68" s="53">
        <v>0.313154022231795</v>
      </c>
      <c r="P68" s="53">
        <v>0.28812592695922001</v>
      </c>
      <c r="Q68" s="54">
        <v>0.9473996122614019</v>
      </c>
      <c r="R68" s="42">
        <v>0.97577232576064299</v>
      </c>
      <c r="S68" s="42"/>
      <c r="T68" s="42">
        <v>0.9040724509875081</v>
      </c>
      <c r="U68" s="42">
        <v>0.91279119669648312</v>
      </c>
      <c r="V68" s="92"/>
      <c r="W68" s="42">
        <v>3.7400355857060359</v>
      </c>
      <c r="Y68" s="53">
        <f>SUM(E68:N68)</f>
        <v>3.1387556365150209</v>
      </c>
    </row>
    <row r="69" spans="2:25">
      <c r="B69" t="s">
        <v>61</v>
      </c>
      <c r="C69" t="s">
        <v>30</v>
      </c>
      <c r="D69" t="s">
        <v>165</v>
      </c>
      <c r="E69" s="53">
        <v>0.32009649825370295</v>
      </c>
      <c r="F69" s="53">
        <v>0.33139402172147997</v>
      </c>
      <c r="G69" s="53">
        <v>0.34645738634518397</v>
      </c>
      <c r="H69" s="53">
        <v>0.33139402172147997</v>
      </c>
      <c r="I69" s="53">
        <v>0.338925704033332</v>
      </c>
      <c r="J69" s="53">
        <v>0.338925704033332</v>
      </c>
      <c r="K69" s="53">
        <v>0.323862339409629</v>
      </c>
      <c r="L69" s="53">
        <v>0.222184628199629</v>
      </c>
      <c r="M69" s="53">
        <v>0.27114056322666696</v>
      </c>
      <c r="N69" s="53">
        <v>0.323862339409629</v>
      </c>
      <c r="O69" s="53">
        <v>0.32762818056555404</v>
      </c>
      <c r="P69" s="53">
        <v>0.28996976900629501</v>
      </c>
      <c r="Q69" s="54">
        <v>0.9979479063203669</v>
      </c>
      <c r="R69" s="42">
        <v>1.0092454297881441</v>
      </c>
      <c r="S69" s="42">
        <f>+Q69+R69</f>
        <v>2.0071933361085108</v>
      </c>
      <c r="T69" s="42">
        <v>0.81718753083592488</v>
      </c>
      <c r="U69" s="42">
        <v>0.94146028898147804</v>
      </c>
      <c r="V69" s="92">
        <f>+T69+U69</f>
        <v>1.7586478198174029</v>
      </c>
      <c r="W69" s="42">
        <v>3.765841155925914</v>
      </c>
      <c r="Y69" s="53">
        <f>SUM(E69:N69)</f>
        <v>3.1482432063540648</v>
      </c>
    </row>
    <row r="70" spans="2:25">
      <c r="C70" t="s">
        <v>48</v>
      </c>
      <c r="D70" t="s">
        <v>166</v>
      </c>
      <c r="E70" s="55">
        <v>-0.11965164152563475</v>
      </c>
      <c r="F70" s="55">
        <v>-8.3507977211439904E-2</v>
      </c>
      <c r="G70" s="55">
        <v>0.21888448358635332</v>
      </c>
      <c r="H70" s="55">
        <v>-0.19467854085362057</v>
      </c>
      <c r="I70" s="55">
        <v>9.0204940491450031E-2</v>
      </c>
      <c r="J70" s="55">
        <v>0.13882180225877949</v>
      </c>
      <c r="K70" s="55">
        <v>6.922475992593588E-2</v>
      </c>
      <c r="L70" s="55">
        <v>-2.8919144006807528E-2</v>
      </c>
      <c r="M70" s="55">
        <v>0.2865569258919638</v>
      </c>
      <c r="N70" s="55">
        <v>-1.8969713284644273E-2</v>
      </c>
      <c r="O70" s="55">
        <v>0.19042075174301246</v>
      </c>
      <c r="P70" s="55">
        <v>0.35739655056946745</v>
      </c>
      <c r="Q70" s="56">
        <v>-1.4129672580128151E-2</v>
      </c>
      <c r="R70" s="37">
        <v>-1.1079236029998957E-2</v>
      </c>
      <c r="S70" s="37"/>
      <c r="T70" s="37">
        <v>0.10172682001296875</v>
      </c>
      <c r="U70" s="37">
        <v>0.14946523639912018</v>
      </c>
      <c r="V70" s="93"/>
      <c r="W70" s="37">
        <v>4.9267651247824507E-2</v>
      </c>
    </row>
    <row r="71" spans="2:25">
      <c r="C71" t="s">
        <v>49</v>
      </c>
      <c r="D71" t="s">
        <v>167</v>
      </c>
      <c r="E71" s="53">
        <v>4.8065223135566999E-2</v>
      </c>
      <c r="F71" s="53">
        <v>5.2362485982360998E-2</v>
      </c>
      <c r="G71" s="53">
        <v>5.8603011415615996E-2</v>
      </c>
      <c r="H71" s="53">
        <v>4.7417067735776003E-2</v>
      </c>
      <c r="I71" s="53">
        <v>5.1403553594817998E-2</v>
      </c>
      <c r="J71" s="53">
        <v>5.0818331257199999E-2</v>
      </c>
      <c r="K71" s="53">
        <v>4.5726622132519996E-2</v>
      </c>
      <c r="L71" s="53">
        <v>3.363313770253E-3</v>
      </c>
      <c r="M71" s="53">
        <v>2.0363288916870999E-2</v>
      </c>
      <c r="N71" s="53">
        <v>4.7703011459478008E-2</v>
      </c>
      <c r="O71" s="53">
        <v>4.9503141780368007E-2</v>
      </c>
      <c r="P71" s="53">
        <v>3.2193270277473998E-2</v>
      </c>
      <c r="Q71" s="54">
        <v>0.159030720533544</v>
      </c>
      <c r="R71" s="42">
        <v>0.149638952587794</v>
      </c>
      <c r="S71" s="42"/>
      <c r="T71" s="42">
        <v>6.9453224819643986E-2</v>
      </c>
      <c r="U71" s="42">
        <v>0.12939942351732001</v>
      </c>
      <c r="V71" s="92"/>
      <c r="W71" s="42">
        <v>0.50752232145830201</v>
      </c>
      <c r="Y71" s="53">
        <f>SUM(E71:N71)</f>
        <v>0.42582590940046</v>
      </c>
    </row>
    <row r="72" spans="2:25">
      <c r="B72" t="s">
        <v>22</v>
      </c>
      <c r="C72" t="s">
        <v>30</v>
      </c>
      <c r="D72" t="s">
        <v>168</v>
      </c>
      <c r="E72" s="53">
        <v>2.6203832507462939</v>
      </c>
      <c r="F72" s="53">
        <v>2.7128673654785187</v>
      </c>
      <c r="G72" s="53">
        <v>2.83617951845482</v>
      </c>
      <c r="H72" s="53">
        <v>2.7128673654785187</v>
      </c>
      <c r="I72" s="53">
        <v>2.5816606221398004</v>
      </c>
      <c r="J72" s="53">
        <v>2.7745234419666689</v>
      </c>
      <c r="K72" s="53">
        <v>2.6512112889903809</v>
      </c>
      <c r="L72" s="53">
        <v>1.81885425640037</v>
      </c>
      <c r="M72" s="53">
        <v>2.2196187535733309</v>
      </c>
      <c r="N72" s="53">
        <v>2.6512112889903809</v>
      </c>
      <c r="O72" s="53">
        <v>2.682039327234452</v>
      </c>
      <c r="P72" s="53">
        <v>2.5666217646205749</v>
      </c>
      <c r="Q72" s="54">
        <v>8.169430134679633</v>
      </c>
      <c r="R72" s="42">
        <v>8.069051429584988</v>
      </c>
      <c r="S72" s="42">
        <f>+Q72+R72</f>
        <v>16.238481564264621</v>
      </c>
      <c r="T72" s="42">
        <v>6.6896842989640826</v>
      </c>
      <c r="U72" s="42">
        <v>7.8998723808454088</v>
      </c>
      <c r="V72" s="92">
        <f>+T72+U72</f>
        <v>14.58955667980949</v>
      </c>
      <c r="W72" s="42">
        <v>30.828038244074111</v>
      </c>
      <c r="Y72" s="53">
        <f>SUM(E72:N72)</f>
        <v>25.579377152219088</v>
      </c>
    </row>
    <row r="73" spans="2:25">
      <c r="C73" t="s">
        <v>48</v>
      </c>
      <c r="D73" t="s">
        <v>169</v>
      </c>
      <c r="E73" s="55">
        <v>-1.7546219436090749E-2</v>
      </c>
      <c r="F73" s="55">
        <v>3.7426649762410516E-2</v>
      </c>
      <c r="G73" s="55">
        <v>8.2725815135031577E-2</v>
      </c>
      <c r="H73" s="55">
        <v>1.7577573968976828E-2</v>
      </c>
      <c r="I73" s="55">
        <v>-0.12821294691601548</v>
      </c>
      <c r="J73" s="55">
        <v>0.13489446793098223</v>
      </c>
      <c r="K73" s="55">
        <v>-3.7638477896855177E-2</v>
      </c>
      <c r="L73" s="55">
        <v>0.18879162593500359</v>
      </c>
      <c r="M73" s="55">
        <v>-5.0220977929261119E-2</v>
      </c>
      <c r="N73" s="55">
        <v>-8.8004198332238583E-3</v>
      </c>
      <c r="O73" s="55">
        <v>0.10571295462625835</v>
      </c>
      <c r="P73" s="55">
        <v>-7.7827202459493684E-3</v>
      </c>
      <c r="Q73" s="56">
        <v>3.2948470605767805E-2</v>
      </c>
      <c r="R73" s="37">
        <v>-2.9688763588622824E-5</v>
      </c>
      <c r="S73" s="37"/>
      <c r="T73" s="37">
        <v>9.7742064295002432E-3</v>
      </c>
      <c r="U73" s="37">
        <v>2.7352476685339914E-2</v>
      </c>
      <c r="V73" s="93"/>
      <c r="W73" s="37">
        <v>1.7794782510584778E-2</v>
      </c>
    </row>
    <row r="74" spans="2:25">
      <c r="C74" t="s">
        <v>49</v>
      </c>
      <c r="D74" t="s">
        <v>170</v>
      </c>
      <c r="E74" s="53">
        <v>0.30220441209689503</v>
      </c>
      <c r="F74" s="53">
        <v>0.31365114015375101</v>
      </c>
      <c r="G74" s="53">
        <v>0.38631642486302398</v>
      </c>
      <c r="H74" s="53">
        <v>0.32094671482325798</v>
      </c>
      <c r="I74" s="53">
        <v>0.26558948274601102</v>
      </c>
      <c r="J74" s="53">
        <v>0.36098721163604403</v>
      </c>
      <c r="K74" s="53">
        <v>0.31684747222728393</v>
      </c>
      <c r="L74" s="53">
        <v>-7.4345691384736998E-2</v>
      </c>
      <c r="M74" s="53">
        <v>0.12546997056711101</v>
      </c>
      <c r="N74" s="53">
        <v>0.32706603644198201</v>
      </c>
      <c r="O74" s="53">
        <v>0.33905332971561197</v>
      </c>
      <c r="P74" s="53">
        <v>0.28631596444604601</v>
      </c>
      <c r="Q74" s="54">
        <v>1.0021719771136699</v>
      </c>
      <c r="R74" s="42">
        <v>0.94752340920531308</v>
      </c>
      <c r="S74" s="42"/>
      <c r="T74" s="42">
        <v>0.36797175140965793</v>
      </c>
      <c r="U74" s="42">
        <v>0.95243533060363994</v>
      </c>
      <c r="V74" s="92"/>
      <c r="W74" s="42">
        <v>3.270102468332281</v>
      </c>
      <c r="Y74" s="53">
        <f>SUM(E74:N74)</f>
        <v>2.6447331741706233</v>
      </c>
    </row>
    <row r="75" spans="2:25">
      <c r="B75" t="s">
        <v>8</v>
      </c>
      <c r="C75" t="s">
        <v>30</v>
      </c>
      <c r="D75" t="s">
        <v>171</v>
      </c>
      <c r="E75" s="53">
        <v>1.9294927099999999</v>
      </c>
      <c r="F75" s="53">
        <v>1.75189383</v>
      </c>
      <c r="G75" s="53">
        <v>1.84069327</v>
      </c>
      <c r="H75" s="53">
        <v>1.9516925700000001</v>
      </c>
      <c r="I75" s="53">
        <v>1.9192555135992253</v>
      </c>
      <c r="J75" s="53">
        <v>1.8627577649999998</v>
      </c>
      <c r="K75" s="53">
        <v>1.75189383</v>
      </c>
      <c r="L75" s="53">
        <v>1.5523658199999999</v>
      </c>
      <c r="M75" s="53">
        <v>1.7965642800000001</v>
      </c>
      <c r="N75" s="53">
        <v>2.1755862800000001</v>
      </c>
      <c r="O75" s="53">
        <v>1.8821149599999998</v>
      </c>
      <c r="P75" s="53">
        <v>1.763213946400775</v>
      </c>
      <c r="Q75" s="54">
        <v>5.5220798100000001</v>
      </c>
      <c r="R75" s="42">
        <v>5.7337058485992261</v>
      </c>
      <c r="S75" s="42">
        <f>+Q75+R75</f>
        <v>11.255785658599226</v>
      </c>
      <c r="T75" s="42">
        <v>5.1008239300000007</v>
      </c>
      <c r="U75" s="42">
        <v>5.8209151864007742</v>
      </c>
      <c r="V75" s="92">
        <f>+T75+U75</f>
        <v>10.921739116400776</v>
      </c>
      <c r="W75" s="42">
        <v>22.177524775000002</v>
      </c>
      <c r="Y75" s="53">
        <f>SUM(E75:N75)</f>
        <v>18.532195868599228</v>
      </c>
    </row>
    <row r="76" spans="2:25">
      <c r="C76" t="s">
        <v>48</v>
      </c>
      <c r="D76" t="s">
        <v>172</v>
      </c>
      <c r="E76" s="55">
        <v>-2.1550504649404841E-2</v>
      </c>
      <c r="F76" s="55">
        <v>7.1256015748630608E-2</v>
      </c>
      <c r="G76" s="55">
        <v>-3.8088470608436356E-2</v>
      </c>
      <c r="H76" s="55">
        <v>0.18997112508691966</v>
      </c>
      <c r="I76" s="55">
        <v>6.0300691192956703E-2</v>
      </c>
      <c r="J76" s="55">
        <v>6.0887715744538135E-2</v>
      </c>
      <c r="K76" s="55">
        <v>5.4100189361649238E-2</v>
      </c>
      <c r="L76" s="55">
        <v>3.6081511165588054E-2</v>
      </c>
      <c r="M76" s="55">
        <v>-8.9664001499971238E-2</v>
      </c>
      <c r="N76" s="55">
        <v>0.15039631826965039</v>
      </c>
      <c r="O76" s="55">
        <v>-4.1427060788932074E-3</v>
      </c>
      <c r="P76" s="55">
        <v>6.6793900724051364E-2</v>
      </c>
      <c r="Q76" s="56">
        <v>2.534177056996989E-4</v>
      </c>
      <c r="R76" s="37">
        <v>0.10157054761858249</v>
      </c>
      <c r="S76" s="37"/>
      <c r="T76" s="37">
        <v>-7.0453022077402528E-3</v>
      </c>
      <c r="U76" s="37">
        <v>7.1544937817247509E-2</v>
      </c>
      <c r="V76" s="93"/>
      <c r="W76" s="37">
        <v>4.1431456699634828E-2</v>
      </c>
    </row>
    <row r="77" spans="2:25">
      <c r="C77" t="s">
        <v>49</v>
      </c>
      <c r="D77" t="s">
        <v>173</v>
      </c>
      <c r="E77" s="53">
        <v>0.56054503346737494</v>
      </c>
      <c r="F77" s="53">
        <v>0.44799313011310499</v>
      </c>
      <c r="G77" s="53">
        <v>0.52365092353428799</v>
      </c>
      <c r="H77" s="53">
        <v>0.56735368765995309</v>
      </c>
      <c r="I77" s="53">
        <v>0.55470257688354307</v>
      </c>
      <c r="J77" s="53">
        <v>0.51778690790458592</v>
      </c>
      <c r="K77" s="53">
        <v>0.45815791473360495</v>
      </c>
      <c r="L77" s="53">
        <v>0.348098813744953</v>
      </c>
      <c r="M77" s="53">
        <v>0.46846722337993202</v>
      </c>
      <c r="N77" s="53">
        <v>0.67931635390184397</v>
      </c>
      <c r="O77" s="53">
        <v>0.50982190016860296</v>
      </c>
      <c r="P77" s="53">
        <v>0.44685499542648</v>
      </c>
      <c r="Q77" s="54">
        <v>1.5321890871147679</v>
      </c>
      <c r="R77" s="42">
        <v>1.639843172448082</v>
      </c>
      <c r="S77" s="42"/>
      <c r="T77" s="42">
        <v>1.2747239518584899</v>
      </c>
      <c r="U77" s="42">
        <v>1.6359932494969269</v>
      </c>
      <c r="V77" s="92"/>
      <c r="W77" s="42">
        <v>6.0827494609182668</v>
      </c>
      <c r="Y77" s="53">
        <f>SUM(E77:N77)</f>
        <v>5.1260725653231836</v>
      </c>
    </row>
    <row r="78" spans="2:25">
      <c r="B78" t="s">
        <v>7</v>
      </c>
      <c r="C78" t="s">
        <v>30</v>
      </c>
      <c r="D78" t="s">
        <v>174</v>
      </c>
      <c r="E78" s="53">
        <v>2.164080255</v>
      </c>
      <c r="F78" s="53">
        <v>2.0893587749999996</v>
      </c>
      <c r="G78" s="53">
        <v>2.0647223450000003</v>
      </c>
      <c r="H78" s="53">
        <v>1.9900008650000001</v>
      </c>
      <c r="I78" s="53">
        <v>2.0491209912299899</v>
      </c>
      <c r="J78" s="53">
        <v>2.0398151850000001</v>
      </c>
      <c r="K78" s="53">
        <v>2.0150433899999998</v>
      </c>
      <c r="L78" s="53">
        <v>1.7413353600000001</v>
      </c>
      <c r="M78" s="53">
        <v>2.1146720299999999</v>
      </c>
      <c r="N78" s="53">
        <v>2.238801735</v>
      </c>
      <c r="O78" s="53">
        <v>2.2137592100000001</v>
      </c>
      <c r="P78" s="53">
        <v>2.1546390837700202</v>
      </c>
      <c r="Q78" s="54">
        <v>6.3181613749999999</v>
      </c>
      <c r="R78" s="42">
        <v>6.0789370412299908</v>
      </c>
      <c r="S78" s="42">
        <f>+Q78+R78</f>
        <v>12.397098416229991</v>
      </c>
      <c r="T78" s="42">
        <v>5.8710507799999991</v>
      </c>
      <c r="U78" s="42">
        <v>6.6072000287700199</v>
      </c>
      <c r="V78" s="92">
        <f>+T78+U78</f>
        <v>12.478250808770019</v>
      </c>
      <c r="W78" s="42">
        <v>24.875349225000011</v>
      </c>
      <c r="Y78" s="53">
        <f>SUM(E78:N78)</f>
        <v>20.506950931229991</v>
      </c>
    </row>
    <row r="79" spans="2:25">
      <c r="C79" t="s">
        <v>48</v>
      </c>
      <c r="D79" t="s">
        <v>175</v>
      </c>
      <c r="E79" s="55">
        <v>-4.5357303676998695E-2</v>
      </c>
      <c r="F79" s="55">
        <v>0.12133143281640157</v>
      </c>
      <c r="G79" s="55">
        <v>8.8992213974028404E-3</v>
      </c>
      <c r="H79" s="55">
        <v>9.1542943743293109E-3</v>
      </c>
      <c r="I79" s="55">
        <v>-8.0836557239569798E-3</v>
      </c>
      <c r="J79" s="55">
        <v>7.5728533985870719E-2</v>
      </c>
      <c r="K79" s="55">
        <v>5.9553550807877824E-2</v>
      </c>
      <c r="L79" s="55">
        <v>7.0156939944139213E-2</v>
      </c>
      <c r="M79" s="55">
        <v>2.6254563629546347E-2</v>
      </c>
      <c r="N79" s="55">
        <v>-1.4850495850284223E-2</v>
      </c>
      <c r="O79" s="55">
        <v>0.12988864654840182</v>
      </c>
      <c r="P79" s="55">
        <v>9.284246308656513E-2</v>
      </c>
      <c r="Q79" s="56">
        <v>2.2184659764279135E-2</v>
      </c>
      <c r="R79" s="37">
        <v>2.4482119580220292E-2</v>
      </c>
      <c r="S79" s="37"/>
      <c r="T79" s="37">
        <v>5.0188580567983795E-2</v>
      </c>
      <c r="U79" s="37">
        <v>6.4845307622195134E-2</v>
      </c>
      <c r="V79" s="93"/>
      <c r="W79" s="37">
        <v>4.071624986799488E-2</v>
      </c>
    </row>
    <row r="80" spans="2:25">
      <c r="C80" t="s">
        <v>49</v>
      </c>
      <c r="D80" t="s">
        <v>176</v>
      </c>
      <c r="E80" s="53">
        <v>0.35837075243764699</v>
      </c>
      <c r="F80" s="53">
        <v>0.28567090438119602</v>
      </c>
      <c r="G80" s="53">
        <v>0.29762205611428599</v>
      </c>
      <c r="H80" s="53">
        <v>0.250133107752263</v>
      </c>
      <c r="I80" s="53">
        <v>0.28714496109454296</v>
      </c>
      <c r="J80" s="53">
        <v>0.14648630862766701</v>
      </c>
      <c r="K80" s="53">
        <v>0.26647733102680304</v>
      </c>
      <c r="L80" s="53">
        <v>0.105562226993617</v>
      </c>
      <c r="M80" s="53">
        <v>0.318349376266159</v>
      </c>
      <c r="N80" s="53">
        <v>0.39101089441083098</v>
      </c>
      <c r="O80" s="53">
        <v>0.37570514272370603</v>
      </c>
      <c r="P80" s="53">
        <v>0.34206060582139403</v>
      </c>
      <c r="Q80" s="54">
        <v>0.941663712933129</v>
      </c>
      <c r="R80" s="42">
        <v>0.68376437747447294</v>
      </c>
      <c r="S80" s="42"/>
      <c r="T80" s="42">
        <v>0.6903889342865791</v>
      </c>
      <c r="U80" s="42">
        <v>1.1087766429559311</v>
      </c>
      <c r="V80" s="92"/>
      <c r="W80" s="42">
        <v>3.4245936676501119</v>
      </c>
      <c r="Y80" s="53">
        <f>SUM(E80:N80)</f>
        <v>2.7068279191050117</v>
      </c>
    </row>
    <row r="81" spans="2:25">
      <c r="B81" t="s">
        <v>16</v>
      </c>
      <c r="C81" t="s">
        <v>30</v>
      </c>
      <c r="D81" t="s">
        <v>177</v>
      </c>
      <c r="E81" s="53">
        <v>3.7770971212940001</v>
      </c>
      <c r="F81" s="53">
        <v>3.8859591162359997</v>
      </c>
      <c r="G81" s="53">
        <v>3.9561183761045</v>
      </c>
      <c r="H81" s="53">
        <v>3.8900901176235001</v>
      </c>
      <c r="I81" s="53">
        <v>3.573691137328217</v>
      </c>
      <c r="J81" s="53">
        <v>3.9677023442715011</v>
      </c>
      <c r="K81" s="53">
        <v>4.1052693402629998</v>
      </c>
      <c r="L81" s="53">
        <v>2.7622546028274999</v>
      </c>
      <c r="M81" s="53">
        <v>3.4889044677609999</v>
      </c>
      <c r="N81" s="53">
        <v>4.1846254335965005</v>
      </c>
      <c r="O81" s="53">
        <v>4.2215498922015007</v>
      </c>
      <c r="P81" s="53">
        <v>3.4535775025032818</v>
      </c>
      <c r="Q81" s="54">
        <v>11.619174613634499</v>
      </c>
      <c r="R81" s="42">
        <v>11.431483599223219</v>
      </c>
      <c r="S81" s="42">
        <f>+Q81+R81</f>
        <v>23.050658212857719</v>
      </c>
      <c r="T81" s="42">
        <v>10.3564284108515</v>
      </c>
      <c r="U81" s="42">
        <v>11.859752828301284</v>
      </c>
      <c r="V81" s="92">
        <f>+T81+U81</f>
        <v>22.216181239152782</v>
      </c>
      <c r="W81" s="42">
        <v>45.266839452010508</v>
      </c>
      <c r="Y81" s="53">
        <f>SUM(E81:N81)</f>
        <v>37.59171205730572</v>
      </c>
    </row>
    <row r="82" spans="2:25">
      <c r="C82" t="s">
        <v>48</v>
      </c>
      <c r="D82" t="s">
        <v>178</v>
      </c>
      <c r="E82" s="55">
        <v>-7.8483779019097491E-2</v>
      </c>
      <c r="F82" s="55">
        <v>-1.5366296812185907E-2</v>
      </c>
      <c r="G82" s="55">
        <v>6.9370144512335974E-2</v>
      </c>
      <c r="H82" s="55">
        <v>3.924095081160895E-2</v>
      </c>
      <c r="I82" s="55">
        <v>4.9399965955521583E-3</v>
      </c>
      <c r="J82" s="55">
        <v>9.142332386334337E-2</v>
      </c>
      <c r="K82" s="55">
        <v>5.3433842868102488E-2</v>
      </c>
      <c r="L82" s="55">
        <v>3.1665072131419891E-2</v>
      </c>
      <c r="M82" s="55">
        <v>9.7330977181224326E-2</v>
      </c>
      <c r="N82" s="55">
        <v>3.4086439664875956E-2</v>
      </c>
      <c r="O82" s="55">
        <v>0.13417776318207428</v>
      </c>
      <c r="P82" s="55">
        <v>7.9982766610670344E-2</v>
      </c>
      <c r="Q82" s="56">
        <v>-1.2053196048697704E-2</v>
      </c>
      <c r="R82" s="37">
        <v>4.5514990589220108E-2</v>
      </c>
      <c r="S82" s="37"/>
      <c r="T82" s="37">
        <v>6.1998222038596021E-2</v>
      </c>
      <c r="U82" s="37">
        <v>8.1216043264202703E-2</v>
      </c>
      <c r="V82" s="93"/>
      <c r="W82" s="37">
        <v>4.3120734174982064E-2</v>
      </c>
    </row>
    <row r="83" spans="2:25">
      <c r="C83" t="s">
        <v>49</v>
      </c>
      <c r="D83" t="s">
        <v>179</v>
      </c>
      <c r="E83" s="53">
        <v>0.57732146405912399</v>
      </c>
      <c r="F83" s="53">
        <v>0.59943353607598604</v>
      </c>
      <c r="G83" s="53">
        <v>0.66398122465213605</v>
      </c>
      <c r="H83" s="53">
        <v>0.66376642734069202</v>
      </c>
      <c r="I83" s="53">
        <v>0.55960891602435403</v>
      </c>
      <c r="J83" s="53">
        <v>0.564367425171449</v>
      </c>
      <c r="K83" s="53">
        <v>0.80065520749043106</v>
      </c>
      <c r="L83" s="53">
        <v>0.209121715854793</v>
      </c>
      <c r="M83" s="53">
        <v>0.513610491449631</v>
      </c>
      <c r="N83" s="53">
        <v>0.82772448797713905</v>
      </c>
      <c r="O83" s="53">
        <v>0.86189764575629602</v>
      </c>
      <c r="P83" s="53">
        <v>0.463907621067778</v>
      </c>
      <c r="Q83" s="54">
        <v>1.8407362247872461</v>
      </c>
      <c r="R83" s="42">
        <v>1.7877427685364951</v>
      </c>
      <c r="S83" s="42"/>
      <c r="T83" s="42">
        <v>1.523387414794855</v>
      </c>
      <c r="U83" s="42">
        <v>2.1535297548012133</v>
      </c>
      <c r="V83" s="92"/>
      <c r="W83" s="42">
        <v>7.3053961629198092</v>
      </c>
      <c r="Y83" s="53">
        <f>SUM(E83:N83)</f>
        <v>5.9795908960957362</v>
      </c>
    </row>
    <row r="84" spans="2:25">
      <c r="B84" t="s">
        <v>3</v>
      </c>
      <c r="C84" t="s">
        <v>30</v>
      </c>
      <c r="D84" t="s">
        <v>180</v>
      </c>
      <c r="E84" s="53">
        <v>5.9423570862022501</v>
      </c>
      <c r="F84" s="53">
        <v>6.1215395662469501</v>
      </c>
      <c r="G84" s="53">
        <v>6.7580392892420917</v>
      </c>
      <c r="H84" s="53">
        <v>6.3302916365579494</v>
      </c>
      <c r="I84" s="53">
        <v>5.6845725085011143</v>
      </c>
      <c r="J84" s="53">
        <v>5.8902763623371817</v>
      </c>
      <c r="K84" s="53">
        <v>6.5701884403268274</v>
      </c>
      <c r="L84" s="53">
        <v>5.7615921830184025</v>
      </c>
      <c r="M84" s="53">
        <v>6.3340811226977376</v>
      </c>
      <c r="N84" s="53">
        <v>6.8195529066132261</v>
      </c>
      <c r="O84" s="53">
        <v>6.389102032349653</v>
      </c>
      <c r="P84" s="53">
        <v>6.9230537046537002</v>
      </c>
      <c r="Q84" s="54">
        <v>18.821935941691294</v>
      </c>
      <c r="R84" s="42">
        <v>17.905140507396244</v>
      </c>
      <c r="S84" s="42">
        <f>+Q84+R84</f>
        <v>36.727076449087534</v>
      </c>
      <c r="T84" s="42">
        <v>18.665861746042967</v>
      </c>
      <c r="U84" s="42">
        <v>20.131708643616577</v>
      </c>
      <c r="V84" s="92">
        <f>+T84+U84</f>
        <v>38.797570389659541</v>
      </c>
      <c r="W84" s="42">
        <v>75.524646838747088</v>
      </c>
      <c r="Y84" s="53">
        <f>SUM(E84:N84)</f>
        <v>62.21249110174373</v>
      </c>
    </row>
    <row r="85" spans="2:25">
      <c r="C85" t="s">
        <v>48</v>
      </c>
      <c r="D85" t="s">
        <v>181</v>
      </c>
      <c r="E85" s="55">
        <v>-0.14426658007552812</v>
      </c>
      <c r="F85" s="55">
        <v>-7.6654829960499687E-2</v>
      </c>
      <c r="G85" s="55">
        <v>-8.6750658554588023E-2</v>
      </c>
      <c r="H85" s="55">
        <v>-3.5331629411623086E-2</v>
      </c>
      <c r="I85" s="55">
        <v>-0.13884043234534166</v>
      </c>
      <c r="J85" s="55">
        <v>-9.6551040834128687E-2</v>
      </c>
      <c r="K85" s="55">
        <v>-9.0801390363593221E-2</v>
      </c>
      <c r="L85" s="55">
        <v>-8.1893000748948078E-2</v>
      </c>
      <c r="M85" s="55">
        <v>-3.1778336267310039E-2</v>
      </c>
      <c r="N85" s="55">
        <v>-5.1475244813830007E-2</v>
      </c>
      <c r="O85" s="55">
        <v>-6.8542572674143223E-2</v>
      </c>
      <c r="P85" s="55">
        <v>6.2778070642841285E-2</v>
      </c>
      <c r="Q85" s="56">
        <v>-0.10318374282396556</v>
      </c>
      <c r="R85" s="37">
        <v>-9.0131588098988857E-2</v>
      </c>
      <c r="S85" s="37"/>
      <c r="T85" s="37">
        <v>-6.8514379087544208E-2</v>
      </c>
      <c r="U85" s="37">
        <v>-2.0742516888001189E-2</v>
      </c>
      <c r="V85" s="93"/>
      <c r="W85" s="37">
        <v>-7.0016842323407297E-2</v>
      </c>
    </row>
    <row r="86" spans="2:25">
      <c r="C86" t="s">
        <v>49</v>
      </c>
      <c r="D86" t="s">
        <v>182</v>
      </c>
      <c r="E86" s="53">
        <v>0.41487854209274799</v>
      </c>
      <c r="F86" s="53">
        <v>0.42213884037741195</v>
      </c>
      <c r="G86" s="53">
        <v>0.70021751569326707</v>
      </c>
      <c r="H86" s="53">
        <v>0.61513484064249402</v>
      </c>
      <c r="I86" s="53">
        <v>0.42278220082325496</v>
      </c>
      <c r="J86" s="53">
        <v>0.49770768607341803</v>
      </c>
      <c r="K86" s="53">
        <v>0.77296961125920705</v>
      </c>
      <c r="L86" s="53">
        <v>0.44813621346389199</v>
      </c>
      <c r="M86" s="53">
        <v>0.62023970137274698</v>
      </c>
      <c r="N86" s="53">
        <v>0.907085736634758</v>
      </c>
      <c r="O86" s="53">
        <v>0.74123118619969697</v>
      </c>
      <c r="P86" s="53">
        <v>0.91582049686453593</v>
      </c>
      <c r="Q86" s="54">
        <v>1.5372348981634267</v>
      </c>
      <c r="R86" s="42">
        <v>1.535624727539167</v>
      </c>
      <c r="S86" s="42"/>
      <c r="T86" s="42">
        <v>1.8413455260958458</v>
      </c>
      <c r="U86" s="42">
        <v>2.5641374196989908</v>
      </c>
      <c r="V86" s="92"/>
      <c r="W86" s="42">
        <v>7.4783425714974312</v>
      </c>
      <c r="Y86" s="53">
        <f>SUM(E86:N86)</f>
        <v>5.8212908884331984</v>
      </c>
    </row>
    <row r="87" spans="2:25">
      <c r="B87" t="s">
        <v>11</v>
      </c>
      <c r="C87" t="s">
        <v>30</v>
      </c>
      <c r="D87" t="s">
        <v>183</v>
      </c>
      <c r="E87" s="53">
        <v>4.0195916272393051</v>
      </c>
      <c r="F87" s="53">
        <v>3.5212135858297224</v>
      </c>
      <c r="G87" s="53">
        <v>3.7580204550483329</v>
      </c>
      <c r="H87" s="53">
        <v>3.8065744266787078</v>
      </c>
      <c r="I87" s="53">
        <v>3.8871527428274781</v>
      </c>
      <c r="J87" s="53">
        <v>4.4614620442497586</v>
      </c>
      <c r="K87" s="53">
        <v>4.3007270170510852</v>
      </c>
      <c r="L87" s="53">
        <v>2.093921266347186</v>
      </c>
      <c r="M87" s="53">
        <v>3.13561061180022</v>
      </c>
      <c r="N87" s="53">
        <v>3.8002851780735125</v>
      </c>
      <c r="O87" s="53">
        <v>3.781005303321435</v>
      </c>
      <c r="P87" s="53">
        <v>2.988124491533259</v>
      </c>
      <c r="Q87" s="54">
        <v>11.298825668117361</v>
      </c>
      <c r="R87" s="42">
        <v>12.155189213755945</v>
      </c>
      <c r="S87" s="42">
        <f>+Q87+R87</f>
        <v>23.454014881873306</v>
      </c>
      <c r="T87" s="42">
        <v>9.5302588951984912</v>
      </c>
      <c r="U87" s="42">
        <v>10.569414972928207</v>
      </c>
      <c r="V87" s="92">
        <f>+T87+U87</f>
        <v>20.0996738681267</v>
      </c>
      <c r="W87" s="42">
        <v>43.553688749999999</v>
      </c>
      <c r="Y87" s="53">
        <f>SUM(E87:N87)</f>
        <v>36.784558955145307</v>
      </c>
    </row>
    <row r="88" spans="2:25">
      <c r="C88" t="s">
        <v>48</v>
      </c>
      <c r="D88" t="s">
        <v>184</v>
      </c>
      <c r="E88" s="55">
        <v>9.8475920127635182E-3</v>
      </c>
      <c r="F88" s="55">
        <v>9.9695766951911763E-3</v>
      </c>
      <c r="G88" s="55">
        <v>1.4835824583556789E-2</v>
      </c>
      <c r="H88" s="55">
        <v>9.0790270544382351E-3</v>
      </c>
      <c r="I88" s="55">
        <v>1.0939456825748093E-2</v>
      </c>
      <c r="J88" s="55">
        <v>1.6931496247076315E-2</v>
      </c>
      <c r="K88" s="55">
        <v>1.3257050918602506E-2</v>
      </c>
      <c r="L88" s="55">
        <v>1.2698867480901859E-2</v>
      </c>
      <c r="M88" s="55">
        <v>1.3656998089432968E-2</v>
      </c>
      <c r="N88" s="55">
        <v>2.2997044322299664E-2</v>
      </c>
      <c r="O88" s="55">
        <v>1.4116454917988791E-2</v>
      </c>
      <c r="P88" s="55">
        <v>-3.3687858387970115E-2</v>
      </c>
      <c r="Q88" s="56">
        <v>1.1494730185410772E-2</v>
      </c>
      <c r="R88" s="37">
        <v>1.2543393217983284E-2</v>
      </c>
      <c r="S88" s="37"/>
      <c r="T88" s="37">
        <v>1.3268492849769387E-2</v>
      </c>
      <c r="U88" s="37">
        <v>3.1548502391541642E-3</v>
      </c>
      <c r="V88" s="93"/>
      <c r="W88" s="37">
        <v>1.0068439498156966E-2</v>
      </c>
    </row>
    <row r="89" spans="2:25">
      <c r="C89" t="s">
        <v>49</v>
      </c>
      <c r="D89" t="s">
        <v>185</v>
      </c>
      <c r="E89" s="53">
        <v>0.97859154126894099</v>
      </c>
      <c r="F89" s="53">
        <v>0.64743941741470012</v>
      </c>
      <c r="G89" s="53">
        <v>0.7562974974189931</v>
      </c>
      <c r="H89" s="53">
        <v>0.82722268583230507</v>
      </c>
      <c r="I89" s="53">
        <v>0.82119245889425196</v>
      </c>
      <c r="J89" s="53">
        <v>1.1453356745611329</v>
      </c>
      <c r="K89" s="53">
        <v>1.0841905549412971</v>
      </c>
      <c r="L89" s="53">
        <v>0.17216813902422501</v>
      </c>
      <c r="M89" s="53">
        <v>0.39830748373945801</v>
      </c>
      <c r="N89" s="53">
        <v>0.83169446532562696</v>
      </c>
      <c r="O89" s="53">
        <v>0.87067118705280599</v>
      </c>
      <c r="P89" s="53">
        <v>0.47202939670305</v>
      </c>
      <c r="Q89" s="54">
        <v>2.3823284561026341</v>
      </c>
      <c r="R89" s="42">
        <v>2.7937508192876903</v>
      </c>
      <c r="S89" s="42"/>
      <c r="T89" s="42">
        <v>1.6546661777049798</v>
      </c>
      <c r="U89" s="42">
        <v>2.1743950490814834</v>
      </c>
      <c r="V89" s="92"/>
      <c r="W89" s="42">
        <v>9.0051405021767863</v>
      </c>
      <c r="Y89" s="53">
        <f>SUM(E89:N89)</f>
        <v>7.6624399184209304</v>
      </c>
    </row>
    <row r="90" spans="2:25">
      <c r="B90" t="s">
        <v>62</v>
      </c>
      <c r="C90" t="s">
        <v>30</v>
      </c>
      <c r="D90" t="s">
        <v>186</v>
      </c>
      <c r="E90" s="53">
        <v>0.22957904000000001</v>
      </c>
      <c r="F90" s="53">
        <v>0.24675685849999998</v>
      </c>
      <c r="G90" s="53">
        <v>0.25827642000000001</v>
      </c>
      <c r="H90" s="53">
        <v>0.20088166000000002</v>
      </c>
      <c r="I90" s="53">
        <v>0.22957904000000001</v>
      </c>
      <c r="J90" s="53">
        <v>0.25827642000000001</v>
      </c>
      <c r="K90" s="53">
        <v>0.2869738</v>
      </c>
      <c r="L90" s="53">
        <v>0.1434869</v>
      </c>
      <c r="M90" s="53">
        <v>0.25827642000000001</v>
      </c>
      <c r="N90" s="53">
        <v>0.25827642000000001</v>
      </c>
      <c r="O90" s="53">
        <v>0.249667206</v>
      </c>
      <c r="P90" s="53">
        <v>0.249667206</v>
      </c>
      <c r="Q90" s="54">
        <v>0.73461231849999997</v>
      </c>
      <c r="R90" s="42">
        <v>0.68873711999999998</v>
      </c>
      <c r="S90" s="42">
        <f>+Q90+R90</f>
        <v>1.4233494384999998</v>
      </c>
      <c r="T90" s="42">
        <v>0.68873711999999998</v>
      </c>
      <c r="U90" s="42">
        <v>0.75761083200000001</v>
      </c>
      <c r="V90" s="92">
        <f>+T90+U90</f>
        <v>1.446347952</v>
      </c>
      <c r="W90" s="42">
        <v>2.8696973904999998</v>
      </c>
      <c r="Y90" s="53">
        <f>SUM(E90:N90)</f>
        <v>2.3703629785000002</v>
      </c>
    </row>
    <row r="91" spans="2:25">
      <c r="C91" t="s">
        <v>48</v>
      </c>
      <c r="D91" t="s">
        <v>187</v>
      </c>
      <c r="E91" s="55">
        <v>-0.13348929144813171</v>
      </c>
      <c r="F91" s="55">
        <v>0.36427633338880799</v>
      </c>
      <c r="G91" s="55">
        <v>5.2957470055503927E-2</v>
      </c>
      <c r="H91" s="55">
        <v>-0.29946405459414976</v>
      </c>
      <c r="I91" s="55">
        <v>8.706478575235585E-2</v>
      </c>
      <c r="J91" s="55">
        <v>-0.14993158428379691</v>
      </c>
      <c r="K91" s="55">
        <v>-5.6398903777390888E-2</v>
      </c>
      <c r="L91" s="55">
        <v>0.29951978923658179</v>
      </c>
      <c r="M91" s="55">
        <v>0.19762930372246337</v>
      </c>
      <c r="N91" s="55">
        <v>-1.2274253094889203E-2</v>
      </c>
      <c r="O91" s="55">
        <v>-6.3199590953464085E-2</v>
      </c>
      <c r="P91" s="55">
        <v>0.29823983633306195</v>
      </c>
      <c r="Q91" s="56">
        <v>6.0559385557456026E-2</v>
      </c>
      <c r="R91" s="37">
        <v>-0.14164554691307904</v>
      </c>
      <c r="S91" s="37"/>
      <c r="T91" s="37">
        <v>9.351174322375283E-2</v>
      </c>
      <c r="U91" s="37">
        <v>5.2401803743668623E-2</v>
      </c>
      <c r="V91" s="93"/>
      <c r="W91" s="37">
        <v>9.9502613434027561E-3</v>
      </c>
    </row>
    <row r="92" spans="2:25">
      <c r="C92" t="s">
        <v>49</v>
      </c>
      <c r="D92" t="s">
        <v>188</v>
      </c>
      <c r="E92" s="53">
        <v>1.6952400543784999E-2</v>
      </c>
      <c r="F92" s="53">
        <v>2.9734903512357001E-2</v>
      </c>
      <c r="G92" s="53">
        <v>3.3859458750965007E-2</v>
      </c>
      <c r="H92" s="53">
        <v>1.3030410461844E-2</v>
      </c>
      <c r="I92" s="53">
        <v>2.2838525266243997E-2</v>
      </c>
      <c r="J92" s="53">
        <v>4.7755966003956998E-2</v>
      </c>
      <c r="K92" s="53">
        <v>6.2571403710650994E-2</v>
      </c>
      <c r="L92" s="53">
        <v>-2.0420850113641004E-2</v>
      </c>
      <c r="M92" s="53">
        <v>4.3603875124304005E-2</v>
      </c>
      <c r="N92" s="53">
        <v>4.5903831226921994E-2</v>
      </c>
      <c r="O92" s="53">
        <v>4.1726782634508006E-2</v>
      </c>
      <c r="P92" s="53">
        <v>4.7220088442294E-2</v>
      </c>
      <c r="Q92" s="54">
        <v>8.0546762807107E-2</v>
      </c>
      <c r="R92" s="42">
        <v>8.3624901732045009E-2</v>
      </c>
      <c r="S92" s="42"/>
      <c r="T92" s="42">
        <v>8.5754428721314002E-2</v>
      </c>
      <c r="U92" s="42">
        <v>0.13485070230372401</v>
      </c>
      <c r="V92" s="92"/>
      <c r="W92" s="42">
        <v>0.38477679556419003</v>
      </c>
      <c r="Y92" s="53">
        <f>SUM(E92:N92)</f>
        <v>0.29582992448738799</v>
      </c>
    </row>
    <row r="93" spans="2:25">
      <c r="B93" t="s">
        <v>5</v>
      </c>
      <c r="C93" t="s">
        <v>30</v>
      </c>
      <c r="D93" t="s">
        <v>189</v>
      </c>
      <c r="E93" s="53">
        <v>5.6934283260085321</v>
      </c>
      <c r="F93" s="53">
        <v>5.6197060738039859</v>
      </c>
      <c r="G93" s="53">
        <v>5.824699360455714</v>
      </c>
      <c r="H93" s="53">
        <v>5.7092720028749726</v>
      </c>
      <c r="I93" s="53">
        <v>5.7095676855907858</v>
      </c>
      <c r="J93" s="53">
        <v>5.8849847666131634</v>
      </c>
      <c r="K93" s="53">
        <v>6.2360796039096877</v>
      </c>
      <c r="L93" s="53">
        <v>5.8957342926139145</v>
      </c>
      <c r="M93" s="53">
        <v>6.0980955281697851</v>
      </c>
      <c r="N93" s="53">
        <v>6.3996168029252356</v>
      </c>
      <c r="O93" s="53">
        <v>6.8229925389728621</v>
      </c>
      <c r="P93" s="53">
        <v>6.143719262847374</v>
      </c>
      <c r="Q93" s="54">
        <v>17.137833760268233</v>
      </c>
      <c r="R93" s="42">
        <v>17.303824455078924</v>
      </c>
      <c r="S93" s="42">
        <f>+Q93+R93</f>
        <v>34.441658215347161</v>
      </c>
      <c r="T93" s="42">
        <v>18.229909424693389</v>
      </c>
      <c r="U93" s="42">
        <v>19.366328604745473</v>
      </c>
      <c r="V93" s="92">
        <f>+T93+U93</f>
        <v>37.596238029438865</v>
      </c>
      <c r="W93" s="42">
        <v>72.037896244786012</v>
      </c>
      <c r="Y93" s="53">
        <f>SUM(E93:N93)</f>
        <v>59.07118444296578</v>
      </c>
    </row>
    <row r="94" spans="2:25">
      <c r="C94" t="s">
        <v>48</v>
      </c>
      <c r="D94" t="s">
        <v>190</v>
      </c>
      <c r="E94" s="55">
        <v>-7.5606549448007584E-2</v>
      </c>
      <c r="F94" s="55">
        <v>0.12449287978708837</v>
      </c>
      <c r="G94" s="55">
        <v>9.2988150903812739E-3</v>
      </c>
      <c r="H94" s="55">
        <v>5.3738990727591814E-2</v>
      </c>
      <c r="I94" s="55">
        <v>-0.12134265327279846</v>
      </c>
      <c r="J94" s="55">
        <v>9.7254460764297085E-2</v>
      </c>
      <c r="K94" s="55">
        <v>8.8305963785957203E-3</v>
      </c>
      <c r="L94" s="55">
        <v>9.0550194284139213E-2</v>
      </c>
      <c r="M94" s="55">
        <v>5.4609862543786365E-2</v>
      </c>
      <c r="N94" s="55">
        <v>6.4501890801415301E-2</v>
      </c>
      <c r="O94" s="55">
        <v>-4.1094608795362503E-2</v>
      </c>
      <c r="P94" s="55">
        <v>3.1763108086728137E-2</v>
      </c>
      <c r="Q94" s="56">
        <v>1.1031919344297994E-2</v>
      </c>
      <c r="R94" s="37">
        <v>2.0642671876355961E-3</v>
      </c>
      <c r="S94" s="37"/>
      <c r="T94" s="37">
        <v>4.9735583835976947E-2</v>
      </c>
      <c r="U94" s="37">
        <v>1.4779533313646905E-2</v>
      </c>
      <c r="V94" s="93"/>
      <c r="W94" s="37">
        <v>1.9442369850384354E-2</v>
      </c>
    </row>
    <row r="95" spans="2:25">
      <c r="C95" t="s">
        <v>49</v>
      </c>
      <c r="D95" t="s">
        <v>191</v>
      </c>
      <c r="E95" s="53">
        <v>1.3418161583169248</v>
      </c>
      <c r="F95" s="53">
        <v>1.3075854351243978</v>
      </c>
      <c r="G95" s="53">
        <v>1.4167617806295629</v>
      </c>
      <c r="H95" s="53">
        <v>1.31995244922092</v>
      </c>
      <c r="I95" s="53">
        <v>1.316925359891195</v>
      </c>
      <c r="J95" s="53">
        <v>1.4328740144534899</v>
      </c>
      <c r="K95" s="53">
        <v>1.6451892678832292</v>
      </c>
      <c r="L95" s="53">
        <v>1.445598996520232</v>
      </c>
      <c r="M95" s="53">
        <v>1.560788934134703</v>
      </c>
      <c r="N95" s="53">
        <v>1.7711346302562061</v>
      </c>
      <c r="O95" s="53">
        <v>2.033940056135453</v>
      </c>
      <c r="P95" s="53">
        <v>1.6316054065084069</v>
      </c>
      <c r="Q95" s="54">
        <v>4.0661633740708858</v>
      </c>
      <c r="R95" s="42">
        <v>4.0697518235656052</v>
      </c>
      <c r="S95" s="42"/>
      <c r="T95" s="42">
        <v>4.6515771985381642</v>
      </c>
      <c r="U95" s="42">
        <v>5.4366800929000663</v>
      </c>
      <c r="V95" s="92"/>
      <c r="W95" s="42">
        <v>18.224172489074721</v>
      </c>
      <c r="Y95" s="53">
        <f>SUM(E95:N95)</f>
        <v>14.558627026430859</v>
      </c>
    </row>
    <row r="96" spans="2:25">
      <c r="B96" t="s">
        <v>63</v>
      </c>
      <c r="C96" t="s">
        <v>30</v>
      </c>
      <c r="D96" t="s">
        <v>192</v>
      </c>
      <c r="E96" s="53">
        <v>0</v>
      </c>
      <c r="F96" s="53">
        <v>0</v>
      </c>
      <c r="G96" s="53">
        <v>0</v>
      </c>
      <c r="H96" s="53">
        <v>0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3">
        <v>0</v>
      </c>
      <c r="O96" s="53">
        <v>0</v>
      </c>
      <c r="P96" s="53">
        <v>0</v>
      </c>
      <c r="Q96" s="54">
        <v>0</v>
      </c>
      <c r="R96" s="42">
        <v>0</v>
      </c>
      <c r="S96" s="42">
        <f>+Q96+R96</f>
        <v>0</v>
      </c>
      <c r="T96" s="42">
        <v>0</v>
      </c>
      <c r="U96" s="42">
        <v>0</v>
      </c>
      <c r="V96" s="92">
        <f>+T96+U96</f>
        <v>0</v>
      </c>
      <c r="W96" s="42">
        <v>0</v>
      </c>
      <c r="Y96" s="53">
        <f>SUM(E96:N96)</f>
        <v>0</v>
      </c>
    </row>
    <row r="97" spans="2:25">
      <c r="C97" t="s">
        <v>48</v>
      </c>
      <c r="D97" t="s">
        <v>193</v>
      </c>
      <c r="E97" s="55" t="e">
        <v>#DIV/0!</v>
      </c>
      <c r="F97" s="55" t="e">
        <v>#DIV/0!</v>
      </c>
      <c r="G97" s="55" t="e">
        <v>#DIV/0!</v>
      </c>
      <c r="H97" s="55" t="e">
        <v>#DIV/0!</v>
      </c>
      <c r="I97" s="55" t="e">
        <v>#DIV/0!</v>
      </c>
      <c r="J97" s="55" t="e">
        <v>#DIV/0!</v>
      </c>
      <c r="K97" s="55" t="e">
        <v>#DIV/0!</v>
      </c>
      <c r="L97" s="55" t="e">
        <v>#DIV/0!</v>
      </c>
      <c r="M97" s="55" t="e">
        <v>#DIV/0!</v>
      </c>
      <c r="N97" s="55" t="e">
        <v>#DIV/0!</v>
      </c>
      <c r="O97" s="55" t="e">
        <v>#DIV/0!</v>
      </c>
      <c r="P97" s="55" t="e">
        <v>#DIV/0!</v>
      </c>
      <c r="Q97" s="56" t="e">
        <v>#DIV/0!</v>
      </c>
      <c r="R97" s="37" t="e">
        <v>#DIV/0!</v>
      </c>
      <c r="S97" s="37"/>
      <c r="T97" s="37" t="e">
        <v>#DIV/0!</v>
      </c>
      <c r="U97" s="37" t="e">
        <v>#DIV/0!</v>
      </c>
      <c r="V97" s="93"/>
      <c r="W97" s="37" t="e">
        <v>#DIV/0!</v>
      </c>
    </row>
    <row r="98" spans="2:25">
      <c r="C98" t="s">
        <v>49</v>
      </c>
      <c r="D98" t="s">
        <v>194</v>
      </c>
      <c r="E98" s="53">
        <v>-0.19073103045447101</v>
      </c>
      <c r="F98" s="53">
        <v>-0.21461868959337199</v>
      </c>
      <c r="G98" s="53">
        <v>-0.103221280178632</v>
      </c>
      <c r="H98" s="53">
        <v>-0.23026967385375</v>
      </c>
      <c r="I98" s="53">
        <v>-8.4346110213228992E-2</v>
      </c>
      <c r="J98" s="53">
        <v>-4.3753800861681999E-2</v>
      </c>
      <c r="K98" s="53">
        <v>-8.9403490456211002E-2</v>
      </c>
      <c r="L98" s="53">
        <v>-0.20091585158327399</v>
      </c>
      <c r="M98" s="53">
        <v>-6.0829167243192005E-2</v>
      </c>
      <c r="N98" s="53">
        <v>-7.6532991850823004E-2</v>
      </c>
      <c r="O98" s="53">
        <v>-0.14713640279043599</v>
      </c>
      <c r="P98" s="53">
        <v>-0.28985268454332702</v>
      </c>
      <c r="Q98" s="54">
        <v>-0.50857100022647506</v>
      </c>
      <c r="R98" s="42">
        <v>-0.358369584928661</v>
      </c>
      <c r="S98" s="42"/>
      <c r="T98" s="42">
        <v>-0.35114850928267699</v>
      </c>
      <c r="U98" s="42">
        <v>-0.51352207918458603</v>
      </c>
      <c r="V98" s="92"/>
      <c r="W98" s="42">
        <v>-1.7316111736223989</v>
      </c>
      <c r="Y98" s="53">
        <f>SUM(E98:N98)</f>
        <v>-1.294622086288636</v>
      </c>
    </row>
    <row r="99" spans="2:25">
      <c r="B99" t="s">
        <v>64</v>
      </c>
      <c r="C99" t="s">
        <v>30</v>
      </c>
      <c r="D99" t="s">
        <v>195</v>
      </c>
      <c r="E99" s="53">
        <v>0.25358236800198097</v>
      </c>
      <c r="F99" s="53">
        <v>0.291461891852899</v>
      </c>
      <c r="G99" s="53">
        <v>0.41614865786217003</v>
      </c>
      <c r="H99" s="53">
        <v>0.36879925304852301</v>
      </c>
      <c r="I99" s="53">
        <v>0.43245789729798201</v>
      </c>
      <c r="J99" s="53">
        <v>0.39720889593671099</v>
      </c>
      <c r="K99" s="53">
        <v>0.39142174645948802</v>
      </c>
      <c r="L99" s="53">
        <v>0.49401212355572399</v>
      </c>
      <c r="M99" s="53">
        <v>0.52189566194598203</v>
      </c>
      <c r="N99" s="53">
        <v>0.55504024531553597</v>
      </c>
      <c r="O99" s="53">
        <v>0.5829237837057949</v>
      </c>
      <c r="P99" s="53">
        <v>0.55609245431139398</v>
      </c>
      <c r="Q99" s="54">
        <v>0.96119291771705007</v>
      </c>
      <c r="R99" s="42">
        <v>1.198466046283216</v>
      </c>
      <c r="S99" s="42">
        <f>+Q99+R99</f>
        <v>2.1596589640002661</v>
      </c>
      <c r="T99" s="42">
        <v>1.407329531961194</v>
      </c>
      <c r="U99" s="42">
        <v>1.694056483332725</v>
      </c>
      <c r="V99" s="92">
        <f>+T99+U99</f>
        <v>3.1013860152939188</v>
      </c>
      <c r="W99" s="42">
        <v>5.2610449792941854</v>
      </c>
      <c r="Y99" s="53">
        <f>SUM(E99:N99)</f>
        <v>4.1220287412769956</v>
      </c>
    </row>
    <row r="100" spans="2:25">
      <c r="C100" t="s">
        <v>48</v>
      </c>
      <c r="D100" t="s">
        <v>196</v>
      </c>
      <c r="E100" s="55">
        <v>-0.14821064600582273</v>
      </c>
      <c r="F100" s="55">
        <v>6.899163110086845E-2</v>
      </c>
      <c r="G100" s="55">
        <v>0.11731282848901509</v>
      </c>
      <c r="H100" s="55">
        <v>8.300889540590714E-2</v>
      </c>
      <c r="I100" s="55">
        <v>2.3117697523999383</v>
      </c>
      <c r="J100" s="55">
        <v>1.1043736884594082</v>
      </c>
      <c r="K100" s="55">
        <v>0.1122379787644605</v>
      </c>
      <c r="L100" s="55">
        <v>-5.8261920396768037E-2</v>
      </c>
      <c r="M100" s="55">
        <v>1.707805249170022</v>
      </c>
      <c r="N100" s="55">
        <v>0.18053977351112993</v>
      </c>
      <c r="O100" s="55">
        <v>1.2947705668014768</v>
      </c>
      <c r="P100" s="55">
        <v>0.34394332529678356</v>
      </c>
      <c r="Q100" s="56">
        <v>1.7956034079336887E-2</v>
      </c>
      <c r="R100" s="37">
        <v>0.80447626201890288</v>
      </c>
      <c r="S100" s="37"/>
      <c r="T100" s="37">
        <v>0.32161190680884877</v>
      </c>
      <c r="U100" s="37">
        <v>0.48425859721788389</v>
      </c>
      <c r="V100" s="93"/>
      <c r="W100" s="37">
        <v>0.37525154007656736</v>
      </c>
    </row>
    <row r="101" spans="2:25">
      <c r="C101" t="s">
        <v>49</v>
      </c>
      <c r="D101" t="s">
        <v>197</v>
      </c>
      <c r="E101" s="53">
        <v>-4.2553222615852003E-2</v>
      </c>
      <c r="F101" s="53">
        <v>-3.3546079376412005E-2</v>
      </c>
      <c r="G101" s="53">
        <v>4.4379262624339E-2</v>
      </c>
      <c r="H101" s="53">
        <v>1.2850507348509999E-2</v>
      </c>
      <c r="I101" s="53">
        <v>7.3651504612541011E-2</v>
      </c>
      <c r="J101" s="53">
        <v>1.5598202491849001E-2</v>
      </c>
      <c r="K101" s="53">
        <v>3.1934951625798E-2</v>
      </c>
      <c r="L101" s="53">
        <v>0.12933231323213701</v>
      </c>
      <c r="M101" s="53">
        <v>0.13907233539005703</v>
      </c>
      <c r="N101" s="53">
        <v>0.15947198890156</v>
      </c>
      <c r="O101" s="53">
        <v>0.179507930713105</v>
      </c>
      <c r="P101" s="53">
        <v>0.16595560578239799</v>
      </c>
      <c r="Q101" s="54">
        <v>-3.1720039367925001E-2</v>
      </c>
      <c r="R101" s="42">
        <v>0.10210021445290002</v>
      </c>
      <c r="S101" s="42"/>
      <c r="T101" s="42">
        <v>0.30033960024799206</v>
      </c>
      <c r="U101" s="42">
        <v>0.50493552539706299</v>
      </c>
      <c r="V101" s="92"/>
      <c r="W101" s="42">
        <v>0.87565530073003006</v>
      </c>
      <c r="Y101" s="53">
        <f>SUM(E101:N101)</f>
        <v>0.53019176423452707</v>
      </c>
    </row>
    <row r="102" spans="2:25">
      <c r="B102" t="s">
        <v>65</v>
      </c>
      <c r="C102" t="s">
        <v>30</v>
      </c>
      <c r="D102" t="s">
        <v>198</v>
      </c>
      <c r="E102" s="53">
        <v>0.49563547262401797</v>
      </c>
      <c r="F102" s="53">
        <v>0.76288763064126497</v>
      </c>
      <c r="G102" s="53">
        <v>1.038157116686599</v>
      </c>
      <c r="H102" s="53">
        <v>0.7009813975274809</v>
      </c>
      <c r="I102" s="53">
        <v>0.71474891488229109</v>
      </c>
      <c r="J102" s="53">
        <v>0.97785982773042601</v>
      </c>
      <c r="K102" s="53">
        <v>0.50099787505442606</v>
      </c>
      <c r="L102" s="53">
        <v>0.53156741105494798</v>
      </c>
      <c r="M102" s="53">
        <v>0.80516835747625704</v>
      </c>
      <c r="N102" s="53">
        <v>0.60977846610438802</v>
      </c>
      <c r="O102" s="53">
        <v>0.65704583090444102</v>
      </c>
      <c r="P102" s="53">
        <v>0.72341664353244994</v>
      </c>
      <c r="Q102" s="54">
        <v>2.2966802199518819</v>
      </c>
      <c r="R102" s="42">
        <v>2.3935901401401978</v>
      </c>
      <c r="S102" s="42">
        <f>+Q102+R102</f>
        <v>4.6902703600920796</v>
      </c>
      <c r="T102" s="42">
        <v>1.8377336435856308</v>
      </c>
      <c r="U102" s="42">
        <v>1.9902409405412791</v>
      </c>
      <c r="V102" s="92">
        <f>+T102+U102</f>
        <v>3.8279745841269097</v>
      </c>
      <c r="W102" s="42">
        <v>8.5182449442189903</v>
      </c>
      <c r="Y102" s="53">
        <f>SUM(E102:N102)</f>
        <v>7.1377824697820991</v>
      </c>
    </row>
    <row r="103" spans="2:25">
      <c r="C103" t="s">
        <v>48</v>
      </c>
      <c r="D103" t="s">
        <v>199</v>
      </c>
      <c r="E103" s="55">
        <v>-0.37515863096160162</v>
      </c>
      <c r="F103" s="55">
        <v>0.43715050951400136</v>
      </c>
      <c r="G103" s="55">
        <v>0.57196234728914719</v>
      </c>
      <c r="H103" s="55">
        <v>0.3374488936450013</v>
      </c>
      <c r="I103" s="55">
        <v>-0.12496946359695069</v>
      </c>
      <c r="J103" s="55">
        <v>0.21264596033026051</v>
      </c>
      <c r="K103" s="55">
        <v>-0.10414245441765893</v>
      </c>
      <c r="L103" s="55">
        <v>6.2068874424538095E-2</v>
      </c>
      <c r="M103" s="55">
        <v>8.0438810957533829E-2</v>
      </c>
      <c r="N103" s="55">
        <v>8.7922894980131547E-2</v>
      </c>
      <c r="O103" s="55">
        <v>0.10721783419287123</v>
      </c>
      <c r="P103" s="55">
        <v>-0.21820739866880662</v>
      </c>
      <c r="Q103" s="56">
        <v>0.14817446429362388</v>
      </c>
      <c r="R103" s="37">
        <v>0.1168592736994975</v>
      </c>
      <c r="S103" s="37"/>
      <c r="T103" s="37">
        <v>1.8439575555339434E-2</v>
      </c>
      <c r="U103" s="37">
        <v>-4.4251274983455671E-2</v>
      </c>
      <c r="V103" s="93"/>
      <c r="W103" s="37">
        <v>5.9021069557164074E-2</v>
      </c>
    </row>
    <row r="104" spans="2:25">
      <c r="C104" t="s">
        <v>49</v>
      </c>
      <c r="D104" t="s">
        <v>200</v>
      </c>
      <c r="E104" s="53">
        <v>-4.1640605737633E-2</v>
      </c>
      <c r="F104" s="53">
        <v>0.10212741177824999</v>
      </c>
      <c r="G104" s="53">
        <v>0.25757307941160296</v>
      </c>
      <c r="H104" s="53">
        <v>7.2589388427396997E-2</v>
      </c>
      <c r="I104" s="53">
        <v>7.9047345330797991E-2</v>
      </c>
      <c r="J104" s="53">
        <v>0.22328893988102599</v>
      </c>
      <c r="K104" s="53">
        <v>-5.2901789697404E-2</v>
      </c>
      <c r="L104" s="53">
        <v>-4.2538815367956E-2</v>
      </c>
      <c r="M104" s="53">
        <v>0.113964618934023</v>
      </c>
      <c r="N104" s="53">
        <v>1.0722531868052E-2</v>
      </c>
      <c r="O104" s="53">
        <v>3.9373552868049007E-2</v>
      </c>
      <c r="P104" s="53">
        <v>8.0994157355175012E-2</v>
      </c>
      <c r="Q104" s="54">
        <v>0.31805988545221997</v>
      </c>
      <c r="R104" s="42">
        <v>0.37492567363922097</v>
      </c>
      <c r="S104" s="42"/>
      <c r="T104" s="42">
        <v>1.8524013868663019E-2</v>
      </c>
      <c r="U104" s="42">
        <v>0.13109024209127604</v>
      </c>
      <c r="V104" s="92"/>
      <c r="W104" s="42">
        <v>0.84259981505138015</v>
      </c>
      <c r="Y104" s="53">
        <f>SUM(E104:N104)</f>
        <v>0.72223210482815592</v>
      </c>
    </row>
    <row r="105" spans="2:25">
      <c r="B105" t="s">
        <v>66</v>
      </c>
      <c r="C105" t="s">
        <v>30</v>
      </c>
      <c r="D105" t="s">
        <v>201</v>
      </c>
      <c r="E105" s="53">
        <v>0.22500000136620002</v>
      </c>
      <c r="F105" s="53">
        <v>0.37000000224663998</v>
      </c>
      <c r="G105" s="53">
        <v>1.057000006418104</v>
      </c>
      <c r="H105" s="53">
        <v>0.37500000227699998</v>
      </c>
      <c r="I105" s="53">
        <v>0.68500000415932005</v>
      </c>
      <c r="J105" s="53">
        <v>1.2000000072863999</v>
      </c>
      <c r="K105" s="53">
        <v>0.29500000179123997</v>
      </c>
      <c r="L105" s="53">
        <v>0.51500000312707994</v>
      </c>
      <c r="M105" s="53">
        <v>0.90300000548301607</v>
      </c>
      <c r="N105" s="53">
        <v>0.21500000130548</v>
      </c>
      <c r="O105" s="53">
        <v>0.89000000540408009</v>
      </c>
      <c r="P105" s="53">
        <v>1.3300000080757599</v>
      </c>
      <c r="Q105" s="54">
        <v>1.652000010030944</v>
      </c>
      <c r="R105" s="42">
        <v>2.2600000137227196</v>
      </c>
      <c r="S105" s="42">
        <f>+Q105+R105</f>
        <v>3.9120000237536638</v>
      </c>
      <c r="T105" s="42">
        <v>1.7130000104013361</v>
      </c>
      <c r="U105" s="42">
        <v>2.4350000147853197</v>
      </c>
      <c r="V105" s="92">
        <f>+T105+U105</f>
        <v>4.148000025186656</v>
      </c>
      <c r="W105" s="42">
        <v>8.0600000489403207</v>
      </c>
      <c r="Y105" s="53">
        <f>SUM(E105:N105)</f>
        <v>5.8400000354604797</v>
      </c>
    </row>
    <row r="106" spans="2:25">
      <c r="C106" t="s">
        <v>48</v>
      </c>
      <c r="D106" t="s">
        <v>202</v>
      </c>
      <c r="E106" s="55">
        <v>0.15158357024217831</v>
      </c>
      <c r="F106" s="55">
        <v>0.10403493891967949</v>
      </c>
      <c r="G106" s="55">
        <v>0.12111305525172994</v>
      </c>
      <c r="H106" s="55">
        <v>0.43592873779329833</v>
      </c>
      <c r="I106" s="55">
        <v>0.32063071010117211</v>
      </c>
      <c r="J106" s="55">
        <v>-7.3309299954893076E-2</v>
      </c>
      <c r="K106" s="55">
        <v>0.29580038528713787</v>
      </c>
      <c r="L106" s="55">
        <v>0.69932066583374652</v>
      </c>
      <c r="M106" s="55">
        <v>0.12705063800949309</v>
      </c>
      <c r="N106" s="55">
        <v>-0.43324632935394092</v>
      </c>
      <c r="O106" s="55">
        <v>0.93465825563780325</v>
      </c>
      <c r="P106" s="55">
        <v>0.16422769193066131</v>
      </c>
      <c r="Q106" s="56">
        <v>0.12135277611233747</v>
      </c>
      <c r="R106" s="37">
        <v>9.3829720736120545E-2</v>
      </c>
      <c r="S106" s="37"/>
      <c r="T106" s="37">
        <v>0.28643733623078926</v>
      </c>
      <c r="U106" s="37">
        <v>0.22825848126815573</v>
      </c>
      <c r="V106" s="93"/>
      <c r="W106" s="37">
        <v>0.1726775325642903</v>
      </c>
    </row>
    <row r="107" spans="2:25">
      <c r="C107" t="s">
        <v>49</v>
      </c>
      <c r="D107" t="s">
        <v>203</v>
      </c>
      <c r="E107" s="53">
        <v>-0.129163353482244</v>
      </c>
      <c r="F107" s="53">
        <v>-4.1797549878621998E-2</v>
      </c>
      <c r="G107" s="53">
        <v>0.35133614734736002</v>
      </c>
      <c r="H107" s="53">
        <v>-5.4604662595407E-2</v>
      </c>
      <c r="I107" s="53">
        <v>0.12861024609030899</v>
      </c>
      <c r="J107" s="53">
        <v>0.42200115051825798</v>
      </c>
      <c r="K107" s="53">
        <v>-8.2027022185252985E-2</v>
      </c>
      <c r="L107" s="53">
        <v>4.1112163357145994E-2</v>
      </c>
      <c r="M107" s="53">
        <v>0.25144380476952399</v>
      </c>
      <c r="N107" s="53">
        <v>-0.151073434626113</v>
      </c>
      <c r="O107" s="53">
        <v>0.24185397296265501</v>
      </c>
      <c r="P107" s="53">
        <v>0.50614625798053903</v>
      </c>
      <c r="Q107" s="54">
        <v>0.18037524398649402</v>
      </c>
      <c r="R107" s="42">
        <v>0.49600673401315998</v>
      </c>
      <c r="S107" s="42"/>
      <c r="T107" s="42">
        <v>0.21052894594141702</v>
      </c>
      <c r="U107" s="42">
        <v>0.59692679631708101</v>
      </c>
      <c r="V107" s="92"/>
      <c r="W107" s="42">
        <v>1.4838377202581521</v>
      </c>
      <c r="Y107" s="53">
        <f>SUM(E107:N107)</f>
        <v>0.73583748931495796</v>
      </c>
    </row>
    <row r="108" spans="2:25">
      <c r="B108" t="s">
        <v>67</v>
      </c>
      <c r="C108" t="s">
        <v>30</v>
      </c>
      <c r="D108" t="s">
        <v>204</v>
      </c>
      <c r="E108" s="53">
        <v>1.9504999353994999E-2</v>
      </c>
      <c r="F108" s="53">
        <v>0.10157999663567101</v>
      </c>
      <c r="G108" s="53">
        <v>0.10966999636772999</v>
      </c>
      <c r="H108" s="53">
        <v>6.5444997832462007E-2</v>
      </c>
      <c r="I108" s="53">
        <v>6.5454997832131004E-2</v>
      </c>
      <c r="J108" s="53">
        <v>7.3134997577768993E-2</v>
      </c>
      <c r="K108" s="53">
        <v>9.3819996892682E-2</v>
      </c>
      <c r="L108" s="53">
        <v>5.4449998196616001E-2</v>
      </c>
      <c r="M108" s="53">
        <v>0.109549996371704</v>
      </c>
      <c r="N108" s="53">
        <v>0.102584996602385</v>
      </c>
      <c r="O108" s="53">
        <v>0.11416999621868999</v>
      </c>
      <c r="P108" s="53">
        <v>9.1874996957099997E-2</v>
      </c>
      <c r="Q108" s="54">
        <v>0.23075499235739602</v>
      </c>
      <c r="R108" s="42">
        <v>0.20403499324236202</v>
      </c>
      <c r="S108" s="42">
        <f>+Q108+R108</f>
        <v>0.43478998559975801</v>
      </c>
      <c r="T108" s="42">
        <v>0.25781999146100204</v>
      </c>
      <c r="U108" s="42">
        <v>0.30862998977817502</v>
      </c>
      <c r="V108" s="92">
        <f>+T108+U108</f>
        <v>0.566449981239177</v>
      </c>
      <c r="W108" s="42">
        <v>1.0012399668389351</v>
      </c>
      <c r="Y108" s="53">
        <f>SUM(E108:N108)</f>
        <v>0.79519497366314496</v>
      </c>
    </row>
    <row r="109" spans="2:25">
      <c r="C109" t="s">
        <v>48</v>
      </c>
      <c r="D109" t="s">
        <v>205</v>
      </c>
      <c r="E109" s="55">
        <v>-0.42089515010920941</v>
      </c>
      <c r="F109" s="55">
        <v>0.77688106286205161</v>
      </c>
      <c r="G109" s="55">
        <v>1.5787621457699874</v>
      </c>
      <c r="H109" s="55">
        <v>0.12273895157091776</v>
      </c>
      <c r="I109" s="55">
        <v>6.6131151636387303E-2</v>
      </c>
      <c r="J109" s="55">
        <v>-3.435357783398113E-2</v>
      </c>
      <c r="K109" s="55">
        <v>0.47294294876014314</v>
      </c>
      <c r="L109" s="55">
        <v>-0.13544495798550082</v>
      </c>
      <c r="M109" s="55">
        <v>0.41096717538697258</v>
      </c>
      <c r="N109" s="55">
        <v>1.2161843491623301</v>
      </c>
      <c r="O109" s="55">
        <v>0.35632554056102067</v>
      </c>
      <c r="P109" s="55">
        <v>-0.16264382958239926</v>
      </c>
      <c r="Q109" s="56">
        <v>0.73000712701871717</v>
      </c>
      <c r="R109" s="37">
        <v>4.4129719371716704E-2</v>
      </c>
      <c r="S109" s="37"/>
      <c r="T109" s="37">
        <v>0.26145512389598841</v>
      </c>
      <c r="U109" s="37">
        <v>0.28614090921146085</v>
      </c>
      <c r="V109" s="93"/>
      <c r="W109" s="37">
        <v>0.29504485879900461</v>
      </c>
    </row>
    <row r="110" spans="2:25">
      <c r="C110" t="s">
        <v>49</v>
      </c>
      <c r="D110" t="s">
        <v>206</v>
      </c>
      <c r="E110" s="53">
        <v>-9.4225349761760009E-3</v>
      </c>
      <c r="F110" s="53">
        <v>2.3390202997853004E-2</v>
      </c>
      <c r="G110" s="53">
        <v>3.5753090307231006E-2</v>
      </c>
      <c r="H110" s="53">
        <v>1.4596733868398999E-2</v>
      </c>
      <c r="I110" s="53">
        <v>1.2645695709306E-2</v>
      </c>
      <c r="J110" s="53">
        <v>8.5504678647550011E-3</v>
      </c>
      <c r="K110" s="53">
        <v>3.0084273234533002E-2</v>
      </c>
      <c r="L110" s="53">
        <v>4.1957688483350002E-3</v>
      </c>
      <c r="M110" s="53">
        <v>2.5650404103873002E-2</v>
      </c>
      <c r="N110" s="53">
        <v>3.6542188259128007E-2</v>
      </c>
      <c r="O110" s="53">
        <v>3.8908017512195005E-2</v>
      </c>
      <c r="P110" s="53">
        <v>2.6115352793516001E-2</v>
      </c>
      <c r="Q110" s="54">
        <v>4.9720758328908002E-2</v>
      </c>
      <c r="R110" s="42">
        <v>3.5792897442459996E-2</v>
      </c>
      <c r="S110" s="42"/>
      <c r="T110" s="42">
        <v>5.9930446186741003E-2</v>
      </c>
      <c r="U110" s="42">
        <v>0.101565558564839</v>
      </c>
      <c r="V110" s="92"/>
      <c r="W110" s="42">
        <v>0.24700966052294798</v>
      </c>
      <c r="Y110" s="53">
        <f>SUM(E110:N110)</f>
        <v>0.181986290217237</v>
      </c>
    </row>
    <row r="111" spans="2:25">
      <c r="B111" s="101" t="s">
        <v>320</v>
      </c>
      <c r="C111" t="s">
        <v>30</v>
      </c>
      <c r="D111" t="str">
        <f>B111&amp;C111</f>
        <v>East RegionNet Sales</v>
      </c>
      <c r="E111" s="53">
        <v>0.54384838138548597</v>
      </c>
      <c r="F111" s="53">
        <v>0.58852046395275293</v>
      </c>
      <c r="G111" s="53">
        <v>0.59255777446665503</v>
      </c>
      <c r="H111" s="53">
        <v>0.46471038445408697</v>
      </c>
      <c r="I111" s="53">
        <v>0.52447017746541302</v>
      </c>
      <c r="J111" s="53">
        <v>0.50710999355444397</v>
      </c>
      <c r="K111" s="53">
        <v>0.42188763571256999</v>
      </c>
      <c r="L111" s="53">
        <v>0.43539346155266401</v>
      </c>
      <c r="M111" s="53">
        <v>0.453899646328075</v>
      </c>
      <c r="N111" s="53">
        <v>0.448840118168774</v>
      </c>
      <c r="O111" s="53">
        <v>0.46887389343142699</v>
      </c>
      <c r="P111" s="53">
        <v>0.47077027039800001</v>
      </c>
      <c r="Q111" s="54">
        <v>1.7249266198048938</v>
      </c>
      <c r="R111" s="42">
        <v>1.4962905554739439</v>
      </c>
      <c r="S111" s="42">
        <f>+Q111+R111</f>
        <v>3.2212171752788379</v>
      </c>
      <c r="T111" s="42">
        <v>1.3111807435933089</v>
      </c>
      <c r="U111" s="42">
        <v>1.3884842819982011</v>
      </c>
      <c r="V111" s="92">
        <f>+T111+U111</f>
        <v>2.6996650255915098</v>
      </c>
      <c r="W111" s="42">
        <v>5.9208822008703486</v>
      </c>
      <c r="Y111" s="53">
        <f>SUM(E111:N111)</f>
        <v>4.9812380370409217</v>
      </c>
    </row>
    <row r="112" spans="2:25">
      <c r="C112" t="s">
        <v>48</v>
      </c>
      <c r="D112" t="str">
        <f>B111&amp;C112</f>
        <v>East Region  % Local Growth</v>
      </c>
      <c r="E112" s="55">
        <v>0.28047247576854467</v>
      </c>
      <c r="F112" s="55">
        <v>0.40936758276715357</v>
      </c>
      <c r="G112" s="55">
        <v>-3.0025815137727632E-2</v>
      </c>
      <c r="H112" s="55">
        <v>0.39196420755247841</v>
      </c>
      <c r="I112" s="55">
        <v>-6.4497981029029039E-2</v>
      </c>
      <c r="J112" s="55">
        <v>-0.17973240720315684</v>
      </c>
      <c r="K112" s="55">
        <v>0.24534460397394636</v>
      </c>
      <c r="L112" s="55">
        <v>0.24672814919149702</v>
      </c>
      <c r="M112" s="55">
        <v>-0.27743903163489508</v>
      </c>
      <c r="N112" s="55">
        <v>0.24208722715873743</v>
      </c>
      <c r="O112" s="55">
        <v>-0.17640348265510228</v>
      </c>
      <c r="P112" s="55">
        <v>3.8835811217935626E-2</v>
      </c>
      <c r="Q112" s="56">
        <v>0.18930345059154541</v>
      </c>
      <c r="R112" s="37">
        <v>-1.045271057052622E-2</v>
      </c>
      <c r="S112" s="37"/>
      <c r="T112" s="37">
        <v>-6.4237028974465649E-3</v>
      </c>
      <c r="U112" s="37">
        <v>4.1121557385311695E-3</v>
      </c>
      <c r="V112" s="93"/>
      <c r="W112" s="37">
        <v>4.4825829629865241E-2</v>
      </c>
    </row>
    <row r="113" spans="2:25">
      <c r="C113" t="s">
        <v>49</v>
      </c>
      <c r="D113" t="str">
        <f>B111&amp;C113</f>
        <v>East RegionContribution Income</v>
      </c>
      <c r="E113" s="53">
        <v>0.118105505625497</v>
      </c>
      <c r="F113" s="53">
        <v>0.14654121264738101</v>
      </c>
      <c r="G113" s="53">
        <v>0.14626988811897801</v>
      </c>
      <c r="H113" s="53">
        <v>6.5547959837983991E-2</v>
      </c>
      <c r="I113" s="53">
        <v>0.10417185723415</v>
      </c>
      <c r="J113" s="53">
        <v>9.4157710454016011E-2</v>
      </c>
      <c r="K113" s="53">
        <v>3.8033207280618993E-2</v>
      </c>
      <c r="L113" s="53">
        <v>4.7721979720595997E-2</v>
      </c>
      <c r="M113" s="53">
        <v>5.9515798654794998E-2</v>
      </c>
      <c r="N113" s="53">
        <v>5.0552104691678007E-2</v>
      </c>
      <c r="O113" s="53">
        <v>6.2787006665308995E-2</v>
      </c>
      <c r="P113" s="53">
        <v>5.8850614862789002E-2</v>
      </c>
      <c r="Q113" s="54">
        <v>0.41091660639185601</v>
      </c>
      <c r="R113" s="42">
        <v>0.26387752752615001</v>
      </c>
      <c r="S113" s="42"/>
      <c r="T113" s="42">
        <v>0.14527098565600999</v>
      </c>
      <c r="U113" s="42">
        <v>0.17218972621977599</v>
      </c>
      <c r="V113" s="92"/>
      <c r="W113" s="42">
        <v>0.99225484579379208</v>
      </c>
      <c r="Y113" s="53">
        <f>SUM(E113:N113)</f>
        <v>0.87061722426569399</v>
      </c>
    </row>
    <row r="114" spans="2:25">
      <c r="B114" t="s">
        <v>68</v>
      </c>
      <c r="C114" t="s">
        <v>30</v>
      </c>
      <c r="D114" t="s">
        <v>207</v>
      </c>
      <c r="E114" s="53">
        <v>0.21232194377991798</v>
      </c>
      <c r="F114" s="53">
        <v>0.222274534894602</v>
      </c>
      <c r="G114" s="53">
        <v>0.22890959563772401</v>
      </c>
      <c r="H114" s="53">
        <v>0.23246843337606998</v>
      </c>
      <c r="I114" s="53">
        <v>0.243090918250086</v>
      </c>
      <c r="J114" s="53">
        <v>0.25511565211439602</v>
      </c>
      <c r="K114" s="53">
        <v>0.20947874673810402</v>
      </c>
      <c r="L114" s="53">
        <v>0.23042662141191603</v>
      </c>
      <c r="M114" s="53">
        <v>0.25835712097699598</v>
      </c>
      <c r="N114" s="53">
        <v>0.27411497617171904</v>
      </c>
      <c r="O114" s="53">
        <v>0.30123364334970493</v>
      </c>
      <c r="P114" s="53">
        <v>0.295676319866366</v>
      </c>
      <c r="Q114" s="54">
        <v>0.66350607431224395</v>
      </c>
      <c r="R114" s="42">
        <v>0.73067500374055194</v>
      </c>
      <c r="S114" s="42">
        <f>+Q114+R114</f>
        <v>1.3941810780527959</v>
      </c>
      <c r="T114" s="42">
        <v>0.69826248912701605</v>
      </c>
      <c r="U114" s="42">
        <v>0.87102493938779002</v>
      </c>
      <c r="V114" s="92">
        <f>+T114+U114</f>
        <v>1.569287428514806</v>
      </c>
      <c r="W114" s="42">
        <v>2.9634685065676023</v>
      </c>
      <c r="Y114" s="53">
        <f>SUM(E114:N114)</f>
        <v>2.3665585433515313</v>
      </c>
    </row>
    <row r="115" spans="2:25">
      <c r="C115" t="s">
        <v>48</v>
      </c>
      <c r="D115" t="s">
        <v>208</v>
      </c>
      <c r="E115" s="55">
        <v>-0.25632662408213586</v>
      </c>
      <c r="F115" s="55">
        <v>-0.27714435966320178</v>
      </c>
      <c r="G115" s="55">
        <v>-0.20262407842206775</v>
      </c>
      <c r="H115" s="55">
        <v>0.40865197321671609</v>
      </c>
      <c r="I115" s="55">
        <v>-4.9202567661441043E-3</v>
      </c>
      <c r="J115" s="55">
        <v>4.9626695025952877E-2</v>
      </c>
      <c r="K115" s="55">
        <v>0.55091227362641826</v>
      </c>
      <c r="L115" s="55">
        <v>0.50246164607899113</v>
      </c>
      <c r="M115" s="55">
        <v>0.54195805062473101</v>
      </c>
      <c r="N115" s="55">
        <v>0.1107326580590062</v>
      </c>
      <c r="O115" s="55">
        <v>4.0355460416290553E-2</v>
      </c>
      <c r="P115" s="55">
        <v>0.3354134996908163</v>
      </c>
      <c r="Q115" s="56">
        <v>-0.24656871803521796</v>
      </c>
      <c r="R115" s="37">
        <v>0.12098731000232957</v>
      </c>
      <c r="S115" s="37"/>
      <c r="T115" s="37">
        <v>0.53137380476575402</v>
      </c>
      <c r="U115" s="37">
        <v>0.14908749954652642</v>
      </c>
      <c r="V115" s="93"/>
      <c r="W115" s="37">
        <v>7.9998028843485308E-2</v>
      </c>
    </row>
    <row r="116" spans="2:25">
      <c r="C116" t="s">
        <v>49</v>
      </c>
      <c r="D116" t="s">
        <v>209</v>
      </c>
      <c r="E116" s="53">
        <v>5.8488395127819996E-2</v>
      </c>
      <c r="F116" s="53">
        <v>6.5249595156226997E-2</v>
      </c>
      <c r="G116" s="53">
        <v>6.9757061841834E-2</v>
      </c>
      <c r="H116" s="53">
        <v>6.7252706212214006E-2</v>
      </c>
      <c r="I116" s="53">
        <v>7.4471274759565012E-2</v>
      </c>
      <c r="J116" s="53">
        <v>8.2784883957123995E-2</v>
      </c>
      <c r="K116" s="53">
        <v>5.4100124420756006E-2</v>
      </c>
      <c r="L116" s="53">
        <v>6.8463224628384015E-2</v>
      </c>
      <c r="M116" s="53">
        <v>8.736982010173E-2</v>
      </c>
      <c r="N116" s="53">
        <v>9.8615867338468013E-2</v>
      </c>
      <c r="O116" s="53">
        <v>0.11708424078363901</v>
      </c>
      <c r="P116" s="53">
        <v>0.113675359861027</v>
      </c>
      <c r="Q116" s="54">
        <v>0.193495052125881</v>
      </c>
      <c r="R116" s="42">
        <v>0.22450886492890298</v>
      </c>
      <c r="S116" s="42"/>
      <c r="T116" s="42">
        <v>0.20993316915087001</v>
      </c>
      <c r="U116" s="42">
        <v>0.329375467983134</v>
      </c>
      <c r="V116" s="92"/>
      <c r="W116" s="42">
        <v>0.95731255418878802</v>
      </c>
      <c r="Y116" s="53">
        <f>SUM(E116:N116)</f>
        <v>0.72655295354412208</v>
      </c>
    </row>
    <row r="117" spans="2:25">
      <c r="B117" t="s">
        <v>69</v>
      </c>
      <c r="C117" t="s">
        <v>30</v>
      </c>
      <c r="D117" t="s">
        <v>210</v>
      </c>
      <c r="E117" s="53">
        <v>0.118967532371799</v>
      </c>
      <c r="F117" s="53">
        <v>0.118967532371799</v>
      </c>
      <c r="G117" s="53">
        <v>0.118967532371799</v>
      </c>
      <c r="H117" s="53">
        <v>0.10984951011258001</v>
      </c>
      <c r="I117" s="53">
        <v>0.12815776179801</v>
      </c>
      <c r="J117" s="53">
        <v>0.12815776179801</v>
      </c>
      <c r="K117" s="53">
        <v>0.12499309596199901</v>
      </c>
      <c r="L117" s="53">
        <v>0.12499309596199901</v>
      </c>
      <c r="M117" s="53">
        <v>0.12499309596199901</v>
      </c>
      <c r="N117" s="53">
        <v>0.118768340186999</v>
      </c>
      <c r="O117" s="53">
        <v>0.1385630635515</v>
      </c>
      <c r="P117" s="53">
        <v>0.1385630635515</v>
      </c>
      <c r="Q117" s="54">
        <v>0.35690259711539701</v>
      </c>
      <c r="R117" s="42">
        <v>0.36616503370860004</v>
      </c>
      <c r="S117" s="42">
        <f>+Q117+R117</f>
        <v>0.72306763082399705</v>
      </c>
      <c r="T117" s="42">
        <v>0.37497928788599699</v>
      </c>
      <c r="U117" s="42">
        <v>0.39589446728999894</v>
      </c>
      <c r="V117" s="92">
        <f>+T117+U117</f>
        <v>0.77087375517599588</v>
      </c>
      <c r="W117" s="42">
        <v>1.4939413859999926</v>
      </c>
      <c r="Y117" s="53">
        <f>SUM(E117:N117)</f>
        <v>1.2168152588969929</v>
      </c>
    </row>
    <row r="118" spans="2:25">
      <c r="C118" t="s">
        <v>48</v>
      </c>
      <c r="D118" t="s">
        <v>211</v>
      </c>
      <c r="E118" s="55">
        <v>1.5426758014496489</v>
      </c>
      <c r="F118" s="55">
        <v>1.1972604447421709</v>
      </c>
      <c r="G118" s="55">
        <v>0.14296287402701027</v>
      </c>
      <c r="H118" s="55">
        <v>-0.39659939700179775</v>
      </c>
      <c r="I118" s="55">
        <v>0.1053295200379286</v>
      </c>
      <c r="J118" s="55">
        <v>0.29587207680132643</v>
      </c>
      <c r="K118" s="55">
        <v>-0.39705202524025407</v>
      </c>
      <c r="L118" s="55">
        <v>-0.17688439996776317</v>
      </c>
      <c r="M118" s="55">
        <v>0.47704378262950287</v>
      </c>
      <c r="N118" s="55">
        <v>-0.44359146098686253</v>
      </c>
      <c r="O118" s="55">
        <v>1.9725021072311757</v>
      </c>
      <c r="P118" s="55">
        <v>21.592993830364964</v>
      </c>
      <c r="Q118" s="56">
        <v>0.73416386629659347</v>
      </c>
      <c r="R118" s="37">
        <v>-8.0117123305412596E-2</v>
      </c>
      <c r="S118" s="37"/>
      <c r="T118" s="37">
        <v>-0.15451937189987236</v>
      </c>
      <c r="U118" s="37">
        <v>0.4912709176750058</v>
      </c>
      <c r="V118" s="93"/>
      <c r="W118" s="37">
        <v>0.13758476385111126</v>
      </c>
    </row>
    <row r="119" spans="2:25">
      <c r="C119" t="s">
        <v>49</v>
      </c>
      <c r="D119" t="s">
        <v>212</v>
      </c>
      <c r="E119" s="53">
        <v>1.6954722321525999E-2</v>
      </c>
      <c r="F119" s="53">
        <v>1.6954722321525999E-2</v>
      </c>
      <c r="G119" s="53">
        <v>1.6954722321525999E-2</v>
      </c>
      <c r="H119" s="53">
        <v>1.1182942049335001E-2</v>
      </c>
      <c r="I119" s="53">
        <v>2.2168144258885001E-2</v>
      </c>
      <c r="J119" s="53">
        <v>2.2168144258885001E-2</v>
      </c>
      <c r="K119" s="53">
        <v>2.1132695603724997E-2</v>
      </c>
      <c r="L119" s="53">
        <v>2.1132695603724997E-2</v>
      </c>
      <c r="M119" s="53">
        <v>2.1132695603724997E-2</v>
      </c>
      <c r="N119" s="53">
        <v>1.6603490656417003E-2</v>
      </c>
      <c r="O119" s="53">
        <v>2.8480596268538001E-2</v>
      </c>
      <c r="P119" s="53">
        <v>2.8480596268538001E-2</v>
      </c>
      <c r="Q119" s="54">
        <v>5.0864166964577996E-2</v>
      </c>
      <c r="R119" s="42">
        <v>5.5519230567105005E-2</v>
      </c>
      <c r="S119" s="42"/>
      <c r="T119" s="42">
        <v>6.3398086811174995E-2</v>
      </c>
      <c r="U119" s="42">
        <v>7.3564683193493005E-2</v>
      </c>
      <c r="V119" s="92"/>
      <c r="W119" s="42">
        <v>0.24334616753635099</v>
      </c>
      <c r="Y119" s="53">
        <f>SUM(E119:N119)</f>
        <v>0.18638497499927498</v>
      </c>
    </row>
    <row r="120" spans="2:25">
      <c r="B120" t="s">
        <v>70</v>
      </c>
      <c r="C120" t="s">
        <v>30</v>
      </c>
      <c r="D120" t="s">
        <v>213</v>
      </c>
      <c r="E120" s="53">
        <v>4.8061141798024995E-2</v>
      </c>
      <c r="F120" s="53">
        <v>5.6319626406174994E-2</v>
      </c>
      <c r="G120" s="53">
        <v>7.1865009197987981E-2</v>
      </c>
      <c r="H120" s="53">
        <v>5.8249888133333004E-2</v>
      </c>
      <c r="I120" s="53">
        <v>6.0508803133332997E-2</v>
      </c>
      <c r="J120" s="53">
        <v>7.2029269633333004E-2</v>
      </c>
      <c r="K120" s="53">
        <v>4.1693019686565004E-2</v>
      </c>
      <c r="L120" s="53">
        <v>8.3414134399871998E-2</v>
      </c>
      <c r="M120" s="53">
        <v>0.122606696706313</v>
      </c>
      <c r="N120" s="53">
        <v>6.0960586133333002E-2</v>
      </c>
      <c r="O120" s="53">
        <v>6.5704307633333001E-2</v>
      </c>
      <c r="P120" s="53">
        <v>6.6381982133333003E-2</v>
      </c>
      <c r="Q120" s="54">
        <v>0.17624577740218797</v>
      </c>
      <c r="R120" s="42">
        <v>0.190787960899999</v>
      </c>
      <c r="S120" s="42">
        <f>+Q120+R120</f>
        <v>0.367033738302187</v>
      </c>
      <c r="T120" s="42">
        <v>0.24771385079275002</v>
      </c>
      <c r="U120" s="42">
        <v>0.193046875899999</v>
      </c>
      <c r="V120" s="92">
        <f>+T120+U120</f>
        <v>0.44076072669274902</v>
      </c>
      <c r="W120" s="42">
        <v>0.80779446499493601</v>
      </c>
      <c r="Y120" s="53">
        <f>SUM(E120:N120)</f>
        <v>0.67570817522826998</v>
      </c>
    </row>
    <row r="121" spans="2:25">
      <c r="C121" t="s">
        <v>48</v>
      </c>
      <c r="D121" t="s">
        <v>214</v>
      </c>
      <c r="E121" s="55">
        <v>-0.27827458542352801</v>
      </c>
      <c r="F121" s="55">
        <v>8.5579058189422977E-2</v>
      </c>
      <c r="G121" s="55">
        <v>0.18533698624956707</v>
      </c>
      <c r="H121" s="55">
        <v>0.16548411904503707</v>
      </c>
      <c r="I121" s="55">
        <v>1.4088760336899171E-2</v>
      </c>
      <c r="J121" s="55">
        <v>9.789893151328137E-2</v>
      </c>
      <c r="K121" s="55">
        <v>-0.19785226155705915</v>
      </c>
      <c r="L121" s="55">
        <v>0.16881668636185218</v>
      </c>
      <c r="M121" s="55">
        <v>1.5420063386834392E-2</v>
      </c>
      <c r="N121" s="55">
        <v>4.0411311298990935E-2</v>
      </c>
      <c r="O121" s="55">
        <v>-0.16101344662882408</v>
      </c>
      <c r="P121" s="55">
        <v>0.72132495660864582</v>
      </c>
      <c r="Q121" s="56">
        <v>-2.2497495474438689E-2</v>
      </c>
      <c r="R121" s="37">
        <v>8.8487887481042277E-2</v>
      </c>
      <c r="S121" s="37"/>
      <c r="T121" s="37">
        <v>1.4584867359860108E-2</v>
      </c>
      <c r="U121" s="37">
        <v>0.10247326066167392</v>
      </c>
      <c r="V121" s="93"/>
      <c r="W121" s="37">
        <v>4.3154463452976327E-2</v>
      </c>
    </row>
    <row r="122" spans="2:25">
      <c r="C122" t="s">
        <v>49</v>
      </c>
      <c r="D122" t="s">
        <v>215</v>
      </c>
      <c r="E122" s="53">
        <v>1.37270072734E-3</v>
      </c>
      <c r="F122" s="53">
        <v>6.2934924162929996E-3</v>
      </c>
      <c r="G122" s="53">
        <v>1.6410028746472998E-2</v>
      </c>
      <c r="H122" s="53">
        <v>8.8879075667609997E-3</v>
      </c>
      <c r="I122" s="53">
        <v>6.9382454334590005E-3</v>
      </c>
      <c r="J122" s="53">
        <v>1.6992985078427999E-2</v>
      </c>
      <c r="K122" s="53">
        <v>-5.3335385687E-5</v>
      </c>
      <c r="L122" s="53">
        <v>2.8147243634264001E-2</v>
      </c>
      <c r="M122" s="53">
        <v>5.6151396830472995E-2</v>
      </c>
      <c r="N122" s="53">
        <v>1.1471280259904999E-2</v>
      </c>
      <c r="O122" s="53">
        <v>1.4281797021383E-2</v>
      </c>
      <c r="P122" s="53">
        <v>1.4003185759225999E-2</v>
      </c>
      <c r="Q122" s="54">
        <v>2.4076221890105998E-2</v>
      </c>
      <c r="R122" s="42">
        <v>3.2819138078647996E-2</v>
      </c>
      <c r="S122" s="42"/>
      <c r="T122" s="42">
        <v>8.4245305079049995E-2</v>
      </c>
      <c r="U122" s="42">
        <v>3.9756263040514002E-2</v>
      </c>
      <c r="V122" s="92"/>
      <c r="W122" s="42">
        <v>0.180896928088318</v>
      </c>
      <c r="Y122" s="53">
        <f>SUM(E122:N122)</f>
        <v>0.152611945307709</v>
      </c>
    </row>
    <row r="123" spans="2:25">
      <c r="B123" t="s">
        <v>71</v>
      </c>
      <c r="C123" t="s">
        <v>30</v>
      </c>
      <c r="D123" t="s">
        <v>216</v>
      </c>
      <c r="E123" s="53">
        <v>4.0950619657939995E-2</v>
      </c>
      <c r="F123" s="53">
        <v>4.0260609216815998E-2</v>
      </c>
      <c r="G123" s="53">
        <v>9.7591476737931004E-2</v>
      </c>
      <c r="H123" s="53">
        <v>5.5060833171334998E-2</v>
      </c>
      <c r="I123" s="53">
        <v>5.5060833171334998E-2</v>
      </c>
      <c r="J123" s="53">
        <v>4.6480703338243001E-2</v>
      </c>
      <c r="K123" s="53">
        <v>5.8500885225628997E-2</v>
      </c>
      <c r="L123" s="53">
        <v>6.8251032763231995E-2</v>
      </c>
      <c r="M123" s="53">
        <v>6.8251032763231995E-2</v>
      </c>
      <c r="N123" s="53">
        <v>7.4881133088803009E-2</v>
      </c>
      <c r="O123" s="53">
        <v>8.7361321936936007E-2</v>
      </c>
      <c r="P123" s="53">
        <v>8.7361321936936007E-2</v>
      </c>
      <c r="Q123" s="54">
        <v>0.17880270561268699</v>
      </c>
      <c r="R123" s="42">
        <v>0.15660236968091301</v>
      </c>
      <c r="S123" s="42">
        <f>+Q123+R123</f>
        <v>0.33540507529359997</v>
      </c>
      <c r="T123" s="42">
        <v>0.19500295075209298</v>
      </c>
      <c r="U123" s="42">
        <v>0.24960377696267502</v>
      </c>
      <c r="V123" s="92">
        <f>+T123+U123</f>
        <v>0.444606727714768</v>
      </c>
      <c r="W123" s="42">
        <v>0.78001180300836803</v>
      </c>
      <c r="Y123" s="53">
        <f>SUM(E123:N123)</f>
        <v>0.60528915913449599</v>
      </c>
    </row>
    <row r="124" spans="2:25">
      <c r="C124" t="s">
        <v>48</v>
      </c>
      <c r="D124" t="s">
        <v>217</v>
      </c>
      <c r="E124" s="55">
        <v>0.15335822874155011</v>
      </c>
      <c r="F124" s="55">
        <v>1.0607113864523625</v>
      </c>
      <c r="G124" s="55">
        <v>0.44953512737527568</v>
      </c>
      <c r="H124" s="55">
        <v>0.11641518288922072</v>
      </c>
      <c r="I124" s="55">
        <v>0.19175524956209267</v>
      </c>
      <c r="J124" s="55">
        <v>0.29887355891580197</v>
      </c>
      <c r="K124" s="55">
        <v>-0.25706704847216444</v>
      </c>
      <c r="L124" s="55">
        <v>-4.833652586968494E-2</v>
      </c>
      <c r="M124" s="55">
        <v>0.35448717368397442</v>
      </c>
      <c r="N124" s="55">
        <v>0.11380762747856765</v>
      </c>
      <c r="O124" s="55">
        <v>0.72652702734617347</v>
      </c>
      <c r="P124" s="55">
        <v>-0.42429728210877155</v>
      </c>
      <c r="Q124" s="56">
        <v>0.45869013684111709</v>
      </c>
      <c r="R124" s="37">
        <v>0.19166613965074741</v>
      </c>
      <c r="S124" s="37"/>
      <c r="T124" s="37">
        <v>-2.8954561018683683E-2</v>
      </c>
      <c r="U124" s="37">
        <v>-7.4697263797696256E-2</v>
      </c>
      <c r="V124" s="93"/>
      <c r="W124" s="37">
        <v>7.3937407237991346E-2</v>
      </c>
    </row>
    <row r="125" spans="2:25">
      <c r="C125" t="s">
        <v>49</v>
      </c>
      <c r="D125" t="s">
        <v>218</v>
      </c>
      <c r="E125" s="53">
        <v>-1.1906742522345E-2</v>
      </c>
      <c r="F125" s="53">
        <v>-1.0290603190616001E-2</v>
      </c>
      <c r="G125" s="53">
        <v>2.3197138714690001E-2</v>
      </c>
      <c r="H125" s="53">
        <v>-2.6631786467349997E-3</v>
      </c>
      <c r="I125" s="53">
        <v>-2.8031977778889996E-3</v>
      </c>
      <c r="J125" s="53">
        <v>-7.8559210053540003E-3</v>
      </c>
      <c r="K125" s="53">
        <v>-1.1466497384910001E-3</v>
      </c>
      <c r="L125" s="53">
        <v>4.990461881417E-3</v>
      </c>
      <c r="M125" s="53">
        <v>3.0457919702190001E-3</v>
      </c>
      <c r="N125" s="53">
        <v>8.739760517529999E-3</v>
      </c>
      <c r="O125" s="53">
        <v>1.5977111297133001E-2</v>
      </c>
      <c r="P125" s="53">
        <v>1.5696621439469E-2</v>
      </c>
      <c r="Q125" s="54">
        <v>9.9979300172899944E-4</v>
      </c>
      <c r="R125" s="42">
        <v>-1.3322297429978001E-2</v>
      </c>
      <c r="S125" s="42"/>
      <c r="T125" s="42">
        <v>6.8896041131449991E-3</v>
      </c>
      <c r="U125" s="42">
        <v>4.0413493254132002E-2</v>
      </c>
      <c r="V125" s="92"/>
      <c r="W125" s="42">
        <v>3.4980592939027999E-2</v>
      </c>
      <c r="Y125" s="53">
        <f>SUM(E125:N125)</f>
        <v>3.3068602024259961E-3</v>
      </c>
    </row>
    <row r="126" spans="2:25">
      <c r="B126" t="s">
        <v>72</v>
      </c>
      <c r="C126" t="s">
        <v>30</v>
      </c>
      <c r="D126" t="s">
        <v>219</v>
      </c>
      <c r="E126" s="53">
        <v>0</v>
      </c>
      <c r="F126" s="53">
        <v>0</v>
      </c>
      <c r="G126" s="53">
        <v>0</v>
      </c>
      <c r="H126" s="53">
        <v>0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0</v>
      </c>
      <c r="O126" s="53">
        <v>0</v>
      </c>
      <c r="P126" s="53">
        <v>0</v>
      </c>
      <c r="Q126" s="54">
        <v>0</v>
      </c>
      <c r="R126" s="42">
        <v>0</v>
      </c>
      <c r="S126" s="42">
        <f>+Q126+R126</f>
        <v>0</v>
      </c>
      <c r="T126" s="42">
        <v>0</v>
      </c>
      <c r="U126" s="42">
        <v>0</v>
      </c>
      <c r="V126" s="92">
        <f>+T126+U126</f>
        <v>0</v>
      </c>
      <c r="W126" s="42">
        <v>0</v>
      </c>
      <c r="Y126" s="53">
        <f>SUM(E126:N126)</f>
        <v>0</v>
      </c>
    </row>
    <row r="127" spans="2:25">
      <c r="C127" t="s">
        <v>48</v>
      </c>
      <c r="D127" t="s">
        <v>220</v>
      </c>
      <c r="E127" s="55" t="e">
        <v>#DIV/0!</v>
      </c>
      <c r="F127" s="55" t="e">
        <v>#DIV/0!</v>
      </c>
      <c r="G127" s="55" t="e">
        <v>#DIV/0!</v>
      </c>
      <c r="H127" s="55" t="e">
        <v>#DIV/0!</v>
      </c>
      <c r="I127" s="55" t="e">
        <v>#DIV/0!</v>
      </c>
      <c r="J127" s="55" t="e">
        <v>#DIV/0!</v>
      </c>
      <c r="K127" s="55" t="e">
        <v>#DIV/0!</v>
      </c>
      <c r="L127" s="55" t="e">
        <v>#DIV/0!</v>
      </c>
      <c r="M127" s="55" t="e">
        <v>#DIV/0!</v>
      </c>
      <c r="N127" s="55" t="e">
        <v>#DIV/0!</v>
      </c>
      <c r="O127" s="55" t="e">
        <v>#DIV/0!</v>
      </c>
      <c r="P127" s="55" t="e">
        <v>#DIV/0!</v>
      </c>
      <c r="Q127" s="56" t="e">
        <v>#DIV/0!</v>
      </c>
      <c r="R127" s="37" t="e">
        <v>#DIV/0!</v>
      </c>
      <c r="S127" s="37"/>
      <c r="T127" s="37" t="e">
        <v>#DIV/0!</v>
      </c>
      <c r="U127" s="37" t="e">
        <v>#DIV/0!</v>
      </c>
      <c r="V127" s="93"/>
      <c r="W127" s="37" t="e">
        <v>#DIV/0!</v>
      </c>
    </row>
    <row r="128" spans="2:25">
      <c r="C128" t="s">
        <v>49</v>
      </c>
      <c r="D128" t="s">
        <v>221</v>
      </c>
      <c r="E128" s="53">
        <v>-1.3232005E-2</v>
      </c>
      <c r="F128" s="53">
        <v>-1.3232005E-2</v>
      </c>
      <c r="G128" s="53">
        <v>-1.3232005E-2</v>
      </c>
      <c r="H128" s="53">
        <v>-1.3232005E-2</v>
      </c>
      <c r="I128" s="53">
        <v>-1.3232005E-2</v>
      </c>
      <c r="J128" s="53">
        <v>-1.3232005E-2</v>
      </c>
      <c r="K128" s="53">
        <v>-1.3232005E-2</v>
      </c>
      <c r="L128" s="53">
        <v>-1.3232005E-2</v>
      </c>
      <c r="M128" s="53">
        <v>-1.3232005E-2</v>
      </c>
      <c r="N128" s="53">
        <v>-1.3232005E-2</v>
      </c>
      <c r="O128" s="53">
        <v>-1.3232005E-2</v>
      </c>
      <c r="P128" s="53">
        <v>-1.3232005E-2</v>
      </c>
      <c r="Q128" s="54">
        <v>-3.9696014999999994E-2</v>
      </c>
      <c r="R128" s="42">
        <v>-3.9696014999999994E-2</v>
      </c>
      <c r="S128" s="42"/>
      <c r="T128" s="42">
        <v>-3.9696014999999994E-2</v>
      </c>
      <c r="U128" s="42">
        <v>-3.9696014999999994E-2</v>
      </c>
      <c r="V128" s="92"/>
      <c r="W128" s="42">
        <v>-0.15878405999999998</v>
      </c>
      <c r="Y128" s="53">
        <f>SUM(E128:N128)</f>
        <v>-0.13232005000000002</v>
      </c>
    </row>
    <row r="129" spans="2:25">
      <c r="B129" t="s">
        <v>73</v>
      </c>
      <c r="C129" t="s">
        <v>30</v>
      </c>
      <c r="D129" t="s">
        <v>222</v>
      </c>
      <c r="E129" s="53">
        <v>0.37630119978378795</v>
      </c>
      <c r="F129" s="53">
        <v>0.38917953635930203</v>
      </c>
      <c r="G129" s="53">
        <v>0.46863120834875999</v>
      </c>
      <c r="H129" s="53">
        <v>0.57514312723468508</v>
      </c>
      <c r="I129" s="53">
        <v>0.58752811848122699</v>
      </c>
      <c r="J129" s="53">
        <v>0.69503311415819902</v>
      </c>
      <c r="K129" s="53">
        <v>0.36056763675003201</v>
      </c>
      <c r="L129" s="53">
        <v>0.41495264647657398</v>
      </c>
      <c r="M129" s="53">
        <v>0.46798264118154598</v>
      </c>
      <c r="N129" s="53">
        <v>0.50344703572134997</v>
      </c>
      <c r="O129" s="53">
        <v>0.55270537773763506</v>
      </c>
      <c r="P129" s="53">
        <v>0.66835952527977893</v>
      </c>
      <c r="Q129" s="54">
        <v>1.23411194449185</v>
      </c>
      <c r="R129" s="42">
        <v>1.8577043598741112</v>
      </c>
      <c r="S129" s="42">
        <f>+Q129+R129</f>
        <v>3.0918163043659614</v>
      </c>
      <c r="T129" s="42">
        <v>1.2435029244081519</v>
      </c>
      <c r="U129" s="42">
        <v>1.724511938738764</v>
      </c>
      <c r="V129" s="92">
        <f>+T129+U129</f>
        <v>2.9680148631469159</v>
      </c>
      <c r="W129" s="42">
        <v>6.0598311675128773</v>
      </c>
      <c r="Y129" s="53">
        <f>SUM(E129:N129)</f>
        <v>4.8387662644954625</v>
      </c>
    </row>
    <row r="130" spans="2:25">
      <c r="C130" t="s">
        <v>48</v>
      </c>
      <c r="D130" t="s">
        <v>223</v>
      </c>
      <c r="E130" s="55">
        <v>2.3730234517942739</v>
      </c>
      <c r="F130" s="55">
        <v>6.7850780476935748</v>
      </c>
      <c r="G130" s="55">
        <v>-9.713174126498475E-2</v>
      </c>
      <c r="H130" s="55">
        <v>-0.25959532610336977</v>
      </c>
      <c r="I130" s="55">
        <v>0.66368473436188824</v>
      </c>
      <c r="J130" s="55">
        <v>0.60015765995204784</v>
      </c>
      <c r="K130" s="55">
        <v>1.9990011827422636</v>
      </c>
      <c r="L130" s="55">
        <v>0.34565284687381786</v>
      </c>
      <c r="M130" s="55">
        <v>7.6831188312851309E-2</v>
      </c>
      <c r="N130" s="55">
        <v>0.63820866549355926</v>
      </c>
      <c r="O130" s="55">
        <v>1.3463297983807123</v>
      </c>
      <c r="P130" s="55">
        <v>-3.6126903216263002E-3</v>
      </c>
      <c r="Q130" s="56">
        <v>0.8171439937349112</v>
      </c>
      <c r="R130" s="37">
        <v>0.18680574513786677</v>
      </c>
      <c r="S130" s="37"/>
      <c r="T130" s="37">
        <v>0.44013735464181319</v>
      </c>
      <c r="U130" s="37">
        <v>0.42008018867943064</v>
      </c>
      <c r="V130" s="93"/>
      <c r="W130" s="37">
        <v>0.40234873703252433</v>
      </c>
    </row>
    <row r="131" spans="2:25">
      <c r="C131" t="s">
        <v>49</v>
      </c>
      <c r="D131" t="s">
        <v>224</v>
      </c>
      <c r="E131" s="53">
        <v>4.5294186866180003E-2</v>
      </c>
      <c r="F131" s="53">
        <v>4.9704792225456006E-2</v>
      </c>
      <c r="G131" s="53">
        <v>9.0033241608360001E-2</v>
      </c>
      <c r="H131" s="53">
        <v>0.147554022840646</v>
      </c>
      <c r="I131" s="53">
        <v>0.15103388038285001</v>
      </c>
      <c r="J131" s="53">
        <v>0.20793958106307003</v>
      </c>
      <c r="K131" s="53">
        <v>3.5344007565324999E-2</v>
      </c>
      <c r="L131" s="53">
        <v>6.4090662808032009E-2</v>
      </c>
      <c r="M131" s="53">
        <v>9.1599575796145E-2</v>
      </c>
      <c r="N131" s="53">
        <v>0.11285056212556201</v>
      </c>
      <c r="O131" s="53">
        <v>0.137412664280845</v>
      </c>
      <c r="P131" s="53">
        <v>0.195710462370903</v>
      </c>
      <c r="Q131" s="54">
        <v>0.185032220699996</v>
      </c>
      <c r="R131" s="42">
        <v>0.50652748428656602</v>
      </c>
      <c r="S131" s="42"/>
      <c r="T131" s="42">
        <v>0.19103424616950201</v>
      </c>
      <c r="U131" s="42">
        <v>0.44597368877731003</v>
      </c>
      <c r="V131" s="92"/>
      <c r="W131" s="42">
        <v>1.3285676399333743</v>
      </c>
      <c r="Y131" s="53">
        <f>SUM(E131:N131)</f>
        <v>0.99544451328162598</v>
      </c>
    </row>
    <row r="132" spans="2:25">
      <c r="B132" s="101" t="s">
        <v>321</v>
      </c>
      <c r="C132" t="s">
        <v>30</v>
      </c>
      <c r="D132" t="str">
        <f>+B132&amp;C132</f>
        <v>South AfricaNet Sales</v>
      </c>
      <c r="E132" s="53">
        <v>0.46515595599089204</v>
      </c>
      <c r="F132" s="53">
        <v>0.67788247136036506</v>
      </c>
      <c r="G132" s="53">
        <v>0.77525992665148791</v>
      </c>
      <c r="H132" s="53">
        <v>0.50391895232346595</v>
      </c>
      <c r="I132" s="53">
        <v>0.69773393398633898</v>
      </c>
      <c r="J132" s="53">
        <v>0.69773393398633898</v>
      </c>
      <c r="K132" s="53">
        <v>0.70346032918752599</v>
      </c>
      <c r="L132" s="53">
        <v>0.66594827699362802</v>
      </c>
      <c r="M132" s="53">
        <v>0.63881433947177102</v>
      </c>
      <c r="N132" s="53">
        <v>0.62023605497661105</v>
      </c>
      <c r="O132" s="53">
        <v>0.67388766855376903</v>
      </c>
      <c r="P132" s="53">
        <v>0.63256787189195007</v>
      </c>
      <c r="Q132" s="54">
        <v>1.918298354002745</v>
      </c>
      <c r="R132" s="42">
        <v>1.8993868202961441</v>
      </c>
      <c r="S132" s="42">
        <f>+Q132+R132</f>
        <v>3.8176851742988891</v>
      </c>
      <c r="T132" s="42">
        <v>2.0082229456529253</v>
      </c>
      <c r="U132" s="42">
        <v>1.9266915954223303</v>
      </c>
      <c r="V132" s="92">
        <f>+T132+U132</f>
        <v>3.9349145410752557</v>
      </c>
      <c r="W132" s="42">
        <v>7.7525997153741448</v>
      </c>
      <c r="Y132" s="53">
        <f>SUM(E132:N132)</f>
        <v>6.446144174928425</v>
      </c>
    </row>
    <row r="133" spans="2:25">
      <c r="C133" t="s">
        <v>48</v>
      </c>
      <c r="D133" t="str">
        <f>+B132&amp;C133</f>
        <v>South Africa  % Local Growth</v>
      </c>
      <c r="E133" s="55">
        <v>2.6969613633259934E-2</v>
      </c>
      <c r="F133" s="55">
        <v>0.2040289496250694</v>
      </c>
      <c r="G133" s="55">
        <v>-2.9311168603289528E-2</v>
      </c>
      <c r="H133" s="55">
        <v>0.30426830211362216</v>
      </c>
      <c r="I133" s="55">
        <v>0.12933936776366933</v>
      </c>
      <c r="J133" s="55">
        <v>0.24240370668387254</v>
      </c>
      <c r="K133" s="55">
        <v>0.10636149778947761</v>
      </c>
      <c r="L133" s="55">
        <v>0.2309311648010797</v>
      </c>
      <c r="M133" s="55">
        <v>8.4228315220693489E-2</v>
      </c>
      <c r="N133" s="55">
        <v>7.0079882182442627E-2</v>
      </c>
      <c r="O133" s="55">
        <v>0.17166130632301119</v>
      </c>
      <c r="P133" s="55">
        <v>0.1101744556588988</v>
      </c>
      <c r="Q133" s="56">
        <v>5.8398103579715033E-2</v>
      </c>
      <c r="R133" s="37">
        <v>0.21503130083127414</v>
      </c>
      <c r="S133" s="37"/>
      <c r="T133" s="37">
        <v>0.13650468160003926</v>
      </c>
      <c r="U133" s="37">
        <v>0.11683515699766678</v>
      </c>
      <c r="V133" s="93"/>
      <c r="W133" s="37">
        <v>0.1278439637332503</v>
      </c>
    </row>
    <row r="134" spans="2:25">
      <c r="C134" t="s">
        <v>49</v>
      </c>
      <c r="D134" t="str">
        <f>+B132&amp;C134</f>
        <v>South AfricaContribution Income</v>
      </c>
      <c r="E134" s="53">
        <v>9.4116906063719002E-2</v>
      </c>
      <c r="F134" s="53">
        <v>0.21904961233049899</v>
      </c>
      <c r="G134" s="53">
        <v>0.26585307973775901</v>
      </c>
      <c r="H134" s="53">
        <v>0.107532354506642</v>
      </c>
      <c r="I134" s="53">
        <v>0.232339636367907</v>
      </c>
      <c r="J134" s="53">
        <v>0.23051053431562801</v>
      </c>
      <c r="K134" s="53">
        <v>0.23980916609683001</v>
      </c>
      <c r="L134" s="53">
        <v>0.21387675802632</v>
      </c>
      <c r="M134" s="53">
        <v>0.191430140063925</v>
      </c>
      <c r="N134" s="53">
        <v>0.18350973608748802</v>
      </c>
      <c r="O134" s="53">
        <v>0.217703135901545</v>
      </c>
      <c r="P134" s="53">
        <v>0.189179336803182</v>
      </c>
      <c r="Q134" s="54">
        <v>0.57901959813197701</v>
      </c>
      <c r="R134" s="42">
        <v>0.57038252519017707</v>
      </c>
      <c r="S134" s="42"/>
      <c r="T134" s="42">
        <v>0.64511606418707501</v>
      </c>
      <c r="U134" s="42">
        <v>0.59039220879221499</v>
      </c>
      <c r="V134" s="92"/>
      <c r="W134" s="42">
        <v>2.3849103963014442</v>
      </c>
      <c r="Y134" s="53">
        <f>SUM(E134:N134)</f>
        <v>1.9780279235967171</v>
      </c>
    </row>
    <row r="135" spans="2:25">
      <c r="B135" t="s">
        <v>74</v>
      </c>
      <c r="C135" t="s">
        <v>30</v>
      </c>
      <c r="D135" t="s">
        <v>225</v>
      </c>
      <c r="E135" s="53">
        <v>0.12199993838999999</v>
      </c>
      <c r="F135" s="53">
        <v>0.12799993536000001</v>
      </c>
      <c r="G135" s="53">
        <v>0.22799988485999997</v>
      </c>
      <c r="H135" s="53">
        <v>0.15799992021000001</v>
      </c>
      <c r="I135" s="53">
        <v>0.25399988688000003</v>
      </c>
      <c r="J135" s="53">
        <v>0.21899988940500001</v>
      </c>
      <c r="K135" s="53">
        <v>0.12199995858999998</v>
      </c>
      <c r="L135" s="53">
        <v>0.10799994546000001</v>
      </c>
      <c r="M135" s="53">
        <v>0.21599989092000002</v>
      </c>
      <c r="N135" s="53">
        <v>0.18299992273500001</v>
      </c>
      <c r="O135" s="53">
        <v>0.15299992273500002</v>
      </c>
      <c r="P135" s="53">
        <v>0.15999991920000001</v>
      </c>
      <c r="Q135" s="54">
        <v>0.47799975860999994</v>
      </c>
      <c r="R135" s="42">
        <v>0.63099969649499998</v>
      </c>
      <c r="S135" s="42">
        <f>+Q135+R135</f>
        <v>1.108999455105</v>
      </c>
      <c r="T135" s="42">
        <v>0.44599979497000003</v>
      </c>
      <c r="U135" s="42">
        <v>0.49599976467000001</v>
      </c>
      <c r="V135" s="92">
        <f>+T135+U135</f>
        <v>0.94199955964000004</v>
      </c>
      <c r="W135" s="42">
        <v>2.0509990147449999</v>
      </c>
      <c r="Y135" s="53">
        <f>SUM(E135:N135)</f>
        <v>1.7379991728100002</v>
      </c>
    </row>
    <row r="136" spans="2:25">
      <c r="C136" t="s">
        <v>48</v>
      </c>
      <c r="D136" t="s">
        <v>226</v>
      </c>
      <c r="E136" s="55">
        <v>-0.15906323352981849</v>
      </c>
      <c r="F136" s="55">
        <v>0.3259239435258946</v>
      </c>
      <c r="G136" s="55">
        <v>0.2880789242322096</v>
      </c>
      <c r="H136" s="55">
        <v>1.2022716855118936</v>
      </c>
      <c r="I136" s="55">
        <v>0.32754640932193724</v>
      </c>
      <c r="J136" s="55">
        <v>5.0272669271134302E-2</v>
      </c>
      <c r="K136" s="55">
        <v>0.60646410425491948</v>
      </c>
      <c r="L136" s="55">
        <v>2.90553612905489</v>
      </c>
      <c r="M136" s="55">
        <v>-8.7881156013520048E-2</v>
      </c>
      <c r="N136" s="55">
        <v>1.2700207931433285</v>
      </c>
      <c r="O136" s="55">
        <v>1.2396677950777615</v>
      </c>
      <c r="P136" s="55">
        <v>2.1414364714503711E-2</v>
      </c>
      <c r="Q136" s="56">
        <v>0.14118272305535942</v>
      </c>
      <c r="R136" s="37">
        <v>0.33867212900120458</v>
      </c>
      <c r="S136" s="37"/>
      <c r="T136" s="37">
        <v>0.31469279074526446</v>
      </c>
      <c r="U136" s="37">
        <v>0.61807405783157554</v>
      </c>
      <c r="V136" s="93"/>
      <c r="W136" s="37">
        <v>0.33082209450365058</v>
      </c>
    </row>
    <row r="137" spans="2:25">
      <c r="C137" t="s">
        <v>49</v>
      </c>
      <c r="D137" t="s">
        <v>227</v>
      </c>
      <c r="E137" s="53">
        <v>9.1854680270069995E-3</v>
      </c>
      <c r="F137" s="53">
        <v>1.195186596496E-2</v>
      </c>
      <c r="G137" s="53">
        <v>5.9506760335863003E-2</v>
      </c>
      <c r="H137" s="53">
        <v>2.5250407525973996E-2</v>
      </c>
      <c r="I137" s="53">
        <v>6.9953072061644E-2</v>
      </c>
      <c r="J137" s="53">
        <v>5.4472421895118001E-2</v>
      </c>
      <c r="K137" s="53">
        <v>2.8138321848E-3</v>
      </c>
      <c r="L137" s="53">
        <v>9.4984728392700005E-4</v>
      </c>
      <c r="M137" s="53">
        <v>5.4719515581378997E-2</v>
      </c>
      <c r="N137" s="53">
        <v>3.6424294875963999E-2</v>
      </c>
      <c r="O137" s="53">
        <v>2.3551165739706E-2</v>
      </c>
      <c r="P137" s="53">
        <v>2.7505349823413999E-2</v>
      </c>
      <c r="Q137" s="54">
        <v>8.0644094327829999E-2</v>
      </c>
      <c r="R137" s="42">
        <v>0.14967590148273599</v>
      </c>
      <c r="S137" s="42"/>
      <c r="T137" s="42">
        <v>5.8483195050105997E-2</v>
      </c>
      <c r="U137" s="42">
        <v>8.7480810439083997E-2</v>
      </c>
      <c r="V137" s="92"/>
      <c r="W137" s="42">
        <v>0.37628400129975598</v>
      </c>
      <c r="Y137" s="53">
        <f>SUM(E137:N137)</f>
        <v>0.32522748573663596</v>
      </c>
    </row>
    <row r="138" spans="2:25">
      <c r="B138" t="s">
        <v>23</v>
      </c>
      <c r="C138" t="s">
        <v>30</v>
      </c>
      <c r="D138" t="s">
        <v>228</v>
      </c>
      <c r="E138" s="53">
        <v>0.72540988325582401</v>
      </c>
      <c r="F138" s="53">
        <v>0.84631153046512697</v>
      </c>
      <c r="G138" s="53">
        <v>1.450819766511648</v>
      </c>
      <c r="H138" s="53">
        <v>0.77741749322160503</v>
      </c>
      <c r="I138" s="53">
        <v>1.1307890810496091</v>
      </c>
      <c r="J138" s="53">
        <v>1.6255093040088111</v>
      </c>
      <c r="K138" s="53">
        <v>0.55877406622467507</v>
      </c>
      <c r="L138" s="53">
        <v>0.83816109933701199</v>
      </c>
      <c r="M138" s="53">
        <v>1.396935165561688</v>
      </c>
      <c r="N138" s="53">
        <v>0.63000858347280098</v>
      </c>
      <c r="O138" s="53">
        <v>0.94501287520920096</v>
      </c>
      <c r="P138" s="53">
        <v>1.5750214586819999</v>
      </c>
      <c r="Q138" s="54">
        <v>3.022541180232599</v>
      </c>
      <c r="R138" s="42">
        <v>3.5337158782800251</v>
      </c>
      <c r="S138" s="42">
        <f>+Q138+R138</f>
        <v>6.5562570585126245</v>
      </c>
      <c r="T138" s="42">
        <v>2.793870331123375</v>
      </c>
      <c r="U138" s="42">
        <v>3.1500429173640021</v>
      </c>
      <c r="V138" s="92">
        <f>+T138+U138</f>
        <v>5.9439132484873767</v>
      </c>
      <c r="W138" s="42">
        <v>12.500170307000003</v>
      </c>
      <c r="Y138" s="53">
        <f>SUM(E138:N138)</f>
        <v>9.9801359731088013</v>
      </c>
    </row>
    <row r="139" spans="2:25">
      <c r="C139" t="s">
        <v>48</v>
      </c>
      <c r="D139" t="s">
        <v>229</v>
      </c>
      <c r="E139" s="55">
        <v>0.53248833219386382</v>
      </c>
      <c r="F139" s="55">
        <v>5.6133807244662125E-2</v>
      </c>
      <c r="G139" s="55">
        <v>6.6057211517916853E-2</v>
      </c>
      <c r="H139" s="55">
        <v>0.95861962014075797</v>
      </c>
      <c r="I139" s="55">
        <v>0.1830506050573181</v>
      </c>
      <c r="J139" s="55">
        <v>-1.5033202912416355E-2</v>
      </c>
      <c r="K139" s="55">
        <v>0.2435619271627478</v>
      </c>
      <c r="L139" s="55">
        <v>0.32300322974350648</v>
      </c>
      <c r="M139" s="55">
        <v>-9.0944727022850697E-2</v>
      </c>
      <c r="N139" s="55">
        <v>0.54316966267395184</v>
      </c>
      <c r="O139" s="55">
        <v>0.38030256531397344</v>
      </c>
      <c r="P139" s="55">
        <v>-0.12728854267969389</v>
      </c>
      <c r="Q139" s="56">
        <v>0.14681086043788527</v>
      </c>
      <c r="R139" s="37">
        <v>0.17670458686292809</v>
      </c>
      <c r="S139" s="37"/>
      <c r="T139" s="37">
        <v>6.6544828037701093E-2</v>
      </c>
      <c r="U139" s="37">
        <v>8.7098987981939269E-2</v>
      </c>
      <c r="V139" s="93"/>
      <c r="W139" s="37">
        <v>0.12050061497173505</v>
      </c>
    </row>
    <row r="140" spans="2:25">
      <c r="C140" t="s">
        <v>49</v>
      </c>
      <c r="D140" t="s">
        <v>230</v>
      </c>
      <c r="E140" s="53">
        <v>0.13028214402195601</v>
      </c>
      <c r="F140" s="53">
        <v>0.19986874197778401</v>
      </c>
      <c r="G140" s="53">
        <v>0.54780173175693003</v>
      </c>
      <c r="H140" s="53">
        <v>0.145542759637801</v>
      </c>
      <c r="I140" s="53">
        <v>0.34511966866666105</v>
      </c>
      <c r="J140" s="53">
        <v>0.62461582604106702</v>
      </c>
      <c r="K140" s="53">
        <v>-1.0856816885419999E-3</v>
      </c>
      <c r="L140" s="53">
        <v>0.15009456588967199</v>
      </c>
      <c r="M140" s="53">
        <v>0.45289857375898201</v>
      </c>
      <c r="N140" s="53">
        <v>5.3396531096947995E-2</v>
      </c>
      <c r="O140" s="53">
        <v>0.23460595253571701</v>
      </c>
      <c r="P140" s="53">
        <v>0.59658128270037403</v>
      </c>
      <c r="Q140" s="54">
        <v>0.87795261775667011</v>
      </c>
      <c r="R140" s="42">
        <v>1.1152782543455291</v>
      </c>
      <c r="S140" s="42"/>
      <c r="T140" s="42">
        <v>0.60190745796011202</v>
      </c>
      <c r="U140" s="42">
        <v>0.88458376633303892</v>
      </c>
      <c r="V140" s="92"/>
      <c r="W140" s="42">
        <v>3.4797220963953501</v>
      </c>
      <c r="Y140" s="53">
        <f>SUM(E140:N140)</f>
        <v>2.6485348611592592</v>
      </c>
    </row>
    <row r="141" spans="2:25">
      <c r="B141" t="s">
        <v>9</v>
      </c>
      <c r="C141" t="s">
        <v>30</v>
      </c>
      <c r="D141" t="s">
        <v>231</v>
      </c>
      <c r="E141" s="53">
        <v>0.44836665752800003</v>
      </c>
      <c r="F141" s="53">
        <v>0.39833015067000005</v>
      </c>
      <c r="G141" s="53">
        <v>2.0824133268180001</v>
      </c>
      <c r="H141" s="53">
        <v>0.52750444073199998</v>
      </c>
      <c r="I141" s="53">
        <v>1.352142896011</v>
      </c>
      <c r="J141" s="53">
        <v>1.70500142647</v>
      </c>
      <c r="K141" s="53">
        <v>0.50000001137999994</v>
      </c>
      <c r="L141" s="53">
        <v>0.6000007557</v>
      </c>
      <c r="M141" s="53">
        <v>1.8999999993100001</v>
      </c>
      <c r="N141" s="53">
        <v>0.70000091662699993</v>
      </c>
      <c r="O141" s="53">
        <v>1.0000002650600002</v>
      </c>
      <c r="P141" s="53">
        <v>1.6310010312310002</v>
      </c>
      <c r="Q141" s="54">
        <v>2.9291101350159998</v>
      </c>
      <c r="R141" s="42">
        <v>3.584648763213</v>
      </c>
      <c r="S141" s="42">
        <f>+Q141+R141</f>
        <v>6.5137588982289998</v>
      </c>
      <c r="T141" s="42">
        <v>3.0000007663899999</v>
      </c>
      <c r="U141" s="42">
        <v>3.3310022129180004</v>
      </c>
      <c r="V141" s="92">
        <f>+T141+U141</f>
        <v>6.3310029793079998</v>
      </c>
      <c r="W141" s="42">
        <v>12.844761877537</v>
      </c>
      <c r="Y141" s="53">
        <f>SUM(E141:N141)</f>
        <v>10.213760581246</v>
      </c>
    </row>
    <row r="142" spans="2:25">
      <c r="C142" t="s">
        <v>48</v>
      </c>
      <c r="D142" t="s">
        <v>232</v>
      </c>
      <c r="E142" s="55">
        <v>-4.1366107937763387E-3</v>
      </c>
      <c r="F142" s="55">
        <v>-4287.3461817497036</v>
      </c>
      <c r="G142" s="55">
        <v>-3.337853512221068E-2</v>
      </c>
      <c r="H142" s="55">
        <v>0.70339452746409148</v>
      </c>
      <c r="I142" s="55">
        <v>0.30501972978503539</v>
      </c>
      <c r="J142" s="55">
        <v>0.78211247073810353</v>
      </c>
      <c r="K142" s="55">
        <v>-5.0098449922188898E-2</v>
      </c>
      <c r="L142" s="55">
        <v>-0.33888921065355337</v>
      </c>
      <c r="M142" s="55">
        <v>0.84022594576015386</v>
      </c>
      <c r="N142" s="55">
        <v>0.85955104712510566</v>
      </c>
      <c r="O142" s="55">
        <v>2.3857407435396198</v>
      </c>
      <c r="P142" s="55">
        <v>-0.19997507453973687</v>
      </c>
      <c r="Q142" s="56">
        <v>0.12465266040636599</v>
      </c>
      <c r="R142" s="37">
        <v>0.55683849343818614</v>
      </c>
      <c r="S142" s="37"/>
      <c r="T142" s="37">
        <v>0.21633970432175972</v>
      </c>
      <c r="U142" s="37">
        <v>0.22893460480202923</v>
      </c>
      <c r="V142" s="93"/>
      <c r="W142" s="37">
        <v>0.27379261648759856</v>
      </c>
    </row>
    <row r="143" spans="2:25">
      <c r="C143" t="s">
        <v>49</v>
      </c>
      <c r="D143" t="s">
        <v>233</v>
      </c>
      <c r="E143" s="53">
        <v>1.1879257842167999E-2</v>
      </c>
      <c r="F143" s="53">
        <v>-1.4898762279931999E-2</v>
      </c>
      <c r="G143" s="53">
        <v>1.1335741791473681</v>
      </c>
      <c r="H143" s="53">
        <v>1.8642228873228001E-2</v>
      </c>
      <c r="I143" s="53">
        <v>0.61493871303041803</v>
      </c>
      <c r="J143" s="53">
        <v>0.853996375375768</v>
      </c>
      <c r="K143" s="53">
        <v>2.3279307260467997E-2</v>
      </c>
      <c r="L143" s="53">
        <v>9.4405613808767996E-2</v>
      </c>
      <c r="M143" s="53">
        <v>0.98618126523566807</v>
      </c>
      <c r="N143" s="53">
        <v>0.151133577116428</v>
      </c>
      <c r="O143" s="53">
        <v>0.352379706841568</v>
      </c>
      <c r="P143" s="53">
        <v>0.77981806040208801</v>
      </c>
      <c r="Q143" s="54">
        <v>1.130554674709604</v>
      </c>
      <c r="R143" s="42">
        <v>1.487577317279414</v>
      </c>
      <c r="S143" s="42"/>
      <c r="T143" s="42">
        <v>1.1038661863049042</v>
      </c>
      <c r="U143" s="42">
        <v>1.2833313443600842</v>
      </c>
      <c r="V143" s="92"/>
      <c r="W143" s="42">
        <v>5.0053295226540069</v>
      </c>
      <c r="Y143" s="53">
        <f>SUM(E143:N143)</f>
        <v>3.8731317554103502</v>
      </c>
    </row>
    <row r="144" spans="2:25">
      <c r="B144" t="s">
        <v>316</v>
      </c>
      <c r="C144" t="s">
        <v>30</v>
      </c>
      <c r="D144" t="s">
        <v>335</v>
      </c>
      <c r="E144" s="53">
        <v>0.78410027840599106</v>
      </c>
      <c r="F144" s="53">
        <v>0.61390715347523994</v>
      </c>
      <c r="G144" s="53">
        <v>0.76902388216513207</v>
      </c>
      <c r="H144" s="53">
        <v>0.58860077531791899</v>
      </c>
      <c r="I144" s="53">
        <v>0.64901153900691411</v>
      </c>
      <c r="J144" s="53">
        <v>0.63189967478919207</v>
      </c>
      <c r="K144" s="53">
        <v>0.72268170097215001</v>
      </c>
      <c r="L144" s="53">
        <v>0.63163499884692598</v>
      </c>
      <c r="M144" s="53">
        <v>0.61572265078061095</v>
      </c>
      <c r="N144" s="53">
        <v>0.63124976333938598</v>
      </c>
      <c r="O144" s="53">
        <v>0.73299287046510597</v>
      </c>
      <c r="P144" s="53">
        <v>0.82395222188540196</v>
      </c>
      <c r="Q144" s="54">
        <v>2.1670313140463633</v>
      </c>
      <c r="R144" s="42">
        <v>1.8695119891140253</v>
      </c>
      <c r="S144" s="42">
        <f>+Q144+R144</f>
        <v>4.0365433031603883</v>
      </c>
      <c r="T144" s="42">
        <v>1.9700393505996867</v>
      </c>
      <c r="U144" s="42">
        <v>2.1881948556898942</v>
      </c>
      <c r="V144" s="92">
        <f>+T144+U144</f>
        <v>4.1582342062895812</v>
      </c>
      <c r="W144" s="42">
        <v>8.1947775094499704</v>
      </c>
      <c r="Y144" s="53">
        <f>SUM(E144:N144)</f>
        <v>6.6378324170994603</v>
      </c>
    </row>
    <row r="145" spans="2:25">
      <c r="C145" t="s">
        <v>48</v>
      </c>
      <c r="D145" t="s">
        <v>336</v>
      </c>
      <c r="E145" s="55">
        <v>0.40226920768331248</v>
      </c>
      <c r="F145" s="55">
        <v>-6.9570861714794013E-2</v>
      </c>
      <c r="G145" s="55">
        <v>0.27026307880238643</v>
      </c>
      <c r="H145" s="55">
        <v>-0.18031908416651932</v>
      </c>
      <c r="I145" s="55">
        <v>0.16987085354848522</v>
      </c>
      <c r="J145" s="55">
        <v>0.24410046541258701</v>
      </c>
      <c r="K145" s="55">
        <v>0.31139600884863705</v>
      </c>
      <c r="L145" s="55">
        <v>0.31700101776020884</v>
      </c>
      <c r="M145" s="55">
        <v>0.17045744874195554</v>
      </c>
      <c r="N145" s="55">
        <v>0.10483327285619631</v>
      </c>
      <c r="O145" s="55">
        <v>0.29326173705427777</v>
      </c>
      <c r="P145" s="55">
        <v>1.2521022805881814</v>
      </c>
      <c r="Q145" s="56">
        <v>0.18804137425164485</v>
      </c>
      <c r="R145" s="37">
        <v>4.7687859449776007E-2</v>
      </c>
      <c r="S145" s="37"/>
      <c r="T145" s="37">
        <v>0.26586963987228768</v>
      </c>
      <c r="U145" s="37">
        <v>0.45223720104656956</v>
      </c>
      <c r="V145" s="93"/>
      <c r="W145" s="37">
        <v>0.22753698205638226</v>
      </c>
    </row>
    <row r="146" spans="2:25">
      <c r="C146" t="s">
        <v>49</v>
      </c>
      <c r="D146" t="s">
        <v>337</v>
      </c>
      <c r="E146" s="53">
        <v>0.29041386004742703</v>
      </c>
      <c r="F146" s="53">
        <v>0.205108222138146</v>
      </c>
      <c r="G146" s="53">
        <v>0.30049073823734196</v>
      </c>
      <c r="H146" s="53">
        <v>0.16039198147490599</v>
      </c>
      <c r="I146" s="53">
        <v>0.22886211570602399</v>
      </c>
      <c r="J146" s="53">
        <v>0.21946428787859501</v>
      </c>
      <c r="K146" s="53">
        <v>0.27887582649390202</v>
      </c>
      <c r="L146" s="53">
        <v>0.200376687906206</v>
      </c>
      <c r="M146" s="53">
        <v>0.21013292245550499</v>
      </c>
      <c r="N146" s="53">
        <v>0.20409636667478098</v>
      </c>
      <c r="O146" s="53">
        <v>0.28499847407501094</v>
      </c>
      <c r="P146" s="53">
        <v>0.31072436022180699</v>
      </c>
      <c r="Q146" s="54">
        <v>0.79601282042291499</v>
      </c>
      <c r="R146" s="42">
        <v>0.60871838505952491</v>
      </c>
      <c r="S146" s="42"/>
      <c r="T146" s="42">
        <v>0.68938543685561293</v>
      </c>
      <c r="U146" s="42">
        <v>0.79981920097159898</v>
      </c>
      <c r="V146" s="92"/>
      <c r="W146" s="42">
        <v>2.8939358433096518</v>
      </c>
      <c r="Y146" s="53">
        <f>SUM(E146:N146)</f>
        <v>2.2982130090128341</v>
      </c>
    </row>
    <row r="147" spans="2:25">
      <c r="B147" t="s">
        <v>317</v>
      </c>
      <c r="C147" t="s">
        <v>30</v>
      </c>
      <c r="D147" t="s">
        <v>332</v>
      </c>
      <c r="E147" s="53">
        <v>0.83982020824400105</v>
      </c>
      <c r="F147" s="53">
        <v>0.77838597042015101</v>
      </c>
      <c r="G147" s="53">
        <v>0.85943895655816593</v>
      </c>
      <c r="H147" s="53">
        <v>0.821599047619336</v>
      </c>
      <c r="I147" s="53">
        <v>0.85288939269744801</v>
      </c>
      <c r="J147" s="53">
        <v>0.89598086587164305</v>
      </c>
      <c r="K147" s="53">
        <v>0.75869650783662501</v>
      </c>
      <c r="L147" s="53">
        <v>0.82030054680460796</v>
      </c>
      <c r="M147" s="53">
        <v>0.94836414424147009</v>
      </c>
      <c r="N147" s="53">
        <v>0.99241304211160208</v>
      </c>
      <c r="O147" s="53">
        <v>0.83951572470823499</v>
      </c>
      <c r="P147" s="53">
        <v>0.642592770019357</v>
      </c>
      <c r="Q147" s="54">
        <v>2.4776451352223181</v>
      </c>
      <c r="R147" s="42">
        <v>2.5704693061884267</v>
      </c>
      <c r="S147" s="42">
        <f>+Q147+R147</f>
        <v>5.0481144414107444</v>
      </c>
      <c r="T147" s="42">
        <v>2.5273611988827027</v>
      </c>
      <c r="U147" s="42">
        <v>2.4745215368391942</v>
      </c>
      <c r="V147" s="92">
        <f>+T147+U147</f>
        <v>5.0018827357218969</v>
      </c>
      <c r="W147" s="42">
        <v>10.049997177132642</v>
      </c>
      <c r="Y147" s="53">
        <f>SUM(E147:N147)</f>
        <v>8.5678886824050497</v>
      </c>
    </row>
    <row r="148" spans="2:25">
      <c r="C148" t="s">
        <v>48</v>
      </c>
      <c r="D148" t="s">
        <v>333</v>
      </c>
      <c r="E148" s="55">
        <v>-4.2960594466058322E-2</v>
      </c>
      <c r="F148" s="55">
        <v>0.20880569704771124</v>
      </c>
      <c r="G148" s="55">
        <v>0.60367227426114289</v>
      </c>
      <c r="H148" s="55">
        <v>0.13920650414042676</v>
      </c>
      <c r="I148" s="55">
        <v>0.1909419879897456</v>
      </c>
      <c r="J148" s="55">
        <v>0.22774926331142312</v>
      </c>
      <c r="K148" s="55">
        <v>4.9285705579954583E-2</v>
      </c>
      <c r="L148" s="55">
        <v>0.19728141021335116</v>
      </c>
      <c r="M148" s="55">
        <v>7.8588601067367703E-2</v>
      </c>
      <c r="N148" s="55">
        <v>0.36820196960189738</v>
      </c>
      <c r="O148" s="55">
        <v>-0.11217727907965949</v>
      </c>
      <c r="P148" s="55">
        <v>8.7560686365164939E-2</v>
      </c>
      <c r="Q148" s="56">
        <v>0.20428011644925587</v>
      </c>
      <c r="R148" s="37">
        <v>0.18569584956479371</v>
      </c>
      <c r="S148" s="37"/>
      <c r="T148" s="37">
        <v>0.10476133826543747</v>
      </c>
      <c r="U148" s="37">
        <v>9.4658367722285669E-2</v>
      </c>
      <c r="V148" s="93"/>
      <c r="W148" s="37">
        <v>0.14620703311341948</v>
      </c>
    </row>
    <row r="149" spans="2:25">
      <c r="C149" t="s">
        <v>49</v>
      </c>
      <c r="D149" t="s">
        <v>334</v>
      </c>
      <c r="E149" s="53">
        <v>0.30270493310725299</v>
      </c>
      <c r="F149" s="53">
        <v>0.28246624557984401</v>
      </c>
      <c r="G149" s="53">
        <v>0.33279438201573103</v>
      </c>
      <c r="H149" s="53">
        <v>0.30620358218239202</v>
      </c>
      <c r="I149" s="53">
        <v>0.32358585450452998</v>
      </c>
      <c r="J149" s="53">
        <v>0.34290274405487497</v>
      </c>
      <c r="K149" s="53">
        <v>0.26565924674896302</v>
      </c>
      <c r="L149" s="53">
        <v>0.29868215446037599</v>
      </c>
      <c r="M149" s="53">
        <v>0.38417298017171297</v>
      </c>
      <c r="N149" s="53">
        <v>0.421816087768632</v>
      </c>
      <c r="O149" s="53">
        <v>0.31629590551681003</v>
      </c>
      <c r="P149" s="53">
        <v>0.19460086171291099</v>
      </c>
      <c r="Q149" s="54">
        <v>0.91796556070282798</v>
      </c>
      <c r="R149" s="42">
        <v>0.97269218074179709</v>
      </c>
      <c r="S149" s="42"/>
      <c r="T149" s="42">
        <v>0.94851438138105193</v>
      </c>
      <c r="U149" s="42">
        <v>0.93271285499835288</v>
      </c>
      <c r="V149" s="92"/>
      <c r="W149" s="42">
        <v>3.7718849778240302</v>
      </c>
      <c r="Y149" s="53">
        <f>SUM(E149:N149)</f>
        <v>3.2609882105943093</v>
      </c>
    </row>
    <row r="150" spans="2:25">
      <c r="B150" s="101" t="s">
        <v>318</v>
      </c>
      <c r="C150" t="s">
        <v>30</v>
      </c>
      <c r="D150" t="str">
        <f>+B150&amp;C150</f>
        <v>Argentina UruguayNet Sales</v>
      </c>
      <c r="E150" s="53">
        <v>0.58601376587474996</v>
      </c>
      <c r="F150" s="53">
        <v>0.73047836824565904</v>
      </c>
      <c r="G150" s="53">
        <v>0.89439861174718704</v>
      </c>
      <c r="H150" s="53">
        <v>0.60797422538574597</v>
      </c>
      <c r="I150" s="53">
        <v>0.77563591924781794</v>
      </c>
      <c r="J150" s="53">
        <v>0.783535918991068</v>
      </c>
      <c r="K150" s="53">
        <v>0.67643493164844803</v>
      </c>
      <c r="L150" s="53">
        <v>0.78248659157531608</v>
      </c>
      <c r="M150" s="53">
        <v>0.81509347043522407</v>
      </c>
      <c r="N150" s="53">
        <v>0.76277836719590997</v>
      </c>
      <c r="O150" s="53">
        <v>0.77388284097111204</v>
      </c>
      <c r="P150" s="53">
        <v>0.56209061136937599</v>
      </c>
      <c r="Q150" s="54">
        <v>2.2108907458675957</v>
      </c>
      <c r="R150" s="42">
        <v>2.167146063624632</v>
      </c>
      <c r="S150" s="42">
        <f>+Q150+R150</f>
        <v>4.3780368094922277</v>
      </c>
      <c r="T150" s="42">
        <v>2.2740149936589882</v>
      </c>
      <c r="U150" s="42">
        <v>2.0987518195363979</v>
      </c>
      <c r="V150" s="92">
        <f>+T150+U150</f>
        <v>4.3727668131953861</v>
      </c>
      <c r="W150" s="42">
        <v>8.7508036226876147</v>
      </c>
      <c r="Y150" s="53">
        <f>SUM(E150:N150)</f>
        <v>7.414830170347126</v>
      </c>
    </row>
    <row r="151" spans="2:25">
      <c r="C151" t="s">
        <v>48</v>
      </c>
      <c r="D151" t="str">
        <f>+B150&amp;C151</f>
        <v>Argentina Uruguay  % Local Growth</v>
      </c>
      <c r="E151" s="55">
        <v>0.25382115970561453</v>
      </c>
      <c r="F151" s="55">
        <v>0.24257819834467412</v>
      </c>
      <c r="G151" s="55">
        <v>0.29684088993695446</v>
      </c>
      <c r="H151" s="55">
        <v>0.24221507919721708</v>
      </c>
      <c r="I151" s="55">
        <v>9.6257939122657996E-2</v>
      </c>
      <c r="J151" s="55">
        <v>0.13090061446798254</v>
      </c>
      <c r="K151" s="55">
        <v>0.14497691015198166</v>
      </c>
      <c r="L151" s="55">
        <v>0.15695060443977205</v>
      </c>
      <c r="M151" s="55">
        <v>0.34715378050246137</v>
      </c>
      <c r="N151" s="55">
        <v>-7.347319887726475E-2</v>
      </c>
      <c r="O151" s="55">
        <v>-1.3089919847919332E-2</v>
      </c>
      <c r="P151" s="55">
        <v>0.64385903189400129</v>
      </c>
      <c r="Q151" s="56">
        <v>0.2668290807322185</v>
      </c>
      <c r="R151" s="37">
        <v>0.14745343824054777</v>
      </c>
      <c r="S151" s="37"/>
      <c r="T151" s="37">
        <v>0.2131872460557877</v>
      </c>
      <c r="U151" s="37">
        <v>7.0219693645947878E-2</v>
      </c>
      <c r="V151" s="93"/>
      <c r="W151" s="37">
        <v>0.17539513140881335</v>
      </c>
    </row>
    <row r="152" spans="2:25">
      <c r="C152" t="s">
        <v>49</v>
      </c>
      <c r="D152" t="str">
        <f>+B150&amp;C152</f>
        <v>Argentina UruguayContribution Income</v>
      </c>
      <c r="E152" s="53">
        <v>0.13787563330646599</v>
      </c>
      <c r="F152" s="53">
        <v>0.21451040838180402</v>
      </c>
      <c r="G152" s="53">
        <v>0.30158231511542899</v>
      </c>
      <c r="H152" s="53">
        <v>0.13668350339081201</v>
      </c>
      <c r="I152" s="53">
        <v>0.22424415982565099</v>
      </c>
      <c r="J152" s="53">
        <v>0.229748646510677</v>
      </c>
      <c r="K152" s="53">
        <v>0.17018897551850704</v>
      </c>
      <c r="L152" s="53">
        <v>0.23079565555172901</v>
      </c>
      <c r="M152" s="53">
        <v>0.243642693970896</v>
      </c>
      <c r="N152" s="53">
        <v>0.22083612897967397</v>
      </c>
      <c r="O152" s="53">
        <v>0.22500184179587499</v>
      </c>
      <c r="P152" s="53">
        <v>0.11631874913852699</v>
      </c>
      <c r="Q152" s="54">
        <v>0.65396835680369891</v>
      </c>
      <c r="R152" s="42">
        <v>0.59067630972713991</v>
      </c>
      <c r="S152" s="42"/>
      <c r="T152" s="42">
        <v>0.64462732504113207</v>
      </c>
      <c r="U152" s="42">
        <v>0.56215671991407601</v>
      </c>
      <c r="V152" s="92"/>
      <c r="W152" s="42">
        <v>2.4514287114860474</v>
      </c>
      <c r="Y152" s="53">
        <f>SUM(E152:N152)</f>
        <v>2.110108120551645</v>
      </c>
    </row>
    <row r="153" spans="2:25">
      <c r="B153" s="101" t="s">
        <v>319</v>
      </c>
      <c r="C153" t="s">
        <v>30</v>
      </c>
      <c r="D153" t="str">
        <f>B153&amp;C153</f>
        <v>BrazilNet Sales</v>
      </c>
      <c r="E153" s="53">
        <v>4.0263149250196868</v>
      </c>
      <c r="F153" s="53">
        <v>4.1780018379581216</v>
      </c>
      <c r="G153" s="53">
        <v>5.9608632281077618</v>
      </c>
      <c r="H153" s="53">
        <v>4.2822876907062675</v>
      </c>
      <c r="I153" s="53">
        <v>5.9244899539711522</v>
      </c>
      <c r="J153" s="53">
        <v>5.7677558395176725</v>
      </c>
      <c r="K153" s="53">
        <v>5.0286614947779125</v>
      </c>
      <c r="L153" s="53">
        <v>5.9625894602238514</v>
      </c>
      <c r="M153" s="53">
        <v>6.1230427494633703</v>
      </c>
      <c r="N153" s="53">
        <v>4.5365095797740906</v>
      </c>
      <c r="O153" s="53">
        <v>5.924313046790612</v>
      </c>
      <c r="P153" s="53">
        <v>5.3726889466656935</v>
      </c>
      <c r="Q153" s="54">
        <v>14.165179991085569</v>
      </c>
      <c r="R153" s="42">
        <v>15.97453348419509</v>
      </c>
      <c r="S153" s="42">
        <f>+Q153+R153</f>
        <v>30.139713475280658</v>
      </c>
      <c r="T153" s="42">
        <v>17.114293704465133</v>
      </c>
      <c r="U153" s="42">
        <v>15.833511573230396</v>
      </c>
      <c r="V153" s="92">
        <f>+T153+U153</f>
        <v>32.947805277695529</v>
      </c>
      <c r="W153" s="42">
        <v>63.087518752976187</v>
      </c>
      <c r="Y153" s="53">
        <f>SUM(E153:N153)</f>
        <v>51.790516759519889</v>
      </c>
    </row>
    <row r="154" spans="2:25">
      <c r="C154" t="s">
        <v>48</v>
      </c>
      <c r="D154" t="str">
        <f>+B153&amp;C154</f>
        <v>Brazil  % Local Growth</v>
      </c>
      <c r="E154" s="55">
        <v>0.30431099437000309</v>
      </c>
      <c r="F154" s="55">
        <v>0.23262021905131613</v>
      </c>
      <c r="G154" s="55">
        <v>0.20119174594038025</v>
      </c>
      <c r="H154" s="55">
        <v>0.24463735000989711</v>
      </c>
      <c r="I154" s="55">
        <v>0.24879858927308698</v>
      </c>
      <c r="J154" s="55">
        <v>0.20356400350109177</v>
      </c>
      <c r="K154" s="55">
        <v>0.24360268905009536</v>
      </c>
      <c r="L154" s="55">
        <v>0.10289019875833655</v>
      </c>
      <c r="M154" s="55">
        <v>0.15284194395404968</v>
      </c>
      <c r="N154" s="55">
        <v>0.13619942887547948</v>
      </c>
      <c r="O154" s="55">
        <v>0.27857289365035337</v>
      </c>
      <c r="P154" s="55">
        <v>9.9220446140418778E-2</v>
      </c>
      <c r="Q154" s="56">
        <v>0.23850322021859954</v>
      </c>
      <c r="R154" s="37">
        <v>0.23149698915771513</v>
      </c>
      <c r="S154" s="37"/>
      <c r="T154" s="37">
        <v>0.1600057048413927</v>
      </c>
      <c r="U154" s="37">
        <v>0.17144496286612515</v>
      </c>
      <c r="V154" s="93"/>
      <c r="W154" s="37">
        <v>0.19944446222253656</v>
      </c>
    </row>
    <row r="155" spans="2:25">
      <c r="C155" t="s">
        <v>49</v>
      </c>
      <c r="D155" t="str">
        <f>B153&amp;C155</f>
        <v>BrazilContribution Income</v>
      </c>
      <c r="E155" s="53">
        <v>1.6440851664445941</v>
      </c>
      <c r="F155" s="53">
        <v>1.736800238901179</v>
      </c>
      <c r="G155" s="53">
        <v>3.0904277964664311</v>
      </c>
      <c r="H155" s="53">
        <v>1.5837282653647602</v>
      </c>
      <c r="I155" s="53">
        <v>2.8842975797062511</v>
      </c>
      <c r="J155" s="53">
        <v>2.7034938321414761</v>
      </c>
      <c r="K155" s="53">
        <v>2.2403096110214542</v>
      </c>
      <c r="L155" s="53">
        <v>2.9186059558994728</v>
      </c>
      <c r="M155" s="53">
        <v>2.6785620078730097</v>
      </c>
      <c r="N155" s="53">
        <v>1.725657124251806</v>
      </c>
      <c r="O155" s="53">
        <v>2.8642029945559808</v>
      </c>
      <c r="P155" s="53">
        <v>2.4368718135228042</v>
      </c>
      <c r="Q155" s="54">
        <v>6.4713132018122046</v>
      </c>
      <c r="R155" s="42">
        <v>7.171519677212487</v>
      </c>
      <c r="S155" s="42"/>
      <c r="T155" s="42">
        <v>7.8374775747939367</v>
      </c>
      <c r="U155" s="42">
        <v>7.0267319323305912</v>
      </c>
      <c r="V155" s="92"/>
      <c r="W155" s="42">
        <v>28.507042386149223</v>
      </c>
      <c r="Y155" s="53">
        <f>SUM(E155:N155)</f>
        <v>23.205967578070435</v>
      </c>
    </row>
    <row r="156" spans="2:25">
      <c r="B156" t="s">
        <v>2</v>
      </c>
      <c r="C156" t="s">
        <v>30</v>
      </c>
      <c r="D156" t="s">
        <v>234</v>
      </c>
      <c r="E156" s="53">
        <v>1.0295853002588271</v>
      </c>
      <c r="F156" s="53">
        <v>0.95490715813762994</v>
      </c>
      <c r="G156" s="53">
        <v>1.1017554004085868</v>
      </c>
      <c r="H156" s="53">
        <v>1.040670145324502</v>
      </c>
      <c r="I156" s="53">
        <v>0.93339752278306998</v>
      </c>
      <c r="J156" s="53">
        <v>1.006971114589067</v>
      </c>
      <c r="K156" s="53">
        <v>0.92778584320354995</v>
      </c>
      <c r="L156" s="53">
        <v>1.0767176158321408</v>
      </c>
      <c r="M156" s="53">
        <v>0.97702510159210687</v>
      </c>
      <c r="N156" s="53">
        <v>1.0587631517511811</v>
      </c>
      <c r="O156" s="53">
        <v>1.048715377128141</v>
      </c>
      <c r="P156" s="53">
        <v>0.97554815083310797</v>
      </c>
      <c r="Q156" s="54">
        <v>3.0862478588050442</v>
      </c>
      <c r="R156" s="42">
        <v>2.9810387826966389</v>
      </c>
      <c r="S156" s="42">
        <f>+Q156+R156</f>
        <v>6.0672866415016831</v>
      </c>
      <c r="T156" s="42">
        <v>2.9815285606277975</v>
      </c>
      <c r="U156" s="42">
        <v>3.0830266797124302</v>
      </c>
      <c r="V156" s="92">
        <f>+T156+U156</f>
        <v>6.0645552403402281</v>
      </c>
      <c r="W156" s="42">
        <v>12.131841881841911</v>
      </c>
      <c r="Y156" s="53">
        <f>SUM(E156:N156)</f>
        <v>10.107578353880662</v>
      </c>
    </row>
    <row r="157" spans="2:25">
      <c r="C157" t="s">
        <v>48</v>
      </c>
      <c r="D157" t="s">
        <v>235</v>
      </c>
      <c r="E157" s="55">
        <v>-1.2075182173101931E-2</v>
      </c>
      <c r="F157" s="55">
        <v>-5.9945231783963465E-2</v>
      </c>
      <c r="G157" s="55">
        <v>1.9156604873482828E-2</v>
      </c>
      <c r="H157" s="55">
        <v>0.23057331691260291</v>
      </c>
      <c r="I157" s="55">
        <v>-1.2022646470964418E-2</v>
      </c>
      <c r="J157" s="55">
        <v>0.11487967213301079</v>
      </c>
      <c r="K157" s="55">
        <v>2.4046795911801939E-2</v>
      </c>
      <c r="L157" s="55">
        <v>9.1799632303570619E-2</v>
      </c>
      <c r="M157" s="55">
        <v>-7.6310580409649387E-2</v>
      </c>
      <c r="N157" s="55">
        <v>8.1449595037212288E-2</v>
      </c>
      <c r="O157" s="55">
        <v>0.46926120533481364</v>
      </c>
      <c r="P157" s="55">
        <v>-6.5268495705168406E-2</v>
      </c>
      <c r="Q157" s="56">
        <v>-1.6800441164633487E-2</v>
      </c>
      <c r="R157" s="37">
        <v>0.10802858263288054</v>
      </c>
      <c r="S157" s="37"/>
      <c r="T157" s="37">
        <v>1.0115686537148241E-2</v>
      </c>
      <c r="U157" s="37">
        <v>0.12618995185007265</v>
      </c>
      <c r="V157" s="93"/>
      <c r="W157" s="37">
        <v>5.204657312344968E-2</v>
      </c>
    </row>
    <row r="158" spans="2:25">
      <c r="C158" t="s">
        <v>49</v>
      </c>
      <c r="D158" t="s">
        <v>236</v>
      </c>
      <c r="E158" s="53">
        <v>0.374871757719971</v>
      </c>
      <c r="F158" s="53">
        <v>0.33632734877485398</v>
      </c>
      <c r="G158" s="53">
        <v>0.44384379200797403</v>
      </c>
      <c r="H158" s="53">
        <v>0.35413705769828502</v>
      </c>
      <c r="I158" s="53">
        <v>0.26028494468792401</v>
      </c>
      <c r="J158" s="53">
        <v>0.33904285272995199</v>
      </c>
      <c r="K158" s="53">
        <v>0.300822677382726</v>
      </c>
      <c r="L158" s="53">
        <v>0.34385066986406504</v>
      </c>
      <c r="M158" s="53">
        <v>0.302006331156353</v>
      </c>
      <c r="N158" s="53">
        <v>0.367406744638338</v>
      </c>
      <c r="O158" s="53">
        <v>0.37316340048420094</v>
      </c>
      <c r="P158" s="53">
        <v>0.32289339452050397</v>
      </c>
      <c r="Q158" s="54">
        <v>1.1550428985027987</v>
      </c>
      <c r="R158" s="42">
        <v>0.95346485511616108</v>
      </c>
      <c r="S158" s="42"/>
      <c r="T158" s="42">
        <v>0.94667967840314404</v>
      </c>
      <c r="U158" s="42">
        <v>1.0634635396430432</v>
      </c>
      <c r="V158" s="92"/>
      <c r="W158" s="42">
        <v>4.1186509716651472</v>
      </c>
      <c r="Y158" s="53">
        <f>SUM(E158:N158)</f>
        <v>3.422594176660442</v>
      </c>
    </row>
    <row r="159" spans="2:25">
      <c r="B159" t="s">
        <v>1</v>
      </c>
      <c r="C159" t="s">
        <v>30</v>
      </c>
      <c r="D159" t="s">
        <v>237</v>
      </c>
      <c r="E159" s="53">
        <v>0.807466371967962</v>
      </c>
      <c r="F159" s="53">
        <v>0.92751561786546888</v>
      </c>
      <c r="G159" s="53">
        <v>0.99954516540397298</v>
      </c>
      <c r="H159" s="53">
        <v>0.97553531622447009</v>
      </c>
      <c r="I159" s="53">
        <v>1.0235550145834711</v>
      </c>
      <c r="J159" s="53">
        <v>1.0355599391732251</v>
      </c>
      <c r="K159" s="53">
        <v>1.0355599391732251</v>
      </c>
      <c r="L159" s="53">
        <v>1.3608933955554661</v>
      </c>
      <c r="M159" s="53">
        <v>1.569779083417125</v>
      </c>
      <c r="N159" s="53">
        <v>0.62979348803965096</v>
      </c>
      <c r="O159" s="53">
        <v>0.62979348803965096</v>
      </c>
      <c r="P159" s="53">
        <v>1.0475648637629749</v>
      </c>
      <c r="Q159" s="54">
        <v>2.7345271552374038</v>
      </c>
      <c r="R159" s="42">
        <v>3.0346502699811664</v>
      </c>
      <c r="S159" s="42">
        <f>+Q159+R159</f>
        <v>5.7691774252185706</v>
      </c>
      <c r="T159" s="42">
        <v>3.966232418145816</v>
      </c>
      <c r="U159" s="42">
        <v>2.3071518398422768</v>
      </c>
      <c r="V159" s="92">
        <f>+T159+U159</f>
        <v>6.2733842579880932</v>
      </c>
      <c r="W159" s="42">
        <v>12.042561683206662</v>
      </c>
      <c r="Y159" s="53">
        <f>SUM(E159:N159)</f>
        <v>10.365203331404038</v>
      </c>
    </row>
    <row r="160" spans="2:25">
      <c r="C160" t="s">
        <v>48</v>
      </c>
      <c r="D160" t="s">
        <v>238</v>
      </c>
      <c r="E160" s="55">
        <v>0.17227365011628748</v>
      </c>
      <c r="F160" s="55">
        <v>0.26320739625232342</v>
      </c>
      <c r="G160" s="55">
        <v>7.236021683150827E-2</v>
      </c>
      <c r="H160" s="55">
        <v>8.8539938907123805E-2</v>
      </c>
      <c r="I160" s="55">
        <v>0.10149444675512931</v>
      </c>
      <c r="J160" s="55">
        <v>0.20333782061904671</v>
      </c>
      <c r="K160" s="55">
        <v>1.9768901686773831E-3</v>
      </c>
      <c r="L160" s="55">
        <v>0.38013341676307932</v>
      </c>
      <c r="M160" s="55">
        <v>0.6293789320016262</v>
      </c>
      <c r="N160" s="55">
        <v>-0.32249865814439427</v>
      </c>
      <c r="O160" s="55">
        <v>-0.36580244543957091</v>
      </c>
      <c r="P160" s="55">
        <v>-3.0264086313905727E-2</v>
      </c>
      <c r="Q160" s="56">
        <v>0.16130338964660162</v>
      </c>
      <c r="R160" s="37">
        <v>0.12890884677519823</v>
      </c>
      <c r="S160" s="37"/>
      <c r="T160" s="37">
        <v>0.32846138650733397</v>
      </c>
      <c r="U160" s="37">
        <v>-0.23235692490545884</v>
      </c>
      <c r="V160" s="93"/>
      <c r="W160" s="37">
        <v>9.2606512586074829E-2</v>
      </c>
    </row>
    <row r="161" spans="2:25">
      <c r="C161" t="s">
        <v>49</v>
      </c>
      <c r="D161" t="s">
        <v>239</v>
      </c>
      <c r="E161" s="53">
        <v>0.34918629185619798</v>
      </c>
      <c r="F161" s="53">
        <v>0.43164417155294599</v>
      </c>
      <c r="G161" s="53">
        <v>0.48467057458924701</v>
      </c>
      <c r="H161" s="53">
        <v>0.46911466319205802</v>
      </c>
      <c r="I161" s="53">
        <v>0.51307671040491498</v>
      </c>
      <c r="J161" s="53">
        <v>0.51879363553715807</v>
      </c>
      <c r="K161" s="53">
        <v>0.52010124169037497</v>
      </c>
      <c r="L161" s="53">
        <v>0.76822272054488205</v>
      </c>
      <c r="M161" s="53">
        <v>0.92878551868248904</v>
      </c>
      <c r="N161" s="53">
        <v>0.20442676107695698</v>
      </c>
      <c r="O161" s="53">
        <v>0.205647751525661</v>
      </c>
      <c r="P161" s="53">
        <v>0.53235313207046309</v>
      </c>
      <c r="Q161" s="54">
        <v>1.2655010379983911</v>
      </c>
      <c r="R161" s="42">
        <v>1.5009850091341308</v>
      </c>
      <c r="S161" s="42"/>
      <c r="T161" s="42">
        <v>2.2171094809177463</v>
      </c>
      <c r="U161" s="42">
        <v>0.94242764467308093</v>
      </c>
      <c r="V161" s="92"/>
      <c r="W161" s="42">
        <v>5.9260231727233483</v>
      </c>
      <c r="Y161" s="53">
        <f>SUM(E161:N161)</f>
        <v>5.1880222891272254</v>
      </c>
    </row>
    <row r="162" spans="2:25">
      <c r="B162" t="s">
        <v>4</v>
      </c>
      <c r="C162" t="s">
        <v>30</v>
      </c>
      <c r="D162" t="s">
        <v>240</v>
      </c>
      <c r="E162" s="53">
        <v>1.763313401469996</v>
      </c>
      <c r="F162" s="53">
        <v>1.7393906791936491</v>
      </c>
      <c r="G162" s="53">
        <v>1.8687935569971159</v>
      </c>
      <c r="H162" s="53">
        <v>1.93299937436719</v>
      </c>
      <c r="I162" s="53">
        <v>2.0282020226076121</v>
      </c>
      <c r="J162" s="53">
        <v>2.3416572705834779</v>
      </c>
      <c r="K162" s="53">
        <v>2.2275966367910001</v>
      </c>
      <c r="L162" s="53">
        <v>2.3679706476691642</v>
      </c>
      <c r="M162" s="53">
        <v>2.4820954372271915</v>
      </c>
      <c r="N162" s="53">
        <v>2.2162513597279472</v>
      </c>
      <c r="O162" s="53">
        <v>2.2998539012440942</v>
      </c>
      <c r="P162" s="53">
        <v>1.9891875970728419</v>
      </c>
      <c r="Q162" s="54">
        <v>5.3714976376607613</v>
      </c>
      <c r="R162" s="42">
        <v>6.3028586675582803</v>
      </c>
      <c r="S162" s="42">
        <f>+Q162+R162</f>
        <v>11.674356305219042</v>
      </c>
      <c r="T162" s="42">
        <v>7.0776627216873553</v>
      </c>
      <c r="U162" s="42">
        <v>6.5052928580448821</v>
      </c>
      <c r="V162" s="92">
        <f>+T162+U162</f>
        <v>13.582955579732237</v>
      </c>
      <c r="W162" s="42">
        <v>25.257311884951278</v>
      </c>
      <c r="Y162" s="53">
        <f>SUM(E162:N162)</f>
        <v>20.968270386634348</v>
      </c>
    </row>
    <row r="163" spans="2:25">
      <c r="C163" t="s">
        <v>48</v>
      </c>
      <c r="D163" t="s">
        <v>241</v>
      </c>
      <c r="E163" s="55">
        <v>0.11976209424357795</v>
      </c>
      <c r="F163" s="55">
        <v>0.10295998506228451</v>
      </c>
      <c r="G163" s="55">
        <v>0.1491760119104803</v>
      </c>
      <c r="H163" s="55">
        <v>0.3134643240381666</v>
      </c>
      <c r="I163" s="55">
        <v>0.31621336834535041</v>
      </c>
      <c r="J163" s="55">
        <v>0.12740706355440778</v>
      </c>
      <c r="K163" s="55">
        <v>0.23064296286173111</v>
      </c>
      <c r="L163" s="55">
        <v>0.14074530195655308</v>
      </c>
      <c r="M163" s="55">
        <v>0.15274845938329265</v>
      </c>
      <c r="N163" s="55">
        <v>0.39397721286924076</v>
      </c>
      <c r="O163" s="55">
        <v>4.1327740109555068E-2</v>
      </c>
      <c r="P163" s="55">
        <v>-6.4003154368253087E-3</v>
      </c>
      <c r="Q163" s="56">
        <v>0.12453877483484277</v>
      </c>
      <c r="R163" s="37">
        <v>0.24057275526306243</v>
      </c>
      <c r="S163" s="37"/>
      <c r="T163" s="37">
        <v>0.17260540878445951</v>
      </c>
      <c r="U163" s="37">
        <v>0.12271786239074337</v>
      </c>
      <c r="V163" s="93"/>
      <c r="W163" s="37">
        <v>0.16484367834373206</v>
      </c>
    </row>
    <row r="164" spans="2:25">
      <c r="C164" t="s">
        <v>49</v>
      </c>
      <c r="D164" t="s">
        <v>242</v>
      </c>
      <c r="E164" s="53">
        <v>0.51510157719548799</v>
      </c>
      <c r="F164" s="53">
        <v>0.53788159286020609</v>
      </c>
      <c r="G164" s="53">
        <v>0.66017226031678999</v>
      </c>
      <c r="H164" s="53">
        <v>0.59484096157237998</v>
      </c>
      <c r="I164" s="53">
        <v>0.62317075562354307</v>
      </c>
      <c r="J164" s="53">
        <v>0.83309225239569995</v>
      </c>
      <c r="K164" s="53">
        <v>0.78166295386546891</v>
      </c>
      <c r="L164" s="53">
        <v>0.91823127747557598</v>
      </c>
      <c r="M164" s="53">
        <v>0.98638100636661796</v>
      </c>
      <c r="N164" s="53">
        <v>0.83160261099730803</v>
      </c>
      <c r="O164" s="53">
        <v>0.75779304267488001</v>
      </c>
      <c r="P164" s="53">
        <v>0.63075278693519998</v>
      </c>
      <c r="Q164" s="54">
        <v>1.7131554303724841</v>
      </c>
      <c r="R164" s="42">
        <v>2.0511039695916233</v>
      </c>
      <c r="S164" s="42"/>
      <c r="T164" s="42">
        <v>2.6862752377076626</v>
      </c>
      <c r="U164" s="42">
        <v>2.2201484406073879</v>
      </c>
      <c r="V164" s="92"/>
      <c r="W164" s="42">
        <v>8.6706830782791577</v>
      </c>
      <c r="Y164" s="53">
        <f>SUM(E164:N164)</f>
        <v>7.2821372486690787</v>
      </c>
    </row>
    <row r="165" spans="2:25">
      <c r="B165" t="s">
        <v>75</v>
      </c>
      <c r="C165" t="s">
        <v>30</v>
      </c>
      <c r="D165" t="s">
        <v>243</v>
      </c>
      <c r="E165" s="53">
        <v>0.37858730456</v>
      </c>
      <c r="F165" s="53">
        <v>0.89525397527999995</v>
      </c>
      <c r="G165" s="53">
        <v>1.0615873099199997</v>
      </c>
      <c r="H165" s="53">
        <v>1.02153969056</v>
      </c>
      <c r="I165" s="53">
        <v>0.85992064168000004</v>
      </c>
      <c r="J165" s="53">
        <v>0.36430159016000002</v>
      </c>
      <c r="K165" s="53">
        <v>0.6851746085599999</v>
      </c>
      <c r="L165" s="53">
        <v>0.60306349679999993</v>
      </c>
      <c r="M165" s="53">
        <v>0.48534921016000004</v>
      </c>
      <c r="N165" s="53">
        <v>0.42276190808000003</v>
      </c>
      <c r="O165" s="53">
        <v>0.38430159032</v>
      </c>
      <c r="P165" s="53">
        <v>0.64073016376000003</v>
      </c>
      <c r="Q165" s="54">
        <v>2.3354285897599998</v>
      </c>
      <c r="R165" s="42">
        <v>2.2457619223999998</v>
      </c>
      <c r="S165" s="42">
        <f>+Q165+R165</f>
        <v>4.5811905121599992</v>
      </c>
      <c r="T165" s="42">
        <v>1.7735873155199997</v>
      </c>
      <c r="U165" s="42">
        <v>1.4477936621600003</v>
      </c>
      <c r="V165" s="92">
        <f>+T165+U165</f>
        <v>3.22138097768</v>
      </c>
      <c r="W165" s="42">
        <v>7.8025714898399992</v>
      </c>
      <c r="Y165" s="53">
        <f>SUM(E165:N165)</f>
        <v>6.7775397357599996</v>
      </c>
    </row>
    <row r="166" spans="2:25">
      <c r="C166" t="s">
        <v>48</v>
      </c>
      <c r="D166" t="s">
        <v>244</v>
      </c>
      <c r="E166" s="55">
        <v>0.45465964948332949</v>
      </c>
      <c r="F166" s="55">
        <v>0.46327859055872977</v>
      </c>
      <c r="G166" s="55">
        <v>0.31599793875038168</v>
      </c>
      <c r="H166" s="55">
        <v>0.51446089101314696</v>
      </c>
      <c r="I166" s="55">
        <v>0.46172093658768271</v>
      </c>
      <c r="J166" s="55">
        <v>8.3966408317463992E-2</v>
      </c>
      <c r="K166" s="55">
        <v>0.46078931843904009</v>
      </c>
      <c r="L166" s="55">
        <v>0.462014872623557</v>
      </c>
      <c r="M166" s="55">
        <v>0.46278295067704794</v>
      </c>
      <c r="N166" s="55">
        <v>0.46289618180817732</v>
      </c>
      <c r="O166" s="55">
        <v>0.26130455816024289</v>
      </c>
      <c r="P166" s="55">
        <v>0.84166889256233335</v>
      </c>
      <c r="Q166" s="56">
        <v>0.39294254050138033</v>
      </c>
      <c r="R166" s="37">
        <v>0.40456776036932574</v>
      </c>
      <c r="S166" s="37"/>
      <c r="T166" s="37">
        <v>0.46175114252098565</v>
      </c>
      <c r="U166" s="37">
        <v>0.53761686945454401</v>
      </c>
      <c r="V166" s="93"/>
      <c r="W166" s="37">
        <v>0.43642154299346708</v>
      </c>
    </row>
    <row r="167" spans="2:25">
      <c r="C167" t="s">
        <v>49</v>
      </c>
      <c r="D167" t="s">
        <v>245</v>
      </c>
      <c r="E167" s="53">
        <v>9.6471585693764017E-2</v>
      </c>
      <c r="F167" s="53">
        <v>0.457940985564533</v>
      </c>
      <c r="G167" s="53">
        <v>0.57066266653736597</v>
      </c>
      <c r="H167" s="53">
        <v>0.53372391515262407</v>
      </c>
      <c r="I167" s="53">
        <v>0.41258579998710598</v>
      </c>
      <c r="J167" s="53">
        <v>5.6468341083710995E-2</v>
      </c>
      <c r="K167" s="53">
        <v>0.187278123555114</v>
      </c>
      <c r="L167" s="53">
        <v>0.124034682740907</v>
      </c>
      <c r="M167" s="53">
        <v>3.6538322749866001E-2</v>
      </c>
      <c r="N167" s="53">
        <v>2.2608825937246002E-2</v>
      </c>
      <c r="O167" s="53">
        <v>-7.3456219944680002E-3</v>
      </c>
      <c r="P167" s="53">
        <v>0.18253624482834399</v>
      </c>
      <c r="Q167" s="54">
        <v>1.125075237795663</v>
      </c>
      <c r="R167" s="42">
        <v>1.0027780562234412</v>
      </c>
      <c r="S167" s="42"/>
      <c r="T167" s="42">
        <v>0.347851129045887</v>
      </c>
      <c r="U167" s="42">
        <v>0.19779944877112199</v>
      </c>
      <c r="V167" s="92"/>
      <c r="W167" s="42">
        <v>2.6735038718361133</v>
      </c>
      <c r="Y167" s="53">
        <f>SUM(E167:N167)</f>
        <v>2.4983132490022371</v>
      </c>
    </row>
    <row r="168" spans="2:25">
      <c r="B168" t="s">
        <v>24</v>
      </c>
      <c r="C168" t="s">
        <v>30</v>
      </c>
      <c r="D168" t="s">
        <v>246</v>
      </c>
      <c r="E168" s="53">
        <v>4.5085103675300005</v>
      </c>
      <c r="F168" s="53">
        <v>4.2336642175340007</v>
      </c>
      <c r="G168" s="53">
        <v>4.8845340142099998</v>
      </c>
      <c r="H168" s="53">
        <v>4.3483620902356099</v>
      </c>
      <c r="I168" s="53">
        <v>5.2208232033800011</v>
      </c>
      <c r="J168" s="53">
        <v>4.8756761375846001</v>
      </c>
      <c r="K168" s="53">
        <v>4.5391042845585465</v>
      </c>
      <c r="L168" s="53">
        <v>5.0839031084660915</v>
      </c>
      <c r="M168" s="53">
        <v>5.3085297498350004</v>
      </c>
      <c r="N168" s="53">
        <v>5.3045563040839996</v>
      </c>
      <c r="O168" s="53">
        <v>5.0085830522899997</v>
      </c>
      <c r="P168" s="53">
        <v>5.1066593230219999</v>
      </c>
      <c r="Q168" s="54">
        <v>13.626708599274</v>
      </c>
      <c r="R168" s="42">
        <v>14.444861431200209</v>
      </c>
      <c r="S168" s="42">
        <f>+Q168+R168</f>
        <v>28.071570030474209</v>
      </c>
      <c r="T168" s="42">
        <v>14.931537142859638</v>
      </c>
      <c r="U168" s="42">
        <v>15.419798679395997</v>
      </c>
      <c r="V168" s="92">
        <f>+T168+U168</f>
        <v>30.351335822255635</v>
      </c>
      <c r="W168" s="42">
        <v>58.422905852729848</v>
      </c>
      <c r="Y168" s="53">
        <f>SUM(E168:N168)</f>
        <v>48.307663477417854</v>
      </c>
    </row>
    <row r="169" spans="2:25">
      <c r="C169" t="s">
        <v>48</v>
      </c>
      <c r="D169" t="s">
        <v>247</v>
      </c>
      <c r="E169" s="55">
        <v>-2.1768200513299467E-3</v>
      </c>
      <c r="F169" s="55">
        <v>5.7680174551685212E-2</v>
      </c>
      <c r="G169" s="55">
        <v>6.9788338937427336E-2</v>
      </c>
      <c r="H169" s="55">
        <v>6.9203056471561636E-2</v>
      </c>
      <c r="I169" s="55">
        <v>-3.6741398632724423E-2</v>
      </c>
      <c r="J169" s="55">
        <v>-4.2601396137492364E-2</v>
      </c>
      <c r="K169" s="55">
        <v>0.14695513371150254</v>
      </c>
      <c r="L169" s="55">
        <v>0.11633594321967142</v>
      </c>
      <c r="M169" s="55">
        <v>-0.17663890238223792</v>
      </c>
      <c r="N169" s="55">
        <v>2.0582087139837344</v>
      </c>
      <c r="O169" s="55">
        <v>-0.39449736287566772</v>
      </c>
      <c r="P169" s="55">
        <v>0.17288485235891274</v>
      </c>
      <c r="Q169" s="56">
        <v>4.098700235746796E-2</v>
      </c>
      <c r="R169" s="37">
        <v>-8.6551519259938908E-3</v>
      </c>
      <c r="S169" s="37"/>
      <c r="T169" s="37">
        <v>-2.2280637990160996E-3</v>
      </c>
      <c r="U169" s="37">
        <v>7.6270560252221814E-2</v>
      </c>
      <c r="V169" s="93"/>
      <c r="W169" s="37">
        <v>2.5590087328671143E-2</v>
      </c>
    </row>
    <row r="170" spans="2:25">
      <c r="C170" t="s">
        <v>49</v>
      </c>
      <c r="D170" t="s">
        <v>248</v>
      </c>
      <c r="E170" s="53">
        <v>0.65459855748999596</v>
      </c>
      <c r="F170" s="53">
        <v>0.41290102034259801</v>
      </c>
      <c r="G170" s="53">
        <v>0.80060447948174707</v>
      </c>
      <c r="H170" s="53">
        <v>0.57466795674113891</v>
      </c>
      <c r="I170" s="53">
        <v>1.12066810773891</v>
      </c>
      <c r="J170" s="53">
        <v>0.91446017283393111</v>
      </c>
      <c r="K170" s="53">
        <v>0.82941630269530109</v>
      </c>
      <c r="L170" s="53">
        <v>1.2204741045806751</v>
      </c>
      <c r="M170" s="53">
        <v>1.441080743807116</v>
      </c>
      <c r="N170" s="53">
        <v>1.7669606714464601</v>
      </c>
      <c r="O170" s="53">
        <v>1.5466096678182768</v>
      </c>
      <c r="P170" s="53">
        <v>1.322156451764837</v>
      </c>
      <c r="Q170" s="54">
        <v>1.868104057314341</v>
      </c>
      <c r="R170" s="42">
        <v>2.6097962373139802</v>
      </c>
      <c r="S170" s="42"/>
      <c r="T170" s="42">
        <v>3.4909711510830919</v>
      </c>
      <c r="U170" s="42">
        <v>4.6357267910295743</v>
      </c>
      <c r="V170" s="92"/>
      <c r="W170" s="42">
        <v>12.604598236740989</v>
      </c>
      <c r="Y170" s="53">
        <f>SUM(E170:N170)</f>
        <v>9.735832117157873</v>
      </c>
    </row>
    <row r="171" spans="2:25" s="3" customFormat="1">
      <c r="B171" s="3" t="s">
        <v>76</v>
      </c>
      <c r="C171" s="3" t="s">
        <v>30</v>
      </c>
      <c r="E171" s="58">
        <v>75.937330058373334</v>
      </c>
      <c r="F171" s="58">
        <v>78.585994994630695</v>
      </c>
      <c r="G171" s="58">
        <v>97.91590564779419</v>
      </c>
      <c r="H171" s="58">
        <v>77.576868476442186</v>
      </c>
      <c r="I171" s="58">
        <v>84.966378313424386</v>
      </c>
      <c r="J171" s="58">
        <v>88.646763726127162</v>
      </c>
      <c r="K171" s="58">
        <v>82.55607360038033</v>
      </c>
      <c r="L171" s="58">
        <v>79.36206388698794</v>
      </c>
      <c r="M171" s="58">
        <v>89.402878816849864</v>
      </c>
      <c r="N171" s="58">
        <v>84.766307256948295</v>
      </c>
      <c r="O171" s="58">
        <v>86.576304286698189</v>
      </c>
      <c r="P171" s="58">
        <v>86.834707571752475</v>
      </c>
      <c r="Q171" s="59">
        <v>252.43923070079825</v>
      </c>
      <c r="R171" s="58">
        <v>251.19001051599361</v>
      </c>
      <c r="S171" s="58"/>
      <c r="T171" s="58">
        <v>251.32101630421818</v>
      </c>
      <c r="U171" s="58">
        <v>258.17731911539886</v>
      </c>
      <c r="V171" s="60"/>
      <c r="W171" s="58">
        <v>1013.127576636409</v>
      </c>
      <c r="Y171" s="53">
        <f>SUM(E171:N171)</f>
        <v>839.71656477795841</v>
      </c>
    </row>
    <row r="172" spans="2:25" s="3" customFormat="1">
      <c r="C172" s="3" t="s">
        <v>49</v>
      </c>
      <c r="E172" s="61">
        <v>18.070942858457045</v>
      </c>
      <c r="F172" s="61">
        <v>19.517752480966418</v>
      </c>
      <c r="G172" s="61">
        <v>32.592486465978098</v>
      </c>
      <c r="H172" s="61">
        <v>17.952858585503073</v>
      </c>
      <c r="I172" s="61">
        <v>23.703559992087296</v>
      </c>
      <c r="J172" s="61">
        <v>25.271299028461204</v>
      </c>
      <c r="K172" s="61">
        <v>21.830284226412555</v>
      </c>
      <c r="L172" s="61">
        <v>20.942729673211712</v>
      </c>
      <c r="M172" s="61">
        <v>26.034279382222078</v>
      </c>
      <c r="N172" s="61">
        <v>23.465547686545062</v>
      </c>
      <c r="O172" s="61">
        <v>25.053807846603394</v>
      </c>
      <c r="P172" s="61">
        <v>24.978655485978084</v>
      </c>
      <c r="Q172" s="62">
        <v>70.181181805401579</v>
      </c>
      <c r="R172" s="61">
        <v>66.927717606051573</v>
      </c>
      <c r="S172" s="61"/>
      <c r="T172" s="61">
        <v>68.807293281846384</v>
      </c>
      <c r="U172" s="61">
        <v>73.498011019126523</v>
      </c>
      <c r="V172" s="63"/>
      <c r="W172" s="61">
        <v>279.414203712426</v>
      </c>
      <c r="Y172" s="53">
        <f>SUM(E172:N172)</f>
        <v>229.38174037984453</v>
      </c>
    </row>
    <row r="173" spans="2:25">
      <c r="Q173" s="64"/>
      <c r="R173" s="35"/>
      <c r="S173" s="35"/>
      <c r="T173" s="35"/>
      <c r="U173" s="35"/>
      <c r="V173" s="65"/>
      <c r="Y173" s="53"/>
    </row>
    <row r="174" spans="2:25">
      <c r="B174" s="3" t="s">
        <v>77</v>
      </c>
      <c r="Q174" s="64"/>
      <c r="R174" s="35"/>
      <c r="S174" s="35"/>
      <c r="T174" s="35"/>
      <c r="U174" s="35"/>
      <c r="V174" s="65"/>
    </row>
    <row r="175" spans="2:25">
      <c r="B175" t="s">
        <v>78</v>
      </c>
      <c r="C175" t="s">
        <v>30</v>
      </c>
      <c r="D175" t="s">
        <v>249</v>
      </c>
      <c r="E175" s="53">
        <v>24.789722664578864</v>
      </c>
      <c r="F175" s="53">
        <v>26.891248772065424</v>
      </c>
      <c r="G175" s="53">
        <v>37.23021066373515</v>
      </c>
      <c r="H175" s="53">
        <v>24.552709612830849</v>
      </c>
      <c r="I175" s="53">
        <v>28.606230379873324</v>
      </c>
      <c r="J175" s="53">
        <v>29.418276064362562</v>
      </c>
      <c r="K175" s="53">
        <v>28.838635817193616</v>
      </c>
      <c r="L175" s="53">
        <v>28.653249132739671</v>
      </c>
      <c r="M175" s="53">
        <v>30.7883189703563</v>
      </c>
      <c r="N175" s="53">
        <v>28.423314675227171</v>
      </c>
      <c r="O175" s="53">
        <v>28.071614998371761</v>
      </c>
      <c r="P175" s="53">
        <v>29.308512604921365</v>
      </c>
      <c r="Q175" s="54">
        <v>88.911182100379449</v>
      </c>
      <c r="R175" s="42">
        <v>82.577216057066735</v>
      </c>
      <c r="S175" s="42">
        <f>+Q175+R175</f>
        <v>171.48839815744617</v>
      </c>
      <c r="T175" s="42">
        <v>88.28020392028958</v>
      </c>
      <c r="U175" s="42">
        <v>85.803442278520293</v>
      </c>
      <c r="V175" s="92">
        <f>+T175+U175</f>
        <v>174.08364619880987</v>
      </c>
      <c r="W175" s="42">
        <v>345.57204435625601</v>
      </c>
      <c r="Y175" s="53">
        <f>SUM(E175:N175)</f>
        <v>288.19191675296292</v>
      </c>
    </row>
    <row r="176" spans="2:25">
      <c r="C176" t="s">
        <v>48</v>
      </c>
      <c r="D176" t="s">
        <v>250</v>
      </c>
      <c r="E176" s="55">
        <v>8.5079757203394876E-2</v>
      </c>
      <c r="F176" s="55">
        <v>0.22714343900617184</v>
      </c>
      <c r="G176" s="55">
        <v>0.32257930754331793</v>
      </c>
      <c r="H176" s="55">
        <v>-4.027077909997917E-2</v>
      </c>
      <c r="I176" s="55">
        <v>0.14390767429765078</v>
      </c>
      <c r="J176" s="55">
        <v>3.5642965320087865E-2</v>
      </c>
      <c r="K176" s="55">
        <v>0.25692000511374374</v>
      </c>
      <c r="L176" s="55">
        <v>0.17651275820741774</v>
      </c>
      <c r="M176" s="55">
        <v>3.3229778643116596E-2</v>
      </c>
      <c r="N176" s="55">
        <v>0.22205349487969087</v>
      </c>
      <c r="O176" s="55">
        <v>0.1950038346724115</v>
      </c>
      <c r="P176" s="55">
        <v>7.88763392583995E-2</v>
      </c>
      <c r="Q176" s="56">
        <v>0.21911654255762428</v>
      </c>
      <c r="R176" s="37">
        <v>4.4475598054886697E-2</v>
      </c>
      <c r="S176" s="37"/>
      <c r="T176" s="37">
        <v>0.14484026858407176</v>
      </c>
      <c r="U176" s="37">
        <v>0.16168565248510847</v>
      </c>
      <c r="V176" s="93"/>
      <c r="W176" s="37">
        <v>0.14109360828228429</v>
      </c>
    </row>
    <row r="177" spans="2:25">
      <c r="C177" t="s">
        <v>49</v>
      </c>
      <c r="D177" t="s">
        <v>251</v>
      </c>
      <c r="E177" s="53">
        <v>7.9134418436195979</v>
      </c>
      <c r="F177" s="53">
        <v>9.2587978713568351</v>
      </c>
      <c r="G177" s="53">
        <v>16.51144786056317</v>
      </c>
      <c r="H177" s="53">
        <v>7.135548384817322</v>
      </c>
      <c r="I177" s="53">
        <v>10.064604512644411</v>
      </c>
      <c r="J177" s="53">
        <v>10.539442840816688</v>
      </c>
      <c r="K177" s="53">
        <v>9.9565584670156611</v>
      </c>
      <c r="L177" s="53">
        <v>9.8709836407137477</v>
      </c>
      <c r="M177" s="53">
        <v>11.164012171087762</v>
      </c>
      <c r="N177" s="53">
        <v>9.8990409288143031</v>
      </c>
      <c r="O177" s="53">
        <v>9.9452649787250174</v>
      </c>
      <c r="P177" s="53">
        <v>10.757390727746754</v>
      </c>
      <c r="Q177" s="54">
        <v>33.683687575539601</v>
      </c>
      <c r="R177" s="42">
        <v>27.739595738278418</v>
      </c>
      <c r="S177" s="42"/>
      <c r="T177" s="42">
        <v>30.991554278817173</v>
      </c>
      <c r="U177" s="42">
        <v>30.601696635286075</v>
      </c>
      <c r="V177" s="92"/>
      <c r="W177" s="42">
        <v>123.01653422792127</v>
      </c>
      <c r="Y177" s="53">
        <f>SUM(E177:N177)</f>
        <v>102.3138785214495</v>
      </c>
    </row>
    <row r="178" spans="2:25">
      <c r="B178" t="s">
        <v>79</v>
      </c>
      <c r="C178" t="s">
        <v>30</v>
      </c>
      <c r="D178" t="s">
        <v>252</v>
      </c>
      <c r="E178" s="53">
        <v>32.328789375175369</v>
      </c>
      <c r="F178" s="53">
        <v>31.651265332021953</v>
      </c>
      <c r="G178" s="53">
        <v>33.549763579604488</v>
      </c>
      <c r="H178" s="53">
        <v>32.432041874215678</v>
      </c>
      <c r="I178" s="53">
        <v>31.161078499195508</v>
      </c>
      <c r="J178" s="53">
        <v>32.925774533506541</v>
      </c>
      <c r="K178" s="53">
        <v>32.733146830010341</v>
      </c>
      <c r="L178" s="53">
        <v>26.854684286483447</v>
      </c>
      <c r="M178" s="53">
        <v>31.302104598882917</v>
      </c>
      <c r="N178" s="53">
        <v>34.691254241007137</v>
      </c>
      <c r="O178" s="53">
        <v>34.232255440937912</v>
      </c>
      <c r="P178" s="53">
        <v>31.938093451392781</v>
      </c>
      <c r="Q178" s="54">
        <v>97.529818286801799</v>
      </c>
      <c r="R178" s="42">
        <v>96.518894906917737</v>
      </c>
      <c r="S178" s="42">
        <f>+Q178+R178</f>
        <v>194.04871319371955</v>
      </c>
      <c r="T178" s="42">
        <v>90.889935715376708</v>
      </c>
      <c r="U178" s="42">
        <v>100.86160313333784</v>
      </c>
      <c r="V178" s="92">
        <f>+T178+U178</f>
        <v>191.75153884871455</v>
      </c>
      <c r="W178" s="42">
        <v>385.80025204243407</v>
      </c>
      <c r="Y178" s="53">
        <f>SUM(E178:N178)</f>
        <v>319.62990315010336</v>
      </c>
    </row>
    <row r="179" spans="2:25">
      <c r="C179" t="s">
        <v>48</v>
      </c>
      <c r="D179" t="s">
        <v>253</v>
      </c>
      <c r="E179" s="55">
        <v>-5.227878025523057E-2</v>
      </c>
      <c r="F179" s="55">
        <v>3.5433671657355767E-2</v>
      </c>
      <c r="G179" s="55">
        <v>1.1266530981396641E-2</v>
      </c>
      <c r="H179" s="55">
        <v>3.0539981305450874E-2</v>
      </c>
      <c r="I179" s="55">
        <v>-5.3461037516168652E-2</v>
      </c>
      <c r="J179" s="55">
        <v>4.2194286614923131E-2</v>
      </c>
      <c r="K179" s="55">
        <v>-1.5459668156077994E-4</v>
      </c>
      <c r="L179" s="55">
        <v>4.4337579058711357E-2</v>
      </c>
      <c r="M179" s="55">
        <v>2.1262452196444518E-2</v>
      </c>
      <c r="N179" s="55">
        <v>1.915120595160949E-2</v>
      </c>
      <c r="O179" s="55">
        <v>1.5196997078771556E-2</v>
      </c>
      <c r="P179" s="55">
        <v>5.1009829353183815E-2</v>
      </c>
      <c r="Q179" s="56">
        <v>-4.0068734497726126E-3</v>
      </c>
      <c r="R179" s="37">
        <v>5.7704563030458039E-3</v>
      </c>
      <c r="S179" s="37"/>
      <c r="T179" s="37">
        <v>2.0062860637651034E-2</v>
      </c>
      <c r="U179" s="37">
        <v>2.772626807561502E-2</v>
      </c>
      <c r="V179" s="93"/>
      <c r="W179" s="37">
        <v>1.2462224963446705E-2</v>
      </c>
    </row>
    <row r="180" spans="2:25">
      <c r="C180" t="s">
        <v>49</v>
      </c>
      <c r="D180" t="s">
        <v>254</v>
      </c>
      <c r="E180" s="53">
        <v>5.5544308296861384</v>
      </c>
      <c r="F180" s="53">
        <v>4.9160077254216326</v>
      </c>
      <c r="G180" s="53">
        <v>6.0506221936253546</v>
      </c>
      <c r="H180" s="53">
        <v>5.4768882414624782</v>
      </c>
      <c r="I180" s="53">
        <v>5.149125370096244</v>
      </c>
      <c r="J180" s="53">
        <v>5.7384001252876322</v>
      </c>
      <c r="K180" s="53">
        <v>5.9733257188464268</v>
      </c>
      <c r="L180" s="53">
        <v>3.2357296451181132</v>
      </c>
      <c r="M180" s="53">
        <v>5.1380209521050553</v>
      </c>
      <c r="N180" s="53">
        <v>7.0353669617893742</v>
      </c>
      <c r="O180" s="53">
        <v>6.8515005650335778</v>
      </c>
      <c r="P180" s="53">
        <v>5.3865767243121159</v>
      </c>
      <c r="Q180" s="54">
        <v>16.521060748733124</v>
      </c>
      <c r="R180" s="42">
        <v>16.364413736846355</v>
      </c>
      <c r="S180" s="42"/>
      <c r="T180" s="42">
        <v>14.347076316069597</v>
      </c>
      <c r="U180" s="42">
        <v>19.273444251135068</v>
      </c>
      <c r="V180" s="92"/>
      <c r="W180" s="42">
        <v>66.505995052784144</v>
      </c>
      <c r="Y180" s="53">
        <f>SUM(E180:N180)</f>
        <v>54.26791776343844</v>
      </c>
    </row>
    <row r="181" spans="2:25">
      <c r="B181" t="s">
        <v>80</v>
      </c>
      <c r="C181" t="s">
        <v>30</v>
      </c>
      <c r="D181" t="s">
        <v>255</v>
      </c>
      <c r="E181" s="53">
        <v>1.957872460339362</v>
      </c>
      <c r="F181" s="53">
        <v>2.55227228821862</v>
      </c>
      <c r="G181" s="53">
        <v>3.7308671657467012</v>
      </c>
      <c r="H181" s="53">
        <v>2.4305646999328721</v>
      </c>
      <c r="I181" s="53">
        <v>2.9089503079899011</v>
      </c>
      <c r="J181" s="53">
        <v>3.6570971089697322</v>
      </c>
      <c r="K181" s="53">
        <v>2.1377930035227029</v>
      </c>
      <c r="L181" s="53">
        <v>2.5375078820240509</v>
      </c>
      <c r="M181" s="53">
        <v>3.3677216140135751</v>
      </c>
      <c r="N181" s="53">
        <v>2.459968863077417</v>
      </c>
      <c r="O181" s="53">
        <v>3.305875846135907</v>
      </c>
      <c r="P181" s="53">
        <v>3.7601370607628386</v>
      </c>
      <c r="Q181" s="54">
        <v>8.2410119143046838</v>
      </c>
      <c r="R181" s="42">
        <v>8.9966121168925053</v>
      </c>
      <c r="S181" s="42">
        <f>+Q181+R181</f>
        <v>17.237624031197189</v>
      </c>
      <c r="T181" s="42">
        <v>8.0430224995603297</v>
      </c>
      <c r="U181" s="42">
        <v>9.5259817699761626</v>
      </c>
      <c r="V181" s="92">
        <f>+T181+U181</f>
        <v>17.569004269536492</v>
      </c>
      <c r="W181" s="42">
        <v>34.806628300733685</v>
      </c>
      <c r="Y181" s="53">
        <f>SUM(E181:N181)</f>
        <v>27.740615393834936</v>
      </c>
    </row>
    <row r="182" spans="2:25">
      <c r="C182" t="s">
        <v>48</v>
      </c>
      <c r="D182" t="s">
        <v>256</v>
      </c>
      <c r="E182" s="55">
        <v>-0.10153064810781887</v>
      </c>
      <c r="F182" s="55">
        <v>0.24243815649217176</v>
      </c>
      <c r="G182" s="55">
        <v>0.18250798274078867</v>
      </c>
      <c r="H182" s="55">
        <v>0.23864013449159063</v>
      </c>
      <c r="I182" s="55">
        <v>0.15158899254997515</v>
      </c>
      <c r="J182" s="55">
        <v>6.2494844572888238E-2</v>
      </c>
      <c r="K182" s="55">
        <v>6.2413661793866239E-2</v>
      </c>
      <c r="L182" s="55">
        <v>0.16125006007443324</v>
      </c>
      <c r="M182" s="55">
        <v>0.17411780144959729</v>
      </c>
      <c r="N182" s="55">
        <v>2.249528762780514E-2</v>
      </c>
      <c r="O182" s="55">
        <v>0.36312928299068531</v>
      </c>
      <c r="P182" s="55">
        <v>8.1405251023927552E-2</v>
      </c>
      <c r="Q182" s="56">
        <v>0.11448896286336101</v>
      </c>
      <c r="R182" s="37">
        <v>0.13502218576412967</v>
      </c>
      <c r="S182" s="37"/>
      <c r="T182" s="37">
        <v>0.1383241721071708</v>
      </c>
      <c r="U182" s="37">
        <v>0.14594874933715618</v>
      </c>
      <c r="V182" s="93"/>
      <c r="W182" s="37">
        <v>0.13371251168761489</v>
      </c>
    </row>
    <row r="183" spans="2:25">
      <c r="C183" t="s">
        <v>49</v>
      </c>
      <c r="D183" t="s">
        <v>257</v>
      </c>
      <c r="E183" s="53">
        <v>-5.2997140532067E-2</v>
      </c>
      <c r="F183" s="53">
        <v>0.26169039987188003</v>
      </c>
      <c r="G183" s="53">
        <v>0.94839841443403494</v>
      </c>
      <c r="H183" s="53">
        <v>0.18240829906845801</v>
      </c>
      <c r="I183" s="53">
        <v>0.48566911065112395</v>
      </c>
      <c r="J183" s="53">
        <v>0.864454558498988</v>
      </c>
      <c r="K183" s="53">
        <v>2.5924450158595999E-2</v>
      </c>
      <c r="L183" s="53">
        <v>0.28932503053804798</v>
      </c>
      <c r="M183" s="53">
        <v>0.74411466135841997</v>
      </c>
      <c r="N183" s="53">
        <v>0.22841377286662498</v>
      </c>
      <c r="O183" s="53">
        <v>0.72502222109200709</v>
      </c>
      <c r="P183" s="53">
        <v>0.9966857471026771</v>
      </c>
      <c r="Q183" s="54">
        <v>1.1570916737738479</v>
      </c>
      <c r="R183" s="42">
        <v>1.5325319682185701</v>
      </c>
      <c r="S183" s="42"/>
      <c r="T183" s="42">
        <v>1.0593641420550639</v>
      </c>
      <c r="U183" s="42">
        <v>1.950121741061309</v>
      </c>
      <c r="V183" s="92"/>
      <c r="W183" s="42">
        <v>5.6991095251087911</v>
      </c>
      <c r="Y183" s="53">
        <f>SUM(E183:N183)</f>
        <v>3.9774015569141068</v>
      </c>
    </row>
    <row r="184" spans="2:25">
      <c r="B184" t="s">
        <v>81</v>
      </c>
      <c r="C184" t="s">
        <v>30</v>
      </c>
      <c r="D184" t="s">
        <v>258</v>
      </c>
      <c r="E184" s="53">
        <v>2.1372336349485042</v>
      </c>
      <c r="F184" s="53">
        <v>2.4397036242147951</v>
      </c>
      <c r="G184" s="53">
        <v>5.005124113189896</v>
      </c>
      <c r="H184" s="53">
        <v>2.541983933721756</v>
      </c>
      <c r="I184" s="53">
        <v>4.0221939164081748</v>
      </c>
      <c r="J184" s="53">
        <v>4.9422776680283498</v>
      </c>
      <c r="K184" s="53">
        <v>2.244802002132233</v>
      </c>
      <c r="L184" s="53">
        <v>2.6270627239672142</v>
      </c>
      <c r="M184" s="53">
        <v>4.6197320364450061</v>
      </c>
      <c r="N184" s="53">
        <v>2.6366925135327621</v>
      </c>
      <c r="O184" s="53">
        <v>3.3246061092956052</v>
      </c>
      <c r="P184" s="53">
        <v>4.6669498062847286</v>
      </c>
      <c r="Q184" s="54">
        <v>9.5820613723531949</v>
      </c>
      <c r="R184" s="42">
        <v>11.50645551815828</v>
      </c>
      <c r="S184" s="42">
        <f>+Q184+R184</f>
        <v>21.088516890511475</v>
      </c>
      <c r="T184" s="42">
        <v>9.4915967625444537</v>
      </c>
      <c r="U184" s="42">
        <v>10.628248429113096</v>
      </c>
      <c r="V184" s="92">
        <f>+T184+U184</f>
        <v>20.11984519165755</v>
      </c>
      <c r="W184" s="42">
        <v>41.208362082169025</v>
      </c>
      <c r="Y184" s="53">
        <f>SUM(E184:N184)</f>
        <v>33.21680616658869</v>
      </c>
    </row>
    <row r="185" spans="2:25">
      <c r="C185" t="s">
        <v>48</v>
      </c>
      <c r="D185" t="s">
        <v>259</v>
      </c>
      <c r="E185" s="55">
        <v>0.29842245717462823</v>
      </c>
      <c r="F185" s="55">
        <v>0.59688477113072291</v>
      </c>
      <c r="G185" s="55">
        <v>-4.9594048622119552E-4</v>
      </c>
      <c r="H185" s="55">
        <v>0.31267453665031075</v>
      </c>
      <c r="I185" s="55">
        <v>0.27480774193634339</v>
      </c>
      <c r="J185" s="55">
        <v>0.29527381661465679</v>
      </c>
      <c r="K185" s="55">
        <v>0.24088295733810172</v>
      </c>
      <c r="L185" s="55">
        <v>8.6174685919980565E-2</v>
      </c>
      <c r="M185" s="55">
        <v>0.20627119641021469</v>
      </c>
      <c r="N185" s="55">
        <v>0.50124810973114164</v>
      </c>
      <c r="O185" s="55">
        <v>0.78866455323363849</v>
      </c>
      <c r="P185" s="55">
        <v>-0.1099892579859981</v>
      </c>
      <c r="Q185" s="56">
        <v>0.1729697324378362</v>
      </c>
      <c r="R185" s="37">
        <v>0.29188706478989745</v>
      </c>
      <c r="S185" s="37"/>
      <c r="T185" s="37">
        <v>0.17820615623022809</v>
      </c>
      <c r="U185" s="37">
        <v>0.2003318137210448</v>
      </c>
      <c r="V185" s="93"/>
      <c r="W185" s="37">
        <v>0.21246736501153798</v>
      </c>
    </row>
    <row r="186" spans="2:25">
      <c r="C186" t="s">
        <v>49</v>
      </c>
      <c r="D186" t="s">
        <v>260</v>
      </c>
      <c r="E186" s="53">
        <v>0.34348415987709602</v>
      </c>
      <c r="F186" s="53">
        <v>0.51840244727483298</v>
      </c>
      <c r="G186" s="53">
        <v>2.1494951896423458</v>
      </c>
      <c r="H186" s="53">
        <v>0.49724797044035701</v>
      </c>
      <c r="I186" s="53">
        <v>1.466111167565546</v>
      </c>
      <c r="J186" s="53">
        <v>2.0242609357467161</v>
      </c>
      <c r="K186" s="53">
        <v>0.35288682847494701</v>
      </c>
      <c r="L186" s="53">
        <v>0.57614364487278502</v>
      </c>
      <c r="M186" s="53">
        <v>1.8295552674921651</v>
      </c>
      <c r="N186" s="53">
        <v>0.59004089835845597</v>
      </c>
      <c r="O186" s="53">
        <v>1.018378822355446</v>
      </c>
      <c r="P186" s="53">
        <v>1.8415206891560281</v>
      </c>
      <c r="Q186" s="54">
        <v>3.0113817967942751</v>
      </c>
      <c r="R186" s="42">
        <v>3.9876200737526193</v>
      </c>
      <c r="S186" s="42"/>
      <c r="T186" s="42">
        <v>2.758585740839897</v>
      </c>
      <c r="U186" s="42">
        <v>3.4499404098699298</v>
      </c>
      <c r="V186" s="92"/>
      <c r="W186" s="42">
        <v>13.207528021256719</v>
      </c>
      <c r="Y186" s="53">
        <f>SUM(E186:N186)</f>
        <v>10.347628509745245</v>
      </c>
    </row>
    <row r="187" spans="2:25">
      <c r="B187" t="s">
        <v>82</v>
      </c>
      <c r="C187" t="s">
        <v>30</v>
      </c>
      <c r="D187" t="s">
        <v>261</v>
      </c>
      <c r="E187" s="53">
        <v>10.215201555801215</v>
      </c>
      <c r="F187" s="53">
        <v>10.817840760575921</v>
      </c>
      <c r="G187" s="53">
        <v>13.515406111307922</v>
      </c>
      <c r="H187" s="53">
        <v>11.27120626550543</v>
      </c>
      <c r="I187" s="53">
        <v>13.047102006577486</v>
      </c>
      <c r="J187" s="53">
        <v>12.827662213675341</v>
      </c>
      <c r="K187" s="53">
        <v>12.062591662962912</v>
      </c>
      <c r="L187" s="53">
        <v>13.605656753307473</v>
      </c>
      <c r="M187" s="53">
        <v>14.016471847317099</v>
      </c>
      <c r="N187" s="53">
        <v>11.250520660019768</v>
      </c>
      <c r="O187" s="53">
        <v>12.63336883966695</v>
      </c>
      <c r="P187" s="53">
        <v>12.054355325368757</v>
      </c>
      <c r="Q187" s="54">
        <v>34.548448427685059</v>
      </c>
      <c r="R187" s="42">
        <v>37.145970485758262</v>
      </c>
      <c r="S187" s="42">
        <f>+Q187+R187</f>
        <v>71.694418913443315</v>
      </c>
      <c r="T187" s="42">
        <v>39.684720263587486</v>
      </c>
      <c r="U187" s="42">
        <v>35.93824482505547</v>
      </c>
      <c r="V187" s="92">
        <f>+T187+U187</f>
        <v>75.622965088642957</v>
      </c>
      <c r="W187" s="42">
        <v>147.31738400208627</v>
      </c>
      <c r="Y187" s="53">
        <f>SUM(E187:N187)</f>
        <v>122.62965983705057</v>
      </c>
    </row>
    <row r="188" spans="2:25">
      <c r="C188" t="s">
        <v>48</v>
      </c>
      <c r="D188" t="s">
        <v>262</v>
      </c>
      <c r="E188" s="55">
        <v>0.1980055481933973</v>
      </c>
      <c r="F188" s="55">
        <v>0.17477754375571092</v>
      </c>
      <c r="G188" s="55">
        <v>0.20192885020786772</v>
      </c>
      <c r="H188" s="55">
        <v>0.21834666742404291</v>
      </c>
      <c r="I188" s="55">
        <v>0.21644164864695803</v>
      </c>
      <c r="J188" s="55">
        <v>0.17702167038904559</v>
      </c>
      <c r="K188" s="55">
        <v>0.19137258364439141</v>
      </c>
      <c r="L188" s="55">
        <v>0.16296023901725562</v>
      </c>
      <c r="M188" s="55">
        <v>0.18503978206178115</v>
      </c>
      <c r="N188" s="55">
        <v>0.13715443059117632</v>
      </c>
      <c r="O188" s="55">
        <v>0.13223955260645809</v>
      </c>
      <c r="P188" s="55">
        <v>0.13087353072343932</v>
      </c>
      <c r="Q188" s="56">
        <v>0.19216974851704038</v>
      </c>
      <c r="R188" s="37">
        <v>0.20347801864633749</v>
      </c>
      <c r="S188" s="37"/>
      <c r="T188" s="37">
        <v>0.17940466847110861</v>
      </c>
      <c r="U188" s="37">
        <v>0.13335834904180538</v>
      </c>
      <c r="V188" s="93"/>
      <c r="W188" s="37">
        <v>0.17730259398152595</v>
      </c>
    </row>
    <row r="189" spans="2:25">
      <c r="C189" t="s">
        <v>49</v>
      </c>
      <c r="D189" t="s">
        <v>263</v>
      </c>
      <c r="E189" s="53">
        <v>3.6207505253711623</v>
      </c>
      <c r="F189" s="53">
        <v>4.1127189337535093</v>
      </c>
      <c r="G189" s="53">
        <v>6.0946842452863139</v>
      </c>
      <c r="H189" s="53">
        <v>4.0488636500282214</v>
      </c>
      <c r="I189" s="53">
        <v>5.3801476404459416</v>
      </c>
      <c r="J189" s="53">
        <v>5.1530463123321333</v>
      </c>
      <c r="K189" s="53">
        <v>4.6549383762765117</v>
      </c>
      <c r="L189" s="53">
        <v>5.7128395244432122</v>
      </c>
      <c r="M189" s="53">
        <v>5.6802615034264603</v>
      </c>
      <c r="N189" s="53">
        <v>3.9084903703247389</v>
      </c>
      <c r="O189" s="53">
        <v>4.9297975086339552</v>
      </c>
      <c r="P189" s="53">
        <v>4.6370910629505619</v>
      </c>
      <c r="Q189" s="54">
        <v>13.828153704410987</v>
      </c>
      <c r="R189" s="42">
        <v>14.582057602806294</v>
      </c>
      <c r="S189" s="42"/>
      <c r="T189" s="42">
        <v>16.048039404146184</v>
      </c>
      <c r="U189" s="42">
        <v>13.475378941909256</v>
      </c>
      <c r="V189" s="92"/>
      <c r="W189" s="42">
        <v>57.933629653272718</v>
      </c>
      <c r="Y189" s="53">
        <f>SUM(E189:N189)</f>
        <v>48.366741081688204</v>
      </c>
    </row>
    <row r="190" spans="2:25">
      <c r="B190" t="s">
        <v>83</v>
      </c>
      <c r="C190" t="s">
        <v>30</v>
      </c>
      <c r="D190" t="s">
        <v>264</v>
      </c>
      <c r="E190" s="53">
        <v>4.5085103675300005</v>
      </c>
      <c r="F190" s="53">
        <v>4.2336642175340007</v>
      </c>
      <c r="G190" s="53">
        <v>4.8845340142099998</v>
      </c>
      <c r="H190" s="53">
        <v>4.3483620902356099</v>
      </c>
      <c r="I190" s="53">
        <v>5.2208232033800011</v>
      </c>
      <c r="J190" s="53">
        <v>4.8756761375846001</v>
      </c>
      <c r="K190" s="53">
        <v>4.5391042845585465</v>
      </c>
      <c r="L190" s="53">
        <v>5.0839031084660915</v>
      </c>
      <c r="M190" s="53">
        <v>5.3085297498350004</v>
      </c>
      <c r="N190" s="53">
        <v>5.3045563040839996</v>
      </c>
      <c r="O190" s="53">
        <v>5.0085830522899997</v>
      </c>
      <c r="P190" s="53">
        <v>5.1066593230219999</v>
      </c>
      <c r="Q190" s="54">
        <v>13.626708599274</v>
      </c>
      <c r="R190" s="42">
        <v>14.444861431200209</v>
      </c>
      <c r="S190" s="42">
        <f>+Q190+R190</f>
        <v>28.071570030474209</v>
      </c>
      <c r="T190" s="42">
        <v>14.931537142859638</v>
      </c>
      <c r="U190" s="42">
        <v>15.419798679395997</v>
      </c>
      <c r="V190" s="92">
        <f>+T190+U190</f>
        <v>30.351335822255635</v>
      </c>
      <c r="W190" s="42">
        <v>58.422905852729848</v>
      </c>
      <c r="Y190" s="53">
        <f>SUM(E190:N190)</f>
        <v>48.307663477417854</v>
      </c>
    </row>
    <row r="191" spans="2:25">
      <c r="C191" t="s">
        <v>48</v>
      </c>
      <c r="D191" t="s">
        <v>265</v>
      </c>
      <c r="E191" s="55">
        <v>-2.1768200513299467E-3</v>
      </c>
      <c r="F191" s="55">
        <v>5.7680174551685212E-2</v>
      </c>
      <c r="G191" s="55">
        <v>6.9788338937427336E-2</v>
      </c>
      <c r="H191" s="55">
        <v>6.9203056471561636E-2</v>
      </c>
      <c r="I191" s="55">
        <v>-3.6741398632724423E-2</v>
      </c>
      <c r="J191" s="55">
        <v>-4.2601396137492364E-2</v>
      </c>
      <c r="K191" s="55">
        <v>0.14695513371150254</v>
      </c>
      <c r="L191" s="55">
        <v>0.11633594321967142</v>
      </c>
      <c r="M191" s="55">
        <v>-0.17663890238223792</v>
      </c>
      <c r="N191" s="55">
        <v>2.0582087139837344</v>
      </c>
      <c r="O191" s="55">
        <v>-0.39449736287566772</v>
      </c>
      <c r="P191" s="55">
        <v>0.17288485235891274</v>
      </c>
      <c r="Q191" s="56">
        <v>4.098700235746796E-2</v>
      </c>
      <c r="R191" s="37">
        <v>-8.6551519259938908E-3</v>
      </c>
      <c r="S191" s="37"/>
      <c r="T191" s="37">
        <v>-2.2280637990160996E-3</v>
      </c>
      <c r="U191" s="37">
        <v>7.6270560252221814E-2</v>
      </c>
      <c r="V191" s="93"/>
      <c r="W191" s="37">
        <v>2.5590087328671143E-2</v>
      </c>
    </row>
    <row r="192" spans="2:25">
      <c r="C192" t="s">
        <v>49</v>
      </c>
      <c r="D192" t="s">
        <v>266</v>
      </c>
      <c r="E192" s="53">
        <v>0.65459855748999596</v>
      </c>
      <c r="F192" s="53">
        <v>0.41290102034259801</v>
      </c>
      <c r="G192" s="53">
        <v>0.80060447948174707</v>
      </c>
      <c r="H192" s="53">
        <v>0.57466795674113891</v>
      </c>
      <c r="I192" s="53">
        <v>1.12066810773891</v>
      </c>
      <c r="J192" s="53">
        <v>0.91446017283393111</v>
      </c>
      <c r="K192" s="53">
        <v>0.82941630269530109</v>
      </c>
      <c r="L192" s="53">
        <v>1.2204741045806751</v>
      </c>
      <c r="M192" s="53">
        <v>1.441080743807116</v>
      </c>
      <c r="N192" s="53">
        <v>1.7669606714464601</v>
      </c>
      <c r="O192" s="53">
        <v>1.5466096678182768</v>
      </c>
      <c r="P192" s="53">
        <v>1.322156451764837</v>
      </c>
      <c r="Q192" s="54">
        <v>1.868104057314341</v>
      </c>
      <c r="R192" s="42">
        <v>2.6097962373139802</v>
      </c>
      <c r="S192" s="42"/>
      <c r="T192" s="42">
        <v>3.4909711510830919</v>
      </c>
      <c r="U192" s="42">
        <v>4.6357267910295743</v>
      </c>
      <c r="V192" s="92"/>
      <c r="W192" s="42">
        <v>12.604598236740989</v>
      </c>
      <c r="Y192" s="53">
        <f>SUM(E192:N192)</f>
        <v>9.735832117157873</v>
      </c>
    </row>
    <row r="193" spans="2:25" s="3" customFormat="1">
      <c r="B193" s="3" t="s">
        <v>13</v>
      </c>
      <c r="C193" s="3" t="s">
        <v>30</v>
      </c>
      <c r="D193" t="s">
        <v>267</v>
      </c>
      <c r="E193" s="58">
        <f>E175+E178+E181+E184+E187+E190</f>
        <v>75.937330058373306</v>
      </c>
      <c r="F193" s="58">
        <f t="shared" ref="F193:W193" si="0">F175+F178+F181+F184+F187+F190</f>
        <v>78.58599499463071</v>
      </c>
      <c r="G193" s="58">
        <f t="shared" si="0"/>
        <v>97.915905647794162</v>
      </c>
      <c r="H193" s="58">
        <f t="shared" si="0"/>
        <v>77.576868476442186</v>
      </c>
      <c r="I193" s="58">
        <f t="shared" si="0"/>
        <v>84.9663783134244</v>
      </c>
      <c r="J193" s="58">
        <f t="shared" si="0"/>
        <v>88.646763726127134</v>
      </c>
      <c r="K193" s="58">
        <f t="shared" si="0"/>
        <v>82.556073600380358</v>
      </c>
      <c r="L193" s="58">
        <f t="shared" si="0"/>
        <v>79.362063886987954</v>
      </c>
      <c r="M193" s="58">
        <f t="shared" si="0"/>
        <v>89.402878816849892</v>
      </c>
      <c r="N193" s="58">
        <f t="shared" si="0"/>
        <v>84.766307256948267</v>
      </c>
      <c r="O193" s="58">
        <f t="shared" si="0"/>
        <v>86.576304286698132</v>
      </c>
      <c r="P193" s="58">
        <f t="shared" si="0"/>
        <v>86.834707571752489</v>
      </c>
      <c r="Q193" s="59">
        <f t="shared" si="0"/>
        <v>252.43923070079819</v>
      </c>
      <c r="R193" s="58">
        <f t="shared" si="0"/>
        <v>251.19001051599372</v>
      </c>
      <c r="S193" s="58">
        <f t="shared" si="0"/>
        <v>503.62924121679191</v>
      </c>
      <c r="T193" s="58">
        <f t="shared" si="0"/>
        <v>251.32101630421818</v>
      </c>
      <c r="U193" s="58">
        <f t="shared" si="0"/>
        <v>258.17731911539886</v>
      </c>
      <c r="V193" s="60">
        <f t="shared" si="0"/>
        <v>509.49833541961704</v>
      </c>
      <c r="W193" s="58">
        <f t="shared" si="0"/>
        <v>1013.127576636409</v>
      </c>
      <c r="Y193" s="53">
        <f>SUM(E193:N193)</f>
        <v>839.71656477795841</v>
      </c>
    </row>
    <row r="194" spans="2:25" s="3" customFormat="1">
      <c r="C194" s="3" t="s">
        <v>48</v>
      </c>
      <c r="D194" t="s">
        <v>268</v>
      </c>
      <c r="E194" s="66">
        <v>3.1179956086513017E-2</v>
      </c>
      <c r="F194" s="66">
        <v>0.13793005615362267</v>
      </c>
      <c r="G194" s="66">
        <v>0.15318465157161246</v>
      </c>
      <c r="H194" s="66">
        <v>4.5924604251352134E-2</v>
      </c>
      <c r="I194" s="66">
        <v>6.874214516998145E-2</v>
      </c>
      <c r="J194" s="66">
        <v>6.57159037981149E-2</v>
      </c>
      <c r="K194" s="66">
        <v>0.12328720040299497</v>
      </c>
      <c r="L194" s="66">
        <v>0.11924623604386905</v>
      </c>
      <c r="M194" s="66">
        <v>4.6684863766130083E-2</v>
      </c>
      <c r="N194" s="66">
        <v>0.15863454149399775</v>
      </c>
      <c r="O194" s="66">
        <v>7.0313778254236819E-2</v>
      </c>
      <c r="P194" s="66">
        <v>6.7776814658552009E-2</v>
      </c>
      <c r="Q194" s="67">
        <v>0.10860924611874118</v>
      </c>
      <c r="R194" s="66">
        <v>6.0433740304654399E-2</v>
      </c>
      <c r="S194" s="66"/>
      <c r="T194" s="66">
        <v>9.3336107156271414E-2</v>
      </c>
      <c r="U194" s="66">
        <v>9.7229080620228225E-2</v>
      </c>
      <c r="V194" s="94"/>
      <c r="W194" s="66">
        <v>8.9779525704611465E-2</v>
      </c>
      <c r="Y194"/>
    </row>
    <row r="195" spans="2:25" s="3" customFormat="1">
      <c r="C195" s="3" t="s">
        <v>49</v>
      </c>
      <c r="D195" t="s">
        <v>269</v>
      </c>
      <c r="E195" s="61">
        <f>E177+E180+E183+E186+E189+E192</f>
        <v>18.033708775511926</v>
      </c>
      <c r="F195" s="61">
        <f t="shared" ref="F195:W195" si="1">F177+F180+F183+F186+F189+F192</f>
        <v>19.480518398021285</v>
      </c>
      <c r="G195" s="61">
        <f t="shared" si="1"/>
        <v>32.555252383032965</v>
      </c>
      <c r="H195" s="61">
        <f t="shared" si="1"/>
        <v>17.915624502557975</v>
      </c>
      <c r="I195" s="61">
        <f t="shared" si="1"/>
        <v>23.666325909142177</v>
      </c>
      <c r="J195" s="61">
        <f t="shared" si="1"/>
        <v>25.234064945516089</v>
      </c>
      <c r="K195" s="61">
        <f t="shared" si="1"/>
        <v>21.793050143467443</v>
      </c>
      <c r="L195" s="61">
        <f t="shared" si="1"/>
        <v>20.905495590266579</v>
      </c>
      <c r="M195" s="61">
        <f t="shared" si="1"/>
        <v>25.99704529927698</v>
      </c>
      <c r="N195" s="61">
        <f t="shared" si="1"/>
        <v>23.428313603599953</v>
      </c>
      <c r="O195" s="61">
        <f t="shared" si="1"/>
        <v>25.016573763658283</v>
      </c>
      <c r="P195" s="61">
        <f t="shared" si="1"/>
        <v>24.941421403032972</v>
      </c>
      <c r="Q195" s="62">
        <f t="shared" si="1"/>
        <v>70.069479556566179</v>
      </c>
      <c r="R195" s="61">
        <f t="shared" si="1"/>
        <v>66.81601535721623</v>
      </c>
      <c r="S195" s="61">
        <f t="shared" si="1"/>
        <v>0</v>
      </c>
      <c r="T195" s="61">
        <f t="shared" si="1"/>
        <v>68.695591033010999</v>
      </c>
      <c r="U195" s="61">
        <f t="shared" si="1"/>
        <v>73.386308770291208</v>
      </c>
      <c r="V195" s="63">
        <f t="shared" si="1"/>
        <v>0</v>
      </c>
      <c r="W195" s="61">
        <f t="shared" si="1"/>
        <v>278.96739471708457</v>
      </c>
      <c r="Y195" s="53">
        <f>SUM(E195:N195)</f>
        <v>229.00939955039337</v>
      </c>
    </row>
    <row r="196" spans="2:25">
      <c r="D196" t="s">
        <v>270</v>
      </c>
      <c r="Q196" s="64"/>
      <c r="R196" s="35"/>
      <c r="S196" s="35"/>
      <c r="T196" s="35"/>
      <c r="U196" s="35"/>
      <c r="V196" s="65"/>
      <c r="Y196" s="53"/>
    </row>
    <row r="197" spans="2:25" s="3" customFormat="1">
      <c r="B197" s="68" t="s">
        <v>84</v>
      </c>
      <c r="E197" s="69">
        <v>0</v>
      </c>
      <c r="F197" s="69">
        <v>0</v>
      </c>
      <c r="G197" s="69">
        <v>0</v>
      </c>
      <c r="H197" s="69">
        <v>0</v>
      </c>
      <c r="I197" s="69">
        <v>0</v>
      </c>
      <c r="J197" s="69">
        <v>0</v>
      </c>
      <c r="K197" s="69">
        <v>0</v>
      </c>
      <c r="L197" s="69">
        <v>0</v>
      </c>
      <c r="M197" s="69">
        <v>0</v>
      </c>
      <c r="N197" s="69">
        <v>0</v>
      </c>
      <c r="O197" s="69">
        <v>0</v>
      </c>
      <c r="P197" s="69">
        <v>0</v>
      </c>
      <c r="Q197" s="70">
        <v>0</v>
      </c>
      <c r="R197" s="71">
        <v>0</v>
      </c>
      <c r="S197" s="71"/>
      <c r="T197" s="71">
        <v>0</v>
      </c>
      <c r="U197" s="71">
        <v>0</v>
      </c>
      <c r="V197" s="72"/>
      <c r="W197" s="69">
        <v>0</v>
      </c>
      <c r="Y197"/>
    </row>
    <row r="198" spans="2:25" s="68" customFormat="1">
      <c r="B198" s="68" t="s">
        <v>85</v>
      </c>
      <c r="E198" s="69">
        <v>3.7234082945104774E-2</v>
      </c>
      <c r="F198" s="69">
        <v>3.7234082945111879E-2</v>
      </c>
      <c r="G198" s="69">
        <v>3.7234082945111879E-2</v>
      </c>
      <c r="H198" s="69">
        <v>3.7234082945108327E-2</v>
      </c>
      <c r="I198" s="69">
        <v>3.7234082945154512E-2</v>
      </c>
      <c r="J198" s="69">
        <v>3.7234082945140301E-2</v>
      </c>
      <c r="K198" s="69">
        <v>3.7234082945118985E-2</v>
      </c>
      <c r="L198" s="69">
        <v>3.7234082945111879E-2</v>
      </c>
      <c r="M198" s="69">
        <v>3.7234082945108327E-2</v>
      </c>
      <c r="N198" s="69">
        <v>3.7234082945140301E-2</v>
      </c>
      <c r="O198" s="69">
        <v>3.7234082945136748E-2</v>
      </c>
      <c r="P198" s="69">
        <v>3.7234082945118985E-2</v>
      </c>
      <c r="Q198" s="70">
        <v>0.11170224883534274</v>
      </c>
      <c r="R198" s="71">
        <v>0.1117022488354138</v>
      </c>
      <c r="S198" s="71"/>
      <c r="T198" s="71">
        <v>0.11170224883538538</v>
      </c>
      <c r="U198" s="71">
        <v>0.11170224883538538</v>
      </c>
      <c r="V198" s="72"/>
      <c r="W198" s="69">
        <v>0.44680899534148466</v>
      </c>
      <c r="Y198" s="53"/>
    </row>
    <row r="199" spans="2:25">
      <c r="B199" s="3"/>
      <c r="Q199" s="64"/>
      <c r="R199" s="35"/>
      <c r="S199" s="35"/>
      <c r="T199" s="35"/>
      <c r="U199" s="35"/>
      <c r="V199" s="65"/>
      <c r="Y199" s="53"/>
    </row>
    <row r="200" spans="2:25">
      <c r="B200" s="3" t="s">
        <v>86</v>
      </c>
      <c r="Q200" s="64"/>
      <c r="R200" s="35"/>
      <c r="S200" s="35"/>
      <c r="T200" s="35"/>
      <c r="U200" s="35"/>
      <c r="V200" s="65"/>
    </row>
    <row r="201" spans="2:25">
      <c r="B201" t="s">
        <v>26</v>
      </c>
      <c r="C201" t="s">
        <v>30</v>
      </c>
      <c r="D201" t="s">
        <v>271</v>
      </c>
      <c r="E201" s="53">
        <v>3.5796575938499999</v>
      </c>
      <c r="F201" s="53">
        <v>3.9188520663500008</v>
      </c>
      <c r="G201" s="53">
        <v>4.2799086652500007</v>
      </c>
      <c r="H201" s="53">
        <v>4.165489495450001</v>
      </c>
      <c r="I201" s="53">
        <v>4.2691153411999991</v>
      </c>
      <c r="J201" s="53">
        <v>3.972091217900001</v>
      </c>
      <c r="K201" s="53">
        <v>4.7543576363500009</v>
      </c>
      <c r="L201" s="53">
        <v>4.1002574799000007</v>
      </c>
      <c r="M201" s="53">
        <v>4.2185291275000019</v>
      </c>
      <c r="N201" s="53">
        <v>4.1969927325</v>
      </c>
      <c r="O201" s="53">
        <v>4.192390027250001</v>
      </c>
      <c r="P201" s="53">
        <v>3.8509785569499999</v>
      </c>
      <c r="Q201" s="54">
        <v>11.778418325450001</v>
      </c>
      <c r="R201" s="42">
        <v>12.40669605455</v>
      </c>
      <c r="S201" s="42">
        <f>+Q201+R201</f>
        <v>24.185114380000002</v>
      </c>
      <c r="T201" s="42">
        <v>13.073144243750003</v>
      </c>
      <c r="U201" s="42">
        <v>12.240361316700001</v>
      </c>
      <c r="V201" s="92">
        <f>+T201+U201</f>
        <v>25.313505560450004</v>
      </c>
      <c r="W201" s="42">
        <v>49.498619940450006</v>
      </c>
      <c r="Y201" s="53">
        <f>SUM(E201:N201)</f>
        <v>41.45525135625001</v>
      </c>
    </row>
    <row r="202" spans="2:25">
      <c r="C202" t="s">
        <v>48</v>
      </c>
      <c r="D202" t="s">
        <v>272</v>
      </c>
      <c r="E202" s="55">
        <v>0.11795955206235839</v>
      </c>
      <c r="F202" s="55">
        <v>0.19648937845400483</v>
      </c>
      <c r="G202" s="55">
        <v>0.11491029076990511</v>
      </c>
      <c r="H202" s="55">
        <v>8.8284280178432886E-2</v>
      </c>
      <c r="I202" s="55">
        <v>-1.543320452816703E-2</v>
      </c>
      <c r="J202" s="55">
        <v>0.16372967441753758</v>
      </c>
      <c r="K202" s="55">
        <v>-7.3754896191744954E-4</v>
      </c>
      <c r="L202" s="55">
        <v>4.4140075037711016E-2</v>
      </c>
      <c r="M202" s="55">
        <v>0.19372000325362534</v>
      </c>
      <c r="N202" s="55">
        <v>-8.6522918981091115E-2</v>
      </c>
      <c r="O202" s="55">
        <v>0.15190654786741045</v>
      </c>
      <c r="P202" s="55">
        <v>-4.1744661465758247E-2</v>
      </c>
      <c r="Q202" s="56">
        <v>0.1414122569296753</v>
      </c>
      <c r="R202" s="37">
        <v>7.13359952600503E-2</v>
      </c>
      <c r="S202" s="37"/>
      <c r="T202" s="37">
        <v>7.100337720250971E-2</v>
      </c>
      <c r="U202" s="37">
        <v>-2.0204898491486996E-3</v>
      </c>
      <c r="V202" s="93"/>
      <c r="W202" s="37">
        <v>6.9190694536899022E-2</v>
      </c>
    </row>
    <row r="203" spans="2:25">
      <c r="C203" t="s">
        <v>49</v>
      </c>
      <c r="D203" t="s">
        <v>273</v>
      </c>
      <c r="E203" s="53">
        <v>1.288954127493809</v>
      </c>
      <c r="F203" s="53">
        <v>1.3010115167938088</v>
      </c>
      <c r="G203" s="53">
        <v>1.6293512643938091</v>
      </c>
      <c r="H203" s="53">
        <v>1.5489620729438092</v>
      </c>
      <c r="I203" s="53">
        <v>1.5651466020438087</v>
      </c>
      <c r="J203" s="53">
        <v>1.410144219543809</v>
      </c>
      <c r="K203" s="53">
        <v>1.9899805717438088</v>
      </c>
      <c r="L203" s="53">
        <v>1.4861420073438081</v>
      </c>
      <c r="M203" s="53">
        <v>1.5665681773438092</v>
      </c>
      <c r="N203" s="53">
        <v>1.5400195552938081</v>
      </c>
      <c r="O203" s="53">
        <v>1.6316213656438101</v>
      </c>
      <c r="P203" s="53">
        <v>1.4474994711438081</v>
      </c>
      <c r="Q203" s="54">
        <v>4.2193169086814271</v>
      </c>
      <c r="R203" s="42">
        <v>4.5242528945314264</v>
      </c>
      <c r="S203" s="42"/>
      <c r="T203" s="42">
        <v>5.0426907564314263</v>
      </c>
      <c r="U203" s="42">
        <v>4.6191403920814267</v>
      </c>
      <c r="V203" s="92"/>
      <c r="W203" s="42">
        <v>18.405400951725706</v>
      </c>
      <c r="Y203" s="53">
        <f>SUM(E203:N203)</f>
        <v>15.32628011493809</v>
      </c>
    </row>
    <row r="204" spans="2:25">
      <c r="B204" t="s">
        <v>87</v>
      </c>
      <c r="C204" t="s">
        <v>30</v>
      </c>
      <c r="D204" t="s">
        <v>274</v>
      </c>
      <c r="E204" s="53">
        <v>1.4102728108491822</v>
      </c>
      <c r="F204" s="53">
        <v>1.4102728108491822</v>
      </c>
      <c r="G204" s="53">
        <v>1.8488728101832119</v>
      </c>
      <c r="H204" s="53">
        <v>1.4723166452413581</v>
      </c>
      <c r="I204" s="53">
        <v>1.4723166452413581</v>
      </c>
      <c r="J204" s="53">
        <v>1.947116644520422</v>
      </c>
      <c r="K204" s="53">
        <v>1.5214104819559682</v>
      </c>
      <c r="L204" s="53">
        <v>1.5214104819559682</v>
      </c>
      <c r="M204" s="53">
        <v>2.0300104811837101</v>
      </c>
      <c r="N204" s="53">
        <v>1.8508666423637989</v>
      </c>
      <c r="O204" s="53">
        <v>1.4015666430460161</v>
      </c>
      <c r="P204" s="53">
        <v>1.401731609644429</v>
      </c>
      <c r="Q204" s="54">
        <v>4.6694184318815761</v>
      </c>
      <c r="R204" s="42">
        <v>4.8917499350031388</v>
      </c>
      <c r="S204" s="42">
        <f>+Q204+R204</f>
        <v>9.5611683668847149</v>
      </c>
      <c r="T204" s="42">
        <v>5.0728314450956455</v>
      </c>
      <c r="U204" s="42">
        <v>4.6541648950542438</v>
      </c>
      <c r="V204" s="92">
        <f>+T204+U204</f>
        <v>9.7269963401498885</v>
      </c>
      <c r="W204" s="42">
        <v>19.288164707034603</v>
      </c>
      <c r="Y204" s="53">
        <f>SUM(E204:N204)</f>
        <v>16.484866454344161</v>
      </c>
    </row>
    <row r="205" spans="2:25">
      <c r="C205" t="s">
        <v>48</v>
      </c>
      <c r="D205" t="s">
        <v>275</v>
      </c>
      <c r="E205" s="55">
        <v>0.40682797796331227</v>
      </c>
      <c r="F205" s="55">
        <v>0.34647221924226101</v>
      </c>
      <c r="G205" s="55">
        <v>0.17290105283014617</v>
      </c>
      <c r="H205" s="55">
        <v>0.28950200992137393</v>
      </c>
      <c r="I205" s="55">
        <v>0.2136653764816574</v>
      </c>
      <c r="J205" s="55">
        <v>0.14857577324231919</v>
      </c>
      <c r="K205" s="55">
        <v>0.11772250350913938</v>
      </c>
      <c r="L205" s="55">
        <v>0.12819802666284308</v>
      </c>
      <c r="M205" s="55">
        <v>0.23989045519087129</v>
      </c>
      <c r="N205" s="55">
        <v>0.28219598422093517</v>
      </c>
      <c r="O205" s="55">
        <v>0.12966805813357962</v>
      </c>
      <c r="P205" s="55">
        <v>0.11228888732915512</v>
      </c>
      <c r="Q205" s="56">
        <v>0.28835075308995217</v>
      </c>
      <c r="R205" s="37">
        <v>0.21014463308180042</v>
      </c>
      <c r="S205" s="37"/>
      <c r="T205" s="37">
        <v>0.16719801664034012</v>
      </c>
      <c r="U205" s="37">
        <v>0.1803714958889151</v>
      </c>
      <c r="V205" s="93"/>
      <c r="W205" s="37">
        <v>0.21143822925444283</v>
      </c>
    </row>
    <row r="206" spans="2:25">
      <c r="C206" t="s">
        <v>49</v>
      </c>
      <c r="D206" t="s">
        <v>276</v>
      </c>
      <c r="E206" s="53">
        <v>0.24813269029498797</v>
      </c>
      <c r="F206" s="53">
        <v>0.24227666005444701</v>
      </c>
      <c r="G206" s="53">
        <v>0.48625640899006001</v>
      </c>
      <c r="H206" s="53">
        <v>0.223724116776536</v>
      </c>
      <c r="I206" s="53">
        <v>0.23645933603602501</v>
      </c>
      <c r="J206" s="53">
        <v>0.44539863845946398</v>
      </c>
      <c r="K206" s="53">
        <v>0.206950320450876</v>
      </c>
      <c r="L206" s="53">
        <v>0.23363222516504301</v>
      </c>
      <c r="M206" s="53">
        <v>0.49424821321797102</v>
      </c>
      <c r="N206" s="53">
        <v>0.46164501543352005</v>
      </c>
      <c r="O206" s="53">
        <v>0.202382914939229</v>
      </c>
      <c r="P206" s="53">
        <v>0.18798345543003397</v>
      </c>
      <c r="Q206" s="54">
        <v>0.97666575933949507</v>
      </c>
      <c r="R206" s="42">
        <v>0.90558209127202494</v>
      </c>
      <c r="S206" s="42"/>
      <c r="T206" s="42">
        <v>0.93483075883389011</v>
      </c>
      <c r="U206" s="42">
        <v>0.85201138580278302</v>
      </c>
      <c r="V206" s="92"/>
      <c r="W206" s="42">
        <v>3.6690899952481928</v>
      </c>
      <c r="Y206" s="53">
        <f>SUM(E206:N206)</f>
        <v>3.2787236248789302</v>
      </c>
    </row>
    <row r="207" spans="2:25">
      <c r="B207" t="s">
        <v>88</v>
      </c>
      <c r="C207" t="s">
        <v>30</v>
      </c>
      <c r="D207" t="s">
        <v>277</v>
      </c>
      <c r="E207" s="53">
        <v>2.9482732856160929</v>
      </c>
      <c r="F207" s="53">
        <v>3.175845569948748</v>
      </c>
      <c r="G207" s="53">
        <v>3.3189170797446215</v>
      </c>
      <c r="H207" s="53">
        <v>3.1073633108605176</v>
      </c>
      <c r="I207" s="53">
        <v>3.334752695843028</v>
      </c>
      <c r="J207" s="53">
        <v>3.671863640367381</v>
      </c>
      <c r="K207" s="53">
        <v>3.232785124421468</v>
      </c>
      <c r="L207" s="53">
        <v>3.5711881248543289</v>
      </c>
      <c r="M207" s="53">
        <v>3.5956876250832743</v>
      </c>
      <c r="N207" s="53">
        <v>3.5293148122835483</v>
      </c>
      <c r="O207" s="53">
        <v>3.5115285428764578</v>
      </c>
      <c r="P207" s="53">
        <v>3.4809002068355128</v>
      </c>
      <c r="Q207" s="54">
        <v>9.4430359353094602</v>
      </c>
      <c r="R207" s="42">
        <v>10.113979647070925</v>
      </c>
      <c r="S207" s="42">
        <f>+Q207+R207</f>
        <v>19.557015582380387</v>
      </c>
      <c r="T207" s="42">
        <v>10.399660874359071</v>
      </c>
      <c r="U207" s="42">
        <v>10.521743561995519</v>
      </c>
      <c r="V207" s="92">
        <f>+T207+U207</f>
        <v>20.921404436354592</v>
      </c>
      <c r="W207" s="42">
        <v>40.47842001873498</v>
      </c>
      <c r="Y207" s="53">
        <f>SUM(E207:N207)</f>
        <v>33.48599126902301</v>
      </c>
    </row>
    <row r="208" spans="2:25">
      <c r="C208" t="s">
        <v>48</v>
      </c>
      <c r="D208" t="s">
        <v>278</v>
      </c>
      <c r="E208" s="55">
        <v>0.16528554024545494</v>
      </c>
      <c r="F208" s="55">
        <v>0.25332102475344137</v>
      </c>
      <c r="G208" s="55">
        <v>2.0191503629069102E-2</v>
      </c>
      <c r="H208" s="55">
        <v>0.11870740093491639</v>
      </c>
      <c r="I208" s="55">
        <v>0.19888709053053494</v>
      </c>
      <c r="J208" s="55">
        <v>0.17468246101149909</v>
      </c>
      <c r="K208" s="55">
        <v>0.18748005461420494</v>
      </c>
      <c r="L208" s="55">
        <v>0.26253098506871281</v>
      </c>
      <c r="M208" s="55">
        <v>0.12237795593386738</v>
      </c>
      <c r="N208" s="55">
        <v>0.18269708741397392</v>
      </c>
      <c r="O208" s="55">
        <v>0.2496792454172041</v>
      </c>
      <c r="P208" s="55">
        <v>0.20204816548172247</v>
      </c>
      <c r="Q208" s="56">
        <v>0.13491290006229811</v>
      </c>
      <c r="R208" s="37">
        <v>0.16408513466192237</v>
      </c>
      <c r="S208" s="37"/>
      <c r="T208" s="37">
        <v>0.1874175581292559</v>
      </c>
      <c r="U208" s="37">
        <v>0.21055874542578035</v>
      </c>
      <c r="V208" s="93"/>
      <c r="W208" s="37">
        <v>0.1738991493564627</v>
      </c>
    </row>
    <row r="209" spans="2:25">
      <c r="C209" t="s">
        <v>49</v>
      </c>
      <c r="D209" t="s">
        <v>279</v>
      </c>
      <c r="E209" s="53">
        <v>1.0694272212784439</v>
      </c>
      <c r="F209" s="53">
        <v>1.2271925049476291</v>
      </c>
      <c r="G209" s="53">
        <v>1.2857178527341742</v>
      </c>
      <c r="H209" s="53">
        <v>1.1154861661532169</v>
      </c>
      <c r="I209" s="53">
        <v>1.2482940248887513</v>
      </c>
      <c r="J209" s="53">
        <v>1.4741775323689501</v>
      </c>
      <c r="K209" s="53">
        <v>1.1944494509152939</v>
      </c>
      <c r="L209" s="53">
        <v>1.4063114029449131</v>
      </c>
      <c r="M209" s="53">
        <v>1.422406254232873</v>
      </c>
      <c r="N209" s="53">
        <v>1.3653747906722458</v>
      </c>
      <c r="O209" s="53">
        <v>1.3772120645111159</v>
      </c>
      <c r="P209" s="53">
        <v>1.3781751073188209</v>
      </c>
      <c r="Q209" s="54">
        <v>3.5823375789602467</v>
      </c>
      <c r="R209" s="42">
        <v>3.8379577234109181</v>
      </c>
      <c r="S209" s="42"/>
      <c r="T209" s="42">
        <v>4.0231671080930802</v>
      </c>
      <c r="U209" s="42">
        <v>4.1207619625021827</v>
      </c>
      <c r="V209" s="92"/>
      <c r="W209" s="42">
        <v>15.56422437296643</v>
      </c>
      <c r="Y209" s="53">
        <f>SUM(E209:N209)</f>
        <v>12.808837201136491</v>
      </c>
    </row>
    <row r="210" spans="2:25">
      <c r="B210" s="4" t="s">
        <v>89</v>
      </c>
      <c r="C210" s="4" t="s">
        <v>30</v>
      </c>
      <c r="D210" s="4"/>
      <c r="E210" s="5">
        <v>15.491127172034471</v>
      </c>
      <c r="F210" s="5">
        <v>17.758572110355946</v>
      </c>
      <c r="G210" s="5">
        <v>24.981074446263364</v>
      </c>
      <c r="H210" s="5">
        <v>16.565866641141554</v>
      </c>
      <c r="I210" s="5">
        <v>18.794275502045618</v>
      </c>
      <c r="J210" s="5">
        <v>18.719394009842265</v>
      </c>
      <c r="K210" s="5">
        <v>19.738230756558298</v>
      </c>
      <c r="L210" s="5">
        <v>17.946907283768894</v>
      </c>
      <c r="M210" s="5">
        <v>19.76677263213611</v>
      </c>
      <c r="N210" s="5">
        <v>20.031456620288211</v>
      </c>
      <c r="O210" s="5">
        <v>18.313756041965195</v>
      </c>
      <c r="P210" s="5">
        <v>19.673521814423353</v>
      </c>
      <c r="Q210" s="6">
        <v>58.230773728653773</v>
      </c>
      <c r="R210" s="88">
        <v>54.07953615302943</v>
      </c>
      <c r="S210" s="42">
        <f>+Q210+R210</f>
        <v>112.3103098816832</v>
      </c>
      <c r="T210" s="88">
        <v>57.451910672463299</v>
      </c>
      <c r="U210" s="88">
        <v>58.018734476676755</v>
      </c>
      <c r="V210" s="92">
        <f>+T210+U210</f>
        <v>115.47064514914005</v>
      </c>
      <c r="W210" s="88">
        <v>227.78095503082326</v>
      </c>
      <c r="Y210" s="53">
        <f>SUM(E210:N210)</f>
        <v>189.79367717443472</v>
      </c>
    </row>
    <row r="211" spans="2:25">
      <c r="B211" s="4"/>
      <c r="C211" s="4" t="s">
        <v>48</v>
      </c>
      <c r="D211" s="4"/>
      <c r="E211" s="7">
        <v>0.10588659404623993</v>
      </c>
      <c r="F211" s="7">
        <v>0.16407379505130509</v>
      </c>
      <c r="G211" s="7">
        <v>0.37739572073494576</v>
      </c>
      <c r="H211" s="7">
        <v>-0.10878429132092822</v>
      </c>
      <c r="I211" s="7">
        <v>8.4359416185760441E-2</v>
      </c>
      <c r="J211" s="7">
        <v>9.3267353993493923E-2</v>
      </c>
      <c r="K211" s="7">
        <v>0.10097379595979813</v>
      </c>
      <c r="L211" s="7">
        <v>7.5411365697063748E-2</v>
      </c>
      <c r="M211" s="7">
        <v>0.15384586788714877</v>
      </c>
      <c r="N211" s="7">
        <v>0.1063737279762155</v>
      </c>
      <c r="O211" s="7">
        <v>9.5753859108971495E-2</v>
      </c>
      <c r="P211" s="7">
        <v>0.12653393864215962</v>
      </c>
      <c r="Q211" s="73">
        <v>0.22761537284850419</v>
      </c>
      <c r="R211" s="89">
        <v>1.7438722423860523E-2</v>
      </c>
      <c r="S211" s="89"/>
      <c r="T211" s="89">
        <v>0.11047039984235485</v>
      </c>
      <c r="U211" s="89">
        <v>0.10954710105099033</v>
      </c>
      <c r="V211" s="98"/>
      <c r="W211" s="89">
        <v>0.11462255343316623</v>
      </c>
    </row>
    <row r="212" spans="2:25">
      <c r="B212" s="4"/>
      <c r="C212" s="4" t="s">
        <v>49</v>
      </c>
      <c r="D212" s="4"/>
      <c r="E212" s="5">
        <v>4.7234214713091003</v>
      </c>
      <c r="F212" s="5">
        <v>6.1657281331907265</v>
      </c>
      <c r="G212" s="5">
        <v>11.062890100155929</v>
      </c>
      <c r="H212" s="5">
        <v>4.9618305445488788</v>
      </c>
      <c r="I212" s="5">
        <v>6.5617804828924484</v>
      </c>
      <c r="J212" s="5">
        <v>6.4308794764858801</v>
      </c>
      <c r="K212" s="5">
        <v>7.0097628433786756</v>
      </c>
      <c r="L212" s="5">
        <v>5.7683009375419898</v>
      </c>
      <c r="M212" s="5">
        <v>6.924947260580848</v>
      </c>
      <c r="N212" s="5">
        <v>7.13345898395605</v>
      </c>
      <c r="O212" s="5">
        <v>6.1702770574515577</v>
      </c>
      <c r="P212" s="5">
        <v>7.0486256444070081</v>
      </c>
      <c r="Q212" s="6">
        <v>21.952039704655757</v>
      </c>
      <c r="R212" s="88">
        <v>17.954490503927204</v>
      </c>
      <c r="S212" s="88"/>
      <c r="T212" s="88">
        <v>19.703011041501515</v>
      </c>
      <c r="U212" s="88">
        <v>20.352361685814618</v>
      </c>
      <c r="V212" s="99"/>
      <c r="W212" s="88">
        <v>79.96190293589909</v>
      </c>
      <c r="Y212" s="53">
        <f>SUM(E212:N212)</f>
        <v>66.743000234040522</v>
      </c>
    </row>
    <row r="213" spans="2:25">
      <c r="B213" t="s">
        <v>90</v>
      </c>
      <c r="C213" t="s">
        <v>30</v>
      </c>
      <c r="D213" t="s">
        <v>280</v>
      </c>
      <c r="E213" s="53">
        <v>9.2985954925444023</v>
      </c>
      <c r="F213" s="53">
        <v>9.1326766617094783</v>
      </c>
      <c r="G213" s="53">
        <v>12.249136217471799</v>
      </c>
      <c r="H213" s="53">
        <v>7.9868429716893017</v>
      </c>
      <c r="I213" s="53">
        <v>9.8119548778277057</v>
      </c>
      <c r="J213" s="53">
        <v>10.698882054520295</v>
      </c>
      <c r="K213" s="53">
        <v>9.1004050606353175</v>
      </c>
      <c r="L213" s="53">
        <v>10.706341848970782</v>
      </c>
      <c r="M213" s="53">
        <v>11.02154633822018</v>
      </c>
      <c r="N213" s="53">
        <v>8.3918580549389663</v>
      </c>
      <c r="O213" s="53">
        <v>9.7578589564065599</v>
      </c>
      <c r="P213" s="53">
        <v>9.6349907904980192</v>
      </c>
      <c r="Q213" s="54">
        <v>30.680408371725679</v>
      </c>
      <c r="R213" s="42">
        <v>28.497679904037302</v>
      </c>
      <c r="S213" s="42">
        <f>+Q213+R213</f>
        <v>59.178088275762981</v>
      </c>
      <c r="T213" s="42">
        <v>30.828293247826281</v>
      </c>
      <c r="U213" s="42">
        <v>27.784707801843549</v>
      </c>
      <c r="V213" s="92">
        <f>+T213+U213</f>
        <v>58.613001049669833</v>
      </c>
      <c r="W213" s="42">
        <v>117.79108932543281</v>
      </c>
      <c r="Y213" s="53">
        <f>SUM(E213:N213)</f>
        <v>98.398239578528219</v>
      </c>
    </row>
    <row r="214" spans="2:25">
      <c r="C214" t="s">
        <v>48</v>
      </c>
      <c r="D214" t="s">
        <v>281</v>
      </c>
      <c r="E214" s="55">
        <v>4.9123172923447617E-2</v>
      </c>
      <c r="F214" s="55">
        <v>0.38579826722392807</v>
      </c>
      <c r="G214" s="55">
        <v>0.21650228798993415</v>
      </c>
      <c r="H214" s="55">
        <v>0.15395673588351208</v>
      </c>
      <c r="I214" s="55">
        <v>0.2791011218604077</v>
      </c>
      <c r="J214" s="55">
        <v>-5.235705021361943E-2</v>
      </c>
      <c r="K214" s="55">
        <v>0.81478182643224206</v>
      </c>
      <c r="L214" s="55">
        <v>0.39172149464466532</v>
      </c>
      <c r="M214" s="55">
        <v>-0.12989576238537265</v>
      </c>
      <c r="N214" s="55">
        <v>0.63165770918292008</v>
      </c>
      <c r="O214" s="55">
        <v>0.43247458790403603</v>
      </c>
      <c r="P214" s="55">
        <v>-2.916464165978354E-3</v>
      </c>
      <c r="Q214" s="56">
        <v>0.20200903407819337</v>
      </c>
      <c r="R214" s="37">
        <v>0.10117627809921322</v>
      </c>
      <c r="S214" s="37"/>
      <c r="T214" s="37">
        <v>0.21448904476009123</v>
      </c>
      <c r="U214" s="37">
        <v>0.28487277790510018</v>
      </c>
      <c r="V214" s="93"/>
      <c r="W214" s="37">
        <v>0.19710922430474001</v>
      </c>
    </row>
    <row r="215" spans="2:25">
      <c r="C215" t="s">
        <v>49</v>
      </c>
      <c r="D215" t="s">
        <v>282</v>
      </c>
      <c r="E215" s="53">
        <v>3.1900203723105109</v>
      </c>
      <c r="F215" s="53">
        <v>3.0930697381661161</v>
      </c>
      <c r="G215" s="53">
        <v>5.4485577604072439</v>
      </c>
      <c r="H215" s="53">
        <v>2.1737178402684454</v>
      </c>
      <c r="I215" s="53">
        <v>3.502824029751971</v>
      </c>
      <c r="J215" s="53">
        <v>4.1085633643307942</v>
      </c>
      <c r="K215" s="53">
        <v>2.946795623636985</v>
      </c>
      <c r="L215" s="53">
        <v>4.1026827031717739</v>
      </c>
      <c r="M215" s="53">
        <v>4.239064910506908</v>
      </c>
      <c r="N215" s="53">
        <v>2.765581944858241</v>
      </c>
      <c r="O215" s="53">
        <v>3.774987921273449</v>
      </c>
      <c r="P215" s="53">
        <v>3.7087650833397472</v>
      </c>
      <c r="Q215" s="54">
        <v>11.731647870883871</v>
      </c>
      <c r="R215" s="42">
        <v>9.7851052343512084</v>
      </c>
      <c r="S215" s="42"/>
      <c r="T215" s="42">
        <v>11.288543237315666</v>
      </c>
      <c r="U215" s="42">
        <v>10.249334949471436</v>
      </c>
      <c r="V215" s="92"/>
      <c r="W215" s="42">
        <v>43.054631292022179</v>
      </c>
      <c r="Y215" s="53">
        <f>SUM(E215:N215)</f>
        <v>35.570878287408988</v>
      </c>
    </row>
    <row r="216" spans="2:25">
      <c r="B216" t="s">
        <v>91</v>
      </c>
      <c r="C216" t="s">
        <v>30</v>
      </c>
      <c r="D216" t="s">
        <v>283</v>
      </c>
      <c r="E216" s="53">
        <v>8.3653960115836874</v>
      </c>
      <c r="F216" s="53">
        <v>8.3211247309049163</v>
      </c>
      <c r="G216" s="53">
        <v>10.911216170488348</v>
      </c>
      <c r="H216" s="53">
        <v>7.0933296904651399</v>
      </c>
      <c r="I216" s="53">
        <v>8.7651840243617194</v>
      </c>
      <c r="J216" s="53">
        <v>9.501235777734875</v>
      </c>
      <c r="K216" s="53">
        <v>8.2143703845506373</v>
      </c>
      <c r="L216" s="53">
        <v>9.7456241450325205</v>
      </c>
      <c r="M216" s="53">
        <v>9.9467642975221811</v>
      </c>
      <c r="N216" s="53">
        <v>7.5336662167063073</v>
      </c>
      <c r="O216" s="53">
        <v>8.7073060344556055</v>
      </c>
      <c r="P216" s="53">
        <v>8.589469283780673</v>
      </c>
      <c r="Q216" s="54">
        <v>27.597736912976952</v>
      </c>
      <c r="R216" s="42">
        <v>25.359749492561736</v>
      </c>
      <c r="S216" s="42">
        <f>+Q216+R216</f>
        <v>52.957486405538688</v>
      </c>
      <c r="T216" s="42">
        <v>27.906758827105339</v>
      </c>
      <c r="U216" s="42">
        <v>24.830441534942583</v>
      </c>
      <c r="V216" s="92">
        <f>+T216+U216</f>
        <v>52.737200362047922</v>
      </c>
      <c r="W216" s="42">
        <v>105.6946867675866</v>
      </c>
      <c r="Y216" s="53">
        <f>SUM(E216:N216)</f>
        <v>88.397911449350332</v>
      </c>
    </row>
    <row r="217" spans="2:25">
      <c r="C217" t="s">
        <v>48</v>
      </c>
      <c r="D217" t="s">
        <v>284</v>
      </c>
      <c r="E217" s="55">
        <v>6.9022250119920261E-2</v>
      </c>
      <c r="F217" s="55">
        <v>0.43357968010550713</v>
      </c>
      <c r="G217" s="55">
        <v>0.20920384429380329</v>
      </c>
      <c r="H217" s="55">
        <v>0.15700043065829636</v>
      </c>
      <c r="I217" s="55">
        <v>0.28591562137271803</v>
      </c>
      <c r="J217" s="55">
        <v>-6.4681392008980654E-2</v>
      </c>
      <c r="K217" s="55">
        <v>0.92160982480755704</v>
      </c>
      <c r="L217" s="55">
        <v>0.3896637387013494</v>
      </c>
      <c r="M217" s="55">
        <v>-0.11859702534840451</v>
      </c>
      <c r="N217" s="55">
        <v>0.65221341685614054</v>
      </c>
      <c r="O217" s="55">
        <v>0.44990670898068941</v>
      </c>
      <c r="P217" s="55">
        <v>-2.3711304128640667E-3</v>
      </c>
      <c r="Q217" s="56">
        <v>0.21821089980817487</v>
      </c>
      <c r="R217" s="37">
        <v>9.7669949766494929E-2</v>
      </c>
      <c r="S217" s="37"/>
      <c r="T217" s="37">
        <v>0.23602020454310407</v>
      </c>
      <c r="U217" s="37">
        <v>0.29426185498196228</v>
      </c>
      <c r="V217" s="93"/>
      <c r="W217" s="37">
        <v>0.20784392072871158</v>
      </c>
    </row>
    <row r="218" spans="2:25">
      <c r="C218" t="s">
        <v>49</v>
      </c>
      <c r="D218" t="s">
        <v>285</v>
      </c>
      <c r="E218" s="53">
        <v>2.8485678473637459</v>
      </c>
      <c r="F218" s="53">
        <v>2.8213690121757624</v>
      </c>
      <c r="G218" s="53">
        <v>4.8433777201987303</v>
      </c>
      <c r="H218" s="53">
        <v>1.8561308236326148</v>
      </c>
      <c r="I218" s="53">
        <v>3.0845506145379242</v>
      </c>
      <c r="J218" s="53">
        <v>3.5891905457293802</v>
      </c>
      <c r="K218" s="53">
        <v>2.6321132285325382</v>
      </c>
      <c r="L218" s="53">
        <v>3.7405702859512502</v>
      </c>
      <c r="M218" s="53">
        <v>3.798718930653763</v>
      </c>
      <c r="N218" s="53">
        <v>2.4662822829566506</v>
      </c>
      <c r="O218" s="53">
        <v>3.35775175791197</v>
      </c>
      <c r="P218" s="53">
        <v>3.2963310718153456</v>
      </c>
      <c r="Q218" s="54">
        <v>10.513314579738239</v>
      </c>
      <c r="R218" s="42">
        <v>8.529871983899918</v>
      </c>
      <c r="S218" s="42"/>
      <c r="T218" s="42">
        <v>10.171402445137552</v>
      </c>
      <c r="U218" s="42">
        <v>9.1203651126839667</v>
      </c>
      <c r="V218" s="92"/>
      <c r="W218" s="42">
        <v>38.334954121459674</v>
      </c>
      <c r="Y218" s="53">
        <f>SUM(E218:N218)</f>
        <v>31.680871291732362</v>
      </c>
    </row>
    <row r="219" spans="2:25">
      <c r="B219" s="101" t="s">
        <v>314</v>
      </c>
      <c r="C219" t="s">
        <v>30</v>
      </c>
      <c r="D219" t="str">
        <f>+B219&amp;C219</f>
        <v>AlpineNet Sales</v>
      </c>
      <c r="E219" s="53">
        <v>2.5264022935072701</v>
      </c>
      <c r="F219" s="53">
        <v>2.5358505506659559</v>
      </c>
      <c r="G219" s="53">
        <v>2.7921955148005191</v>
      </c>
      <c r="H219" s="53">
        <v>2.5260181911825073</v>
      </c>
      <c r="I219" s="53">
        <v>2.4995023282460829</v>
      </c>
      <c r="J219" s="53">
        <v>2.4965398952306219</v>
      </c>
      <c r="K219" s="53">
        <v>2.4460957805679748</v>
      </c>
      <c r="L219" s="53">
        <v>2.3055311521419712</v>
      </c>
      <c r="M219" s="53">
        <v>2.4539836710385097</v>
      </c>
      <c r="N219" s="53">
        <v>2.6722831751887561</v>
      </c>
      <c r="O219" s="53">
        <v>2.5897105251887549</v>
      </c>
      <c r="P219" s="53">
        <v>2.6559618509650358</v>
      </c>
      <c r="Q219" s="54">
        <v>7.8544483589737446</v>
      </c>
      <c r="R219" s="42">
        <v>7.5220604146592125</v>
      </c>
      <c r="S219" s="42">
        <f>+Q219+R219</f>
        <v>15.376508773632956</v>
      </c>
      <c r="T219" s="42">
        <v>7.2056106037484557</v>
      </c>
      <c r="U219" s="42">
        <v>7.9179555513425459</v>
      </c>
      <c r="V219" s="92">
        <f>+T219+U219</f>
        <v>15.123566155091002</v>
      </c>
      <c r="W219" s="42">
        <v>30.500074928723958</v>
      </c>
      <c r="Y219" s="53">
        <f>SUM(E219:N219)</f>
        <v>25.25440255257017</v>
      </c>
    </row>
    <row r="220" spans="2:25">
      <c r="C220" t="s">
        <v>48</v>
      </c>
      <c r="D220" t="str">
        <f>+B219&amp;C220</f>
        <v>Alpine  % Local Growth</v>
      </c>
      <c r="E220" s="55">
        <v>7.6638802707714254E-2</v>
      </c>
      <c r="F220" s="55">
        <v>0.134294566921388</v>
      </c>
      <c r="G220" s="55">
        <v>6.726151543860949E-2</v>
      </c>
      <c r="H220" s="55">
        <v>0.13614669326633905</v>
      </c>
      <c r="I220" s="55">
        <v>9.1381571631141301E-2</v>
      </c>
      <c r="J220" s="55">
        <v>0.12074689948999111</v>
      </c>
      <c r="K220" s="55">
        <v>6.069226402246615E-2</v>
      </c>
      <c r="L220" s="55">
        <v>0.14628207725640197</v>
      </c>
      <c r="M220" s="55">
        <v>4.0589375962072405E-2</v>
      </c>
      <c r="N220" s="55">
        <v>8.9826448406818471E-2</v>
      </c>
      <c r="O220" s="55">
        <v>6.3688308427719692E-2</v>
      </c>
      <c r="P220" s="55">
        <v>8.5236426728537318E-2</v>
      </c>
      <c r="Q220" s="56">
        <v>9.1230242970621725E-2</v>
      </c>
      <c r="R220" s="37">
        <v>0.11601637032901282</v>
      </c>
      <c r="S220" s="37"/>
      <c r="T220" s="37">
        <v>7.9053646044557446E-2</v>
      </c>
      <c r="U220" s="37">
        <v>7.9685502343412443E-2</v>
      </c>
      <c r="V220" s="93"/>
      <c r="W220" s="37">
        <v>9.1016133274914757E-2</v>
      </c>
    </row>
    <row r="221" spans="2:25">
      <c r="C221" t="s">
        <v>49</v>
      </c>
      <c r="D221" t="str">
        <f>+B219&amp;C221</f>
        <v>AlpineContribution Income</v>
      </c>
      <c r="E221" s="53">
        <v>0.55416586577002402</v>
      </c>
      <c r="F221" s="53">
        <v>0.55252674769649401</v>
      </c>
      <c r="G221" s="53">
        <v>0.72243005933333093</v>
      </c>
      <c r="H221" s="53">
        <v>0.54386222002603801</v>
      </c>
      <c r="I221" s="53">
        <v>0.54789163454414802</v>
      </c>
      <c r="J221" s="53">
        <v>0.55021753712477506</v>
      </c>
      <c r="K221" s="53">
        <v>0.52719105379060294</v>
      </c>
      <c r="L221" s="53">
        <v>0.440719808865222</v>
      </c>
      <c r="M221" s="53">
        <v>0.52379813255694496</v>
      </c>
      <c r="N221" s="53">
        <v>0.661728747983655</v>
      </c>
      <c r="O221" s="53">
        <v>0.60038713261489096</v>
      </c>
      <c r="P221" s="53">
        <v>0.61912448059391101</v>
      </c>
      <c r="Q221" s="54">
        <v>1.8291226727998489</v>
      </c>
      <c r="R221" s="42">
        <v>1.6419713916949608</v>
      </c>
      <c r="S221" s="42"/>
      <c r="T221" s="42">
        <v>1.4917089952127698</v>
      </c>
      <c r="U221" s="42">
        <v>1.8812403611924569</v>
      </c>
      <c r="V221" s="92"/>
      <c r="W221" s="42">
        <v>6.8440434209000358</v>
      </c>
      <c r="Y221" s="53">
        <f>SUM(E221:N221)</f>
        <v>5.624531807691235</v>
      </c>
    </row>
    <row r="222" spans="2:25">
      <c r="B222" t="s">
        <v>25</v>
      </c>
      <c r="C222" t="s">
        <v>30</v>
      </c>
      <c r="D222" t="str">
        <f>+B222&amp;C222</f>
        <v>BeneluxNet Sales</v>
      </c>
      <c r="E222" s="53">
        <v>4.0935729649999999</v>
      </c>
      <c r="F222" s="53">
        <v>3.8412526050000002</v>
      </c>
      <c r="G222" s="53">
        <v>3.9054156150000003</v>
      </c>
      <c r="H222" s="53">
        <v>3.9416934350000012</v>
      </c>
      <c r="I222" s="53">
        <v>3.968376504829215</v>
      </c>
      <c r="J222" s="53">
        <v>3.902572950000001</v>
      </c>
      <c r="K222" s="53">
        <v>3.7669372200000004</v>
      </c>
      <c r="L222" s="53">
        <v>3.2937011800000002</v>
      </c>
      <c r="M222" s="53">
        <v>3.91123631</v>
      </c>
      <c r="N222" s="53">
        <v>4.4143880150000001</v>
      </c>
      <c r="O222" s="53">
        <v>4.095874170000001</v>
      </c>
      <c r="P222" s="53">
        <v>3.9178530301707952</v>
      </c>
      <c r="Q222" s="54">
        <v>11.840241185</v>
      </c>
      <c r="R222" s="42">
        <v>11.812642889829219</v>
      </c>
      <c r="S222" s="42">
        <f>+Q222+R222</f>
        <v>23.652884074829217</v>
      </c>
      <c r="T222" s="42">
        <v>10.97187471</v>
      </c>
      <c r="U222" s="42">
        <v>12.428115215170797</v>
      </c>
      <c r="V222" s="92">
        <f>+T222+U222</f>
        <v>23.399989925170797</v>
      </c>
      <c r="W222" s="42">
        <v>47.05287400000001</v>
      </c>
      <c r="Y222" s="53">
        <f>SUM(E222:N222)</f>
        <v>39.039146799829219</v>
      </c>
    </row>
    <row r="223" spans="2:25">
      <c r="C223" t="s">
        <v>48</v>
      </c>
      <c r="D223" t="str">
        <f>+B222&amp;C223</f>
        <v>Benelux  % Local Growth</v>
      </c>
      <c r="E223" s="55">
        <v>-3.4282054659313728E-2</v>
      </c>
      <c r="F223" s="55">
        <v>9.7924806912678491E-2</v>
      </c>
      <c r="G223" s="55">
        <v>-1.38059880670931E-2</v>
      </c>
      <c r="H223" s="55">
        <v>9.1257114709974427E-2</v>
      </c>
      <c r="I223" s="55">
        <v>2.3852677978712027E-2</v>
      </c>
      <c r="J223" s="55">
        <v>6.8593332515597349E-2</v>
      </c>
      <c r="K223" s="55">
        <v>5.7010347768954951E-2</v>
      </c>
      <c r="L223" s="55">
        <v>5.3821740628014904E-2</v>
      </c>
      <c r="M223" s="55">
        <v>-3.0453969688710683E-2</v>
      </c>
      <c r="N223" s="55">
        <v>6.020477054264492E-2</v>
      </c>
      <c r="O223" s="55">
        <v>6.40799768869523E-2</v>
      </c>
      <c r="P223" s="55">
        <v>8.0963700017713608E-2</v>
      </c>
      <c r="Q223" s="56">
        <v>1.1837426840507356E-2</v>
      </c>
      <c r="R223" s="37">
        <v>6.0506366323449773E-2</v>
      </c>
      <c r="S223" s="37"/>
      <c r="T223" s="37">
        <v>2.2783606494282412E-2</v>
      </c>
      <c r="U223" s="37">
        <v>6.797292753773633E-2</v>
      </c>
      <c r="V223" s="93"/>
      <c r="W223" s="37">
        <v>4.1053166639098741E-2</v>
      </c>
    </row>
    <row r="224" spans="2:25">
      <c r="C224" t="s">
        <v>49</v>
      </c>
      <c r="D224" t="str">
        <f>+B222&amp;C224</f>
        <v>BeneluxContribution Income</v>
      </c>
      <c r="E224" s="53">
        <v>0.9189157859050221</v>
      </c>
      <c r="F224" s="53">
        <v>0.73366403449430007</v>
      </c>
      <c r="G224" s="53">
        <v>0.82127297964857304</v>
      </c>
      <c r="H224" s="53">
        <v>0.81748679541221703</v>
      </c>
      <c r="I224" s="53">
        <v>0.84184753797808609</v>
      </c>
      <c r="J224" s="53">
        <v>0.66427321653225291</v>
      </c>
      <c r="K224" s="53">
        <v>0.72463524576040794</v>
      </c>
      <c r="L224" s="53">
        <v>0.45366104073856994</v>
      </c>
      <c r="M224" s="53">
        <v>0.78681659964609107</v>
      </c>
      <c r="N224" s="53">
        <v>1.0703272483126762</v>
      </c>
      <c r="O224" s="53">
        <v>0.8855270428923091</v>
      </c>
      <c r="P224" s="53">
        <v>0.78891560124787496</v>
      </c>
      <c r="Q224" s="54">
        <v>2.4738528000478954</v>
      </c>
      <c r="R224" s="42">
        <v>2.3236075499225564</v>
      </c>
      <c r="S224" s="42"/>
      <c r="T224" s="42">
        <v>1.9651128861450688</v>
      </c>
      <c r="U224" s="42">
        <v>2.7447698924528603</v>
      </c>
      <c r="V224" s="92"/>
      <c r="W224" s="42">
        <v>9.5073431285683796</v>
      </c>
      <c r="Y224" s="53">
        <f>SUM(E224:N224)</f>
        <v>7.8329004844281966</v>
      </c>
    </row>
    <row r="225" spans="2:25">
      <c r="B225" s="101" t="s">
        <v>315</v>
      </c>
      <c r="C225" t="s">
        <v>30</v>
      </c>
      <c r="D225" t="str">
        <f>+B225&amp;C225</f>
        <v>IberiaNet Sales</v>
      </c>
      <c r="E225" s="53">
        <v>2.940479748999997</v>
      </c>
      <c r="F225" s="53">
        <v>3.0442613871999988</v>
      </c>
      <c r="G225" s="53">
        <v>3.1826369048000038</v>
      </c>
      <c r="H225" s="53">
        <v>3.0442613871999988</v>
      </c>
      <c r="I225" s="53">
        <v>2.9205863261731335</v>
      </c>
      <c r="J225" s="53">
        <v>3.1134491460000011</v>
      </c>
      <c r="K225" s="53">
        <v>2.9750736284000099</v>
      </c>
      <c r="L225" s="53">
        <v>2.0410388845999994</v>
      </c>
      <c r="M225" s="53">
        <v>2.490759316799998</v>
      </c>
      <c r="N225" s="53">
        <v>2.9750736284000099</v>
      </c>
      <c r="O225" s="53">
        <v>3.0096675078000059</v>
      </c>
      <c r="P225" s="53">
        <v>2.8565915336268715</v>
      </c>
      <c r="Q225" s="54">
        <v>9.1673780409999992</v>
      </c>
      <c r="R225" s="42">
        <v>9.0782968593731326</v>
      </c>
      <c r="S225" s="42">
        <f>+Q225+R225</f>
        <v>18.245674900373132</v>
      </c>
      <c r="T225" s="42">
        <v>7.5068718298000077</v>
      </c>
      <c r="U225" s="42">
        <v>8.8413326698268868</v>
      </c>
      <c r="V225" s="92">
        <f>+T225+U225</f>
        <v>16.348204499626895</v>
      </c>
      <c r="W225" s="42">
        <v>34.593879400000027</v>
      </c>
      <c r="Y225" s="53">
        <f>SUM(E225:N225)</f>
        <v>28.727620358573152</v>
      </c>
    </row>
    <row r="226" spans="2:25">
      <c r="C226" t="s">
        <v>48</v>
      </c>
      <c r="D226" t="str">
        <f>+B225&amp;C226</f>
        <v>Iberia  % Local Growth</v>
      </c>
      <c r="E226" s="55">
        <v>-2.9795770265064546E-2</v>
      </c>
      <c r="F226" s="55">
        <v>2.273575788787506E-2</v>
      </c>
      <c r="G226" s="55">
        <v>9.6054199510240149E-2</v>
      </c>
      <c r="H226" s="55">
        <v>-1.0803972093456314E-2</v>
      </c>
      <c r="I226" s="55">
        <v>-0.10746183831161016</v>
      </c>
      <c r="J226" s="55">
        <v>0.13532067764954339</v>
      </c>
      <c r="K226" s="55">
        <v>-2.7052981007391372E-2</v>
      </c>
      <c r="L226" s="55">
        <v>0.16046980866741464</v>
      </c>
      <c r="M226" s="55">
        <v>-2.236264630573781E-2</v>
      </c>
      <c r="N226" s="55">
        <v>-9.9176493521076908E-3</v>
      </c>
      <c r="O226" s="55">
        <v>0.11434483140357708</v>
      </c>
      <c r="P226" s="55">
        <v>2.0074374752230371E-2</v>
      </c>
      <c r="Q226" s="56">
        <v>2.7606651476316975E-2</v>
      </c>
      <c r="R226" s="37">
        <v>-1.2701072098078026E-3</v>
      </c>
      <c r="S226" s="37"/>
      <c r="T226" s="37">
        <v>1.9032714757052732E-2</v>
      </c>
      <c r="U226" s="37">
        <v>3.9105775328668255E-2</v>
      </c>
      <c r="V226" s="93"/>
      <c r="W226" s="37">
        <v>2.1127815728336847E-2</v>
      </c>
    </row>
    <row r="227" spans="2:25">
      <c r="C227" t="s">
        <v>49</v>
      </c>
      <c r="D227" t="str">
        <f>+B225&amp;C227</f>
        <v>IberiaContribution Income</v>
      </c>
      <c r="E227" s="53">
        <v>0.35026963523246302</v>
      </c>
      <c r="F227" s="53">
        <v>0.36601362613611305</v>
      </c>
      <c r="G227" s="53">
        <v>0.44491943627864</v>
      </c>
      <c r="H227" s="53">
        <v>0.36836378255903496</v>
      </c>
      <c r="I227" s="53">
        <v>0.31699303634082898</v>
      </c>
      <c r="J227" s="53">
        <v>0.411805542893244</v>
      </c>
      <c r="K227" s="53">
        <v>0.36257409435980403</v>
      </c>
      <c r="L227" s="53">
        <v>-7.0982377614486003E-2</v>
      </c>
      <c r="M227" s="53">
        <v>0.14583325948397999</v>
      </c>
      <c r="N227" s="53">
        <v>0.37476904790146004</v>
      </c>
      <c r="O227" s="53">
        <v>0.38855647149597994</v>
      </c>
      <c r="P227" s="53">
        <v>0.31850923472352</v>
      </c>
      <c r="Q227" s="54">
        <v>1.1612026976472161</v>
      </c>
      <c r="R227" s="42">
        <v>1.0971623617931081</v>
      </c>
      <c r="S227" s="42"/>
      <c r="T227" s="42">
        <v>0.43742497622929799</v>
      </c>
      <c r="U227" s="42">
        <v>1.0818347541209601</v>
      </c>
      <c r="V227" s="92"/>
      <c r="W227" s="42">
        <v>3.7776247897905821</v>
      </c>
      <c r="Y227" s="53">
        <f>SUM(E227:N227)</f>
        <v>3.0705590835710819</v>
      </c>
    </row>
    <row r="228" spans="2:25">
      <c r="B228" s="101" t="s">
        <v>313</v>
      </c>
      <c r="C228" t="s">
        <v>30</v>
      </c>
      <c r="D228" t="str">
        <f>+B228&amp;C228</f>
        <v>NordicNet Sales</v>
      </c>
      <c r="E228" s="53">
        <v>3.106281166924012</v>
      </c>
      <c r="F228" s="53">
        <v>2.8347255885393383</v>
      </c>
      <c r="G228" s="53">
        <v>3.1143616441533282</v>
      </c>
      <c r="H228" s="53">
        <v>2.982959017098036</v>
      </c>
      <c r="I228" s="53">
        <v>2.6880502256994778</v>
      </c>
      <c r="J228" s="53">
        <v>2.9505106048043097</v>
      </c>
      <c r="K228" s="53">
        <v>2.04580199949176</v>
      </c>
      <c r="L228" s="53">
        <v>2.5574238249344821</v>
      </c>
      <c r="M228" s="53">
        <v>3.131157150615667</v>
      </c>
      <c r="N228" s="53">
        <v>3.1671526812099042</v>
      </c>
      <c r="O228" s="53">
        <v>3.0726862651037039</v>
      </c>
      <c r="P228" s="53">
        <v>2.7495448690924658</v>
      </c>
      <c r="Q228" s="54">
        <v>9.0553683996166789</v>
      </c>
      <c r="R228" s="42">
        <v>8.6215198476018227</v>
      </c>
      <c r="S228" s="42">
        <f>+Q228+R228</f>
        <v>17.6768882472185</v>
      </c>
      <c r="T228" s="42">
        <v>7.7343829750419086</v>
      </c>
      <c r="U228" s="42">
        <v>8.9893838154060735</v>
      </c>
      <c r="V228" s="92">
        <f>+T228+U228</f>
        <v>16.723766790447982</v>
      </c>
      <c r="W228" s="42">
        <v>34.400655037666482</v>
      </c>
      <c r="Y228" s="53">
        <f>SUM(E228:N228)</f>
        <v>28.578423903470316</v>
      </c>
    </row>
    <row r="229" spans="2:25">
      <c r="C229" t="s">
        <v>48</v>
      </c>
      <c r="D229" t="str">
        <f>+B228&amp;C229</f>
        <v>Nordic  % Local Growth</v>
      </c>
      <c r="E229" s="55">
        <v>1.6970382407973491E-2</v>
      </c>
      <c r="F229" s="55">
        <v>8.7074338221842768E-2</v>
      </c>
      <c r="G229" s="55">
        <v>7.9999499296142057E-2</v>
      </c>
      <c r="H229" s="55">
        <v>7.4320074075960765E-2</v>
      </c>
      <c r="I229" s="55">
        <v>-3.1744212116536441E-2</v>
      </c>
      <c r="J229" s="55">
        <v>7.0341408464280886E-2</v>
      </c>
      <c r="K229" s="55">
        <v>4.6236083256758917E-2</v>
      </c>
      <c r="L229" s="55">
        <v>0.12329589777757211</v>
      </c>
      <c r="M229" s="55">
        <v>8.0641249424136308E-2</v>
      </c>
      <c r="N229" s="55">
        <v>-6.8173086807143488E-3</v>
      </c>
      <c r="O229" s="55">
        <v>1.0516140929069238E-2</v>
      </c>
      <c r="P229" s="55">
        <v>7.2640959513136302E-2</v>
      </c>
      <c r="Q229" s="56">
        <v>5.9051897991797962E-2</v>
      </c>
      <c r="R229" s="37">
        <v>3.7697919843064101E-2</v>
      </c>
      <c r="S229" s="37"/>
      <c r="T229" s="37">
        <v>8.4696223314312355E-2</v>
      </c>
      <c r="U229" s="37">
        <v>2.2239168699304854E-2</v>
      </c>
      <c r="V229" s="93"/>
      <c r="W229" s="37">
        <v>4.9319433117556807E-2</v>
      </c>
    </row>
    <row r="230" spans="2:25">
      <c r="C230" t="s">
        <v>49</v>
      </c>
      <c r="D230" t="str">
        <f>+B228&amp;C230</f>
        <v>NordicContribution Income</v>
      </c>
      <c r="E230" s="53">
        <v>0.59225046695157701</v>
      </c>
      <c r="F230" s="53">
        <v>0.472089874183242</v>
      </c>
      <c r="G230" s="53">
        <v>0.59410352139851497</v>
      </c>
      <c r="H230" s="53">
        <v>0.53833830382066794</v>
      </c>
      <c r="I230" s="53">
        <v>0.38339181054709898</v>
      </c>
      <c r="J230" s="53">
        <v>0.46781686333558903</v>
      </c>
      <c r="K230" s="53">
        <v>8.2752770107001994E-2</v>
      </c>
      <c r="L230" s="53">
        <v>0.35864280996257997</v>
      </c>
      <c r="M230" s="53">
        <v>0.6058516418403771</v>
      </c>
      <c r="N230" s="53">
        <v>0.6215317580217361</v>
      </c>
      <c r="O230" s="53">
        <v>0.57469946304207198</v>
      </c>
      <c r="P230" s="53">
        <v>0.41929708270406502</v>
      </c>
      <c r="Q230" s="54">
        <v>1.6584438625333342</v>
      </c>
      <c r="R230" s="42">
        <v>1.3895469777033558</v>
      </c>
      <c r="S230" s="42"/>
      <c r="T230" s="42">
        <v>1.0472472219099591</v>
      </c>
      <c r="U230" s="42">
        <v>1.6155283037678732</v>
      </c>
      <c r="V230" s="92"/>
      <c r="W230" s="42">
        <v>5.7107663659145222</v>
      </c>
      <c r="Y230" s="53">
        <f>SUM(E230:N230)</f>
        <v>4.716769820168385</v>
      </c>
    </row>
    <row r="231" spans="2:25">
      <c r="B231" t="s">
        <v>92</v>
      </c>
      <c r="C231" t="s">
        <v>30</v>
      </c>
      <c r="D231" t="s">
        <v>286</v>
      </c>
      <c r="E231" s="53">
        <v>1.2957764791738238</v>
      </c>
      <c r="F231" s="53">
        <v>1.3726416164951269</v>
      </c>
      <c r="G231" s="53">
        <v>3.7612329781896481</v>
      </c>
      <c r="H231" s="53">
        <v>1.4629218541636051</v>
      </c>
      <c r="I231" s="53">
        <v>2.7369318639406099</v>
      </c>
      <c r="J231" s="53">
        <v>3.549510619883812</v>
      </c>
      <c r="K231" s="53">
        <v>1.1807740361946748</v>
      </c>
      <c r="L231" s="53">
        <v>1.5461618004970119</v>
      </c>
      <c r="M231" s="53">
        <v>3.5129350557916883</v>
      </c>
      <c r="N231" s="53">
        <v>1.513009422834801</v>
      </c>
      <c r="O231" s="53">
        <v>2.0980130630042009</v>
      </c>
      <c r="P231" s="53">
        <v>3.3660224091130004</v>
      </c>
      <c r="Q231" s="54">
        <v>6.4296510738585981</v>
      </c>
      <c r="R231" s="42">
        <v>7.7493643379880277</v>
      </c>
      <c r="S231" s="42">
        <f>+Q231+R231</f>
        <v>14.179015411846626</v>
      </c>
      <c r="T231" s="42">
        <v>6.239870892483375</v>
      </c>
      <c r="U231" s="42">
        <v>6.9770448949520025</v>
      </c>
      <c r="V231" s="92">
        <f>+T231+U231</f>
        <v>13.216915787435378</v>
      </c>
      <c r="W231" s="42">
        <v>27.395931199282003</v>
      </c>
      <c r="Y231" s="53">
        <f>SUM(E231:N231)</f>
        <v>21.931895727164804</v>
      </c>
    </row>
    <row r="232" spans="2:25">
      <c r="C232" t="s">
        <v>48</v>
      </c>
      <c r="D232" t="s">
        <v>287</v>
      </c>
      <c r="E232" s="55">
        <v>0.20841864357937395</v>
      </c>
      <c r="F232" s="55">
        <v>0.52727995079459899</v>
      </c>
      <c r="G232" s="55">
        <v>1.9641433730348771E-2</v>
      </c>
      <c r="H232" s="55">
        <v>0.88171570875773775</v>
      </c>
      <c r="I232" s="55">
        <v>0.25401349185680111</v>
      </c>
      <c r="J232" s="55">
        <v>0.25960825063916582</v>
      </c>
      <c r="K232" s="55">
        <v>0.12371033587751527</v>
      </c>
      <c r="L232" s="55">
        <v>-1.3720750922730174E-2</v>
      </c>
      <c r="M232" s="55">
        <v>0.25194499202310966</v>
      </c>
      <c r="N232" s="55">
        <v>0.74808604009083945</v>
      </c>
      <c r="O232" s="55">
        <v>1.0009540278172278</v>
      </c>
      <c r="P232" s="55">
        <v>-0.15850490056285566</v>
      </c>
      <c r="Q232" s="56">
        <v>0.13622453000209156</v>
      </c>
      <c r="R232" s="37">
        <v>0.34141469363905685</v>
      </c>
      <c r="S232" s="37"/>
      <c r="T232" s="37">
        <v>0.15026905648111705</v>
      </c>
      <c r="U232" s="37">
        <v>0.17937761995914192</v>
      </c>
      <c r="V232" s="93"/>
      <c r="W232" s="37">
        <v>0.20291838232486845</v>
      </c>
    </row>
    <row r="233" spans="2:25">
      <c r="C233" t="s">
        <v>49</v>
      </c>
      <c r="D233" t="s">
        <v>288</v>
      </c>
      <c r="E233" s="53">
        <v>0.151346869891131</v>
      </c>
      <c r="F233" s="53">
        <v>0.19692184566281201</v>
      </c>
      <c r="G233" s="53">
        <v>1.7408826712401622</v>
      </c>
      <c r="H233" s="53">
        <v>0.18943539603700299</v>
      </c>
      <c r="I233" s="53">
        <v>1.0300114537587239</v>
      </c>
      <c r="J233" s="53">
        <v>1.5330846233119531</v>
      </c>
      <c r="K233" s="53">
        <v>2.5007457756725998E-2</v>
      </c>
      <c r="L233" s="53">
        <v>0.24545002698236701</v>
      </c>
      <c r="M233" s="53">
        <v>1.4937993545760291</v>
      </c>
      <c r="N233" s="53">
        <v>0.24095440308933999</v>
      </c>
      <c r="O233" s="53">
        <v>0.61053682511699092</v>
      </c>
      <c r="P233" s="53">
        <v>1.4039046929258769</v>
      </c>
      <c r="Q233" s="54">
        <v>2.0891513867941054</v>
      </c>
      <c r="R233" s="42">
        <v>2.7525314731076795</v>
      </c>
      <c r="S233" s="42"/>
      <c r="T233" s="42">
        <v>1.7642568393151221</v>
      </c>
      <c r="U233" s="42">
        <v>2.2553959211322079</v>
      </c>
      <c r="V233" s="92"/>
      <c r="W233" s="42">
        <v>8.8613356203491147</v>
      </c>
      <c r="Y233" s="53">
        <f>SUM(E233:N233)</f>
        <v>6.8468941023062477</v>
      </c>
    </row>
    <row r="234" spans="2:25">
      <c r="B234" t="s">
        <v>93</v>
      </c>
      <c r="C234" t="s">
        <v>30</v>
      </c>
      <c r="D234" t="s">
        <v>289</v>
      </c>
      <c r="E234" s="53">
        <v>0.84145715577468005</v>
      </c>
      <c r="F234" s="53">
        <v>1.0670620077196671</v>
      </c>
      <c r="G234" s="53">
        <v>1.2438911350002479</v>
      </c>
      <c r="H234" s="53">
        <v>1.0790620795581509</v>
      </c>
      <c r="I234" s="53">
        <v>1.285262052467566</v>
      </c>
      <c r="J234" s="53">
        <v>1.392767048144538</v>
      </c>
      <c r="K234" s="53">
        <v>1.064027965937558</v>
      </c>
      <c r="L234" s="53">
        <v>1.0809009234702018</v>
      </c>
      <c r="M234" s="53">
        <v>1.1067969806533169</v>
      </c>
      <c r="N234" s="53">
        <v>1.1236830906979609</v>
      </c>
      <c r="O234" s="53">
        <v>1.2265930462914039</v>
      </c>
      <c r="P234" s="53">
        <v>1.300927397171729</v>
      </c>
      <c r="Q234" s="54">
        <v>3.152410298494595</v>
      </c>
      <c r="R234" s="42">
        <v>3.7570911801702551</v>
      </c>
      <c r="S234" s="42">
        <f>+Q234+R234</f>
        <v>6.9095014786648505</v>
      </c>
      <c r="T234" s="42">
        <v>3.2517258700610769</v>
      </c>
      <c r="U234" s="42">
        <v>3.6512035341610942</v>
      </c>
      <c r="V234" s="92">
        <f>+T234+U234</f>
        <v>6.9029294042221707</v>
      </c>
      <c r="W234" s="42">
        <v>13.812430882887019</v>
      </c>
      <c r="Y234" s="53">
        <f>SUM(E234:N234)</f>
        <v>11.284910439423887</v>
      </c>
    </row>
    <row r="235" spans="2:25">
      <c r="C235" t="s">
        <v>48</v>
      </c>
      <c r="D235" t="s">
        <v>290</v>
      </c>
      <c r="E235" s="55">
        <v>0.45887046099603301</v>
      </c>
      <c r="F235" s="55">
        <v>0.69021343217466724</v>
      </c>
      <c r="G235" s="55">
        <v>-5.47107222433839E-2</v>
      </c>
      <c r="H235" s="55">
        <v>-5.95756034092048E-2</v>
      </c>
      <c r="I235" s="55">
        <v>0.32161126037895688</v>
      </c>
      <c r="J235" s="55">
        <v>0.3962539274869557</v>
      </c>
      <c r="K235" s="55">
        <v>0.4014975667080628</v>
      </c>
      <c r="L235" s="55">
        <v>0.27280653946057759</v>
      </c>
      <c r="M235" s="55">
        <v>8.1088252073769268E-2</v>
      </c>
      <c r="N235" s="55">
        <v>0.26444227612993387</v>
      </c>
      <c r="O235" s="55">
        <v>0.51394725872473745</v>
      </c>
      <c r="P235" s="55">
        <v>4.7817517036990047E-2</v>
      </c>
      <c r="Q235" s="56">
        <v>0.25165940580616092</v>
      </c>
      <c r="R235" s="37">
        <v>0.20120885667824809</v>
      </c>
      <c r="S235" s="37"/>
      <c r="T235" s="37">
        <v>0.23582194392382466</v>
      </c>
      <c r="U235" s="37">
        <v>0.24246685127001394</v>
      </c>
      <c r="V235" s="93"/>
      <c r="W235" s="37">
        <v>0.23159486515786012</v>
      </c>
    </row>
    <row r="236" spans="2:25">
      <c r="C236" t="s">
        <v>49</v>
      </c>
      <c r="D236" t="s">
        <v>291</v>
      </c>
      <c r="E236" s="53">
        <v>0.13941109292989898</v>
      </c>
      <c r="F236" s="53">
        <v>0.26875440455595501</v>
      </c>
      <c r="G236" s="53">
        <v>0.35588632134611897</v>
      </c>
      <c r="H236" s="53">
        <v>0.25508637734728801</v>
      </c>
      <c r="I236" s="53">
        <v>0.38337351675075698</v>
      </c>
      <c r="J236" s="53">
        <v>0.43845011537869699</v>
      </c>
      <c r="K236" s="53">
        <v>0.27515317366215497</v>
      </c>
      <c r="L236" s="53">
        <v>0.277967420834352</v>
      </c>
      <c r="M236" s="53">
        <v>0.28302971586007003</v>
      </c>
      <c r="N236" s="53">
        <v>0.29636029821304999</v>
      </c>
      <c r="O236" s="53">
        <v>0.35511580018239003</v>
      </c>
      <c r="P236" s="53">
        <v>0.384889799174085</v>
      </c>
      <c r="Q236" s="54">
        <v>0.76405181883197293</v>
      </c>
      <c r="R236" s="42">
        <v>1.0769100094767419</v>
      </c>
      <c r="S236" s="42"/>
      <c r="T236" s="42">
        <v>0.83615031035657705</v>
      </c>
      <c r="U236" s="42">
        <v>1.0363658975695251</v>
      </c>
      <c r="V236" s="92"/>
      <c r="W236" s="42">
        <v>3.7134780362348163</v>
      </c>
      <c r="Y236" s="53">
        <f>SUM(E236:N236)</f>
        <v>2.9734724368783416</v>
      </c>
    </row>
    <row r="237" spans="2:25">
      <c r="B237" t="s">
        <v>94</v>
      </c>
      <c r="C237" t="s">
        <v>30</v>
      </c>
      <c r="D237" t="s">
        <v>292</v>
      </c>
      <c r="E237" s="53">
        <v>1.1737765407838239</v>
      </c>
      <c r="F237" s="53">
        <v>1.2446416811351271</v>
      </c>
      <c r="G237" s="53">
        <v>3.533233093329649</v>
      </c>
      <c r="H237" s="53">
        <v>1.3049219339536049</v>
      </c>
      <c r="I237" s="53">
        <v>2.4829319770606091</v>
      </c>
      <c r="J237" s="53">
        <v>3.3305107304788111</v>
      </c>
      <c r="K237" s="53">
        <v>1.0587740776046748</v>
      </c>
      <c r="L237" s="53">
        <v>1.4381618550370119</v>
      </c>
      <c r="M237" s="53">
        <v>3.2969351648716878</v>
      </c>
      <c r="N237" s="53">
        <v>1.3300095000998011</v>
      </c>
      <c r="O237" s="53">
        <v>1.9450131402692008</v>
      </c>
      <c r="P237" s="53">
        <v>3.2060224899130012</v>
      </c>
      <c r="Q237" s="54">
        <v>5.9516513152486006</v>
      </c>
      <c r="R237" s="42">
        <v>7.1183646414930246</v>
      </c>
      <c r="S237" s="42">
        <f>+Q237+R237</f>
        <v>13.070015956741624</v>
      </c>
      <c r="T237" s="42">
        <v>5.7938710975133745</v>
      </c>
      <c r="U237" s="42">
        <v>6.4810451302820038</v>
      </c>
      <c r="V237" s="92">
        <f>+T237+U237</f>
        <v>12.274916227795378</v>
      </c>
      <c r="W237" s="42">
        <v>25.344932184537004</v>
      </c>
      <c r="Y237" s="53">
        <f>SUM(E237:N237)</f>
        <v>20.193896554354801</v>
      </c>
    </row>
    <row r="238" spans="2:25">
      <c r="C238" t="s">
        <v>48</v>
      </c>
      <c r="D238" t="s">
        <v>293</v>
      </c>
      <c r="E238" s="55">
        <v>0.27089401654668632</v>
      </c>
      <c r="F238" s="55">
        <v>0.55340709498025908</v>
      </c>
      <c r="G238" s="55">
        <v>5.1181919399913524E-3</v>
      </c>
      <c r="H238" s="55">
        <v>0.84676405304553248</v>
      </c>
      <c r="I238" s="55">
        <v>0.24649313468357459</v>
      </c>
      <c r="J238" s="55">
        <v>0.27750195386659315</v>
      </c>
      <c r="K238" s="55">
        <v>8.5139733441484206E-2</v>
      </c>
      <c r="L238" s="55">
        <v>-6.6793641716049845E-2</v>
      </c>
      <c r="M238" s="55">
        <v>0.2832681775013341</v>
      </c>
      <c r="N238" s="55">
        <v>0.69494649254160989</v>
      </c>
      <c r="O238" s="55">
        <v>0.9847108229899092</v>
      </c>
      <c r="P238" s="55">
        <v>-0.16584321987728939</v>
      </c>
      <c r="Q238" s="56">
        <v>0.13579763203926326</v>
      </c>
      <c r="R238" s="37">
        <v>0.34167501979445614</v>
      </c>
      <c r="S238" s="37"/>
      <c r="T238" s="37">
        <v>0.13918719655616502</v>
      </c>
      <c r="U238" s="37">
        <v>0.15564918124994936</v>
      </c>
      <c r="V238" s="93"/>
      <c r="W238" s="37">
        <v>0.19327794066452489</v>
      </c>
    </row>
    <row r="239" spans="2:25">
      <c r="C239" t="s">
        <v>49</v>
      </c>
      <c r="D239" t="s">
        <v>294</v>
      </c>
      <c r="E239" s="53">
        <v>0.14216140186412402</v>
      </c>
      <c r="F239" s="53">
        <v>0.18496997969785198</v>
      </c>
      <c r="G239" s="53">
        <v>1.6813759109042981</v>
      </c>
      <c r="H239" s="53">
        <v>0.164184988511029</v>
      </c>
      <c r="I239" s="53">
        <v>0.96005838169707913</v>
      </c>
      <c r="J239" s="53">
        <v>1.478612201416835</v>
      </c>
      <c r="K239" s="53">
        <v>2.2193625571925998E-2</v>
      </c>
      <c r="L239" s="53">
        <v>0.24450017969843899</v>
      </c>
      <c r="M239" s="53">
        <v>1.43907983899465</v>
      </c>
      <c r="N239" s="53">
        <v>0.204530108213376</v>
      </c>
      <c r="O239" s="53">
        <v>0.58698565937728509</v>
      </c>
      <c r="P239" s="53">
        <v>1.376399343102463</v>
      </c>
      <c r="Q239" s="54">
        <v>2.0085072924662741</v>
      </c>
      <c r="R239" s="42">
        <v>2.6028555716249429</v>
      </c>
      <c r="S239" s="42"/>
      <c r="T239" s="42">
        <v>1.7057736442650149</v>
      </c>
      <c r="U239" s="42">
        <v>2.1679151106931238</v>
      </c>
      <c r="V239" s="92"/>
      <c r="W239" s="42">
        <v>8.4850516190493561</v>
      </c>
      <c r="Y239" s="53">
        <f>SUM(E239:N239)</f>
        <v>6.5216666165696093</v>
      </c>
    </row>
    <row r="240" spans="2:25">
      <c r="B240" t="s">
        <v>95</v>
      </c>
      <c r="C240" t="s">
        <v>30</v>
      </c>
      <c r="D240" t="s">
        <v>295</v>
      </c>
      <c r="E240" s="53">
        <v>46.609604759178708</v>
      </c>
      <c r="F240" s="53">
        <v>47.702159959160475</v>
      </c>
      <c r="G240" s="53">
        <v>56.880541280424261</v>
      </c>
      <c r="H240" s="53">
        <v>47.376485179265465</v>
      </c>
      <c r="I240" s="53">
        <v>48.983879493506102</v>
      </c>
      <c r="J240" s="53">
        <v>49.520142111605693</v>
      </c>
      <c r="K240" s="53">
        <v>50.874632894970276</v>
      </c>
      <c r="L240" s="53">
        <v>43.41435793591797</v>
      </c>
      <c r="M240" s="53">
        <v>49.360469436952449</v>
      </c>
      <c r="N240" s="53">
        <v>53.239052123996423</v>
      </c>
      <c r="O240" s="53">
        <v>51.234692973297612</v>
      </c>
      <c r="P240" s="53">
        <v>50.419804067494347</v>
      </c>
      <c r="Q240" s="54">
        <v>151.19230599876346</v>
      </c>
      <c r="R240" s="42">
        <v>145.88050678437727</v>
      </c>
      <c r="S240" s="42">
        <f>+Q240+R240</f>
        <v>297.07281278314076</v>
      </c>
      <c r="T240" s="42">
        <v>143.64946026784071</v>
      </c>
      <c r="U240" s="42">
        <v>154.8935491647884</v>
      </c>
      <c r="V240" s="92">
        <f>+T240+U240</f>
        <v>298.54300943262911</v>
      </c>
      <c r="W240" s="42">
        <v>595.61582221576975</v>
      </c>
      <c r="Y240" s="53">
        <f>SUM(E240:N240)</f>
        <v>493.96132517497779</v>
      </c>
    </row>
    <row r="241" spans="2:25">
      <c r="C241" t="s">
        <v>48</v>
      </c>
      <c r="D241" t="s">
        <v>296</v>
      </c>
      <c r="E241" s="55">
        <v>-2.4031673369150755E-2</v>
      </c>
      <c r="F241" s="55">
        <v>6.193507801639303E-2</v>
      </c>
      <c r="G241" s="55">
        <v>0.1538059107898363</v>
      </c>
      <c r="H241" s="55">
        <v>-3.5098566146892121E-2</v>
      </c>
      <c r="I241" s="55">
        <v>-2.708829259295447E-2</v>
      </c>
      <c r="J241" s="55">
        <v>3.9100155291767427E-2</v>
      </c>
      <c r="K241" s="55">
        <v>3.2478686894715253E-2</v>
      </c>
      <c r="L241" s="55">
        <v>4.5604907094370192E-2</v>
      </c>
      <c r="M241" s="55">
        <v>2.104167006072527E-2</v>
      </c>
      <c r="N241" s="55">
        <v>0.10299608379966797</v>
      </c>
      <c r="O241" s="55">
        <v>-4.0061046452475421E-2</v>
      </c>
      <c r="P241" s="55">
        <v>7.6788953042271707E-2</v>
      </c>
      <c r="Q241" s="56">
        <v>6.3978790953357831E-2</v>
      </c>
      <c r="R241" s="37">
        <v>-8.4324475924589457E-3</v>
      </c>
      <c r="S241" s="37"/>
      <c r="T241" s="37">
        <v>3.2339516261368551E-2</v>
      </c>
      <c r="U241" s="37">
        <v>4.3586488908930646E-2</v>
      </c>
      <c r="V241" s="93"/>
      <c r="W241" s="37">
        <v>3.2891131174817831E-2</v>
      </c>
    </row>
    <row r="242" spans="2:25">
      <c r="C242" t="s">
        <v>49</v>
      </c>
      <c r="D242" t="s">
        <v>297</v>
      </c>
      <c r="E242" s="53">
        <v>9.256952562879297</v>
      </c>
      <c r="F242" s="53">
        <v>9.6667697389967202</v>
      </c>
      <c r="G242" s="53">
        <v>15.791334187668735</v>
      </c>
      <c r="H242" s="53">
        <v>9.4484225394897621</v>
      </c>
      <c r="I242" s="53">
        <v>11.134996690368844</v>
      </c>
      <c r="J242" s="53">
        <v>10.947182155144143</v>
      </c>
      <c r="K242" s="53">
        <v>12.377624639554904</v>
      </c>
      <c r="L242" s="53">
        <v>8.5338270596921859</v>
      </c>
      <c r="M242" s="53">
        <v>11.544325398825913</v>
      </c>
      <c r="N242" s="53">
        <v>14.067156816062505</v>
      </c>
      <c r="O242" s="53">
        <v>12.932882997778714</v>
      </c>
      <c r="P242" s="53">
        <v>12.139183630561128</v>
      </c>
      <c r="Q242" s="54">
        <v>34.71505648954475</v>
      </c>
      <c r="R242" s="42">
        <v>31.530601385002747</v>
      </c>
      <c r="S242" s="42"/>
      <c r="T242" s="42">
        <v>32.455777098073</v>
      </c>
      <c r="U242" s="42">
        <v>39.139223444402347</v>
      </c>
      <c r="V242" s="92"/>
      <c r="W242" s="42">
        <v>137.84065841702284</v>
      </c>
      <c r="Y242" s="53">
        <f>SUM(E242:N242)</f>
        <v>112.76859178868303</v>
      </c>
    </row>
    <row r="243" spans="2:25">
      <c r="B243" t="s">
        <v>96</v>
      </c>
      <c r="C243" t="s">
        <v>30</v>
      </c>
      <c r="D243" t="s">
        <v>298</v>
      </c>
      <c r="E243" s="53">
        <v>29.327725299194608</v>
      </c>
      <c r="F243" s="53">
        <v>30.883835035470256</v>
      </c>
      <c r="G243" s="53">
        <v>41.03536436736993</v>
      </c>
      <c r="H243" s="53">
        <v>30.200383297176689</v>
      </c>
      <c r="I243" s="53">
        <v>35.98249881991827</v>
      </c>
      <c r="J243" s="53">
        <v>39.126621614521405</v>
      </c>
      <c r="K243" s="53">
        <v>31.681440705410072</v>
      </c>
      <c r="L243" s="53">
        <v>35.947705951069963</v>
      </c>
      <c r="M243" s="53">
        <v>40.042409379897414</v>
      </c>
      <c r="N243" s="53">
        <v>31.527255132951847</v>
      </c>
      <c r="O243" s="53">
        <v>35.341611313400527</v>
      </c>
      <c r="P243" s="53">
        <v>36.414903504258127</v>
      </c>
      <c r="Q243" s="54">
        <v>101.2469247020348</v>
      </c>
      <c r="R243" s="42">
        <v>105.30950373161636</v>
      </c>
      <c r="S243" s="42">
        <f>+Q243+R243</f>
        <v>206.55642843365115</v>
      </c>
      <c r="T243" s="42">
        <v>107.67155603637744</v>
      </c>
      <c r="U243" s="42">
        <v>103.28376995061049</v>
      </c>
      <c r="V243" s="92">
        <f>+T243+U243</f>
        <v>210.95532598698793</v>
      </c>
      <c r="W243" s="42">
        <v>417.51175442063914</v>
      </c>
      <c r="Y243" s="53">
        <f>SUM(E243:N243)</f>
        <v>345.75523960298051</v>
      </c>
    </row>
    <row r="244" spans="2:25">
      <c r="C244" t="s">
        <v>48</v>
      </c>
      <c r="D244" t="s">
        <v>299</v>
      </c>
      <c r="E244" s="55">
        <v>0.1305043800931002</v>
      </c>
      <c r="F244" s="55">
        <v>0.27290223544592679</v>
      </c>
      <c r="G244" s="55">
        <v>0.1523636518404182</v>
      </c>
      <c r="H244" s="55">
        <v>0.19499649566162952</v>
      </c>
      <c r="I244" s="55">
        <v>0.22389803607711517</v>
      </c>
      <c r="J244" s="55">
        <v>0.10018511082506346</v>
      </c>
      <c r="K244" s="55">
        <v>0.30403247701225261</v>
      </c>
      <c r="L244" s="55">
        <v>0.22264079602634201</v>
      </c>
      <c r="M244" s="55">
        <v>8.011808608955695E-2</v>
      </c>
      <c r="N244" s="55">
        <v>0.26619599306090885</v>
      </c>
      <c r="O244" s="55">
        <v>0.28440515960762108</v>
      </c>
      <c r="P244" s="55">
        <v>5.5520706716988846E-2</v>
      </c>
      <c r="Q244" s="56">
        <v>0.17979398186517553</v>
      </c>
      <c r="R244" s="37">
        <v>0.16762794487312221</v>
      </c>
      <c r="S244" s="37"/>
      <c r="T244" s="37">
        <v>0.1861041186552963</v>
      </c>
      <c r="U244" s="37">
        <v>0.18892395552724991</v>
      </c>
      <c r="V244" s="93"/>
      <c r="W244" s="37">
        <v>0.18046424670698055</v>
      </c>
    </row>
    <row r="245" spans="2:25">
      <c r="C245" t="s">
        <v>49</v>
      </c>
      <c r="D245" t="s">
        <v>300</v>
      </c>
      <c r="E245" s="53">
        <v>8.7767562126326801</v>
      </c>
      <c r="F245" s="53">
        <v>9.8137486590245917</v>
      </c>
      <c r="G245" s="53">
        <v>16.763918195364241</v>
      </c>
      <c r="H245" s="53">
        <v>8.467201963068236</v>
      </c>
      <c r="I245" s="53">
        <v>12.531329218773323</v>
      </c>
      <c r="J245" s="53">
        <v>14.28688279037195</v>
      </c>
      <c r="K245" s="53">
        <v>9.4154255039125569</v>
      </c>
      <c r="L245" s="53">
        <v>12.371668530574409</v>
      </c>
      <c r="M245" s="53">
        <v>14.452719900451074</v>
      </c>
      <c r="N245" s="53">
        <v>9.361156787537416</v>
      </c>
      <c r="O245" s="53">
        <v>12.083690765879576</v>
      </c>
      <c r="P245" s="53">
        <v>12.802237772471852</v>
      </c>
      <c r="Q245" s="54">
        <v>35.354423067021514</v>
      </c>
      <c r="R245" s="42">
        <v>35.285413972213505</v>
      </c>
      <c r="S245" s="42"/>
      <c r="T245" s="42">
        <v>36.239813934938034</v>
      </c>
      <c r="U245" s="42">
        <v>34.247085325888847</v>
      </c>
      <c r="V245" s="92"/>
      <c r="W245" s="42">
        <v>141.12673630006191</v>
      </c>
      <c r="Y245" s="53">
        <f>SUM(E245:N245)</f>
        <v>116.24080776171047</v>
      </c>
    </row>
    <row r="246" spans="2:25">
      <c r="B246" s="101" t="s">
        <v>316</v>
      </c>
      <c r="C246" t="s">
        <v>30</v>
      </c>
      <c r="D246" t="str">
        <f>+B246&amp;C246</f>
        <v>Central America &amp; Caribbean RegionNet Sales</v>
      </c>
      <c r="E246" s="53">
        <v>0.78410027840599106</v>
      </c>
      <c r="F246" s="53">
        <v>0.61390715347523994</v>
      </c>
      <c r="G246" s="53">
        <v>0.76902388216513207</v>
      </c>
      <c r="H246" s="53">
        <v>0.58860077531791899</v>
      </c>
      <c r="I246" s="53">
        <v>0.64901153900691411</v>
      </c>
      <c r="J246" s="53">
        <v>0.63189967478919207</v>
      </c>
      <c r="K246" s="53">
        <v>0.72268170097215001</v>
      </c>
      <c r="L246" s="53">
        <v>0.63163499884692598</v>
      </c>
      <c r="M246" s="53">
        <v>0.61572265078061095</v>
      </c>
      <c r="N246" s="53">
        <v>0.63124976333938598</v>
      </c>
      <c r="O246" s="53">
        <v>0.73299287046510597</v>
      </c>
      <c r="P246" s="53">
        <v>0.82395222188540196</v>
      </c>
      <c r="Q246" s="54">
        <v>2.1670313140463633</v>
      </c>
      <c r="R246" s="42">
        <v>1.8695119891140253</v>
      </c>
      <c r="S246" s="42">
        <f>+Q246+R246</f>
        <v>4.0365433031603883</v>
      </c>
      <c r="T246" s="42">
        <v>1.9700393505996867</v>
      </c>
      <c r="U246" s="42">
        <v>2.1881948556898942</v>
      </c>
      <c r="V246" s="92">
        <f>+T246+U246</f>
        <v>4.1582342062895812</v>
      </c>
      <c r="W246" s="42">
        <v>8.1947775094499704</v>
      </c>
      <c r="Y246" s="53">
        <f>SUM(E246:N246)</f>
        <v>6.6378324170994603</v>
      </c>
    </row>
    <row r="247" spans="2:25">
      <c r="C247" t="s">
        <v>48</v>
      </c>
      <c r="D247" t="str">
        <f>+B246&amp;C247</f>
        <v>Central America &amp; Caribbean Region  % Local Growth</v>
      </c>
      <c r="E247" s="55">
        <v>0.40226920768331248</v>
      </c>
      <c r="F247" s="55">
        <v>-6.9570861714794013E-2</v>
      </c>
      <c r="G247" s="55">
        <v>0.27026307880238643</v>
      </c>
      <c r="H247" s="55">
        <v>-0.18031908416651932</v>
      </c>
      <c r="I247" s="55">
        <v>0.16987085354848522</v>
      </c>
      <c r="J247" s="55">
        <v>0.24410046541258701</v>
      </c>
      <c r="K247" s="55">
        <v>0.31139600884863705</v>
      </c>
      <c r="L247" s="55">
        <v>0.31700101776020884</v>
      </c>
      <c r="M247" s="55">
        <v>0.17045744874195554</v>
      </c>
      <c r="N247" s="55">
        <v>0.10483327285619631</v>
      </c>
      <c r="O247" s="55">
        <v>0.29326173705427777</v>
      </c>
      <c r="P247" s="55">
        <v>1.2521022805881814</v>
      </c>
      <c r="Q247" s="56">
        <v>0.18804137425164485</v>
      </c>
      <c r="R247" s="37">
        <v>4.7687859449776007E-2</v>
      </c>
      <c r="S247" s="37"/>
      <c r="T247" s="37">
        <v>0.26586963987228768</v>
      </c>
      <c r="U247" s="37">
        <v>0.45223720104656956</v>
      </c>
      <c r="V247" s="93"/>
      <c r="W247" s="37">
        <v>0.22753698205638226</v>
      </c>
    </row>
    <row r="248" spans="2:25">
      <c r="C248" t="s">
        <v>49</v>
      </c>
      <c r="D248" t="str">
        <f>+B246&amp;C248</f>
        <v>Central America &amp; Caribbean RegionContribution Income</v>
      </c>
      <c r="E248" s="53">
        <v>0.29041386004742703</v>
      </c>
      <c r="F248" s="53">
        <v>0.205108222138146</v>
      </c>
      <c r="G248" s="53">
        <v>0.30049073823734196</v>
      </c>
      <c r="H248" s="53">
        <v>0.16039198147490599</v>
      </c>
      <c r="I248" s="53">
        <v>0.22886211570602399</v>
      </c>
      <c r="J248" s="53">
        <v>0.21946428787859501</v>
      </c>
      <c r="K248" s="53">
        <v>0.27887582649390202</v>
      </c>
      <c r="L248" s="53">
        <v>0.200376687906206</v>
      </c>
      <c r="M248" s="53">
        <v>0.21013292245550499</v>
      </c>
      <c r="N248" s="53">
        <v>0.20409636667478098</v>
      </c>
      <c r="O248" s="53">
        <v>0.28499847407501094</v>
      </c>
      <c r="P248" s="53">
        <v>0.31072436022180699</v>
      </c>
      <c r="Q248" s="54">
        <v>0.79601282042291499</v>
      </c>
      <c r="R248" s="42">
        <v>0.60871838505952491</v>
      </c>
      <c r="S248" s="42"/>
      <c r="T248" s="42">
        <v>0.68938543685561293</v>
      </c>
      <c r="U248" s="42">
        <v>0.79981920097159898</v>
      </c>
      <c r="V248" s="92"/>
      <c r="W248" s="42">
        <v>2.8939358433096518</v>
      </c>
      <c r="Y248" s="53">
        <f>SUM(E248:N248)</f>
        <v>2.2982130090128341</v>
      </c>
    </row>
    <row r="249" spans="2:25">
      <c r="B249" s="101" t="s">
        <v>317</v>
      </c>
      <c r="C249" t="s">
        <v>30</v>
      </c>
      <c r="D249" t="str">
        <f>+B249&amp;C249</f>
        <v>Andean RegionNet Sales</v>
      </c>
      <c r="E249" s="53">
        <v>0.83982020824400105</v>
      </c>
      <c r="F249" s="53">
        <v>0.77838597042015101</v>
      </c>
      <c r="G249" s="53">
        <v>0.85943895655816593</v>
      </c>
      <c r="H249" s="53">
        <v>0.821599047619336</v>
      </c>
      <c r="I249" s="53">
        <v>0.85288939269744801</v>
      </c>
      <c r="J249" s="53">
        <v>0.89598086587164305</v>
      </c>
      <c r="K249" s="53">
        <v>0.75869650783662501</v>
      </c>
      <c r="L249" s="53">
        <v>0.82030054680460796</v>
      </c>
      <c r="M249" s="53">
        <v>0.94836414424147009</v>
      </c>
      <c r="N249" s="53">
        <v>0.99241304211160208</v>
      </c>
      <c r="O249" s="53">
        <v>0.83951572470823499</v>
      </c>
      <c r="P249" s="53">
        <v>0.642592770019357</v>
      </c>
      <c r="Q249" s="54">
        <v>2.4776451352223181</v>
      </c>
      <c r="R249" s="42">
        <v>2.5704693061884267</v>
      </c>
      <c r="S249" s="42">
        <f>+Q249+R249</f>
        <v>5.0481144414107444</v>
      </c>
      <c r="T249" s="42">
        <v>2.5273611988827027</v>
      </c>
      <c r="U249" s="42">
        <v>2.4745215368391942</v>
      </c>
      <c r="V249" s="92">
        <f>+T249+U249</f>
        <v>5.0018827357218969</v>
      </c>
      <c r="W249" s="42">
        <v>10.049997177132642</v>
      </c>
      <c r="Y249" s="53">
        <f>SUM(E249:N249)</f>
        <v>8.5678886824050497</v>
      </c>
    </row>
    <row r="250" spans="2:25">
      <c r="C250" t="s">
        <v>48</v>
      </c>
      <c r="D250" t="str">
        <f>+B249&amp;C250</f>
        <v>Andean Region  % Local Growth</v>
      </c>
      <c r="E250" s="55">
        <v>-4.2960594466058322E-2</v>
      </c>
      <c r="F250" s="55">
        <v>0.20880569704771124</v>
      </c>
      <c r="G250" s="55">
        <v>0.60367227426114289</v>
      </c>
      <c r="H250" s="55">
        <v>0.13920650414042676</v>
      </c>
      <c r="I250" s="55">
        <v>0.1909419879897456</v>
      </c>
      <c r="J250" s="55">
        <v>0.22774926331142312</v>
      </c>
      <c r="K250" s="55">
        <v>4.9285705579954583E-2</v>
      </c>
      <c r="L250" s="55">
        <v>0.19728141021335116</v>
      </c>
      <c r="M250" s="55">
        <v>7.8588601067367703E-2</v>
      </c>
      <c r="N250" s="55">
        <v>0.36820196960189738</v>
      </c>
      <c r="O250" s="55">
        <v>-0.11217727907965949</v>
      </c>
      <c r="P250" s="55">
        <v>8.7560686365164939E-2</v>
      </c>
      <c r="Q250" s="56">
        <v>0.20428011644925587</v>
      </c>
      <c r="R250" s="37">
        <v>0.18569584956479371</v>
      </c>
      <c r="S250" s="37"/>
      <c r="T250" s="37">
        <v>0.10476133826543747</v>
      </c>
      <c r="U250" s="37">
        <v>9.4658367722285669E-2</v>
      </c>
      <c r="V250" s="93"/>
      <c r="W250" s="37">
        <v>0.14620703311341948</v>
      </c>
    </row>
    <row r="251" spans="2:25">
      <c r="C251" t="s">
        <v>49</v>
      </c>
      <c r="D251" t="str">
        <f>+B249&amp;C251</f>
        <v>Andean RegionContribution Income</v>
      </c>
      <c r="E251" s="53">
        <v>0.30270493310725299</v>
      </c>
      <c r="F251" s="53">
        <v>0.28246624557984401</v>
      </c>
      <c r="G251" s="53">
        <v>0.33279438201573103</v>
      </c>
      <c r="H251" s="53">
        <v>0.30620358218239202</v>
      </c>
      <c r="I251" s="53">
        <v>0.32358585450452998</v>
      </c>
      <c r="J251" s="53">
        <v>0.34290274405487497</v>
      </c>
      <c r="K251" s="53">
        <v>0.26565924674896302</v>
      </c>
      <c r="L251" s="53">
        <v>0.29868215446037599</v>
      </c>
      <c r="M251" s="53">
        <v>0.38417298017171297</v>
      </c>
      <c r="N251" s="53">
        <v>0.421816087768632</v>
      </c>
      <c r="O251" s="53">
        <v>0.31629590551681003</v>
      </c>
      <c r="P251" s="53">
        <v>0.19460086171291099</v>
      </c>
      <c r="Q251" s="54">
        <v>0.91796556070282798</v>
      </c>
      <c r="R251" s="42">
        <v>0.97269218074179709</v>
      </c>
      <c r="S251" s="42"/>
      <c r="T251" s="42">
        <v>0.94851438138105193</v>
      </c>
      <c r="U251" s="42">
        <v>0.93271285499835288</v>
      </c>
      <c r="V251" s="92"/>
      <c r="W251" s="42">
        <v>3.7718849778240302</v>
      </c>
      <c r="Y251" s="53">
        <f>SUM(E251:N251)</f>
        <v>3.2609882105943093</v>
      </c>
    </row>
    <row r="252" spans="2:25">
      <c r="Q252" s="64"/>
      <c r="R252" s="35"/>
      <c r="S252" s="35"/>
      <c r="T252" s="35"/>
      <c r="U252" s="35"/>
      <c r="V252" s="65"/>
    </row>
    <row r="253" spans="2:25">
      <c r="Q253" s="64"/>
      <c r="R253" s="35"/>
      <c r="S253" s="35"/>
      <c r="T253" s="35"/>
      <c r="U253" s="35"/>
      <c r="V253" s="65"/>
    </row>
    <row r="254" spans="2:25">
      <c r="B254" t="s">
        <v>97</v>
      </c>
      <c r="C254" t="s">
        <v>30</v>
      </c>
      <c r="D254" t="s">
        <v>301</v>
      </c>
      <c r="E254" s="53">
        <v>52.761768217400757</v>
      </c>
      <c r="F254" s="53">
        <v>50.10431456992572</v>
      </c>
      <c r="G254" s="53">
        <v>51.840717089483086</v>
      </c>
      <c r="H254" s="53">
        <v>48.954180702573375</v>
      </c>
      <c r="I254" s="53">
        <v>52.152542098832114</v>
      </c>
      <c r="J254" s="53">
        <v>51.854624187220018</v>
      </c>
      <c r="K254" s="53">
        <v>53.802139132225001</v>
      </c>
      <c r="L254" s="53">
        <v>54.210420142643734</v>
      </c>
      <c r="M254" s="53">
        <v>51.79375010357942</v>
      </c>
      <c r="N254" s="53">
        <v>51.834602854264666</v>
      </c>
      <c r="O254" s="53">
        <v>51.447837008839429</v>
      </c>
      <c r="P254" s="53">
        <v>51.617104141303933</v>
      </c>
      <c r="Q254" s="54">
        <v>154.70679987680955</v>
      </c>
      <c r="R254" s="42">
        <v>152.96134698862551</v>
      </c>
      <c r="S254" s="42">
        <f>+Q254+R254</f>
        <v>307.66814686543506</v>
      </c>
      <c r="T254" s="42">
        <v>159.80630937844813</v>
      </c>
      <c r="U254" s="42">
        <v>154.89954400440803</v>
      </c>
      <c r="V254" s="92">
        <f>+T254+U254</f>
        <v>314.70585338285616</v>
      </c>
      <c r="W254" s="53">
        <v>622.37400024829128</v>
      </c>
      <c r="Y254" s="53">
        <f>SUM(E254:N254)</f>
        <v>519.30905909814794</v>
      </c>
    </row>
    <row r="255" spans="2:25">
      <c r="C255" t="s">
        <v>48</v>
      </c>
      <c r="D255" t="s">
        <v>302</v>
      </c>
      <c r="E255" s="74">
        <v>-6.0541665031352814E-3</v>
      </c>
      <c r="F255" s="74">
        <v>6.8002922554803391E-2</v>
      </c>
      <c r="G255" s="74">
        <v>6.0800696569297943E-2</v>
      </c>
      <c r="H255" s="74">
        <v>-2.0132468210306342E-2</v>
      </c>
      <c r="I255" s="74">
        <v>4.0076499640005661E-2</v>
      </c>
      <c r="J255" s="74">
        <v>8.9337273684261212E-2</v>
      </c>
      <c r="K255" s="74">
        <v>3.5558662244092529E-2</v>
      </c>
      <c r="L255" s="74">
        <v>1.9576027414469298E-2</v>
      </c>
      <c r="M255" s="74">
        <v>2.0343519737015637E-2</v>
      </c>
      <c r="N255" s="74">
        <v>-5.5997690915969886E-2</v>
      </c>
      <c r="O255" s="74">
        <v>-3.9154600957598644E-3</v>
      </c>
      <c r="P255" s="74">
        <v>-8.890634847810823E-4</v>
      </c>
      <c r="Q255" s="82">
        <v>3.9231176846294603E-2</v>
      </c>
      <c r="R255" s="87">
        <v>3.5586948913928954E-2</v>
      </c>
      <c r="S255" s="87"/>
      <c r="T255" s="87">
        <v>2.5152764890586394E-2</v>
      </c>
      <c r="U255" s="87">
        <v>-2.1001849110618507E-2</v>
      </c>
      <c r="V255" s="95"/>
      <c r="W255" s="74">
        <v>1.9150085667045839E-2</v>
      </c>
    </row>
    <row r="256" spans="2:25">
      <c r="C256" t="s">
        <v>49</v>
      </c>
      <c r="D256" t="s">
        <v>303</v>
      </c>
      <c r="E256" s="53">
        <v>11.977172904179877</v>
      </c>
      <c r="F256" s="53">
        <v>9.2175004038755457</v>
      </c>
      <c r="G256" s="53">
        <v>11.368726652708627</v>
      </c>
      <c r="H256" s="53">
        <v>9.4636951128085922</v>
      </c>
      <c r="I256" s="53">
        <v>11.113887406077572</v>
      </c>
      <c r="J256" s="53">
        <v>11.044131227593274</v>
      </c>
      <c r="K256" s="53">
        <v>12.677746787627557</v>
      </c>
      <c r="L256" s="53">
        <v>13.112863289791942</v>
      </c>
      <c r="M256" s="53">
        <v>9.6917321192012746</v>
      </c>
      <c r="N256" s="53">
        <v>10.059609761659154</v>
      </c>
      <c r="O256" s="53">
        <v>10.641566338384012</v>
      </c>
      <c r="P256" s="53">
        <v>10.843782509352552</v>
      </c>
      <c r="Q256" s="54">
        <v>32.563399960764052</v>
      </c>
      <c r="R256" s="42">
        <v>31.621713746479436</v>
      </c>
      <c r="S256" s="42"/>
      <c r="T256" s="42">
        <v>35.482342196620777</v>
      </c>
      <c r="U256" s="42">
        <v>31.544958609395717</v>
      </c>
      <c r="V256" s="92"/>
      <c r="W256" s="53">
        <v>131.21241451325997</v>
      </c>
      <c r="Y256" s="53">
        <f>SUM(E256:N256)</f>
        <v>109.72706566552341</v>
      </c>
    </row>
    <row r="257" spans="2:25">
      <c r="B257" t="s">
        <v>98</v>
      </c>
      <c r="C257" t="s">
        <v>30</v>
      </c>
      <c r="D257" t="s">
        <v>304</v>
      </c>
      <c r="E257" s="53">
        <v>128.69909827577408</v>
      </c>
      <c r="F257" s="53">
        <v>128.69030956455643</v>
      </c>
      <c r="G257" s="53">
        <v>149.75662273727727</v>
      </c>
      <c r="H257" s="53">
        <v>126.53104917901555</v>
      </c>
      <c r="I257" s="53">
        <v>137.11892041225647</v>
      </c>
      <c r="J257" s="53">
        <v>140.50138791334717</v>
      </c>
      <c r="K257" s="53">
        <v>136.35821273260538</v>
      </c>
      <c r="L257" s="53">
        <v>133.57248402963171</v>
      </c>
      <c r="M257" s="53">
        <v>141.19662892042933</v>
      </c>
      <c r="N257" s="53">
        <v>136.6009101112129</v>
      </c>
      <c r="O257" s="53">
        <v>138.02414129553756</v>
      </c>
      <c r="P257" s="53">
        <v>138.4518117130564</v>
      </c>
      <c r="Q257" s="54">
        <v>407.1460305776078</v>
      </c>
      <c r="R257" s="42">
        <v>404.15135750461917</v>
      </c>
      <c r="S257" s="42">
        <f>+Q257+R257</f>
        <v>811.29738808222692</v>
      </c>
      <c r="T257" s="42">
        <v>411.12732568266642</v>
      </c>
      <c r="U257" s="42">
        <v>413.07686311980689</v>
      </c>
      <c r="V257" s="92">
        <f>+T257+U257</f>
        <v>824.20418880247325</v>
      </c>
      <c r="W257" s="53">
        <v>1635.5015768847002</v>
      </c>
      <c r="Y257" s="53">
        <f>SUM(E257:N257)</f>
        <v>1359.025623876106</v>
      </c>
    </row>
    <row r="258" spans="2:25">
      <c r="C258" t="s">
        <v>48</v>
      </c>
      <c r="D258" t="s">
        <v>305</v>
      </c>
      <c r="E258" s="74">
        <v>1.5843772126681713E-2</v>
      </c>
      <c r="F258" s="74">
        <v>0.109862159522671</v>
      </c>
      <c r="G258" s="74">
        <v>0.11961950381895443</v>
      </c>
      <c r="H258" s="74">
        <v>1.9503234165298436E-2</v>
      </c>
      <c r="I258" s="74">
        <v>5.7584507779110727E-2</v>
      </c>
      <c r="J258" s="74">
        <v>7.4384837512544599E-2</v>
      </c>
      <c r="K258" s="74">
        <v>8.6757133486103033E-2</v>
      </c>
      <c r="L258" s="74">
        <v>7.6089327217466654E-2</v>
      </c>
      <c r="M258" s="74">
        <v>3.6866173264337783E-2</v>
      </c>
      <c r="N258" s="74">
        <v>6.7150309966967914E-2</v>
      </c>
      <c r="O258" s="74">
        <v>4.1277855434796881E-2</v>
      </c>
      <c r="P258" s="74">
        <v>4.0963092385628674E-2</v>
      </c>
      <c r="Q258" s="82">
        <v>8.1449047971623945E-2</v>
      </c>
      <c r="R258" s="87">
        <v>5.0862481405212046E-2</v>
      </c>
      <c r="S258" s="87"/>
      <c r="T258" s="87">
        <v>6.5638686201538982E-2</v>
      </c>
      <c r="U258" s="87">
        <v>4.9649222718323664E-2</v>
      </c>
      <c r="V258" s="95"/>
      <c r="W258" s="74">
        <v>6.1782982248866351E-2</v>
      </c>
    </row>
    <row r="259" spans="2:25">
      <c r="C259" t="s">
        <v>49</v>
      </c>
      <c r="D259" t="s">
        <v>306</v>
      </c>
      <c r="E259" s="53">
        <v>30.01088167969181</v>
      </c>
      <c r="F259" s="53">
        <v>28.698018801896829</v>
      </c>
      <c r="G259" s="53">
        <v>43.923979035741574</v>
      </c>
      <c r="H259" s="53">
        <v>27.379319615366544</v>
      </c>
      <c r="I259" s="53">
        <v>34.780213315219754</v>
      </c>
      <c r="J259" s="53">
        <v>36.278196173109372</v>
      </c>
      <c r="K259" s="53">
        <v>34.470796931095038</v>
      </c>
      <c r="L259" s="53">
        <v>34.0183588800585</v>
      </c>
      <c r="M259" s="53">
        <v>35.688777418478253</v>
      </c>
      <c r="N259" s="53">
        <v>33.487923365259078</v>
      </c>
      <c r="O259" s="53">
        <v>35.65814010204226</v>
      </c>
      <c r="P259" s="53">
        <v>35.785203912385512</v>
      </c>
      <c r="Q259" s="54">
        <v>102.63287951733022</v>
      </c>
      <c r="R259" s="42">
        <v>98.437729103695659</v>
      </c>
      <c r="S259" s="42"/>
      <c r="T259" s="42">
        <v>104.17793322963178</v>
      </c>
      <c r="U259" s="42">
        <v>104.93126737968684</v>
      </c>
      <c r="V259" s="92"/>
      <c r="W259" s="53">
        <v>410.17980923034446</v>
      </c>
      <c r="Y259" s="53">
        <f>SUM(E259:N259)</f>
        <v>338.73646521591672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Y259"/>
  <sheetViews>
    <sheetView showGridLines="0" zoomScale="90" zoomScaleNormal="90" workbookViewId="0">
      <pane ySplit="2" topLeftCell="A6" activePane="bottomLeft" state="frozen"/>
      <selection activeCell="Y3" sqref="Y3"/>
      <selection pane="bottomLeft" activeCell="Y128" activeCellId="2" sqref="Y11 Y98 Y128"/>
    </sheetView>
  </sheetViews>
  <sheetFormatPr defaultRowHeight="15" outlineLevelCol="1"/>
  <cols>
    <col min="1" max="1" width="1.42578125" customWidth="1"/>
    <col min="2" max="2" width="18.7109375" customWidth="1"/>
    <col min="3" max="3" width="19.5703125" bestFit="1" customWidth="1"/>
    <col min="4" max="4" width="43.42578125" hidden="1" customWidth="1" outlineLevel="1"/>
    <col min="5" max="5" width="9.85546875" style="8" bestFit="1" customWidth="1" collapsed="1"/>
    <col min="6" max="15" width="9.140625" style="8"/>
    <col min="16" max="16" width="10.140625" style="8" bestFit="1" customWidth="1"/>
    <col min="17" max="17" width="7.7109375" style="8" bestFit="1" customWidth="1"/>
    <col min="18" max="23" width="9.140625" style="8"/>
  </cols>
  <sheetData>
    <row r="1" spans="2:25">
      <c r="E1" s="46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9"/>
      <c r="R1" s="9"/>
      <c r="S1" s="9"/>
      <c r="T1" s="9"/>
      <c r="U1" s="9"/>
      <c r="V1" s="9"/>
    </row>
    <row r="2" spans="2:25" s="49" customFormat="1">
      <c r="B2" s="49" t="s">
        <v>31</v>
      </c>
      <c r="D2" s="49" t="s">
        <v>32</v>
      </c>
      <c r="E2" s="10" t="s">
        <v>33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38</v>
      </c>
      <c r="K2" s="10" t="s">
        <v>39</v>
      </c>
      <c r="L2" s="10" t="s">
        <v>29</v>
      </c>
      <c r="M2" s="10" t="s">
        <v>40</v>
      </c>
      <c r="N2" s="10" t="s">
        <v>41</v>
      </c>
      <c r="O2" s="10" t="s">
        <v>42</v>
      </c>
      <c r="P2" s="10" t="s">
        <v>43</v>
      </c>
      <c r="Q2" s="11" t="s">
        <v>44</v>
      </c>
      <c r="R2" s="12" t="s">
        <v>45</v>
      </c>
      <c r="S2" s="12" t="s">
        <v>308</v>
      </c>
      <c r="T2" s="12" t="s">
        <v>46</v>
      </c>
      <c r="U2" s="12" t="s">
        <v>47</v>
      </c>
      <c r="V2" s="13" t="s">
        <v>309</v>
      </c>
      <c r="W2" s="10" t="s">
        <v>28</v>
      </c>
      <c r="Y2" s="49" t="s">
        <v>323</v>
      </c>
    </row>
    <row r="3" spans="2:25">
      <c r="B3" t="s">
        <v>19</v>
      </c>
      <c r="C3" t="s">
        <v>30</v>
      </c>
      <c r="D3" t="s">
        <v>102</v>
      </c>
      <c r="E3" s="14">
        <v>6.2976830100000019</v>
      </c>
      <c r="F3" s="14">
        <v>8.4666096300000007</v>
      </c>
      <c r="G3" s="14">
        <v>10.658556829999998</v>
      </c>
      <c r="H3" s="14">
        <v>7.8838252600000001</v>
      </c>
      <c r="I3" s="14">
        <v>7.3251694699999996</v>
      </c>
      <c r="J3" s="14">
        <v>7.59381167</v>
      </c>
      <c r="K3" s="14">
        <v>7.8162223300000022</v>
      </c>
      <c r="L3" s="14">
        <v>6.3194148700000001</v>
      </c>
      <c r="M3" s="14">
        <v>8.017339950000002</v>
      </c>
      <c r="N3" s="14">
        <v>7.2079924800000006</v>
      </c>
      <c r="O3" s="14">
        <v>6.61777347504096</v>
      </c>
      <c r="P3" s="14">
        <v>8.580845362423684</v>
      </c>
      <c r="Q3" s="15">
        <v>25.422849470000003</v>
      </c>
      <c r="R3" s="85">
        <v>22.802806399999998</v>
      </c>
      <c r="S3" s="85">
        <f>+Q3+R3</f>
        <v>48.225655869999997</v>
      </c>
      <c r="T3" s="85">
        <v>22.152977150000005</v>
      </c>
      <c r="U3" s="85">
        <v>22.406611317464645</v>
      </c>
      <c r="V3" s="90">
        <f>+T3+U3</f>
        <v>44.55958846746465</v>
      </c>
      <c r="W3" s="85">
        <v>92.785244337464647</v>
      </c>
      <c r="Y3" s="53">
        <f>SUM(E3:N3)</f>
        <v>77.586625500000011</v>
      </c>
    </row>
    <row r="4" spans="2:25">
      <c r="C4" t="s">
        <v>48</v>
      </c>
      <c r="D4" t="s">
        <v>103</v>
      </c>
      <c r="E4" s="16">
        <v>9.2466523687375651E-2</v>
      </c>
      <c r="F4" s="16">
        <v>0.22415700522890103</v>
      </c>
      <c r="G4" s="16">
        <v>0.36700554990773959</v>
      </c>
      <c r="H4" s="16">
        <v>-0.15292184824889435</v>
      </c>
      <c r="I4" s="16">
        <v>-1.7019685677610842E-2</v>
      </c>
      <c r="J4" s="16">
        <v>3.4198409704131016E-2</v>
      </c>
      <c r="K4" s="16">
        <v>3.2614798833542201E-2</v>
      </c>
      <c r="L4" s="16">
        <v>-9.1192893047204904E-2</v>
      </c>
      <c r="M4" s="16">
        <v>0.15440113205689113</v>
      </c>
      <c r="N4" s="16">
        <v>2.0326285757025511E-2</v>
      </c>
      <c r="O4" s="16">
        <v>-6.0439291966872075E-2</v>
      </c>
      <c r="P4" s="16">
        <v>0.18708779183469212</v>
      </c>
      <c r="Q4" s="17">
        <v>0.23984328731031901</v>
      </c>
      <c r="R4" s="86">
        <v>-5.489804141819063E-2</v>
      </c>
      <c r="S4" s="86"/>
      <c r="T4" s="86">
        <v>3.3966083332063697E-2</v>
      </c>
      <c r="U4" s="86">
        <v>4.8296522616391391E-2</v>
      </c>
      <c r="V4" s="91"/>
      <c r="W4" s="86">
        <v>6.38183991477448E-2</v>
      </c>
    </row>
    <row r="5" spans="2:25">
      <c r="C5" t="s">
        <v>49</v>
      </c>
      <c r="D5" t="s">
        <v>104</v>
      </c>
      <c r="E5" s="14">
        <v>2.0037847370000001</v>
      </c>
      <c r="F5" s="14">
        <v>3.4463023130000012</v>
      </c>
      <c r="G5" s="14">
        <v>5.106891042</v>
      </c>
      <c r="H5" s="14">
        <v>2.8286881080000015</v>
      </c>
      <c r="I5" s="14">
        <v>2.6273542779999999</v>
      </c>
      <c r="J5" s="14">
        <v>2.7628726440000011</v>
      </c>
      <c r="K5" s="14">
        <v>2.8608754660000009</v>
      </c>
      <c r="L5" s="14">
        <v>1.923275949</v>
      </c>
      <c r="M5" s="14">
        <v>3.4880033620000015</v>
      </c>
      <c r="N5" s="14">
        <v>2.6787088580000007</v>
      </c>
      <c r="O5" s="14">
        <v>1.9750345491261609</v>
      </c>
      <c r="P5" s="14">
        <v>3.354035245021441</v>
      </c>
      <c r="Q5" s="15">
        <v>10.556978092000001</v>
      </c>
      <c r="R5" s="85">
        <v>8.2189150300000016</v>
      </c>
      <c r="S5" s="85"/>
      <c r="T5" s="85">
        <v>8.2721547770000026</v>
      </c>
      <c r="U5" s="85">
        <v>8.0077786521476035</v>
      </c>
      <c r="V5" s="90"/>
      <c r="W5" s="85">
        <v>35.055826551147604</v>
      </c>
      <c r="Y5" s="53">
        <f>SUM(E5:N5)</f>
        <v>29.726756757000004</v>
      </c>
    </row>
    <row r="6" spans="2:25">
      <c r="B6" t="s">
        <v>6</v>
      </c>
      <c r="C6" t="s">
        <v>30</v>
      </c>
      <c r="D6" t="s">
        <v>105</v>
      </c>
      <c r="E6" s="14">
        <v>1.39356342</v>
      </c>
      <c r="F6" s="14">
        <v>1.4113004699999998</v>
      </c>
      <c r="G6" s="14">
        <v>1.3978041899999998</v>
      </c>
      <c r="H6" s="14">
        <v>1.4679324</v>
      </c>
      <c r="I6" s="14">
        <v>1.4397000200000001</v>
      </c>
      <c r="J6" s="14">
        <v>1.4555620100000002</v>
      </c>
      <c r="K6" s="14">
        <v>1.4360741799999999</v>
      </c>
      <c r="L6" s="14">
        <v>1.5060738499999999</v>
      </c>
      <c r="M6" s="14">
        <v>1.37609574</v>
      </c>
      <c r="N6" s="14">
        <v>1.39937665</v>
      </c>
      <c r="O6" s="14">
        <v>1.303304858841323</v>
      </c>
      <c r="P6" s="14">
        <v>1.423463149851355</v>
      </c>
      <c r="Q6" s="15">
        <v>4.2026680799999996</v>
      </c>
      <c r="R6" s="85">
        <v>4.3631944299999992</v>
      </c>
      <c r="S6" s="85">
        <f>+Q6+R6</f>
        <v>8.5658625099999988</v>
      </c>
      <c r="T6" s="85">
        <v>4.3182437700000005</v>
      </c>
      <c r="U6" s="85">
        <v>4.1261446586926773</v>
      </c>
      <c r="V6" s="90">
        <f>+T6+U6</f>
        <v>8.4443884286926778</v>
      </c>
      <c r="W6" s="85">
        <v>17.010250938692675</v>
      </c>
      <c r="Y6" s="53">
        <f>SUM(E6:N6)</f>
        <v>14.28348293</v>
      </c>
    </row>
    <row r="7" spans="2:25">
      <c r="C7" t="s">
        <v>48</v>
      </c>
      <c r="D7" t="s">
        <v>106</v>
      </c>
      <c r="E7" s="16">
        <v>8.8592387636602085E-2</v>
      </c>
      <c r="F7" s="16">
        <v>0.118442907919464</v>
      </c>
      <c r="G7" s="16">
        <v>6.0928270071535853E-2</v>
      </c>
      <c r="H7" s="16">
        <v>7.6173172716994253E-2</v>
      </c>
      <c r="I7" s="16">
        <v>2.83515590001958E-2</v>
      </c>
      <c r="J7" s="16">
        <v>2.8745109559386667E-2</v>
      </c>
      <c r="K7" s="16">
        <v>0.10559414376847878</v>
      </c>
      <c r="L7" s="16">
        <v>0.13921050990053105</v>
      </c>
      <c r="M7" s="16">
        <v>0.30000586027087356</v>
      </c>
      <c r="N7" s="16">
        <v>0.10056781636617429</v>
      </c>
      <c r="O7" s="16">
        <v>4.1554751909623426E-2</v>
      </c>
      <c r="P7" s="16">
        <v>0.10441641334717512</v>
      </c>
      <c r="Q7" s="17">
        <v>8.9152871692688512E-2</v>
      </c>
      <c r="R7" s="86">
        <v>4.4524569904926384E-2</v>
      </c>
      <c r="S7" s="86"/>
      <c r="T7" s="86">
        <v>0.17608067248851053</v>
      </c>
      <c r="U7" s="86">
        <v>8.2539446213124881E-2</v>
      </c>
      <c r="V7" s="91"/>
      <c r="W7" s="86">
        <v>9.6256595982519136E-2</v>
      </c>
    </row>
    <row r="8" spans="2:25">
      <c r="C8" t="s">
        <v>49</v>
      </c>
      <c r="D8" t="s">
        <v>107</v>
      </c>
      <c r="E8" s="14">
        <v>0.43762488900000007</v>
      </c>
      <c r="F8" s="14">
        <v>0.38282628399999996</v>
      </c>
      <c r="G8" s="14">
        <v>0.35474888799999998</v>
      </c>
      <c r="H8" s="14">
        <v>0.43972497499999996</v>
      </c>
      <c r="I8" s="14">
        <v>0.45743814999999999</v>
      </c>
      <c r="J8" s="14">
        <v>0.46399755300000006</v>
      </c>
      <c r="K8" s="14">
        <v>0.48973232799999999</v>
      </c>
      <c r="L8" s="14">
        <v>0.49148083200000003</v>
      </c>
      <c r="M8" s="14">
        <v>0.456380112</v>
      </c>
      <c r="N8" s="14">
        <v>0.44701829499999995</v>
      </c>
      <c r="O8" s="14">
        <v>0.38829999589284397</v>
      </c>
      <c r="P8" s="14">
        <v>0.47083314202418303</v>
      </c>
      <c r="Q8" s="15">
        <v>1.175200061</v>
      </c>
      <c r="R8" s="85">
        <v>1.3611606780000003</v>
      </c>
      <c r="S8" s="85"/>
      <c r="T8" s="85">
        <v>1.437593272</v>
      </c>
      <c r="U8" s="85">
        <v>1.306151432917027</v>
      </c>
      <c r="V8" s="90"/>
      <c r="W8" s="85">
        <v>5.2801054439170274</v>
      </c>
      <c r="Y8" s="53">
        <f>SUM(E8:N8)</f>
        <v>4.4209723060000004</v>
      </c>
    </row>
    <row r="9" spans="2:25">
      <c r="B9" t="s">
        <v>50</v>
      </c>
      <c r="C9" t="s">
        <v>30</v>
      </c>
      <c r="D9" t="s">
        <v>108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5">
        <v>0</v>
      </c>
      <c r="R9" s="85">
        <v>0</v>
      </c>
      <c r="S9" s="85">
        <f>+Q9+R9</f>
        <v>0</v>
      </c>
      <c r="T9" s="85">
        <v>0</v>
      </c>
      <c r="U9" s="85">
        <v>0</v>
      </c>
      <c r="V9" s="90">
        <f>+T9+U9</f>
        <v>0</v>
      </c>
      <c r="W9" s="85">
        <v>0</v>
      </c>
      <c r="Y9" s="53">
        <f>SUM(E9:N9)</f>
        <v>0</v>
      </c>
    </row>
    <row r="10" spans="2:25">
      <c r="C10" t="s">
        <v>48</v>
      </c>
      <c r="D10" t="s">
        <v>109</v>
      </c>
      <c r="E10" s="16" t="e">
        <v>#DIV/0!</v>
      </c>
      <c r="F10" s="16" t="e">
        <v>#DIV/0!</v>
      </c>
      <c r="G10" s="16" t="e">
        <v>#DIV/0!</v>
      </c>
      <c r="H10" s="16" t="e">
        <v>#DIV/0!</v>
      </c>
      <c r="I10" s="16" t="e">
        <v>#DIV/0!</v>
      </c>
      <c r="J10" s="16" t="e">
        <v>#DIV/0!</v>
      </c>
      <c r="K10" s="16" t="e">
        <v>#DIV/0!</v>
      </c>
      <c r="L10" s="16">
        <v>-1</v>
      </c>
      <c r="M10" s="16" t="e">
        <v>#DIV/0!</v>
      </c>
      <c r="N10" s="16" t="e">
        <v>#DIV/0!</v>
      </c>
      <c r="O10" s="16" t="e">
        <v>#DIV/0!</v>
      </c>
      <c r="P10" s="16" t="e">
        <v>#DIV/0!</v>
      </c>
      <c r="Q10" s="17" t="e">
        <v>#DIV/0!</v>
      </c>
      <c r="R10" s="86" t="e">
        <v>#DIV/0!</v>
      </c>
      <c r="S10" s="86"/>
      <c r="T10" s="86">
        <v>-1</v>
      </c>
      <c r="U10" s="86" t="e">
        <v>#DIV/0!</v>
      </c>
      <c r="V10" s="91"/>
      <c r="W10" s="86">
        <v>-1</v>
      </c>
    </row>
    <row r="11" spans="2:25" s="141" customFormat="1">
      <c r="C11" s="141" t="s">
        <v>49</v>
      </c>
      <c r="D11" s="141" t="s">
        <v>110</v>
      </c>
      <c r="E11" s="142">
        <v>4.8130645999999999E-2</v>
      </c>
      <c r="F11" s="142">
        <v>0.12194026499999999</v>
      </c>
      <c r="G11" s="142">
        <v>0.13337441899999999</v>
      </c>
      <c r="H11" s="142">
        <v>-3.2224513999999996E-2</v>
      </c>
      <c r="I11" s="142">
        <v>0.20568372200000001</v>
      </c>
      <c r="J11" s="142">
        <v>-1.7827732000000002E-2</v>
      </c>
      <c r="K11" s="142">
        <v>0.16530961899999999</v>
      </c>
      <c r="L11" s="142">
        <v>0.15391012400000004</v>
      </c>
      <c r="M11" s="142">
        <v>4.7991546000000003E-2</v>
      </c>
      <c r="N11" s="142">
        <v>0.159457406</v>
      </c>
      <c r="O11" s="142">
        <v>2.6207363834900001E-2</v>
      </c>
      <c r="P11" s="142">
        <v>4.8415346623400003E-3</v>
      </c>
      <c r="Q11" s="143">
        <v>0.30344533000000001</v>
      </c>
      <c r="R11" s="144">
        <v>0.15563147600000002</v>
      </c>
      <c r="S11" s="144"/>
      <c r="T11" s="144">
        <v>0.36721128899999994</v>
      </c>
      <c r="U11" s="144">
        <v>0.19050630449723999</v>
      </c>
      <c r="V11" s="145"/>
      <c r="W11" s="144">
        <v>1.0167943994972399</v>
      </c>
      <c r="Y11" s="146">
        <f>SUM(E11:N11)</f>
        <v>0.98574550100000002</v>
      </c>
    </row>
    <row r="12" spans="2:25">
      <c r="B12" t="s">
        <v>20</v>
      </c>
      <c r="C12" t="s">
        <v>30</v>
      </c>
      <c r="D12" t="s">
        <v>111</v>
      </c>
      <c r="E12" s="14">
        <v>2.4711615</v>
      </c>
      <c r="F12" s="14">
        <v>2.8430775500000012</v>
      </c>
      <c r="G12" s="14">
        <v>3.3560773000000013</v>
      </c>
      <c r="H12" s="14">
        <v>3.2520675700000012</v>
      </c>
      <c r="I12" s="14">
        <v>3.5534926300000005</v>
      </c>
      <c r="J12" s="14">
        <v>3.3413767499999998</v>
      </c>
      <c r="K12" s="14">
        <v>3.7234090500000012</v>
      </c>
      <c r="L12" s="14">
        <v>3.6507560900000007</v>
      </c>
      <c r="M12" s="14">
        <v>3.2124762500000004</v>
      </c>
      <c r="N12" s="14">
        <v>3.3966722799999998</v>
      </c>
      <c r="O12" s="14">
        <v>3.2549279691701369</v>
      </c>
      <c r="P12" s="14">
        <v>3.3824080256905948</v>
      </c>
      <c r="Q12" s="15">
        <v>8.670316350000002</v>
      </c>
      <c r="R12" s="85">
        <v>10.146936950000001</v>
      </c>
      <c r="S12" s="85">
        <f>+Q12+R12</f>
        <v>18.817253300000004</v>
      </c>
      <c r="T12" s="85">
        <v>10.586641390000002</v>
      </c>
      <c r="U12" s="85">
        <v>10.034008274860732</v>
      </c>
      <c r="V12" s="90">
        <f>+T12+U12</f>
        <v>20.620649664860736</v>
      </c>
      <c r="W12" s="85">
        <v>39.43790296486074</v>
      </c>
      <c r="Y12" s="53">
        <f>SUM(E12:N12)</f>
        <v>32.800566970000006</v>
      </c>
    </row>
    <row r="13" spans="2:25">
      <c r="C13" t="s">
        <v>48</v>
      </c>
      <c r="D13" t="s">
        <v>112</v>
      </c>
      <c r="E13" s="16">
        <v>-5.4308644006156037E-3</v>
      </c>
      <c r="F13" s="16">
        <v>8.8404855181581754E-2</v>
      </c>
      <c r="G13" s="16">
        <v>4.7071152411376327E-2</v>
      </c>
      <c r="H13" s="16">
        <v>0.1156179023876009</v>
      </c>
      <c r="I13" s="16">
        <v>-2.3734390835000948E-2</v>
      </c>
      <c r="J13" s="16">
        <v>0.18079821704733001</v>
      </c>
      <c r="K13" s="16">
        <v>-9.6040769500303297E-2</v>
      </c>
      <c r="L13" s="16">
        <v>9.0438669417954587E-2</v>
      </c>
      <c r="M13" s="16">
        <v>0.15682302333314135</v>
      </c>
      <c r="N13" s="16">
        <v>-7.5425843668538731E-2</v>
      </c>
      <c r="O13" s="16">
        <v>0.15430574269655678</v>
      </c>
      <c r="P13" s="16">
        <v>4.9679071344755993E-2</v>
      </c>
      <c r="Q13" s="17">
        <v>4.3756190672548018E-2</v>
      </c>
      <c r="R13" s="86">
        <v>8.0821713140536072E-2</v>
      </c>
      <c r="S13" s="86"/>
      <c r="T13" s="86">
        <v>3.6423158638903622E-2</v>
      </c>
      <c r="U13" s="86">
        <v>3.0784203365480954E-2</v>
      </c>
      <c r="V13" s="91"/>
      <c r="W13" s="86">
        <v>4.7723610896537677E-2</v>
      </c>
    </row>
    <row r="14" spans="2:25">
      <c r="C14" t="s">
        <v>49</v>
      </c>
      <c r="D14" t="s">
        <v>113</v>
      </c>
      <c r="E14" s="14">
        <v>0.84691345200000001</v>
      </c>
      <c r="F14" s="14">
        <v>0.86568478999999998</v>
      </c>
      <c r="G14" s="14">
        <v>1.4047951180000009</v>
      </c>
      <c r="H14" s="14">
        <v>0.80512649199999997</v>
      </c>
      <c r="I14" s="14">
        <v>1.2077825889999989</v>
      </c>
      <c r="J14" s="14">
        <v>1.063746053</v>
      </c>
      <c r="K14" s="14">
        <v>1.2770176020000008</v>
      </c>
      <c r="L14" s="14">
        <v>1.2301383749999999</v>
      </c>
      <c r="M14" s="14">
        <v>1.1181460839999999</v>
      </c>
      <c r="N14" s="14">
        <v>1.1985705009999998</v>
      </c>
      <c r="O14" s="14">
        <v>1.114993922452987</v>
      </c>
      <c r="P14" s="14">
        <v>1.2200512236853052</v>
      </c>
      <c r="Q14" s="15">
        <v>3.1173933600000008</v>
      </c>
      <c r="R14" s="85">
        <v>3.0766551339999988</v>
      </c>
      <c r="S14" s="85"/>
      <c r="T14" s="85">
        <v>3.6253020610000006</v>
      </c>
      <c r="U14" s="85">
        <v>3.533615647138292</v>
      </c>
      <c r="V14" s="90"/>
      <c r="W14" s="85">
        <v>13.352966202138294</v>
      </c>
      <c r="Y14" s="53">
        <f>SUM(E14:N14)</f>
        <v>11.017921055999999</v>
      </c>
    </row>
    <row r="15" spans="2:25">
      <c r="B15" t="s">
        <v>51</v>
      </c>
      <c r="C15" t="s">
        <v>30</v>
      </c>
      <c r="D15" t="s">
        <v>114</v>
      </c>
      <c r="E15" s="14">
        <v>0.58493399000000001</v>
      </c>
      <c r="F15" s="14">
        <v>0.57217472999999996</v>
      </c>
      <c r="G15" s="14">
        <v>0.76842542000000003</v>
      </c>
      <c r="H15" s="14">
        <v>0.61708653999999996</v>
      </c>
      <c r="I15" s="14">
        <v>0.78388649999999993</v>
      </c>
      <c r="J15" s="14">
        <v>0.74233987999999995</v>
      </c>
      <c r="K15" s="14">
        <v>0.66514954000000004</v>
      </c>
      <c r="L15" s="14">
        <v>0.62152538000000002</v>
      </c>
      <c r="M15" s="14">
        <v>0.82936956000000006</v>
      </c>
      <c r="N15" s="14">
        <v>0.59083381999999995</v>
      </c>
      <c r="O15" s="14">
        <v>0.64903981289639101</v>
      </c>
      <c r="P15" s="14">
        <v>0.62141206943528804</v>
      </c>
      <c r="Q15" s="15">
        <v>1.9255341399999999</v>
      </c>
      <c r="R15" s="85">
        <v>2.1433129200000001</v>
      </c>
      <c r="S15" s="85">
        <f>+Q15+R15</f>
        <v>4.0688470599999995</v>
      </c>
      <c r="T15" s="85">
        <v>2.1160444800000002</v>
      </c>
      <c r="U15" s="85">
        <v>1.8612857023316789</v>
      </c>
      <c r="V15" s="90">
        <f>+T15+U15</f>
        <v>3.9773301823316789</v>
      </c>
      <c r="W15" s="85">
        <v>8.0461772423316802</v>
      </c>
      <c r="Y15" s="53">
        <f>SUM(E15:N15)</f>
        <v>6.7757253600000009</v>
      </c>
    </row>
    <row r="16" spans="2:25">
      <c r="C16" t="s">
        <v>48</v>
      </c>
      <c r="D16" t="s">
        <v>115</v>
      </c>
      <c r="E16" s="16">
        <v>4.4821293731923548E-2</v>
      </c>
      <c r="F16" s="16">
        <v>2.3453682582610234E-2</v>
      </c>
      <c r="G16" s="16">
        <v>0.20883749990035741</v>
      </c>
      <c r="H16" s="16">
        <v>-0.34995774795256795</v>
      </c>
      <c r="I16" s="16">
        <v>0.11258919178071264</v>
      </c>
      <c r="J16" s="16">
        <v>0.13425326252692668</v>
      </c>
      <c r="K16" s="16">
        <v>-2.5484255296544286E-2</v>
      </c>
      <c r="L16" s="16">
        <v>2.854119865263724E-2</v>
      </c>
      <c r="M16" s="16">
        <v>0.54377653117403901</v>
      </c>
      <c r="N16" s="16">
        <v>-0.10177554786624825</v>
      </c>
      <c r="O16" s="16">
        <v>6.057964898651326E-2</v>
      </c>
      <c r="P16" s="16">
        <v>8.8921693347079514E-2</v>
      </c>
      <c r="Q16" s="17">
        <v>9.606563970168995E-2</v>
      </c>
      <c r="R16" s="86">
        <v>-8.1476341362811344E-2</v>
      </c>
      <c r="S16" s="86"/>
      <c r="T16" s="86">
        <v>0.17509153203888184</v>
      </c>
      <c r="U16" s="86">
        <v>1.0836331421032012E-2</v>
      </c>
      <c r="V16" s="91"/>
      <c r="W16" s="86">
        <v>4.1686705397813467E-2</v>
      </c>
    </row>
    <row r="17" spans="2:25">
      <c r="C17" t="s">
        <v>49</v>
      </c>
      <c r="D17" t="s">
        <v>116</v>
      </c>
      <c r="E17" s="14">
        <v>0.24842619399999999</v>
      </c>
      <c r="F17" s="14">
        <v>0.24077409</v>
      </c>
      <c r="G17" s="14">
        <v>0.33858834100000001</v>
      </c>
      <c r="H17" s="14">
        <v>0.29259513799999998</v>
      </c>
      <c r="I17" s="14">
        <v>0.38488143400000002</v>
      </c>
      <c r="J17" s="14">
        <v>0.33676149300000002</v>
      </c>
      <c r="K17" s="14">
        <v>0.29755849000000001</v>
      </c>
      <c r="L17" s="14">
        <v>0.28001622700000001</v>
      </c>
      <c r="M17" s="14">
        <v>0.45773344900000001</v>
      </c>
      <c r="N17" s="14">
        <v>0.20788965500000001</v>
      </c>
      <c r="O17" s="14">
        <v>0.23251568254053201</v>
      </c>
      <c r="P17" s="14">
        <v>0.23106593700810099</v>
      </c>
      <c r="Q17" s="15">
        <v>0.82778862500000006</v>
      </c>
      <c r="R17" s="85">
        <v>1.014238065</v>
      </c>
      <c r="S17" s="85"/>
      <c r="T17" s="85">
        <v>1.0353081660000001</v>
      </c>
      <c r="U17" s="85">
        <v>0.67147127454863298</v>
      </c>
      <c r="V17" s="90"/>
      <c r="W17" s="85">
        <v>3.5488061305486336</v>
      </c>
      <c r="Y17" s="53">
        <f>SUM(E17:N17)</f>
        <v>3.0852245109999998</v>
      </c>
    </row>
    <row r="18" spans="2:25">
      <c r="B18" t="s">
        <v>12</v>
      </c>
      <c r="C18" t="s">
        <v>30</v>
      </c>
      <c r="D18" t="s">
        <v>117</v>
      </c>
      <c r="E18" s="14">
        <v>1.1618996499999998</v>
      </c>
      <c r="F18" s="14">
        <v>1.3240838600000002</v>
      </c>
      <c r="G18" s="14">
        <v>1.8123490800000002</v>
      </c>
      <c r="H18" s="14">
        <v>1.4660366100000002</v>
      </c>
      <c r="I18" s="14">
        <v>1.5449222500000002</v>
      </c>
      <c r="J18" s="14">
        <v>1.9578451800000001</v>
      </c>
      <c r="K18" s="14">
        <v>1.6238776799999999</v>
      </c>
      <c r="L18" s="14">
        <v>1.6274998799999998</v>
      </c>
      <c r="M18" s="14">
        <v>1.86362421</v>
      </c>
      <c r="N18" s="14">
        <v>1.5818362099999999</v>
      </c>
      <c r="O18" s="14">
        <v>1.4975628676118229</v>
      </c>
      <c r="P18" s="14">
        <v>1.4521791935095418</v>
      </c>
      <c r="Q18" s="15">
        <v>4.2983325900000002</v>
      </c>
      <c r="R18" s="85">
        <v>4.9688040400000002</v>
      </c>
      <c r="S18" s="85">
        <f>+Q18+R18</f>
        <v>9.2671366299999995</v>
      </c>
      <c r="T18" s="85">
        <v>5.1150017700000001</v>
      </c>
      <c r="U18" s="85">
        <v>4.5315782711213641</v>
      </c>
      <c r="V18" s="90">
        <f>+T18+U18</f>
        <v>9.6465800411213642</v>
      </c>
      <c r="W18" s="85">
        <v>18.913716671121364</v>
      </c>
      <c r="Y18" s="53">
        <f>SUM(E18:N18)</f>
        <v>15.963974610000001</v>
      </c>
    </row>
    <row r="19" spans="2:25">
      <c r="C19" t="s">
        <v>48</v>
      </c>
      <c r="D19" t="s">
        <v>118</v>
      </c>
      <c r="E19" s="16">
        <v>0.20137551678643217</v>
      </c>
      <c r="F19" s="16">
        <v>0.27669111136010449</v>
      </c>
      <c r="G19" s="16">
        <v>0.12782254543055471</v>
      </c>
      <c r="H19" s="16">
        <v>0.27201845327987439</v>
      </c>
      <c r="I19" s="16">
        <v>0.23775512240180338</v>
      </c>
      <c r="J19" s="16">
        <v>0.14833358851928688</v>
      </c>
      <c r="K19" s="16">
        <v>0.17534595806466585</v>
      </c>
      <c r="L19" s="16">
        <v>0.19335237342947117</v>
      </c>
      <c r="M19" s="16">
        <v>0.15253595238706308</v>
      </c>
      <c r="N19" s="16">
        <v>9.6630743176398554E-2</v>
      </c>
      <c r="O19" s="16">
        <v>0.24552311507018731</v>
      </c>
      <c r="P19" s="16">
        <v>0.15922017933934934</v>
      </c>
      <c r="Q19" s="17">
        <v>0.19168932800949712</v>
      </c>
      <c r="R19" s="86">
        <v>0.21245701343661405</v>
      </c>
      <c r="S19" s="86"/>
      <c r="T19" s="86">
        <v>0.17205827736364435</v>
      </c>
      <c r="U19" s="86">
        <v>0.16232733114167378</v>
      </c>
      <c r="V19" s="91"/>
      <c r="W19" s="86">
        <v>0.18514887705786459</v>
      </c>
    </row>
    <row r="20" spans="2:25">
      <c r="C20" t="s">
        <v>49</v>
      </c>
      <c r="D20" t="s">
        <v>119</v>
      </c>
      <c r="E20" s="14">
        <v>0.14715690000000001</v>
      </c>
      <c r="F20" s="14">
        <v>0.25241568200000003</v>
      </c>
      <c r="G20" s="14">
        <v>0.42647063699999999</v>
      </c>
      <c r="H20" s="14">
        <v>0.25782554299999999</v>
      </c>
      <c r="I20" s="14">
        <v>0.225686005</v>
      </c>
      <c r="J20" s="14">
        <v>0.50012739299999998</v>
      </c>
      <c r="K20" s="14">
        <v>0.33496541899999999</v>
      </c>
      <c r="L20" s="14">
        <v>0.35083718300000005</v>
      </c>
      <c r="M20" s="14">
        <v>0.427456434</v>
      </c>
      <c r="N20" s="14">
        <v>0.34988237900000002</v>
      </c>
      <c r="O20" s="14">
        <v>0.27155471721171198</v>
      </c>
      <c r="P20" s="14">
        <v>0.25717302636628103</v>
      </c>
      <c r="Q20" s="15">
        <v>0.826043219</v>
      </c>
      <c r="R20" s="85">
        <v>0.98363894099999993</v>
      </c>
      <c r="S20" s="85"/>
      <c r="T20" s="85">
        <v>1.1132590359999999</v>
      </c>
      <c r="U20" s="85">
        <v>0.87861012257799298</v>
      </c>
      <c r="V20" s="90"/>
      <c r="W20" s="85">
        <v>3.8015513185779928</v>
      </c>
      <c r="Y20" s="53">
        <f>SUM(E20:N20)</f>
        <v>3.2728235749999999</v>
      </c>
    </row>
    <row r="21" spans="2:25">
      <c r="B21" t="s">
        <v>52</v>
      </c>
      <c r="C21" t="s">
        <v>30</v>
      </c>
      <c r="D21" t="s">
        <v>120</v>
      </c>
      <c r="E21" s="14">
        <v>2.9782240000000001E-2</v>
      </c>
      <c r="F21" s="14">
        <v>1.893135E-2</v>
      </c>
      <c r="G21" s="14">
        <v>3.6984290000000003E-2</v>
      </c>
      <c r="H21" s="14">
        <v>3.120098E-2</v>
      </c>
      <c r="I21" s="14">
        <v>5.0628329999999999E-2</v>
      </c>
      <c r="J21" s="14">
        <v>8.0249320000000013E-2</v>
      </c>
      <c r="K21" s="14">
        <v>4.4471410000000003E-2</v>
      </c>
      <c r="L21" s="14">
        <v>2.3618409999999999E-2</v>
      </c>
      <c r="M21" s="14">
        <v>6.2548329999999999E-2</v>
      </c>
      <c r="N21" s="14">
        <v>3.4865960000000001E-2</v>
      </c>
      <c r="O21" s="14">
        <v>5.4125290700000002E-2</v>
      </c>
      <c r="P21" s="14">
        <v>5.4125290700000002E-2</v>
      </c>
      <c r="Q21" s="15">
        <v>8.5697880000000004E-2</v>
      </c>
      <c r="R21" s="85">
        <v>0.16207863</v>
      </c>
      <c r="S21" s="85">
        <f>+Q21+R21</f>
        <v>0.24777651000000001</v>
      </c>
      <c r="T21" s="85">
        <v>0.13063815000000001</v>
      </c>
      <c r="U21" s="85">
        <v>0.14311654139999999</v>
      </c>
      <c r="V21" s="90">
        <f>+T21+U21</f>
        <v>0.27375469139999997</v>
      </c>
      <c r="W21" s="85">
        <v>0.52153120139999998</v>
      </c>
      <c r="Y21" s="53">
        <f>SUM(E21:N21)</f>
        <v>0.41328061999999999</v>
      </c>
    </row>
    <row r="22" spans="2:25">
      <c r="C22" t="s">
        <v>48</v>
      </c>
      <c r="D22" t="s">
        <v>121</v>
      </c>
      <c r="E22" s="16">
        <v>5.0701955399645254E-2</v>
      </c>
      <c r="F22" s="16">
        <v>0.48375176810135451</v>
      </c>
      <c r="G22" s="16">
        <v>-0.12622181562512313</v>
      </c>
      <c r="H22" s="16">
        <v>0.29040468312547718</v>
      </c>
      <c r="I22" s="16">
        <v>0.69536737934421877</v>
      </c>
      <c r="J22" s="16">
        <v>0.48962668260515418</v>
      </c>
      <c r="K22" s="16">
        <v>0.4204751015062384</v>
      </c>
      <c r="L22" s="16">
        <v>-4.8633393644685982E-2</v>
      </c>
      <c r="M22" s="16">
        <v>0.3676463915835006</v>
      </c>
      <c r="N22" s="16">
        <v>0.45968788402570415</v>
      </c>
      <c r="O22" s="16">
        <v>-6.6943797910063996E-2</v>
      </c>
      <c r="P22" s="16">
        <v>0.95361896748196107</v>
      </c>
      <c r="Q22" s="17">
        <v>2.6982269425246778E-2</v>
      </c>
      <c r="R22" s="86">
        <v>0.50215125687106166</v>
      </c>
      <c r="S22" s="86"/>
      <c r="T22" s="86">
        <v>0.28333485031385564</v>
      </c>
      <c r="U22" s="86">
        <v>0.30643906744149285</v>
      </c>
      <c r="V22" s="91"/>
      <c r="W22" s="86">
        <v>0.29423601242751729</v>
      </c>
    </row>
    <row r="23" spans="2:25">
      <c r="C23" t="s">
        <v>49</v>
      </c>
      <c r="D23" t="s">
        <v>122</v>
      </c>
      <c r="E23" s="14">
        <v>9.7171099999999999E-4</v>
      </c>
      <c r="F23" s="14">
        <v>-6.6940569999999998E-3</v>
      </c>
      <c r="G23" s="14">
        <v>5.2339030000000007E-3</v>
      </c>
      <c r="H23" s="14">
        <v>4.3185060000000006E-3</v>
      </c>
      <c r="I23" s="14">
        <v>5.4181639999999996E-3</v>
      </c>
      <c r="J23" s="14">
        <v>2.5094336999999998E-2</v>
      </c>
      <c r="K23" s="14">
        <v>1.3135504000000001E-2</v>
      </c>
      <c r="L23" s="14">
        <v>-1.3100472E-2</v>
      </c>
      <c r="M23" s="14">
        <v>1.2447931000000001E-2</v>
      </c>
      <c r="N23" s="14">
        <v>-5.6068999999999997E-3</v>
      </c>
      <c r="O23" s="14">
        <v>1.3387055030781001E-2</v>
      </c>
      <c r="P23" s="14">
        <v>1.3387055030781001E-2</v>
      </c>
      <c r="Q23" s="15">
        <v>-4.8844299999999932E-4</v>
      </c>
      <c r="R23" s="85">
        <v>3.4831006999999997E-2</v>
      </c>
      <c r="S23" s="85"/>
      <c r="T23" s="85">
        <v>1.2482963000000001E-2</v>
      </c>
      <c r="U23" s="85">
        <v>2.1167210061562001E-2</v>
      </c>
      <c r="V23" s="90"/>
      <c r="W23" s="85">
        <v>6.7992737061562017E-2</v>
      </c>
      <c r="Y23" s="53">
        <f>SUM(E23:N23)</f>
        <v>4.1218627000000001E-2</v>
      </c>
    </row>
    <row r="24" spans="2:25">
      <c r="B24" t="s">
        <v>53</v>
      </c>
      <c r="C24" t="s">
        <v>30</v>
      </c>
      <c r="D24" t="s">
        <v>123</v>
      </c>
      <c r="E24" s="14">
        <v>0.32195990999999996</v>
      </c>
      <c r="F24" s="14">
        <v>0.33178510999999999</v>
      </c>
      <c r="G24" s="14">
        <v>0.33502093999999999</v>
      </c>
      <c r="H24" s="14">
        <v>0.34038509000000006</v>
      </c>
      <c r="I24" s="14">
        <v>0.30879505000000002</v>
      </c>
      <c r="J24" s="14">
        <v>0.36805553999999996</v>
      </c>
      <c r="K24" s="14">
        <v>0.23996869000000001</v>
      </c>
      <c r="L24" s="14">
        <v>0.34027480999999998</v>
      </c>
      <c r="M24" s="14">
        <v>0.41316096000000002</v>
      </c>
      <c r="N24" s="14">
        <v>0.39322878000000006</v>
      </c>
      <c r="O24" s="14">
        <v>0.39500427389999998</v>
      </c>
      <c r="P24" s="14">
        <v>0.45900496637999999</v>
      </c>
      <c r="Q24" s="15">
        <v>0.98876595999999994</v>
      </c>
      <c r="R24" s="85">
        <v>1.01723568</v>
      </c>
      <c r="S24" s="85">
        <f>+Q24+R24</f>
        <v>2.00600164</v>
      </c>
      <c r="T24" s="85">
        <v>0.99340446000000004</v>
      </c>
      <c r="U24" s="85">
        <v>1.24723802028</v>
      </c>
      <c r="V24" s="90">
        <f>+T24+U24</f>
        <v>2.24064248028</v>
      </c>
      <c r="W24" s="85">
        <v>4.24664412028</v>
      </c>
      <c r="Y24" s="53">
        <f>SUM(E24:N24)</f>
        <v>3.3926348800000001</v>
      </c>
    </row>
    <row r="25" spans="2:25">
      <c r="C25" t="s">
        <v>48</v>
      </c>
      <c r="D25" t="s">
        <v>124</v>
      </c>
      <c r="E25" s="16">
        <v>0.53529528750645072</v>
      </c>
      <c r="F25" s="16">
        <v>0.82097477268496721</v>
      </c>
      <c r="G25" s="16">
        <v>0.18383558332240207</v>
      </c>
      <c r="H25" s="16">
        <v>0.32125303863669885</v>
      </c>
      <c r="I25" s="16">
        <v>0.20579025841248497</v>
      </c>
      <c r="J25" s="16">
        <v>0.28501444328049158</v>
      </c>
      <c r="K25" s="16">
        <v>-6.2186408958767529E-2</v>
      </c>
      <c r="L25" s="16">
        <v>0.95584624687242936</v>
      </c>
      <c r="M25" s="16">
        <v>0.36858050540868637</v>
      </c>
      <c r="N25" s="16">
        <v>0.47944161769364629</v>
      </c>
      <c r="O25" s="16">
        <v>0.31127797708169569</v>
      </c>
      <c r="P25" s="16">
        <v>0.42778427848320522</v>
      </c>
      <c r="Q25" s="17">
        <v>0.46985323195244633</v>
      </c>
      <c r="R25" s="86">
        <v>0.27145221166935468</v>
      </c>
      <c r="S25" s="86"/>
      <c r="T25" s="86">
        <v>0.34996647333619668</v>
      </c>
      <c r="U25" s="86">
        <v>0.40519676791946657</v>
      </c>
      <c r="V25" s="91"/>
      <c r="W25" s="86">
        <v>0.37085974252455917</v>
      </c>
    </row>
    <row r="26" spans="2:25">
      <c r="C26" t="s">
        <v>49</v>
      </c>
      <c r="D26" t="s">
        <v>125</v>
      </c>
      <c r="E26" s="14">
        <v>8.3510399999999985E-2</v>
      </c>
      <c r="F26" s="14">
        <v>0.13350393999999999</v>
      </c>
      <c r="G26" s="14">
        <v>0.10339269999999999</v>
      </c>
      <c r="H26" s="14">
        <v>0.11672138999999999</v>
      </c>
      <c r="I26" s="14">
        <v>0.10558566999999999</v>
      </c>
      <c r="J26" s="14">
        <v>0.13257479</v>
      </c>
      <c r="K26" s="14">
        <v>1.3870260000000001E-2</v>
      </c>
      <c r="L26" s="14">
        <v>0.15866458600000002</v>
      </c>
      <c r="M26" s="14">
        <v>0.182751304</v>
      </c>
      <c r="N26" s="14">
        <v>0.15840298000000003</v>
      </c>
      <c r="O26" s="14">
        <v>0.13636787619646901</v>
      </c>
      <c r="P26" s="14">
        <v>0.18564443514250201</v>
      </c>
      <c r="Q26" s="15">
        <v>0.32040703999999998</v>
      </c>
      <c r="R26" s="85">
        <v>0.35488185</v>
      </c>
      <c r="S26" s="85"/>
      <c r="T26" s="85">
        <v>0.35528615000000002</v>
      </c>
      <c r="U26" s="85">
        <v>0.48041529133897104</v>
      </c>
      <c r="V26" s="90"/>
      <c r="W26" s="85">
        <v>1.5109903313389712</v>
      </c>
      <c r="Y26" s="53">
        <f>SUM(E26:N26)</f>
        <v>1.18897802</v>
      </c>
    </row>
    <row r="27" spans="2:25">
      <c r="B27" t="s">
        <v>54</v>
      </c>
      <c r="C27" t="s">
        <v>30</v>
      </c>
      <c r="D27" t="s">
        <v>126</v>
      </c>
      <c r="E27" s="14">
        <v>0.23010305</v>
      </c>
      <c r="F27" s="14">
        <v>0.29413132000000003</v>
      </c>
      <c r="G27" s="14">
        <v>0.33778971000000002</v>
      </c>
      <c r="H27" s="14">
        <v>0.25478624999999999</v>
      </c>
      <c r="I27" s="14">
        <v>0.25999369</v>
      </c>
      <c r="J27" s="14">
        <v>0.36460704999999999</v>
      </c>
      <c r="K27" s="14">
        <v>0.39081568999999999</v>
      </c>
      <c r="L27" s="14">
        <v>0.27818364000000001</v>
      </c>
      <c r="M27" s="14">
        <v>0.34879289000000002</v>
      </c>
      <c r="N27" s="14">
        <v>0.31623946000000003</v>
      </c>
      <c r="O27" s="14">
        <v>0.36197718689999997</v>
      </c>
      <c r="P27" s="14">
        <v>0.33460076099999997</v>
      </c>
      <c r="Q27" s="15">
        <v>0.86202408000000008</v>
      </c>
      <c r="R27" s="85">
        <v>0.87938698999999998</v>
      </c>
      <c r="S27" s="85">
        <f>+Q27+R27</f>
        <v>1.7414110700000001</v>
      </c>
      <c r="T27" s="85">
        <v>1.01779222</v>
      </c>
      <c r="U27" s="85">
        <v>1.0128174079000001</v>
      </c>
      <c r="V27" s="90">
        <f>+T27+U27</f>
        <v>2.0306096279000001</v>
      </c>
      <c r="W27" s="85">
        <v>3.7720206979000004</v>
      </c>
      <c r="Y27" s="53">
        <f>SUM(E27:N27)</f>
        <v>3.0754427499999997</v>
      </c>
    </row>
    <row r="28" spans="2:25">
      <c r="C28" t="s">
        <v>48</v>
      </c>
      <c r="D28" t="s">
        <v>127</v>
      </c>
      <c r="E28" s="16">
        <v>0.16052644956425155</v>
      </c>
      <c r="F28" s="16">
        <v>0.18963822120365781</v>
      </c>
      <c r="G28" s="16">
        <v>0.1051969336754202</v>
      </c>
      <c r="H28" s="16">
        <v>-7.1036942650437446E-2</v>
      </c>
      <c r="I28" s="16">
        <v>3.790212303880669E-2</v>
      </c>
      <c r="J28" s="16">
        <v>0.50049572637204964</v>
      </c>
      <c r="K28" s="16">
        <v>0.97987422242632571</v>
      </c>
      <c r="L28" s="16">
        <v>3.1954065038969255E-2</v>
      </c>
      <c r="M28" s="16">
        <v>0.31600634989985743</v>
      </c>
      <c r="N28" s="16">
        <v>-4.1468882451490614E-2</v>
      </c>
      <c r="O28" s="16">
        <v>0.15968114886157705</v>
      </c>
      <c r="P28" s="16">
        <v>5.5508838017703142E-2</v>
      </c>
      <c r="Q28" s="17">
        <v>0.14770429592458165</v>
      </c>
      <c r="R28" s="86">
        <v>0.13965903103143495</v>
      </c>
      <c r="S28" s="86"/>
      <c r="T28" s="86">
        <v>0.39442965900124222</v>
      </c>
      <c r="U28" s="86">
        <v>5.5169850941987869E-2</v>
      </c>
      <c r="V28" s="91"/>
      <c r="W28" s="86">
        <v>0.17215262005184692</v>
      </c>
    </row>
    <row r="29" spans="2:25">
      <c r="C29" t="s">
        <v>49</v>
      </c>
      <c r="D29" t="s">
        <v>128</v>
      </c>
      <c r="E29" s="14">
        <v>5.9755194000000005E-2</v>
      </c>
      <c r="F29" s="14">
        <v>0.105760774</v>
      </c>
      <c r="G29" s="14">
        <v>0.145154055</v>
      </c>
      <c r="H29" s="14">
        <v>9.5579058000000008E-2</v>
      </c>
      <c r="I29" s="14">
        <v>9.3815813999999997E-2</v>
      </c>
      <c r="J29" s="14">
        <v>0.14479856599999999</v>
      </c>
      <c r="K29" s="14">
        <v>0.17146541699999998</v>
      </c>
      <c r="L29" s="14">
        <v>9.0587224000000008E-2</v>
      </c>
      <c r="M29" s="14">
        <v>0.16384949199999999</v>
      </c>
      <c r="N29" s="14">
        <v>0.11710509299999999</v>
      </c>
      <c r="O29" s="14">
        <v>0.16019539168734301</v>
      </c>
      <c r="P29" s="14">
        <v>0.14237280920908599</v>
      </c>
      <c r="Q29" s="15">
        <v>0.31067002300000002</v>
      </c>
      <c r="R29" s="85">
        <v>0.33419343800000001</v>
      </c>
      <c r="S29" s="85"/>
      <c r="T29" s="85">
        <v>0.42590213300000002</v>
      </c>
      <c r="U29" s="85">
        <v>0.41967329389642893</v>
      </c>
      <c r="V29" s="90"/>
      <c r="W29" s="85">
        <v>1.490438887896429</v>
      </c>
      <c r="Y29" s="53">
        <f>SUM(E29:N29)</f>
        <v>1.1878706869999998</v>
      </c>
    </row>
    <row r="30" spans="2:25">
      <c r="B30" t="s">
        <v>55</v>
      </c>
      <c r="C30" t="s">
        <v>30</v>
      </c>
      <c r="D30" t="s">
        <v>129</v>
      </c>
      <c r="E30" s="14">
        <v>7.1710380000000004E-2</v>
      </c>
      <c r="F30" s="14">
        <v>0.14594882000000001</v>
      </c>
      <c r="G30" s="14">
        <v>0.13618125</v>
      </c>
      <c r="H30" s="14">
        <v>0.12010167999999999</v>
      </c>
      <c r="I30" s="14">
        <v>0.13721367999999998</v>
      </c>
      <c r="J30" s="14">
        <v>0.17970710000000001</v>
      </c>
      <c r="K30" s="14">
        <v>0.17801684000000001</v>
      </c>
      <c r="L30" s="14">
        <v>0.19242803</v>
      </c>
      <c r="M30" s="14">
        <v>0.14707661999999999</v>
      </c>
      <c r="N30" s="14">
        <v>8.2063839999999999E-2</v>
      </c>
      <c r="O30" s="14">
        <v>0.22271710000000003</v>
      </c>
      <c r="P30" s="14">
        <v>0.14476611499999997</v>
      </c>
      <c r="Q30" s="15">
        <v>0.35384045000000003</v>
      </c>
      <c r="R30" s="85">
        <v>0.43702245999999989</v>
      </c>
      <c r="S30" s="85">
        <f>+Q30+R30</f>
        <v>0.79086290999999997</v>
      </c>
      <c r="T30" s="85">
        <v>0.51752149000000014</v>
      </c>
      <c r="U30" s="85">
        <v>0.44954705499999997</v>
      </c>
      <c r="V30" s="90">
        <f>+T30+U30</f>
        <v>0.96706854500000006</v>
      </c>
      <c r="W30" s="85">
        <v>1.7579314549999998</v>
      </c>
      <c r="Y30" s="53">
        <f>SUM(E30:N30)</f>
        <v>1.39044824</v>
      </c>
    </row>
    <row r="31" spans="2:25">
      <c r="C31" t="s">
        <v>48</v>
      </c>
      <c r="D31" t="s">
        <v>130</v>
      </c>
      <c r="E31" s="16">
        <v>-0.28238204359843683</v>
      </c>
      <c r="F31" s="16">
        <v>0.58042297027134393</v>
      </c>
      <c r="G31" s="16">
        <v>0.23439036811524955</v>
      </c>
      <c r="H31" s="16">
        <v>-0.30308172858206384</v>
      </c>
      <c r="I31" s="16">
        <v>0.96055939448510719</v>
      </c>
      <c r="J31" s="16">
        <v>0.34708968675704038</v>
      </c>
      <c r="K31" s="16">
        <v>0.1244049271238567</v>
      </c>
      <c r="L31" s="16">
        <v>1.0456604549428186</v>
      </c>
      <c r="M31" s="16">
        <v>0.17594749980010821</v>
      </c>
      <c r="N31" s="16">
        <v>-0.44528372622417189</v>
      </c>
      <c r="O31" s="16">
        <v>0.36751802118084093</v>
      </c>
      <c r="P31" s="16">
        <v>-0.20143403998488207</v>
      </c>
      <c r="Q31" s="17">
        <v>0.1669239153710414</v>
      </c>
      <c r="R31" s="86">
        <v>0.15260532879699459</v>
      </c>
      <c r="S31" s="86"/>
      <c r="T31" s="86">
        <v>0.36499826863561668</v>
      </c>
      <c r="U31" s="86">
        <v>-8.7212129450531417E-2</v>
      </c>
      <c r="V31" s="91"/>
      <c r="W31" s="86">
        <v>0.1305897886188242</v>
      </c>
    </row>
    <row r="32" spans="2:25">
      <c r="C32" t="s">
        <v>49</v>
      </c>
      <c r="D32" t="s">
        <v>131</v>
      </c>
      <c r="E32" s="14">
        <v>-7.9118079999999993E-3</v>
      </c>
      <c r="F32" s="14">
        <v>2.8769358000000002E-2</v>
      </c>
      <c r="G32" s="14">
        <v>1.3397982000000001E-2</v>
      </c>
      <c r="H32" s="14">
        <v>1.4039707E-2</v>
      </c>
      <c r="I32" s="14">
        <v>3.4775405000000002E-2</v>
      </c>
      <c r="J32" s="14">
        <v>9.9676354999999994E-2</v>
      </c>
      <c r="K32" s="14">
        <v>2.9416440999999998E-2</v>
      </c>
      <c r="L32" s="14">
        <v>8.3582702000000009E-2</v>
      </c>
      <c r="M32" s="14">
        <v>7.0653510000000003E-2</v>
      </c>
      <c r="N32" s="14">
        <v>-1.0382163E-2</v>
      </c>
      <c r="O32" s="14">
        <v>9.3845808140532991E-2</v>
      </c>
      <c r="P32" s="14">
        <v>4.2283688836501E-2</v>
      </c>
      <c r="Q32" s="15">
        <v>3.4255532000000005E-2</v>
      </c>
      <c r="R32" s="85">
        <v>0.14849146699999999</v>
      </c>
      <c r="S32" s="85"/>
      <c r="T32" s="85">
        <v>0.183652653</v>
      </c>
      <c r="U32" s="85">
        <v>0.125747333977034</v>
      </c>
      <c r="V32" s="90"/>
      <c r="W32" s="85">
        <v>0.49214698597703399</v>
      </c>
      <c r="Y32" s="53">
        <f>SUM(E32:N32)</f>
        <v>0.35601748900000002</v>
      </c>
    </row>
    <row r="33" spans="2:25">
      <c r="B33" s="101" t="s">
        <v>322</v>
      </c>
      <c r="C33" t="s">
        <v>30</v>
      </c>
      <c r="D33" t="str">
        <f>+B33&amp;C33</f>
        <v>Singapore CoreNet Sales</v>
      </c>
      <c r="E33" s="14">
        <v>0.36687919000000002</v>
      </c>
      <c r="F33" s="14">
        <v>0.50709878000000008</v>
      </c>
      <c r="G33" s="14">
        <v>0.34137059999999997</v>
      </c>
      <c r="H33" s="14">
        <v>0.54173864999999999</v>
      </c>
      <c r="I33" s="14">
        <v>0.29761778999999994</v>
      </c>
      <c r="J33" s="14">
        <v>0.43800210000000001</v>
      </c>
      <c r="K33" s="14">
        <v>0.37677585999999996</v>
      </c>
      <c r="L33" s="14">
        <v>0.44077514000000001</v>
      </c>
      <c r="M33" s="14">
        <v>0.40868124</v>
      </c>
      <c r="N33" s="14">
        <v>0.39412111999999999</v>
      </c>
      <c r="O33" s="14">
        <v>0.44590804300807607</v>
      </c>
      <c r="P33" s="14">
        <v>0.43372923821211501</v>
      </c>
      <c r="Q33" s="15">
        <v>1.2153485700000002</v>
      </c>
      <c r="R33" s="85">
        <v>1.27735854</v>
      </c>
      <c r="S33" s="85">
        <f>+Q33+R33</f>
        <v>2.4927071100000004</v>
      </c>
      <c r="T33" s="85">
        <v>1.2262322399999999</v>
      </c>
      <c r="U33" s="85">
        <v>1.273758401220191</v>
      </c>
      <c r="V33" s="90">
        <f>+T33+U33</f>
        <v>2.4999906412201911</v>
      </c>
      <c r="W33" s="85">
        <v>4.9926977512201907</v>
      </c>
      <c r="Y33" s="53">
        <f>SUM(E33:N33)</f>
        <v>4.1130604699999997</v>
      </c>
    </row>
    <row r="34" spans="2:25">
      <c r="C34" t="s">
        <v>48</v>
      </c>
      <c r="D34" t="str">
        <f>+B33&amp;C34</f>
        <v>Singapore Core  % Local Growth</v>
      </c>
      <c r="E34" s="16">
        <v>-0.15612551997550686</v>
      </c>
      <c r="F34" s="16">
        <v>0.59370907199432799</v>
      </c>
      <c r="G34" s="16">
        <v>-0.16874388186087175</v>
      </c>
      <c r="H34" s="16">
        <v>0.50572158802645917</v>
      </c>
      <c r="I34" s="16">
        <v>-0.25040048105478496</v>
      </c>
      <c r="J34" s="16">
        <v>6.16802647895804E-3</v>
      </c>
      <c r="K34" s="16">
        <v>3.5216914176820116E-2</v>
      </c>
      <c r="L34" s="16">
        <v>0.53450552062214085</v>
      </c>
      <c r="M34" s="16">
        <v>6.2794961907084113E-2</v>
      </c>
      <c r="N34" s="16">
        <v>5.2875046209847593E-2</v>
      </c>
      <c r="O34" s="16">
        <v>0.41039489900717829</v>
      </c>
      <c r="P34" s="16">
        <v>6.7706965454013543E-2</v>
      </c>
      <c r="Q34" s="17">
        <v>4.3176470002230932E-2</v>
      </c>
      <c r="R34" s="86">
        <v>7.436427475623987E-2</v>
      </c>
      <c r="S34" s="86"/>
      <c r="T34" s="86">
        <v>0.1828100336722914</v>
      </c>
      <c r="U34" s="86">
        <v>0.16143885740362407</v>
      </c>
      <c r="V34" s="91"/>
      <c r="W34" s="86">
        <v>0.11249030966134008</v>
      </c>
    </row>
    <row r="35" spans="2:25">
      <c r="C35" t="s">
        <v>49</v>
      </c>
      <c r="D35" t="str">
        <f>+B33&amp;C35</f>
        <v>Singapore CoreContribution Income</v>
      </c>
      <c r="E35" s="14">
        <v>0.10823919000000001</v>
      </c>
      <c r="F35" s="14">
        <v>0.19089214999999998</v>
      </c>
      <c r="G35" s="14">
        <v>9.8965429999999993E-2</v>
      </c>
      <c r="H35" s="14">
        <v>0.20590307000000002</v>
      </c>
      <c r="I35" s="14">
        <v>4.8761800000000001E-2</v>
      </c>
      <c r="J35" s="14">
        <v>0.15845148999999997</v>
      </c>
      <c r="K35" s="14">
        <v>0.12554480000000001</v>
      </c>
      <c r="L35" s="14">
        <v>0.15460869999999999</v>
      </c>
      <c r="M35" s="14">
        <v>0.11642633999999999</v>
      </c>
      <c r="N35" s="14">
        <v>0.15259629999999999</v>
      </c>
      <c r="O35" s="14">
        <v>0.14564335621887001</v>
      </c>
      <c r="P35" s="14">
        <v>0.137286009145729</v>
      </c>
      <c r="Q35" s="15">
        <v>0.39809676999999999</v>
      </c>
      <c r="R35" s="85">
        <v>0.41311635999999996</v>
      </c>
      <c r="S35" s="85"/>
      <c r="T35" s="85">
        <v>0.39657984000000002</v>
      </c>
      <c r="U35" s="85">
        <v>0.43552566536459897</v>
      </c>
      <c r="V35" s="90"/>
      <c r="W35" s="85">
        <v>1.643318635364599</v>
      </c>
      <c r="Y35" s="53">
        <f>SUM(E35:N35)</f>
        <v>1.3603892699999998</v>
      </c>
    </row>
    <row r="36" spans="2:25">
      <c r="B36" t="s">
        <v>17</v>
      </c>
      <c r="C36" t="s">
        <v>30</v>
      </c>
      <c r="D36" t="s">
        <v>132</v>
      </c>
      <c r="E36" s="14">
        <v>1.6151479</v>
      </c>
      <c r="F36" s="14">
        <v>1.6951049499999999</v>
      </c>
      <c r="G36" s="14">
        <v>1.8618009799999999</v>
      </c>
      <c r="H36" s="14">
        <v>1.6370906200000002</v>
      </c>
      <c r="I36" s="14">
        <v>1.8739293100000001</v>
      </c>
      <c r="J36" s="14">
        <v>2.4340354900000003</v>
      </c>
      <c r="K36" s="14">
        <v>1.67915328</v>
      </c>
      <c r="L36" s="14">
        <v>2.0969572400000001</v>
      </c>
      <c r="M36" s="14">
        <v>2.2622751999999999</v>
      </c>
      <c r="N36" s="14">
        <v>1.80190652</v>
      </c>
      <c r="O36" s="14">
        <v>1.8000478843295169</v>
      </c>
      <c r="P36" s="14">
        <v>1.724611567083862</v>
      </c>
      <c r="Q36" s="15">
        <v>5.1720538299999994</v>
      </c>
      <c r="R36" s="85">
        <v>5.945055420000001</v>
      </c>
      <c r="S36" s="85">
        <f>+Q36+R36</f>
        <v>11.11710925</v>
      </c>
      <c r="T36" s="85">
        <v>6.03838572</v>
      </c>
      <c r="U36" s="85">
        <v>5.3265659714133786</v>
      </c>
      <c r="V36" s="90">
        <f>+T36+U36</f>
        <v>11.364951691413378</v>
      </c>
      <c r="W36" s="85">
        <v>22.48206094141338</v>
      </c>
      <c r="Y36" s="53">
        <f>SUM(E36:N36)</f>
        <v>18.957401489999999</v>
      </c>
    </row>
    <row r="37" spans="2:25">
      <c r="C37" t="s">
        <v>48</v>
      </c>
      <c r="D37" t="s">
        <v>133</v>
      </c>
      <c r="E37" s="16">
        <v>0.13077418705304047</v>
      </c>
      <c r="F37" s="16">
        <v>6.9632755128908361E-2</v>
      </c>
      <c r="G37" s="16">
        <v>-6.3360870752686718E-2</v>
      </c>
      <c r="H37" s="16">
        <v>8.0107426920066796E-2</v>
      </c>
      <c r="I37" s="16">
        <v>0.2085143134973492</v>
      </c>
      <c r="J37" s="16">
        <v>0.32696241639422902</v>
      </c>
      <c r="K37" s="16">
        <v>5.6085136658585569E-2</v>
      </c>
      <c r="L37" s="16">
        <v>0.14713934790896982</v>
      </c>
      <c r="M37" s="16">
        <v>0.1649774210766958</v>
      </c>
      <c r="N37" s="16">
        <v>7.5560913097612384E-2</v>
      </c>
      <c r="O37" s="16">
        <v>0.2200392971267236</v>
      </c>
      <c r="P37" s="16">
        <v>0.22418552083616283</v>
      </c>
      <c r="Q37" s="17">
        <v>3.4046740798315128E-2</v>
      </c>
      <c r="R37" s="86">
        <v>0.21081521672530368</v>
      </c>
      <c r="S37" s="86"/>
      <c r="T37" s="86">
        <v>0.126608553897437</v>
      </c>
      <c r="U37" s="86">
        <v>0.16670093384614401</v>
      </c>
      <c r="V37" s="91"/>
      <c r="W37" s="86">
        <v>0.13229515558064811</v>
      </c>
    </row>
    <row r="38" spans="2:25">
      <c r="C38" t="s">
        <v>49</v>
      </c>
      <c r="D38" t="s">
        <v>134</v>
      </c>
      <c r="E38" s="14">
        <v>0.62092564399999994</v>
      </c>
      <c r="F38" s="14">
        <v>0.62757122300000001</v>
      </c>
      <c r="G38" s="14">
        <v>0.670003546000001</v>
      </c>
      <c r="H38" s="14">
        <v>0.60121787199999999</v>
      </c>
      <c r="I38" s="14">
        <v>0.76138917299999986</v>
      </c>
      <c r="J38" s="14">
        <v>1.121329774000001</v>
      </c>
      <c r="K38" s="14">
        <v>0.665948184</v>
      </c>
      <c r="L38" s="14">
        <v>0.97683432200000009</v>
      </c>
      <c r="M38" s="14">
        <v>1.0066549360000001</v>
      </c>
      <c r="N38" s="14">
        <v>0.66223129200000008</v>
      </c>
      <c r="O38" s="14">
        <v>0.74109416073981305</v>
      </c>
      <c r="P38" s="14">
        <v>0.69615852461854699</v>
      </c>
      <c r="Q38" s="15">
        <v>1.918500413000001</v>
      </c>
      <c r="R38" s="85">
        <v>2.4839368190000006</v>
      </c>
      <c r="S38" s="85"/>
      <c r="T38" s="85">
        <v>2.649437442</v>
      </c>
      <c r="U38" s="85">
        <v>2.0994839773583598</v>
      </c>
      <c r="V38" s="90"/>
      <c r="W38" s="85">
        <v>9.1513586513583611</v>
      </c>
      <c r="Y38" s="53">
        <f>SUM(E38:N38)</f>
        <v>7.7141059660000035</v>
      </c>
    </row>
    <row r="39" spans="2:25">
      <c r="B39" t="s">
        <v>56</v>
      </c>
      <c r="C39" t="s">
        <v>30</v>
      </c>
      <c r="D39" t="s">
        <v>135</v>
      </c>
      <c r="E39" s="14">
        <v>7.3499510000000004E-2</v>
      </c>
      <c r="F39" s="14">
        <v>9.1173100000000007E-2</v>
      </c>
      <c r="G39" s="14">
        <v>9.1387280000000001E-2</v>
      </c>
      <c r="H39" s="14">
        <v>7.680853E-2</v>
      </c>
      <c r="I39" s="14">
        <v>0.20448846000000001</v>
      </c>
      <c r="J39" s="14">
        <v>0.16649814000000002</v>
      </c>
      <c r="K39" s="14">
        <v>9.592552E-2</v>
      </c>
      <c r="L39" s="14">
        <v>0.10512233</v>
      </c>
      <c r="M39" s="14">
        <v>0.15243870000000001</v>
      </c>
      <c r="N39" s="14">
        <v>0.14278017000000004</v>
      </c>
      <c r="O39" s="14">
        <v>0.16301147519999998</v>
      </c>
      <c r="P39" s="14">
        <v>0.41902949760000002</v>
      </c>
      <c r="Q39" s="15">
        <v>0.25605989000000001</v>
      </c>
      <c r="R39" s="85">
        <v>0.44779512999999999</v>
      </c>
      <c r="S39" s="85">
        <f>+Q39+R39</f>
        <v>0.70385502</v>
      </c>
      <c r="T39" s="85">
        <v>0.35348655000000001</v>
      </c>
      <c r="U39" s="85">
        <v>0.72482114279999998</v>
      </c>
      <c r="V39" s="90">
        <f>+T39+U39</f>
        <v>1.0783076927999999</v>
      </c>
      <c r="W39" s="85">
        <v>1.7821627127999999</v>
      </c>
      <c r="Y39" s="53">
        <f>SUM(E39:N39)</f>
        <v>1.2001217399999999</v>
      </c>
    </row>
    <row r="40" spans="2:25">
      <c r="C40" t="s">
        <v>48</v>
      </c>
      <c r="D40" t="s">
        <v>136</v>
      </c>
      <c r="E40" s="16">
        <v>0.69539437402870141</v>
      </c>
      <c r="F40" s="16">
        <v>3.1060254893645518</v>
      </c>
      <c r="G40" s="16">
        <v>0.6249684559581693</v>
      </c>
      <c r="H40" s="16">
        <v>-0.4183856436497766</v>
      </c>
      <c r="I40" s="16">
        <v>0.19483448337954945</v>
      </c>
      <c r="J40" s="16">
        <v>0.64666869352448164</v>
      </c>
      <c r="K40" s="16">
        <v>-0.17697503887269397</v>
      </c>
      <c r="L40" s="16">
        <v>-0.24474373576268962</v>
      </c>
      <c r="M40" s="16">
        <v>0.94490339903749487</v>
      </c>
      <c r="N40" s="16">
        <v>0.75181639376206488</v>
      </c>
      <c r="O40" s="16">
        <v>0.18208073595797736</v>
      </c>
      <c r="P40" s="16">
        <v>1.9158123075133748</v>
      </c>
      <c r="Q40" s="17">
        <v>1.1021172412059905</v>
      </c>
      <c r="R40" s="86">
        <v>0.10855283190147731</v>
      </c>
      <c r="S40" s="86"/>
      <c r="T40" s="86">
        <v>5.8550092392532262E-2</v>
      </c>
      <c r="U40" s="86">
        <v>0.99631434985455458</v>
      </c>
      <c r="V40" s="91"/>
      <c r="W40" s="86">
        <v>0.45776057644564944</v>
      </c>
    </row>
    <row r="41" spans="2:25">
      <c r="C41" t="s">
        <v>49</v>
      </c>
      <c r="D41" t="s">
        <v>137</v>
      </c>
      <c r="E41" s="14">
        <v>-2.0511890000000001E-3</v>
      </c>
      <c r="F41" s="14">
        <v>2.0565419000000001E-2</v>
      </c>
      <c r="G41" s="14">
        <v>2.0266479E-2</v>
      </c>
      <c r="H41" s="14">
        <v>7.5406390000000009E-3</v>
      </c>
      <c r="I41" s="14">
        <v>8.3168990000000012E-2</v>
      </c>
      <c r="J41" s="14">
        <v>6.1645566999999998E-2</v>
      </c>
      <c r="K41" s="14">
        <v>2.8107687999999999E-2</v>
      </c>
      <c r="L41" s="14">
        <v>3.1222874000000001E-2</v>
      </c>
      <c r="M41" s="14">
        <v>6.4616213000000006E-2</v>
      </c>
      <c r="N41" s="14">
        <v>6.0528353999999999E-2</v>
      </c>
      <c r="O41" s="14">
        <v>3.7932844022586995E-2</v>
      </c>
      <c r="P41" s="14">
        <v>0.22758704395086002</v>
      </c>
      <c r="Q41" s="15">
        <v>3.8780709000000003E-2</v>
      </c>
      <c r="R41" s="85">
        <v>0.152355196</v>
      </c>
      <c r="S41" s="85"/>
      <c r="T41" s="85">
        <v>0.12394677500000001</v>
      </c>
      <c r="U41" s="85">
        <v>0.32604824197344706</v>
      </c>
      <c r="V41" s="90"/>
      <c r="W41" s="85">
        <v>0.64113092197344701</v>
      </c>
      <c r="Y41" s="53">
        <f>SUM(E41:N41)</f>
        <v>0.37561103399999995</v>
      </c>
    </row>
    <row r="42" spans="2:25">
      <c r="B42" t="s">
        <v>10</v>
      </c>
      <c r="C42" t="s">
        <v>30</v>
      </c>
      <c r="D42" t="s">
        <v>138</v>
      </c>
      <c r="E42" s="14">
        <v>5.6396761100000026</v>
      </c>
      <c r="F42" s="14">
        <v>6.2497786399999997</v>
      </c>
      <c r="G42" s="14">
        <v>10.17066732</v>
      </c>
      <c r="H42" s="14">
        <v>6.6966808100000028</v>
      </c>
      <c r="I42" s="14">
        <v>8.7198232399999984</v>
      </c>
      <c r="J42" s="14">
        <v>11.879555890000001</v>
      </c>
      <c r="K42" s="14">
        <v>4.2752479800000014</v>
      </c>
      <c r="L42" s="14">
        <v>8.1121675900000021</v>
      </c>
      <c r="M42" s="14">
        <v>10.507899899999998</v>
      </c>
      <c r="N42" s="14">
        <v>4.3692331599999994</v>
      </c>
      <c r="O42" s="14">
        <v>7.9964025839443984</v>
      </c>
      <c r="P42" s="14">
        <v>7.8722843264315747</v>
      </c>
      <c r="Q42" s="15">
        <v>22.060122070000002</v>
      </c>
      <c r="R42" s="85">
        <v>27.296059939999999</v>
      </c>
      <c r="S42" s="85">
        <f>+Q42+R42</f>
        <v>49.356182009999998</v>
      </c>
      <c r="T42" s="85">
        <v>22.89531547</v>
      </c>
      <c r="U42" s="85">
        <v>20.237920070375971</v>
      </c>
      <c r="V42" s="90">
        <f>+T42+U42</f>
        <v>43.133235540375971</v>
      </c>
      <c r="W42" s="85">
        <v>92.489417550375975</v>
      </c>
      <c r="Y42" s="53">
        <f>SUM(E42:N42)</f>
        <v>76.620730640000005</v>
      </c>
    </row>
    <row r="43" spans="2:25">
      <c r="C43" t="s">
        <v>48</v>
      </c>
      <c r="D43" t="s">
        <v>139</v>
      </c>
      <c r="E43" s="16">
        <v>-0.23681891688237999</v>
      </c>
      <c r="F43" s="16">
        <v>0.1779399803415232</v>
      </c>
      <c r="G43" s="16">
        <v>0.19656160420888455</v>
      </c>
      <c r="H43" s="16">
        <v>0.19502229284632752</v>
      </c>
      <c r="I43" s="16">
        <v>0.38725912642322841</v>
      </c>
      <c r="J43" s="16">
        <v>0.24523877933155161</v>
      </c>
      <c r="K43" s="16">
        <v>0.11163326294720721</v>
      </c>
      <c r="L43" s="16">
        <v>0.23999200338150165</v>
      </c>
      <c r="M43" s="16">
        <v>-2.2474546566552574E-2</v>
      </c>
      <c r="N43" s="16">
        <v>4.770389786098167E-2</v>
      </c>
      <c r="O43" s="16">
        <v>0.44078498455224591</v>
      </c>
      <c r="P43" s="16">
        <v>8.7789550157214048E-3</v>
      </c>
      <c r="Q43" s="17">
        <v>4.2738169289548399E-2</v>
      </c>
      <c r="R43" s="86">
        <v>0.27390956243909831</v>
      </c>
      <c r="S43" s="86"/>
      <c r="T43" s="86">
        <v>8.3075527461859797E-2</v>
      </c>
      <c r="U43" s="86">
        <v>0.15379028219244592</v>
      </c>
      <c r="V43" s="91"/>
      <c r="W43" s="86">
        <v>0.13890882100859367</v>
      </c>
    </row>
    <row r="44" spans="2:25">
      <c r="C44" t="s">
        <v>49</v>
      </c>
      <c r="D44" t="s">
        <v>140</v>
      </c>
      <c r="E44" s="14">
        <v>1.6580502670000001</v>
      </c>
      <c r="F44" s="14">
        <v>1.5935058359999998</v>
      </c>
      <c r="G44" s="14">
        <v>4.6332608030000015</v>
      </c>
      <c r="H44" s="14">
        <v>2.2529540669999997</v>
      </c>
      <c r="I44" s="14">
        <v>3.5435203209999981</v>
      </c>
      <c r="J44" s="14">
        <v>5.2933695750000025</v>
      </c>
      <c r="K44" s="14">
        <v>-0.29588939399999997</v>
      </c>
      <c r="L44" s="14">
        <v>3.124150202</v>
      </c>
      <c r="M44" s="14">
        <v>4.5914508839999959</v>
      </c>
      <c r="N44" s="14">
        <v>0.48699688100000099</v>
      </c>
      <c r="O44" s="14">
        <v>3.2228050271457143</v>
      </c>
      <c r="P44" s="14">
        <v>3.2258720924077107</v>
      </c>
      <c r="Q44" s="15">
        <v>7.884816906000002</v>
      </c>
      <c r="R44" s="85">
        <v>11.089843963</v>
      </c>
      <c r="S44" s="85"/>
      <c r="T44" s="85">
        <v>7.4197116919999972</v>
      </c>
      <c r="U44" s="85">
        <v>6.9356740005534254</v>
      </c>
      <c r="V44" s="90"/>
      <c r="W44" s="85">
        <v>33.330046561553416</v>
      </c>
      <c r="Y44" s="53">
        <f>SUM(E44:N44)</f>
        <v>26.881369441999997</v>
      </c>
    </row>
    <row r="45" spans="2:25">
      <c r="B45" t="s">
        <v>57</v>
      </c>
      <c r="C45" t="s">
        <v>30</v>
      </c>
      <c r="D45" t="s">
        <v>141</v>
      </c>
      <c r="E45" s="14">
        <v>0.70660248999999997</v>
      </c>
      <c r="F45" s="14">
        <v>0.65097864999999999</v>
      </c>
      <c r="G45" s="14">
        <v>0.82599418000000002</v>
      </c>
      <c r="H45" s="14">
        <v>0.57743606999999997</v>
      </c>
      <c r="I45" s="14">
        <v>0.58000156000000003</v>
      </c>
      <c r="J45" s="14">
        <v>0.66154340999999994</v>
      </c>
      <c r="K45" s="14">
        <v>0.54886542000000005</v>
      </c>
      <c r="L45" s="14">
        <v>0.6560663000000001</v>
      </c>
      <c r="M45" s="14">
        <v>0.65080360999999998</v>
      </c>
      <c r="N45" s="14">
        <v>0.70709285999999993</v>
      </c>
      <c r="O45" s="14">
        <v>0</v>
      </c>
      <c r="P45" s="14">
        <v>0</v>
      </c>
      <c r="Q45" s="15">
        <v>2.1835753200000001</v>
      </c>
      <c r="R45" s="85">
        <v>1.8189810399999999</v>
      </c>
      <c r="S45" s="85">
        <f>+Q45+R45</f>
        <v>4.0025563599999998</v>
      </c>
      <c r="T45" s="85">
        <v>1.8557353299999999</v>
      </c>
      <c r="U45" s="85">
        <v>0.70709285999999993</v>
      </c>
      <c r="V45" s="90">
        <f>+T45+U45</f>
        <v>2.5628281899999998</v>
      </c>
      <c r="W45" s="85">
        <v>6.5653845500000001</v>
      </c>
      <c r="Y45" s="53">
        <f>SUM(E45:N45)</f>
        <v>6.5653845499999992</v>
      </c>
    </row>
    <row r="46" spans="2:25">
      <c r="C46" t="s">
        <v>48</v>
      </c>
      <c r="D46" t="s">
        <v>142</v>
      </c>
      <c r="E46" s="16">
        <v>0.40309851992365586</v>
      </c>
      <c r="F46" s="16">
        <v>0.33583179372552169</v>
      </c>
      <c r="G46" s="16">
        <v>1.101544093645288</v>
      </c>
      <c r="H46" s="16">
        <v>0.42955780165795043</v>
      </c>
      <c r="I46" s="16">
        <v>0.42485796406104936</v>
      </c>
      <c r="J46" s="16">
        <v>0.4221548626621181</v>
      </c>
      <c r="K46" s="16">
        <v>0.38775034637258954</v>
      </c>
      <c r="L46" s="16">
        <v>0.4711015202186804</v>
      </c>
      <c r="M46" s="16">
        <v>0.36435405873148013</v>
      </c>
      <c r="N46" s="16">
        <v>0.80448393247156524</v>
      </c>
      <c r="O46" s="16">
        <v>-1.0000000029253189</v>
      </c>
      <c r="P46" s="16">
        <v>-1.0000000151004362</v>
      </c>
      <c r="Q46" s="17">
        <v>0.57754180673336497</v>
      </c>
      <c r="R46" s="86">
        <v>0.42535994058530818</v>
      </c>
      <c r="S46" s="86"/>
      <c r="T46" s="86">
        <v>0.40744716017334892</v>
      </c>
      <c r="U46" s="86">
        <v>-0.52546858517075123</v>
      </c>
      <c r="V46" s="91"/>
      <c r="W46" s="86">
        <v>0.20038157821839594</v>
      </c>
    </row>
    <row r="47" spans="2:25">
      <c r="C47" t="s">
        <v>49</v>
      </c>
      <c r="D47" t="s">
        <v>143</v>
      </c>
      <c r="E47" s="14">
        <v>0.32296113700000001</v>
      </c>
      <c r="F47" s="14">
        <v>0.24684202400000002</v>
      </c>
      <c r="G47" s="14">
        <v>0.300819061</v>
      </c>
      <c r="H47" s="14">
        <v>0.133409316</v>
      </c>
      <c r="I47" s="14">
        <v>0.189188298</v>
      </c>
      <c r="J47" s="14">
        <v>0.256865391</v>
      </c>
      <c r="K47" s="14">
        <v>0.164125616</v>
      </c>
      <c r="L47" s="14">
        <v>0.19013460299999999</v>
      </c>
      <c r="M47" s="14">
        <v>0.16904638500000002</v>
      </c>
      <c r="N47" s="14">
        <v>0.27129869400000001</v>
      </c>
      <c r="O47" s="14">
        <v>0</v>
      </c>
      <c r="P47" s="14">
        <v>0</v>
      </c>
      <c r="Q47" s="15">
        <v>0.87062222199999995</v>
      </c>
      <c r="R47" s="85">
        <v>0.57946300500000003</v>
      </c>
      <c r="S47" s="85"/>
      <c r="T47" s="85">
        <v>0.52330660399999995</v>
      </c>
      <c r="U47" s="85">
        <v>0.27129869400000001</v>
      </c>
      <c r="V47" s="90"/>
      <c r="W47" s="85">
        <v>2.2446905249999998</v>
      </c>
      <c r="Y47" s="53">
        <f>SUM(E47:N47)</f>
        <v>2.2446905249999998</v>
      </c>
    </row>
    <row r="48" spans="2:25">
      <c r="B48" t="s">
        <v>18</v>
      </c>
      <c r="C48" t="s">
        <v>30</v>
      </c>
      <c r="D48" t="s">
        <v>144</v>
      </c>
      <c r="E48" s="14">
        <v>0.81500323000000008</v>
      </c>
      <c r="F48" s="14">
        <v>0.75539351999999993</v>
      </c>
      <c r="G48" s="14">
        <v>1.3959032199999999</v>
      </c>
      <c r="H48" s="14">
        <v>0.57784292000000004</v>
      </c>
      <c r="I48" s="14">
        <v>0.95533199999999996</v>
      </c>
      <c r="J48" s="14">
        <v>1.4570501200000001</v>
      </c>
      <c r="K48" s="14">
        <v>0.71100881999999987</v>
      </c>
      <c r="L48" s="14">
        <v>0.77547895999999994</v>
      </c>
      <c r="M48" s="14">
        <v>1.3538676599999999</v>
      </c>
      <c r="N48" s="14">
        <v>0.87077970999999987</v>
      </c>
      <c r="O48" s="14">
        <v>0.74360218344853402</v>
      </c>
      <c r="P48" s="14">
        <v>1.029084686636889</v>
      </c>
      <c r="Q48" s="15">
        <v>2.9662999700000001</v>
      </c>
      <c r="R48" s="85">
        <v>2.9902250400000003</v>
      </c>
      <c r="S48" s="85">
        <f>+Q48+R48</f>
        <v>5.95652501</v>
      </c>
      <c r="T48" s="85">
        <v>2.8403554399999997</v>
      </c>
      <c r="U48" s="85">
        <v>2.6434665800854229</v>
      </c>
      <c r="V48" s="90">
        <f>+T48+U48</f>
        <v>5.4838220200854231</v>
      </c>
      <c r="W48" s="85">
        <v>11.440347030085425</v>
      </c>
      <c r="Y48" s="53">
        <f>SUM(E48:N48)</f>
        <v>9.6676601600000005</v>
      </c>
    </row>
    <row r="49" spans="2:25">
      <c r="C49" t="s">
        <v>48</v>
      </c>
      <c r="D49" t="s">
        <v>145</v>
      </c>
      <c r="E49" s="16">
        <v>-0.19207030602174327</v>
      </c>
      <c r="F49" s="16">
        <v>-1.0760565658505434E-2</v>
      </c>
      <c r="G49" s="16">
        <v>0.37737018519926474</v>
      </c>
      <c r="H49" s="16">
        <v>-0.25306640548566994</v>
      </c>
      <c r="I49" s="16">
        <v>0.13462109195284197</v>
      </c>
      <c r="J49" s="16">
        <v>0.30489793096198581</v>
      </c>
      <c r="K49" s="16">
        <v>-2.9286363250005568E-2</v>
      </c>
      <c r="L49" s="16">
        <v>0.15460135853642895</v>
      </c>
      <c r="M49" s="16">
        <v>1.0209144250222714E-2</v>
      </c>
      <c r="N49" s="16">
        <v>0.53406648891911912</v>
      </c>
      <c r="O49" s="16">
        <v>-5.3267400678095919E-2</v>
      </c>
      <c r="P49" s="16">
        <v>3.8176233137525856E-3</v>
      </c>
      <c r="Q49" s="17">
        <v>6.3995184746692746E-2</v>
      </c>
      <c r="R49" s="86">
        <v>9.1915918155260151E-2</v>
      </c>
      <c r="S49" s="86"/>
      <c r="T49" s="86">
        <v>3.4572123959230386E-2</v>
      </c>
      <c r="U49" s="86">
        <v>0.11278016950041095</v>
      </c>
      <c r="V49" s="91"/>
      <c r="W49" s="86">
        <v>7.4473136529745965E-2</v>
      </c>
    </row>
    <row r="50" spans="2:25">
      <c r="C50" t="s">
        <v>49</v>
      </c>
      <c r="D50" t="s">
        <v>146</v>
      </c>
      <c r="E50" s="14">
        <v>0.23304535000000001</v>
      </c>
      <c r="F50" s="14">
        <v>0.21971929999999998</v>
      </c>
      <c r="G50" s="14">
        <v>0.64504970499999992</v>
      </c>
      <c r="H50" s="14">
        <v>7.3924363999999992E-2</v>
      </c>
      <c r="I50" s="14">
        <v>0.45791933699999998</v>
      </c>
      <c r="J50" s="14">
        <v>0.6247549</v>
      </c>
      <c r="K50" s="14">
        <v>0.172104324</v>
      </c>
      <c r="L50" s="14">
        <v>0.20150548000000001</v>
      </c>
      <c r="M50" s="14">
        <v>0.65090641999999999</v>
      </c>
      <c r="N50" s="14">
        <v>0.27667841999999998</v>
      </c>
      <c r="O50" s="14">
        <v>0.19262320233476299</v>
      </c>
      <c r="P50" s="14">
        <v>0.41253153035167195</v>
      </c>
      <c r="Q50" s="15">
        <v>1.0978143549999999</v>
      </c>
      <c r="R50" s="85">
        <v>1.1565986010000002</v>
      </c>
      <c r="S50" s="85"/>
      <c r="T50" s="85">
        <v>1.0245162239999999</v>
      </c>
      <c r="U50" s="85">
        <v>0.88183315268643492</v>
      </c>
      <c r="V50" s="90"/>
      <c r="W50" s="85">
        <v>4.1607623326864349</v>
      </c>
      <c r="Y50" s="53">
        <f>SUM(E50:N50)</f>
        <v>3.5556076000000005</v>
      </c>
    </row>
    <row r="51" spans="2:25">
      <c r="B51" t="s">
        <v>15</v>
      </c>
      <c r="C51" t="s">
        <v>30</v>
      </c>
      <c r="D51" t="s">
        <v>147</v>
      </c>
      <c r="E51" s="14">
        <v>0.97226561</v>
      </c>
      <c r="F51" s="14">
        <v>0.89492759999999993</v>
      </c>
      <c r="G51" s="14">
        <v>0.87538855000000004</v>
      </c>
      <c r="H51" s="14">
        <v>1.0170393500000001</v>
      </c>
      <c r="I51" s="14">
        <v>0.96359485</v>
      </c>
      <c r="J51" s="14">
        <v>0.88497500000000007</v>
      </c>
      <c r="K51" s="14">
        <v>0.52769343999999985</v>
      </c>
      <c r="L51" s="14">
        <v>0.66509377000000003</v>
      </c>
      <c r="M51" s="14">
        <v>0.88469538999999997</v>
      </c>
      <c r="N51" s="14">
        <v>0.96524725999999994</v>
      </c>
      <c r="O51" s="14">
        <v>0.94236009100000007</v>
      </c>
      <c r="P51" s="14">
        <v>0.90846224600000003</v>
      </c>
      <c r="Q51" s="15">
        <v>2.7425817600000002</v>
      </c>
      <c r="R51" s="85">
        <v>2.8656091999999997</v>
      </c>
      <c r="S51" s="85">
        <f>+Q51+R51</f>
        <v>5.6081909599999999</v>
      </c>
      <c r="T51" s="85">
        <v>2.0774825999999997</v>
      </c>
      <c r="U51" s="85">
        <v>2.8160695970000003</v>
      </c>
      <c r="V51" s="90">
        <f>+T51+U51</f>
        <v>4.893552197</v>
      </c>
      <c r="W51" s="85">
        <v>10.501743156999998</v>
      </c>
      <c r="Y51" s="53">
        <f>SUM(E51:N51)</f>
        <v>8.6509208199999996</v>
      </c>
    </row>
    <row r="52" spans="2:25">
      <c r="C52" t="s">
        <v>48</v>
      </c>
      <c r="D52" t="s">
        <v>148</v>
      </c>
      <c r="E52" s="16">
        <v>0.12907865151809045</v>
      </c>
      <c r="F52" s="16">
        <v>1.6025353923992357E-2</v>
      </c>
      <c r="G52" s="16">
        <v>-1.1702953478980014E-2</v>
      </c>
      <c r="H52" s="16">
        <v>0.11771323271123124</v>
      </c>
      <c r="I52" s="16">
        <v>0.12558521654692537</v>
      </c>
      <c r="J52" s="16">
        <v>0.16903795584811837</v>
      </c>
      <c r="K52" s="16">
        <v>5.2224987220286276E-2</v>
      </c>
      <c r="L52" s="16">
        <v>-5.837365012719533E-2</v>
      </c>
      <c r="M52" s="16">
        <v>5.7866495889026488E-2</v>
      </c>
      <c r="N52" s="16">
        <v>5.2356952236002341E-3</v>
      </c>
      <c r="O52" s="16">
        <v>0.10352208802088306</v>
      </c>
      <c r="P52" s="16">
        <v>0.31951840618623417</v>
      </c>
      <c r="Q52" s="17">
        <v>4.4308445889931991E-2</v>
      </c>
      <c r="R52" s="86">
        <v>0.13581575460028872</v>
      </c>
      <c r="S52" s="86"/>
      <c r="T52" s="86">
        <v>1.7294382955926335E-2</v>
      </c>
      <c r="U52" s="86">
        <v>0.12461361096028115</v>
      </c>
      <c r="V52" s="91"/>
      <c r="W52" s="86">
        <v>8.3355377725940635E-2</v>
      </c>
    </row>
    <row r="53" spans="2:25">
      <c r="C53" t="s">
        <v>49</v>
      </c>
      <c r="D53" t="s">
        <v>149</v>
      </c>
      <c r="E53" s="14">
        <v>0.20756602399999999</v>
      </c>
      <c r="F53" s="14">
        <v>0.10214196000000002</v>
      </c>
      <c r="G53" s="14">
        <v>0.13616954000000001</v>
      </c>
      <c r="H53" s="14">
        <v>0.19168452999999999</v>
      </c>
      <c r="I53" s="14">
        <v>0.22440585000000002</v>
      </c>
      <c r="J53" s="14">
        <v>0.23711146</v>
      </c>
      <c r="K53" s="14">
        <v>-0.23091058999999997</v>
      </c>
      <c r="L53" s="14">
        <v>0.18326067000000001</v>
      </c>
      <c r="M53" s="14">
        <v>0.21294191000000001</v>
      </c>
      <c r="N53" s="14">
        <v>0.22665695000000002</v>
      </c>
      <c r="O53" s="14">
        <v>0.21595564496442399</v>
      </c>
      <c r="P53" s="14">
        <v>0.202682767460581</v>
      </c>
      <c r="Q53" s="15">
        <v>0.44587752399999997</v>
      </c>
      <c r="R53" s="85">
        <v>0.65320183999999992</v>
      </c>
      <c r="S53" s="85"/>
      <c r="T53" s="85">
        <v>0.16529199000000003</v>
      </c>
      <c r="U53" s="85">
        <v>0.64529536242500496</v>
      </c>
      <c r="V53" s="90"/>
      <c r="W53" s="85">
        <v>1.9096667164250047</v>
      </c>
      <c r="Y53" s="53">
        <f>SUM(E53:N53)</f>
        <v>1.4910283040000001</v>
      </c>
    </row>
    <row r="54" spans="2:25">
      <c r="B54" t="s">
        <v>58</v>
      </c>
      <c r="C54" t="s">
        <v>30</v>
      </c>
      <c r="D54" t="s">
        <v>150</v>
      </c>
      <c r="E54" s="14">
        <v>0.57536392000000003</v>
      </c>
      <c r="F54" s="14">
        <v>0.52175483</v>
      </c>
      <c r="G54" s="14">
        <v>0.49966634999999998</v>
      </c>
      <c r="H54" s="14">
        <v>0.55618492000000008</v>
      </c>
      <c r="I54" s="14">
        <v>0.49547338000000002</v>
      </c>
      <c r="J54" s="14">
        <v>0.61558942000000005</v>
      </c>
      <c r="K54" s="14">
        <v>0.31623093999999996</v>
      </c>
      <c r="L54" s="14">
        <v>0.43798985000000001</v>
      </c>
      <c r="M54" s="14">
        <v>0.56133858000000003</v>
      </c>
      <c r="N54" s="14">
        <v>0.47143632000000002</v>
      </c>
      <c r="O54" s="14">
        <v>0.54117795035549998</v>
      </c>
      <c r="P54" s="14">
        <v>0.47991525576479999</v>
      </c>
      <c r="Q54" s="15">
        <v>1.5967851</v>
      </c>
      <c r="R54" s="85">
        <v>1.66724772</v>
      </c>
      <c r="S54" s="85">
        <f>+Q54+R54</f>
        <v>3.2640328199999997</v>
      </c>
      <c r="T54" s="85">
        <v>1.3155593699999999</v>
      </c>
      <c r="U54" s="85">
        <v>1.4925295261203</v>
      </c>
      <c r="V54" s="90">
        <f>+T54+U54</f>
        <v>2.8080888961202999</v>
      </c>
      <c r="W54" s="85">
        <v>6.0721217161203001</v>
      </c>
      <c r="Y54" s="53">
        <f>SUM(E54:N54)</f>
        <v>5.0510285100000001</v>
      </c>
    </row>
    <row r="55" spans="2:25">
      <c r="C55" t="s">
        <v>48</v>
      </c>
      <c r="D55" t="s">
        <v>151</v>
      </c>
      <c r="E55" s="16">
        <v>-0.10868170037875828</v>
      </c>
      <c r="F55" s="16">
        <v>2.9948071154826665E-2</v>
      </c>
      <c r="G55" s="16">
        <v>-2.2307093461300255E-2</v>
      </c>
      <c r="H55" s="16">
        <v>-4.1621643931823445E-2</v>
      </c>
      <c r="I55" s="16">
        <v>-0.16880210591442268</v>
      </c>
      <c r="J55" s="16">
        <v>0.23144014068542199</v>
      </c>
      <c r="K55" s="16">
        <v>-0.10617043992444369</v>
      </c>
      <c r="L55" s="16">
        <v>1.5693619635042955E-2</v>
      </c>
      <c r="M55" s="16">
        <v>0.21946238139487345</v>
      </c>
      <c r="N55" s="16">
        <v>-9.4461247633070927E-2</v>
      </c>
      <c r="O55" s="16">
        <v>8.7441591243706956E-2</v>
      </c>
      <c r="P55" s="16">
        <v>8.3802583353937476E-2</v>
      </c>
      <c r="Q55" s="17">
        <v>-4.110816418402212E-2</v>
      </c>
      <c r="R55" s="86">
        <v>-4.9106542844488321E-3</v>
      </c>
      <c r="S55" s="86"/>
      <c r="T55" s="86">
        <v>6.0561759681927035E-2</v>
      </c>
      <c r="U55" s="86">
        <v>2.1264776151920198E-2</v>
      </c>
      <c r="V55" s="91"/>
      <c r="W55" s="86">
        <v>6.1320469683889866E-3</v>
      </c>
    </row>
    <row r="56" spans="2:25">
      <c r="C56" t="s">
        <v>49</v>
      </c>
      <c r="D56" t="s">
        <v>152</v>
      </c>
      <c r="E56" s="14">
        <v>0.113130825</v>
      </c>
      <c r="F56" s="14">
        <v>9.7617800000000005E-2</v>
      </c>
      <c r="G56" s="14">
        <v>6.5194210000000002E-2</v>
      </c>
      <c r="H56" s="14">
        <v>8.0249680000000004E-2</v>
      </c>
      <c r="I56" s="14">
        <v>5.9978910000000003E-2</v>
      </c>
      <c r="J56" s="14">
        <v>0.12553194000000001</v>
      </c>
      <c r="K56" s="14">
        <v>-1.989086E-2</v>
      </c>
      <c r="L56" s="14">
        <v>0.12982866000000001</v>
      </c>
      <c r="M56" s="14">
        <v>0.12378427</v>
      </c>
      <c r="N56" s="14">
        <v>8.1198320000000004E-2</v>
      </c>
      <c r="O56" s="14">
        <v>0.109671206664941</v>
      </c>
      <c r="P56" s="14">
        <v>8.1152952644701001E-2</v>
      </c>
      <c r="Q56" s="15">
        <v>0.275942835</v>
      </c>
      <c r="R56" s="85">
        <v>0.26576052999999999</v>
      </c>
      <c r="S56" s="85"/>
      <c r="T56" s="85">
        <v>0.23372207000000003</v>
      </c>
      <c r="U56" s="85">
        <v>0.27202247930964202</v>
      </c>
      <c r="V56" s="90"/>
      <c r="W56" s="85">
        <v>1.047447914309642</v>
      </c>
      <c r="Y56" s="53">
        <f>SUM(E56:N56)</f>
        <v>0.85662375500000021</v>
      </c>
    </row>
    <row r="57" spans="2:25">
      <c r="B57" t="s">
        <v>59</v>
      </c>
      <c r="C57" t="s">
        <v>30</v>
      </c>
      <c r="D57" t="s">
        <v>153</v>
      </c>
      <c r="E57" s="14">
        <v>0.96598567999999996</v>
      </c>
      <c r="F57" s="14">
        <v>0.67027714000000005</v>
      </c>
      <c r="G57" s="14">
        <v>0.79270339999999995</v>
      </c>
      <c r="H57" s="14">
        <v>0.78206582999999996</v>
      </c>
      <c r="I57" s="14">
        <v>0.80559463000000009</v>
      </c>
      <c r="J57" s="14">
        <v>0.74382614999999996</v>
      </c>
      <c r="K57" s="14">
        <v>0.56416906999999994</v>
      </c>
      <c r="L57" s="14">
        <v>0.58143389000000001</v>
      </c>
      <c r="M57" s="14">
        <v>0.78757237999999996</v>
      </c>
      <c r="N57" s="14">
        <v>0.81055785000000002</v>
      </c>
      <c r="O57" s="14">
        <v>0.76121295414000012</v>
      </c>
      <c r="P57" s="14">
        <v>0.76121295414000012</v>
      </c>
      <c r="Q57" s="15">
        <v>2.42896622</v>
      </c>
      <c r="R57" s="85">
        <v>2.3314866099999998</v>
      </c>
      <c r="S57" s="85">
        <f>+Q57+R57</f>
        <v>4.7604528300000002</v>
      </c>
      <c r="T57" s="85">
        <v>1.9331753399999998</v>
      </c>
      <c r="U57" s="85">
        <v>2.3329837582800002</v>
      </c>
      <c r="V57" s="90">
        <f>+T57+U57</f>
        <v>4.2661590982800002</v>
      </c>
      <c r="W57" s="85">
        <v>9.0266119282799995</v>
      </c>
      <c r="Y57" s="53">
        <f>SUM(E57:N57)</f>
        <v>7.5041860200000006</v>
      </c>
    </row>
    <row r="58" spans="2:25">
      <c r="C58" t="s">
        <v>48</v>
      </c>
      <c r="D58" t="s">
        <v>154</v>
      </c>
      <c r="E58" s="16">
        <v>0.20986090060798024</v>
      </c>
      <c r="F58" s="16">
        <v>2.0587158678292673E-2</v>
      </c>
      <c r="G58" s="16">
        <v>4.5064746918997825E-2</v>
      </c>
      <c r="H58" s="16">
        <v>0.12734721551819145</v>
      </c>
      <c r="I58" s="16">
        <v>0.11960341408883113</v>
      </c>
      <c r="J58" s="16">
        <v>3.9923676070893484E-2</v>
      </c>
      <c r="K58" s="16">
        <v>7.7564024729779545E-3</v>
      </c>
      <c r="L58" s="16">
        <v>-3.1970746724682891E-2</v>
      </c>
      <c r="M58" s="16">
        <v>6.5842796609603432E-2</v>
      </c>
      <c r="N58" s="16">
        <v>7.3568043083736656E-2</v>
      </c>
      <c r="O58" s="16">
        <v>4.6995945154968716E-2</v>
      </c>
      <c r="P58" s="16">
        <v>0.23207236620931088</v>
      </c>
      <c r="Q58" s="17">
        <v>9.9291210389067103E-2</v>
      </c>
      <c r="R58" s="86">
        <v>9.5217482115231566E-2</v>
      </c>
      <c r="S58" s="86"/>
      <c r="T58" s="86">
        <v>1.8894339163539917E-2</v>
      </c>
      <c r="U58" s="86">
        <v>0.11131769115254836</v>
      </c>
      <c r="V58" s="91"/>
      <c r="W58" s="86">
        <v>8.2953655318674269E-2</v>
      </c>
    </row>
    <row r="59" spans="2:25">
      <c r="C59" t="s">
        <v>49</v>
      </c>
      <c r="D59" t="s">
        <v>155</v>
      </c>
      <c r="E59" s="14">
        <v>0.22326147099999999</v>
      </c>
      <c r="F59" s="14">
        <v>5.2772069999999997E-2</v>
      </c>
      <c r="G59" s="14">
        <v>9.5022050000000011E-2</v>
      </c>
      <c r="H59" s="14">
        <v>9.3141229999999992E-2</v>
      </c>
      <c r="I59" s="14">
        <v>0.13772845</v>
      </c>
      <c r="J59" s="14">
        <v>9.7778870000000004E-2</v>
      </c>
      <c r="K59" s="14">
        <v>-5.307311E-2</v>
      </c>
      <c r="L59" s="14">
        <v>2.3711279999999998E-2</v>
      </c>
      <c r="M59" s="14">
        <v>0.18207729</v>
      </c>
      <c r="N59" s="14">
        <v>0.16132882999999998</v>
      </c>
      <c r="O59" s="14">
        <v>9.1381279730876008E-2</v>
      </c>
      <c r="P59" s="14">
        <v>9.5303470878919994E-2</v>
      </c>
      <c r="Q59" s="15">
        <v>0.37105559100000007</v>
      </c>
      <c r="R59" s="85">
        <v>0.32864854999999998</v>
      </c>
      <c r="S59" s="85"/>
      <c r="T59" s="85">
        <v>0.15271546</v>
      </c>
      <c r="U59" s="85">
        <v>0.34801358060979604</v>
      </c>
      <c r="V59" s="90"/>
      <c r="W59" s="85">
        <v>1.2004331816097962</v>
      </c>
      <c r="Y59" s="53">
        <f>SUM(E59:N59)</f>
        <v>1.013748431</v>
      </c>
    </row>
    <row r="60" spans="2:25">
      <c r="B60" t="s">
        <v>60</v>
      </c>
      <c r="C60" t="s">
        <v>30</v>
      </c>
      <c r="D60" t="s">
        <v>156</v>
      </c>
      <c r="E60" s="14">
        <v>0.54069418000000002</v>
      </c>
      <c r="F60" s="14">
        <v>0.50657264000000002</v>
      </c>
      <c r="G60" s="14">
        <v>0.60450665999999997</v>
      </c>
      <c r="H60" s="14">
        <v>0.54075002000000005</v>
      </c>
      <c r="I60" s="14">
        <v>0.5945551899999999</v>
      </c>
      <c r="J60" s="14">
        <v>0.57973132999999999</v>
      </c>
      <c r="K60" s="14">
        <v>0.28634550999999997</v>
      </c>
      <c r="L60" s="14">
        <v>0.30956434999999999</v>
      </c>
      <c r="M60" s="14">
        <v>0.58651426000000006</v>
      </c>
      <c r="N60" s="14">
        <v>0.55382719999999996</v>
      </c>
      <c r="O60" s="14">
        <v>0.52472591125815005</v>
      </c>
      <c r="P60" s="14">
        <v>0.44468297564249998</v>
      </c>
      <c r="Q60" s="15">
        <v>1.6517734800000001</v>
      </c>
      <c r="R60" s="85">
        <v>1.7150365400000001</v>
      </c>
      <c r="S60" s="85">
        <f>+Q60+R60</f>
        <v>3.36681002</v>
      </c>
      <c r="T60" s="85">
        <v>1.1824241200000001</v>
      </c>
      <c r="U60" s="85">
        <v>1.52323608690065</v>
      </c>
      <c r="V60" s="90">
        <f>+T60+U60</f>
        <v>2.7056602069006503</v>
      </c>
      <c r="W60" s="85">
        <v>6.0724702269006503</v>
      </c>
      <c r="Y60" s="53">
        <f>SUM(E60:N60)</f>
        <v>5.10306134</v>
      </c>
    </row>
    <row r="61" spans="2:25">
      <c r="C61" t="s">
        <v>48</v>
      </c>
      <c r="D61" t="s">
        <v>157</v>
      </c>
      <c r="E61" s="16">
        <v>-0.23750342703087987</v>
      </c>
      <c r="F61" s="16">
        <v>-7.4755380629176277E-2</v>
      </c>
      <c r="G61" s="16">
        <v>-0.17064597171148524</v>
      </c>
      <c r="H61" s="16">
        <v>-9.1922757997038487E-2</v>
      </c>
      <c r="I61" s="16">
        <v>2.7785300544970845E-2</v>
      </c>
      <c r="J61" s="16">
        <v>-0.20703552936905353</v>
      </c>
      <c r="K61" s="16">
        <v>-0.39423095821518972</v>
      </c>
      <c r="L61" s="16">
        <v>-0.28650456309936367</v>
      </c>
      <c r="M61" s="16">
        <v>-6.6336188709948965E-2</v>
      </c>
      <c r="N61" s="16">
        <v>-0.12729677855136562</v>
      </c>
      <c r="O61" s="16">
        <v>-0.20693652237378096</v>
      </c>
      <c r="P61" s="16">
        <v>-0.2106567065395758</v>
      </c>
      <c r="Q61" s="17">
        <v>-0.1697388622722073</v>
      </c>
      <c r="R61" s="86">
        <v>-9.9851746771523142E-2</v>
      </c>
      <c r="S61" s="86"/>
      <c r="T61" s="86">
        <v>-0.22757144587890438</v>
      </c>
      <c r="U61" s="86">
        <v>-0.18020462234324006</v>
      </c>
      <c r="V61" s="91"/>
      <c r="W61" s="86">
        <v>-0.16712074246754213</v>
      </c>
    </row>
    <row r="62" spans="2:25">
      <c r="C62" t="s">
        <v>49</v>
      </c>
      <c r="D62" t="s">
        <v>158</v>
      </c>
      <c r="E62" s="14">
        <v>-1.6057668000000001E-2</v>
      </c>
      <c r="F62" s="14">
        <v>-6.0675309999999996E-2</v>
      </c>
      <c r="G62" s="14">
        <v>3.76254E-3</v>
      </c>
      <c r="H62" s="14">
        <v>2.5751999999999997E-3</v>
      </c>
      <c r="I62" s="14">
        <v>2.7562819999999998E-2</v>
      </c>
      <c r="J62" s="14">
        <v>5.6631500000000001E-2</v>
      </c>
      <c r="K62" s="14">
        <v>-0.1156813</v>
      </c>
      <c r="L62" s="14">
        <v>-6.7514009999999999E-2</v>
      </c>
      <c r="M62" s="14">
        <v>3.1686180000000001E-2</v>
      </c>
      <c r="N62" s="14">
        <v>1.9336580000000003E-2</v>
      </c>
      <c r="O62" s="14">
        <v>-1.6205295111979998E-3</v>
      </c>
      <c r="P62" s="14">
        <v>-2.2120054096742E-2</v>
      </c>
      <c r="Q62" s="15">
        <v>-7.2970437999999999E-2</v>
      </c>
      <c r="R62" s="85">
        <v>8.6769520000000003E-2</v>
      </c>
      <c r="S62" s="85"/>
      <c r="T62" s="85">
        <v>-0.15150912999999999</v>
      </c>
      <c r="U62" s="85">
        <v>-4.4040036079399979E-3</v>
      </c>
      <c r="V62" s="90"/>
      <c r="W62" s="85">
        <v>-0.14211405160794</v>
      </c>
      <c r="Y62" s="53">
        <f>SUM(E62:N62)</f>
        <v>-0.11837346799999997</v>
      </c>
    </row>
    <row r="63" spans="2:25">
      <c r="B63" t="s">
        <v>21</v>
      </c>
      <c r="C63" t="s">
        <v>30</v>
      </c>
      <c r="D63" t="s">
        <v>159</v>
      </c>
      <c r="E63" s="14">
        <v>0.99576403000000002</v>
      </c>
      <c r="F63" s="14">
        <v>1.04303602</v>
      </c>
      <c r="G63" s="14">
        <v>1.0633287499999999</v>
      </c>
      <c r="H63" s="14">
        <v>0.92914602000000002</v>
      </c>
      <c r="I63" s="14">
        <v>0.89594257999999993</v>
      </c>
      <c r="J63" s="14">
        <v>0.83076733999999997</v>
      </c>
      <c r="K63" s="14">
        <v>0.96995918999999997</v>
      </c>
      <c r="L63" s="14">
        <v>0.71863012000000004</v>
      </c>
      <c r="M63" s="14">
        <v>0.8625288499999999</v>
      </c>
      <c r="N63" s="14">
        <v>1.00549844</v>
      </c>
      <c r="O63" s="14">
        <v>0.91808450000000008</v>
      </c>
      <c r="P63" s="14">
        <v>0.89293149999999999</v>
      </c>
      <c r="Q63" s="15">
        <v>3.1021288</v>
      </c>
      <c r="R63" s="85">
        <v>2.6558559399999999</v>
      </c>
      <c r="S63" s="85">
        <f>+Q63+R63</f>
        <v>5.7579847399999995</v>
      </c>
      <c r="T63" s="85">
        <v>2.5511181600000001</v>
      </c>
      <c r="U63" s="85">
        <v>2.8165144399999997</v>
      </c>
      <c r="V63" s="90">
        <f>+T63+U63</f>
        <v>5.3676326000000003</v>
      </c>
      <c r="W63" s="85">
        <v>11.125617340000002</v>
      </c>
      <c r="Y63" s="53">
        <f>SUM(E63:N63)</f>
        <v>9.3146013399999994</v>
      </c>
    </row>
    <row r="64" spans="2:25">
      <c r="C64" t="s">
        <v>48</v>
      </c>
      <c r="D64" t="s">
        <v>160</v>
      </c>
      <c r="E64" s="16">
        <v>1.7321207555358611E-2</v>
      </c>
      <c r="F64" s="16">
        <v>7.3473143499516835E-2</v>
      </c>
      <c r="G64" s="16">
        <v>-0.12863361040901714</v>
      </c>
      <c r="H64" s="16">
        <v>-3.7703988640987715E-2</v>
      </c>
      <c r="I64" s="16">
        <v>9.8452344586346316E-3</v>
      </c>
      <c r="J64" s="16">
        <v>-9.3256781399738559E-3</v>
      </c>
      <c r="K64" s="16">
        <v>0.10590560681816742</v>
      </c>
      <c r="L64" s="16">
        <v>-0.11765170791020502</v>
      </c>
      <c r="M64" s="16">
        <v>-7.9350988020930463E-3</v>
      </c>
      <c r="N64" s="16">
        <v>0.12039401368163725</v>
      </c>
      <c r="O64" s="16">
        <v>2.1357765827077602E-2</v>
      </c>
      <c r="P64" s="16">
        <v>-1.0456547390540818E-2</v>
      </c>
      <c r="Q64" s="17">
        <v>-2.0012001346332443E-2</v>
      </c>
      <c r="R64" s="86">
        <v>-1.3142323572978225E-2</v>
      </c>
      <c r="S64" s="86"/>
      <c r="T64" s="86">
        <v>-4.4790438152603855E-3</v>
      </c>
      <c r="U64" s="86">
        <v>4.3725078716130697E-2</v>
      </c>
      <c r="V64" s="91"/>
      <c r="W64" s="86">
        <v>2.0020719299466932E-3</v>
      </c>
    </row>
    <row r="65" spans="2:25">
      <c r="C65" t="s">
        <v>49</v>
      </c>
      <c r="D65" t="s">
        <v>161</v>
      </c>
      <c r="E65" s="14">
        <v>0.140022489</v>
      </c>
      <c r="F65" s="14">
        <v>0.20065181000000001</v>
      </c>
      <c r="G65" s="14">
        <v>0.22211439000000002</v>
      </c>
      <c r="H65" s="14">
        <v>0.15215645999999999</v>
      </c>
      <c r="I65" s="14">
        <v>0.18086451000000001</v>
      </c>
      <c r="J65" s="14">
        <v>6.2524190000000007E-2</v>
      </c>
      <c r="K65" s="14">
        <v>0.17181125999999999</v>
      </c>
      <c r="L65" s="14">
        <v>2.0618279999999999E-2</v>
      </c>
      <c r="M65" s="14">
        <v>0.13161471</v>
      </c>
      <c r="N65" s="14">
        <v>0.1209464</v>
      </c>
      <c r="O65" s="14">
        <v>0.141764400021028</v>
      </c>
      <c r="P65" s="14">
        <v>0.137188943461866</v>
      </c>
      <c r="Q65" s="15">
        <v>0.56278868900000001</v>
      </c>
      <c r="R65" s="85">
        <v>0.39554516000000001</v>
      </c>
      <c r="S65" s="85"/>
      <c r="T65" s="85">
        <v>0.32404425000000003</v>
      </c>
      <c r="U65" s="85">
        <v>0.39989974348289398</v>
      </c>
      <c r="V65" s="90"/>
      <c r="W65" s="85">
        <v>1.6822778424828939</v>
      </c>
      <c r="Y65" s="53">
        <f>SUM(E65:N65)</f>
        <v>1.4033244990000002</v>
      </c>
    </row>
    <row r="66" spans="2:25">
      <c r="B66" t="s">
        <v>14</v>
      </c>
      <c r="C66" t="s">
        <v>30</v>
      </c>
      <c r="D66" t="s">
        <v>162</v>
      </c>
      <c r="E66" s="14">
        <v>1.4579652300000001</v>
      </c>
      <c r="F66" s="14">
        <v>1.37979578</v>
      </c>
      <c r="G66" s="14">
        <v>1.5849026299999998</v>
      </c>
      <c r="H66" s="14">
        <v>1.5552618</v>
      </c>
      <c r="I66" s="14">
        <v>1.4599898899999999</v>
      </c>
      <c r="J66" s="14">
        <v>1.47892249</v>
      </c>
      <c r="K66" s="14">
        <v>1.2820670299999999</v>
      </c>
      <c r="L66" s="14">
        <v>1.26271797</v>
      </c>
      <c r="M66" s="14">
        <v>1.5340722</v>
      </c>
      <c r="N66" s="14">
        <v>1.61102978</v>
      </c>
      <c r="O66" s="14">
        <v>1.3975074265999998</v>
      </c>
      <c r="P66" s="14">
        <v>1.3349324672</v>
      </c>
      <c r="Q66" s="15">
        <v>4.4226636399999997</v>
      </c>
      <c r="R66" s="85">
        <v>4.4941741799999999</v>
      </c>
      <c r="S66" s="85">
        <f>+Q66+R66</f>
        <v>8.9168378199999996</v>
      </c>
      <c r="T66" s="85">
        <v>4.0788571999999998</v>
      </c>
      <c r="U66" s="85">
        <v>4.3434696738000005</v>
      </c>
      <c r="V66" s="90">
        <f>+T66+U66</f>
        <v>8.4223268737999994</v>
      </c>
      <c r="W66" s="85">
        <v>17.339164693800001</v>
      </c>
      <c r="Y66" s="53">
        <f>SUM(E66:N66)</f>
        <v>14.606724800000002</v>
      </c>
    </row>
    <row r="67" spans="2:25">
      <c r="C67" t="s">
        <v>48</v>
      </c>
      <c r="D67" t="s">
        <v>163</v>
      </c>
      <c r="E67" s="16">
        <v>5.9601186613761223E-2</v>
      </c>
      <c r="F67" s="16">
        <v>6.6792073703997534E-2</v>
      </c>
      <c r="G67" s="16">
        <v>9.968011573172933E-2</v>
      </c>
      <c r="H67" s="16">
        <v>0.18704452361811363</v>
      </c>
      <c r="I67" s="16">
        <v>2.7982461456426813E-2</v>
      </c>
      <c r="J67" s="16">
        <v>4.698625998185943E-2</v>
      </c>
      <c r="K67" s="16">
        <v>-9.4704847907457729E-2</v>
      </c>
      <c r="L67" s="16">
        <v>8.7130857317436639E-2</v>
      </c>
      <c r="M67" s="16">
        <v>0.12510833378194505</v>
      </c>
      <c r="N67" s="16">
        <v>0.14818044357635685</v>
      </c>
      <c r="O67" s="16">
        <v>9.211890282710522E-3</v>
      </c>
      <c r="P67" s="16">
        <v>-4.1727324791221029E-2</v>
      </c>
      <c r="Q67" s="17">
        <v>7.5535947741571477E-2</v>
      </c>
      <c r="R67" s="86">
        <v>8.4938323632299001E-2</v>
      </c>
      <c r="S67" s="86"/>
      <c r="T67" s="86">
        <v>3.7315935184608254E-2</v>
      </c>
      <c r="U67" s="86">
        <v>3.8761004632746489E-2</v>
      </c>
      <c r="V67" s="91"/>
      <c r="W67" s="86">
        <v>5.8356928380555499E-2</v>
      </c>
    </row>
    <row r="68" spans="2:25">
      <c r="C68" t="s">
        <v>49</v>
      </c>
      <c r="D68" t="s">
        <v>164</v>
      </c>
      <c r="E68" s="14">
        <v>0.22434927299999999</v>
      </c>
      <c r="F68" s="14">
        <v>0.23561470000000001</v>
      </c>
      <c r="G68" s="14">
        <v>0.41666063000000003</v>
      </c>
      <c r="H68" s="14">
        <v>0.40909055999999999</v>
      </c>
      <c r="I68" s="14">
        <v>0.39645122999999999</v>
      </c>
      <c r="J68" s="14">
        <v>0.26334519000000001</v>
      </c>
      <c r="K68" s="14">
        <v>0.22711285999999997</v>
      </c>
      <c r="L68" s="14">
        <v>0.21883439000000002</v>
      </c>
      <c r="M68" s="14">
        <v>0.41867761999999997</v>
      </c>
      <c r="N68" s="14">
        <v>0.39078213000000001</v>
      </c>
      <c r="O68" s="14">
        <v>0.311781528162278</v>
      </c>
      <c r="P68" s="14">
        <v>0.26130969082895805</v>
      </c>
      <c r="Q68" s="15">
        <v>0.876624603</v>
      </c>
      <c r="R68" s="85">
        <v>1.06888698</v>
      </c>
      <c r="S68" s="85"/>
      <c r="T68" s="85">
        <v>0.86462486999999999</v>
      </c>
      <c r="U68" s="85">
        <v>0.96387334899123611</v>
      </c>
      <c r="V68" s="90"/>
      <c r="W68" s="85">
        <v>3.774009801991236</v>
      </c>
      <c r="Y68" s="53">
        <f>SUM(E68:N68)</f>
        <v>3.200918583</v>
      </c>
    </row>
    <row r="69" spans="2:25">
      <c r="B69" t="s">
        <v>61</v>
      </c>
      <c r="C69" t="s">
        <v>30</v>
      </c>
      <c r="D69" t="s">
        <v>165</v>
      </c>
      <c r="E69" s="14">
        <v>0.32987497999999998</v>
      </c>
      <c r="F69" s="14">
        <v>0.33695591999999996</v>
      </c>
      <c r="G69" s="14">
        <v>0.29031367000000002</v>
      </c>
      <c r="H69" s="14">
        <v>0.26439153000000004</v>
      </c>
      <c r="I69" s="14">
        <v>0.36224392999999999</v>
      </c>
      <c r="J69" s="14">
        <v>0.23365880999999999</v>
      </c>
      <c r="K69" s="14">
        <v>0.25979793000000001</v>
      </c>
      <c r="L69" s="14">
        <v>0.20385038</v>
      </c>
      <c r="M69" s="14">
        <v>0.26868531000000001</v>
      </c>
      <c r="N69" s="14">
        <v>0.22379299</v>
      </c>
      <c r="O69" s="14">
        <v>0</v>
      </c>
      <c r="P69" s="14">
        <v>0</v>
      </c>
      <c r="Q69" s="15">
        <v>0.95714456999999997</v>
      </c>
      <c r="R69" s="85">
        <v>0.86029427000000003</v>
      </c>
      <c r="S69" s="85">
        <f>+Q69+R69</f>
        <v>1.8174388399999999</v>
      </c>
      <c r="T69" s="85">
        <v>0.73233362000000013</v>
      </c>
      <c r="U69" s="85">
        <v>0.22379299</v>
      </c>
      <c r="V69" s="90">
        <f>+T69+U69</f>
        <v>0.9561266100000001</v>
      </c>
      <c r="W69" s="85">
        <v>2.77356545</v>
      </c>
      <c r="Y69" s="53">
        <f>SUM(E69:N69)</f>
        <v>2.77356545</v>
      </c>
    </row>
    <row r="70" spans="2:25">
      <c r="C70" t="s">
        <v>48</v>
      </c>
      <c r="D70" t="s">
        <v>166</v>
      </c>
      <c r="E70" s="16">
        <v>-9.5297993167472728E-2</v>
      </c>
      <c r="F70" s="16">
        <v>-7.6314601979435681E-2</v>
      </c>
      <c r="G70" s="16">
        <v>6.785589442336871E-3</v>
      </c>
      <c r="H70" s="16">
        <v>-0.37088636873208236</v>
      </c>
      <c r="I70" s="16">
        <v>0.15870606007994842</v>
      </c>
      <c r="J70" s="16">
        <v>-0.2196119386607949</v>
      </c>
      <c r="K70" s="16">
        <v>-0.13370701828307768</v>
      </c>
      <c r="L70" s="16">
        <v>-8.498666481597017E-2</v>
      </c>
      <c r="M70" s="16">
        <v>0.35850569715687353</v>
      </c>
      <c r="N70" s="16">
        <v>-0.27034913805105781</v>
      </c>
      <c r="O70" s="16">
        <v>-1.0000000437882013</v>
      </c>
      <c r="P70" s="16">
        <v>-0.99999991015407241</v>
      </c>
      <c r="Q70" s="17">
        <v>-6.0598301608732724E-2</v>
      </c>
      <c r="R70" s="86">
        <v>-0.16637494261990798</v>
      </c>
      <c r="S70" s="86"/>
      <c r="T70" s="86">
        <v>2.2883082459246428E-2</v>
      </c>
      <c r="U70" s="86">
        <v>-0.70473412990476358</v>
      </c>
      <c r="V70" s="91"/>
      <c r="W70" s="86">
        <v>-0.22427323666154486</v>
      </c>
    </row>
    <row r="71" spans="2:25">
      <c r="C71" t="s">
        <v>49</v>
      </c>
      <c r="D71" t="s">
        <v>167</v>
      </c>
      <c r="E71" s="14">
        <v>6.1759572999999998E-2</v>
      </c>
      <c r="F71" s="14">
        <v>0.11090312000000001</v>
      </c>
      <c r="G71" s="14">
        <v>2.6849049999999999E-2</v>
      </c>
      <c r="H71" s="14">
        <v>2.669173E-2</v>
      </c>
      <c r="I71" s="14">
        <v>9.8473820000000004E-2</v>
      </c>
      <c r="J71" s="14">
        <v>0.14181323999999998</v>
      </c>
      <c r="K71" s="14">
        <v>4.8483609999999996E-2</v>
      </c>
      <c r="L71" s="14">
        <v>1.3227610000000001E-2</v>
      </c>
      <c r="M71" s="14">
        <v>8.5272449999999986E-2</v>
      </c>
      <c r="N71" s="14">
        <v>-7.3182600000000014E-2</v>
      </c>
      <c r="O71" s="14">
        <v>0</v>
      </c>
      <c r="P71" s="14">
        <v>0</v>
      </c>
      <c r="Q71" s="15">
        <v>0.19951174299999999</v>
      </c>
      <c r="R71" s="85">
        <v>0.26697879000000002</v>
      </c>
      <c r="S71" s="85"/>
      <c r="T71" s="85">
        <v>0.14698366999999998</v>
      </c>
      <c r="U71" s="85">
        <v>-7.3182600000000014E-2</v>
      </c>
      <c r="V71" s="90"/>
      <c r="W71" s="85">
        <v>0.54029160300000001</v>
      </c>
      <c r="Y71" s="53">
        <f>SUM(E71:N71)</f>
        <v>0.54029160300000001</v>
      </c>
    </row>
    <row r="72" spans="2:25">
      <c r="B72" t="s">
        <v>22</v>
      </c>
      <c r="C72" t="s">
        <v>30</v>
      </c>
      <c r="D72" t="s">
        <v>168</v>
      </c>
      <c r="E72" s="14">
        <v>2.66461792</v>
      </c>
      <c r="F72" s="14">
        <v>2.50952186</v>
      </c>
      <c r="G72" s="14">
        <v>2.5678198399999999</v>
      </c>
      <c r="H72" s="14">
        <v>2.4589668500000004</v>
      </c>
      <c r="I72" s="14">
        <v>2.4135183700000002</v>
      </c>
      <c r="J72" s="14">
        <v>2.2592626800000004</v>
      </c>
      <c r="K72" s="14">
        <v>2.5857956600000001</v>
      </c>
      <c r="L72" s="14">
        <v>1.47381878</v>
      </c>
      <c r="M72" s="14">
        <v>2.2793719400000008</v>
      </c>
      <c r="N72" s="14">
        <v>2.29514036</v>
      </c>
      <c r="O72" s="14">
        <v>2.4023278157999997</v>
      </c>
      <c r="P72" s="14">
        <v>2.2641323918474998</v>
      </c>
      <c r="Q72" s="15">
        <v>7.7419596199999994</v>
      </c>
      <c r="R72" s="85">
        <v>7.1317479000000006</v>
      </c>
      <c r="S72" s="85">
        <f>+Q72+R72</f>
        <v>14.87370752</v>
      </c>
      <c r="T72" s="85">
        <v>6.3389863800000015</v>
      </c>
      <c r="U72" s="85">
        <v>6.9616005676474995</v>
      </c>
      <c r="V72" s="90">
        <f>+T72+U72</f>
        <v>13.300586947647501</v>
      </c>
      <c r="W72" s="85">
        <v>28.174294467647503</v>
      </c>
      <c r="Y72" s="53">
        <f>SUM(E72:N72)</f>
        <v>23.507834259999999</v>
      </c>
    </row>
    <row r="73" spans="2:25">
      <c r="C73" t="s">
        <v>48</v>
      </c>
      <c r="D73" t="s">
        <v>169</v>
      </c>
      <c r="E73" s="16">
        <v>-3.758069759697379E-3</v>
      </c>
      <c r="F73" s="16">
        <v>-4.8767204332740573E-2</v>
      </c>
      <c r="G73" s="16">
        <v>-3.371305436108734E-2</v>
      </c>
      <c r="H73" s="16">
        <v>-9.6873462373726058E-2</v>
      </c>
      <c r="I73" s="16">
        <v>-0.18954227001261637</v>
      </c>
      <c r="J73" s="16">
        <v>-8.1432816046013323E-2</v>
      </c>
      <c r="K73" s="16">
        <v>-5.1999238338403059E-2</v>
      </c>
      <c r="L73" s="16">
        <v>-1.0703581259261352E-2</v>
      </c>
      <c r="M73" s="16">
        <v>3.9303485448259762E-2</v>
      </c>
      <c r="N73" s="16">
        <v>-7.6424038531698199E-2</v>
      </c>
      <c r="O73" s="16">
        <v>6.5997332391505903E-2</v>
      </c>
      <c r="P73" s="16">
        <v>-5.790798369772604E-2</v>
      </c>
      <c r="Q73" s="17">
        <v>-2.8269389086691736E-2</v>
      </c>
      <c r="R73" s="86">
        <v>-0.12599217604620327</v>
      </c>
      <c r="S73" s="86"/>
      <c r="T73" s="86">
        <v>-9.9056804386654235E-3</v>
      </c>
      <c r="U73" s="86">
        <v>-2.5627784070034382E-2</v>
      </c>
      <c r="V73" s="91"/>
      <c r="W73" s="86">
        <v>-4.9025461145880272E-2</v>
      </c>
    </row>
    <row r="74" spans="2:25">
      <c r="C74" t="s">
        <v>49</v>
      </c>
      <c r="D74" t="s">
        <v>170</v>
      </c>
      <c r="E74" s="14">
        <v>0.29055344900000002</v>
      </c>
      <c r="F74" s="14">
        <v>0.50022390999999999</v>
      </c>
      <c r="G74" s="14">
        <v>0.18987029999999999</v>
      </c>
      <c r="H74" s="14">
        <v>0.11480483</v>
      </c>
      <c r="I74" s="14">
        <v>0.26215278000000003</v>
      </c>
      <c r="J74" s="14">
        <v>0.14040117000000002</v>
      </c>
      <c r="K74" s="14">
        <v>0.31643474999999999</v>
      </c>
      <c r="L74" s="14">
        <v>-0.16388342</v>
      </c>
      <c r="M74" s="14">
        <v>0.32267496000000001</v>
      </c>
      <c r="N74" s="14">
        <v>0.14616310999999998</v>
      </c>
      <c r="O74" s="14">
        <v>0.15584085509079401</v>
      </c>
      <c r="P74" s="14">
        <v>9.3269703776967999E-2</v>
      </c>
      <c r="Q74" s="15">
        <v>0.98064765899999995</v>
      </c>
      <c r="R74" s="85">
        <v>0.51735878000000002</v>
      </c>
      <c r="S74" s="85"/>
      <c r="T74" s="85">
        <v>0.47522629</v>
      </c>
      <c r="U74" s="85">
        <v>0.395273668867762</v>
      </c>
      <c r="V74" s="90"/>
      <c r="W74" s="85">
        <v>2.3685063978677623</v>
      </c>
      <c r="Y74" s="53">
        <f>SUM(E74:N74)</f>
        <v>2.1193958390000001</v>
      </c>
    </row>
    <row r="75" spans="2:25">
      <c r="B75" t="s">
        <v>8</v>
      </c>
      <c r="C75" t="s">
        <v>30</v>
      </c>
      <c r="D75" t="s">
        <v>171</v>
      </c>
      <c r="E75" s="14">
        <v>1.9683528100000001</v>
      </c>
      <c r="F75" s="14">
        <v>1.8103317299999999</v>
      </c>
      <c r="G75" s="14">
        <v>1.84564109</v>
      </c>
      <c r="H75" s="14">
        <v>1.9755056599999998</v>
      </c>
      <c r="I75" s="14">
        <v>1.7622410400000001</v>
      </c>
      <c r="J75" s="14">
        <v>1.8011468200000003</v>
      </c>
      <c r="K75" s="14">
        <v>1.8226304099999999</v>
      </c>
      <c r="L75" s="14">
        <v>1.32477405</v>
      </c>
      <c r="M75" s="14">
        <v>1.82566406</v>
      </c>
      <c r="N75" s="14">
        <v>1.9117608100000001</v>
      </c>
      <c r="O75" s="14">
        <v>1.6978275</v>
      </c>
      <c r="P75" s="14">
        <v>1.5984731499999998</v>
      </c>
      <c r="Q75" s="15">
        <v>5.6243256300000004</v>
      </c>
      <c r="R75" s="85">
        <v>5.5388935199999993</v>
      </c>
      <c r="S75" s="85">
        <f>+Q75+R75</f>
        <v>11.16321915</v>
      </c>
      <c r="T75" s="85">
        <v>4.97306852</v>
      </c>
      <c r="U75" s="85">
        <v>5.2080614599999997</v>
      </c>
      <c r="V75" s="90">
        <f>+T75+U75</f>
        <v>10.18112998</v>
      </c>
      <c r="W75" s="85">
        <v>21.344349130000001</v>
      </c>
      <c r="Y75" s="53">
        <f>SUM(E75:N75)</f>
        <v>18.048048480000002</v>
      </c>
    </row>
    <row r="76" spans="2:25">
      <c r="C76" t="s">
        <v>48</v>
      </c>
      <c r="D76" t="s">
        <v>172</v>
      </c>
      <c r="E76" s="16">
        <v>-4.6386719863870341E-3</v>
      </c>
      <c r="F76" s="16">
        <v>9.726275586142738E-2</v>
      </c>
      <c r="G76" s="16">
        <v>-4.9268810199851742E-2</v>
      </c>
      <c r="H76" s="16">
        <v>0.17939765942501418</v>
      </c>
      <c r="I76" s="16">
        <v>-3.1878073786984124E-2</v>
      </c>
      <c r="J76" s="16">
        <v>1.9622167702184494E-2</v>
      </c>
      <c r="K76" s="16">
        <v>0.10762637148656778</v>
      </c>
      <c r="L76" s="16">
        <v>-9.1936594086382453E-2</v>
      </c>
      <c r="M76" s="16">
        <v>-1.4259000059573756E-2</v>
      </c>
      <c r="N76" s="16">
        <v>8.8056183353707351E-2</v>
      </c>
      <c r="O76" s="16">
        <v>-3.307871996332673E-2</v>
      </c>
      <c r="P76" s="16">
        <v>4.0944200625449075E-2</v>
      </c>
      <c r="Q76" s="17">
        <v>1.0370892831778389E-2</v>
      </c>
      <c r="R76" s="86">
        <v>5.2427805375097419E-2</v>
      </c>
      <c r="S76" s="86"/>
      <c r="T76" s="86">
        <v>2.4486569849449767E-3</v>
      </c>
      <c r="U76" s="86">
        <v>3.1880650683155536E-2</v>
      </c>
      <c r="V76" s="91"/>
      <c r="W76" s="86">
        <v>2.4155516186689506E-2</v>
      </c>
    </row>
    <row r="77" spans="2:25">
      <c r="C77" t="s">
        <v>49</v>
      </c>
      <c r="D77" t="s">
        <v>173</v>
      </c>
      <c r="E77" s="14">
        <v>0.53421231400000002</v>
      </c>
      <c r="F77" s="14">
        <v>0.44420458000000002</v>
      </c>
      <c r="G77" s="14">
        <v>0.55687871</v>
      </c>
      <c r="H77" s="14">
        <v>0.47977577000000005</v>
      </c>
      <c r="I77" s="14">
        <v>0.40916035999999995</v>
      </c>
      <c r="J77" s="14">
        <v>0.48013615999999998</v>
      </c>
      <c r="K77" s="14">
        <v>0.37615271</v>
      </c>
      <c r="L77" s="14">
        <v>0.1396405</v>
      </c>
      <c r="M77" s="14">
        <v>0.39752098999999996</v>
      </c>
      <c r="N77" s="14">
        <v>0.44402600000000003</v>
      </c>
      <c r="O77" s="14">
        <v>0.35902210725336298</v>
      </c>
      <c r="P77" s="14">
        <v>0.311867820050238</v>
      </c>
      <c r="Q77" s="15">
        <v>1.5352956039999999</v>
      </c>
      <c r="R77" s="85">
        <v>1.3690722900000001</v>
      </c>
      <c r="S77" s="85"/>
      <c r="T77" s="85">
        <v>0.91331420000000008</v>
      </c>
      <c r="U77" s="85">
        <v>1.1149159273036009</v>
      </c>
      <c r="V77" s="90"/>
      <c r="W77" s="85">
        <v>4.9325980213036011</v>
      </c>
      <c r="Y77" s="53">
        <f>SUM(E77:N77)</f>
        <v>4.2617080939999994</v>
      </c>
    </row>
    <row r="78" spans="2:25">
      <c r="B78" t="s">
        <v>7</v>
      </c>
      <c r="C78" t="s">
        <v>30</v>
      </c>
      <c r="D78" t="s">
        <v>174</v>
      </c>
      <c r="E78" s="14">
        <v>2.2362587500000002</v>
      </c>
      <c r="F78" s="14">
        <v>2.0230079999999999</v>
      </c>
      <c r="G78" s="14">
        <v>2.0951273500000003</v>
      </c>
      <c r="H78" s="14">
        <v>2.3012450400000004</v>
      </c>
      <c r="I78" s="14">
        <v>1.8407351599999999</v>
      </c>
      <c r="J78" s="14">
        <v>1.9608768000000001</v>
      </c>
      <c r="K78" s="14">
        <v>1.9269962899999999</v>
      </c>
      <c r="L78" s="14">
        <v>1.5531625200000001</v>
      </c>
      <c r="M78" s="14">
        <v>1.87043676</v>
      </c>
      <c r="N78" s="14">
        <v>2.14806834</v>
      </c>
      <c r="O78" s="14">
        <v>1.9498605600000001</v>
      </c>
      <c r="P78" s="14">
        <v>2.0018334456494462</v>
      </c>
      <c r="Q78" s="15">
        <v>6.3543940999999995</v>
      </c>
      <c r="R78" s="85">
        <v>6.1028570000000002</v>
      </c>
      <c r="S78" s="85">
        <f>+Q78+R78</f>
        <v>12.457251100000001</v>
      </c>
      <c r="T78" s="85">
        <v>5.3505955699999994</v>
      </c>
      <c r="U78" s="85">
        <v>6.0997623456494461</v>
      </c>
      <c r="V78" s="90">
        <f>+T78+U78</f>
        <v>11.450357915649445</v>
      </c>
      <c r="W78" s="85">
        <v>23.907609015649445</v>
      </c>
      <c r="Y78" s="53">
        <f>SUM(E78:N78)</f>
        <v>19.955915009999998</v>
      </c>
    </row>
    <row r="79" spans="2:25">
      <c r="C79" t="s">
        <v>48</v>
      </c>
      <c r="D79" t="s">
        <v>175</v>
      </c>
      <c r="E79" s="16">
        <v>-1.6278673670099733E-2</v>
      </c>
      <c r="F79" s="16">
        <v>7.6181572252047858E-2</v>
      </c>
      <c r="G79" s="16">
        <v>9.1444686413844345E-3</v>
      </c>
      <c r="H79" s="16">
        <v>0.14267866549187791</v>
      </c>
      <c r="I79" s="16">
        <v>-0.11393158409477716</v>
      </c>
      <c r="J79" s="16">
        <v>2.7872605882977027E-2</v>
      </c>
      <c r="K79" s="16">
        <v>2.3387142852672817E-2</v>
      </c>
      <c r="L79" s="16">
        <v>-1.970573691564341E-2</v>
      </c>
      <c r="M79" s="16">
        <v>-3.2751406089744133E-2</v>
      </c>
      <c r="N79" s="16">
        <v>1.7375308291809388E-2</v>
      </c>
      <c r="O79" s="16">
        <v>7.1162624811070371E-2</v>
      </c>
      <c r="P79" s="16">
        <v>9.2842463086567115E-2</v>
      </c>
      <c r="Q79" s="17">
        <v>1.9680161712033177E-2</v>
      </c>
      <c r="R79" s="86">
        <v>1.7152749311362216E-2</v>
      </c>
      <c r="S79" s="86"/>
      <c r="T79" s="86">
        <v>-1.0007862104702649E-2</v>
      </c>
      <c r="U79" s="86">
        <v>5.8311463305423583E-2</v>
      </c>
      <c r="V79" s="91"/>
      <c r="W79" s="86">
        <v>2.2423648504234561E-2</v>
      </c>
    </row>
    <row r="80" spans="2:25">
      <c r="C80" t="s">
        <v>49</v>
      </c>
      <c r="D80" t="s">
        <v>176</v>
      </c>
      <c r="E80" s="14">
        <v>0.21448036199999998</v>
      </c>
      <c r="F80" s="14">
        <v>0.42476912</v>
      </c>
      <c r="G80" s="14">
        <v>0.35538417</v>
      </c>
      <c r="H80" s="14">
        <v>0.33762263000000003</v>
      </c>
      <c r="I80" s="14">
        <v>0.16610699000000001</v>
      </c>
      <c r="J80" s="14">
        <v>0.17526431000000001</v>
      </c>
      <c r="K80" s="14">
        <v>0.25924144999999998</v>
      </c>
      <c r="L80" s="14">
        <v>7.8756690000000004E-2</v>
      </c>
      <c r="M80" s="14">
        <v>0.22675790000000001</v>
      </c>
      <c r="N80" s="14">
        <v>0.34798308999999999</v>
      </c>
      <c r="O80" s="14">
        <v>0.26675557788159099</v>
      </c>
      <c r="P80" s="14">
        <v>0.28975129211526496</v>
      </c>
      <c r="Q80" s="15">
        <v>0.99463365199999998</v>
      </c>
      <c r="R80" s="85">
        <v>0.67899392999999997</v>
      </c>
      <c r="S80" s="85"/>
      <c r="T80" s="85">
        <v>0.56475604000000001</v>
      </c>
      <c r="U80" s="85">
        <v>0.904489959996856</v>
      </c>
      <c r="V80" s="90"/>
      <c r="W80" s="85">
        <v>3.1428735819968558</v>
      </c>
      <c r="Y80" s="53">
        <f>SUM(E80:N80)</f>
        <v>2.5863667119999998</v>
      </c>
    </row>
    <row r="81" spans="2:25">
      <c r="B81" t="s">
        <v>16</v>
      </c>
      <c r="C81" t="s">
        <v>30</v>
      </c>
      <c r="D81" t="s">
        <v>177</v>
      </c>
      <c r="E81" s="14">
        <v>4.05969772</v>
      </c>
      <c r="F81" s="14">
        <v>3.5202875600000003</v>
      </c>
      <c r="G81" s="14">
        <v>3.9070746200000004</v>
      </c>
      <c r="H81" s="14">
        <v>3.7608534699999998</v>
      </c>
      <c r="I81" s="14">
        <v>3.0621077699999999</v>
      </c>
      <c r="J81" s="14">
        <v>4.0212893600000008</v>
      </c>
      <c r="K81" s="14">
        <v>3.2350548300000002</v>
      </c>
      <c r="L81" s="14">
        <v>2.4022609700000004</v>
      </c>
      <c r="M81" s="14">
        <v>3.50330707</v>
      </c>
      <c r="N81" s="14">
        <v>3.8329795899999999</v>
      </c>
      <c r="O81" s="14">
        <v>3.4585374999999998</v>
      </c>
      <c r="P81" s="14">
        <v>2.9554774999999998</v>
      </c>
      <c r="Q81" s="15">
        <v>11.4870599</v>
      </c>
      <c r="R81" s="85">
        <v>10.844250600000001</v>
      </c>
      <c r="S81" s="85">
        <f>+Q81+R81</f>
        <v>22.331310500000001</v>
      </c>
      <c r="T81" s="85">
        <v>9.1406228699999996</v>
      </c>
      <c r="U81" s="85">
        <v>10.246994589999998</v>
      </c>
      <c r="V81" s="90">
        <f>+T81+U81</f>
        <v>19.387617459999998</v>
      </c>
      <c r="W81" s="85">
        <v>41.718927960000002</v>
      </c>
      <c r="Y81" s="53">
        <f>SUM(E81:N81)</f>
        <v>35.304912960000003</v>
      </c>
    </row>
    <row r="82" spans="2:25">
      <c r="C82" t="s">
        <v>48</v>
      </c>
      <c r="D82" t="s">
        <v>178</v>
      </c>
      <c r="E82" s="16">
        <v>-1.2309042559299226E-2</v>
      </c>
      <c r="F82" s="16">
        <v>-0.11585885688893158</v>
      </c>
      <c r="G82" s="16">
        <v>4.1116052837720352E-2</v>
      </c>
      <c r="H82" s="16">
        <v>-1.6215498132872402E-2</v>
      </c>
      <c r="I82" s="16">
        <v>-0.14372731323633511</v>
      </c>
      <c r="J82" s="16">
        <v>9.9503433022472373E-2</v>
      </c>
      <c r="K82" s="16">
        <v>-0.16156802441638754</v>
      </c>
      <c r="L82" s="16">
        <v>-7.8554342944817335E-2</v>
      </c>
      <c r="M82" s="16">
        <v>0.17411267302135083</v>
      </c>
      <c r="N82" s="16">
        <v>1.9490917752006162E-2</v>
      </c>
      <c r="O82" s="16">
        <v>1.1117963505594131E-4</v>
      </c>
      <c r="P82" s="16">
        <v>-5.2318582575230366E-3</v>
      </c>
      <c r="Q82" s="17">
        <v>-3.0580662310104055E-2</v>
      </c>
      <c r="R82" s="86">
        <v>-1.8931074335773453E-2</v>
      </c>
      <c r="S82" s="86"/>
      <c r="T82" s="86">
        <v>-2.8089419685938678E-2</v>
      </c>
      <c r="U82" s="86">
        <v>5.7241655708639011E-3</v>
      </c>
      <c r="V82" s="91"/>
      <c r="W82" s="86">
        <v>-1.769606167852026E-2</v>
      </c>
    </row>
    <row r="83" spans="2:25">
      <c r="C83" t="s">
        <v>49</v>
      </c>
      <c r="D83" t="s">
        <v>179</v>
      </c>
      <c r="E83" s="14">
        <v>0.74377133299999998</v>
      </c>
      <c r="F83" s="14">
        <v>0.48343703000000005</v>
      </c>
      <c r="G83" s="14">
        <v>0.82116862000000002</v>
      </c>
      <c r="H83" s="14">
        <v>0.66348556999999997</v>
      </c>
      <c r="I83" s="14">
        <v>0.27742823</v>
      </c>
      <c r="J83" s="14">
        <v>0.85645448000000002</v>
      </c>
      <c r="K83" s="14">
        <v>0.28970302000000003</v>
      </c>
      <c r="L83" s="14">
        <v>7.2398920000000005E-2</v>
      </c>
      <c r="M83" s="14">
        <v>0.76817041000000008</v>
      </c>
      <c r="N83" s="14">
        <v>0.76751258999999994</v>
      </c>
      <c r="O83" s="14">
        <v>0.408862574737827</v>
      </c>
      <c r="P83" s="14">
        <v>0.186799981696287</v>
      </c>
      <c r="Q83" s="15">
        <v>2.0483769830000003</v>
      </c>
      <c r="R83" s="85">
        <v>1.7973682799999999</v>
      </c>
      <c r="S83" s="85"/>
      <c r="T83" s="85">
        <v>1.1302723500000003</v>
      </c>
      <c r="U83" s="85">
        <v>1.363175146434114</v>
      </c>
      <c r="V83" s="90"/>
      <c r="W83" s="85">
        <v>6.3391927594341144</v>
      </c>
      <c r="Y83" s="53">
        <f>SUM(E83:N83)</f>
        <v>5.7435302029999997</v>
      </c>
    </row>
    <row r="84" spans="2:25">
      <c r="B84" t="s">
        <v>3</v>
      </c>
      <c r="C84" t="s">
        <v>30</v>
      </c>
      <c r="D84" t="s">
        <v>180</v>
      </c>
      <c r="E84" s="14">
        <v>6.5879314300000011</v>
      </c>
      <c r="F84" s="14">
        <v>6.1765763399999996</v>
      </c>
      <c r="G84" s="14">
        <v>6.7032335999999999</v>
      </c>
      <c r="H84" s="14">
        <v>6.7913763300000003</v>
      </c>
      <c r="I84" s="14">
        <v>6.1209787100000002</v>
      </c>
      <c r="J84" s="14">
        <v>6.0627007500000003</v>
      </c>
      <c r="K84" s="14">
        <v>6.2248360500000013</v>
      </c>
      <c r="L84" s="14">
        <v>5.5500400599999997</v>
      </c>
      <c r="M84" s="14">
        <v>5.93731454</v>
      </c>
      <c r="N84" s="14">
        <v>6.3312945199999993</v>
      </c>
      <c r="O84" s="14">
        <v>5.9359909658955736</v>
      </c>
      <c r="P84" s="14">
        <v>5.9290151240407223</v>
      </c>
      <c r="Q84" s="15">
        <v>19.467741369999999</v>
      </c>
      <c r="R84" s="85">
        <v>18.975055789999999</v>
      </c>
      <c r="S84" s="85">
        <f>+Q84+R84</f>
        <v>38.442797159999998</v>
      </c>
      <c r="T84" s="85">
        <v>17.71219065</v>
      </c>
      <c r="U84" s="85">
        <v>18.196300609936294</v>
      </c>
      <c r="V84" s="90">
        <f>+T84+U84</f>
        <v>35.908491259936298</v>
      </c>
      <c r="W84" s="85">
        <v>74.35128841993631</v>
      </c>
      <c r="Y84" s="53">
        <f>SUM(E84:N84)</f>
        <v>62.486282330000009</v>
      </c>
    </row>
    <row r="85" spans="2:25">
      <c r="C85" t="s">
        <v>48</v>
      </c>
      <c r="D85" t="s">
        <v>181</v>
      </c>
      <c r="E85" s="16">
        <v>-5.3955716794491959E-2</v>
      </c>
      <c r="F85" s="16">
        <v>-7.6539537807865501E-2</v>
      </c>
      <c r="G85" s="16">
        <v>-0.10708567053291296</v>
      </c>
      <c r="H85" s="16">
        <v>1.3372601680948552E-2</v>
      </c>
      <c r="I85" s="16">
        <v>-7.790582132239196E-2</v>
      </c>
      <c r="J85" s="16">
        <v>-7.5703520138562713E-2</v>
      </c>
      <c r="K85" s="16">
        <v>-0.12997959056441538</v>
      </c>
      <c r="L85" s="16">
        <v>-9.1716338770378464E-2</v>
      </c>
      <c r="M85" s="16">
        <v>-3.2915746358153648E-2</v>
      </c>
      <c r="N85" s="16">
        <v>-5.2166721367090482E-2</v>
      </c>
      <c r="O85" s="16">
        <v>-6.8542572674143279E-2</v>
      </c>
      <c r="P85" s="16">
        <v>-2.0343041239257231E-2</v>
      </c>
      <c r="Q85" s="17">
        <v>-7.9338737926799796E-2</v>
      </c>
      <c r="R85" s="86">
        <v>-4.6585141562312637E-2</v>
      </c>
      <c r="S85" s="86"/>
      <c r="T85" s="86">
        <v>-8.598846691398393E-2</v>
      </c>
      <c r="U85" s="86">
        <v>-4.7449399834039008E-2</v>
      </c>
      <c r="V85" s="91"/>
      <c r="W85" s="86">
        <v>-6.4911288029589037E-2</v>
      </c>
    </row>
    <row r="86" spans="2:25">
      <c r="C86" t="s">
        <v>49</v>
      </c>
      <c r="D86" t="s">
        <v>182</v>
      </c>
      <c r="E86" s="14">
        <v>0.31648600800000204</v>
      </c>
      <c r="F86" s="14">
        <v>0.37294148999999999</v>
      </c>
      <c r="G86" s="14">
        <v>0.69473656999999989</v>
      </c>
      <c r="H86" s="14">
        <v>0.60062025000000008</v>
      </c>
      <c r="I86" s="14">
        <v>0.227588709999999</v>
      </c>
      <c r="J86" s="14">
        <v>0.53755374</v>
      </c>
      <c r="K86" s="14">
        <v>0.43838215000000003</v>
      </c>
      <c r="L86" s="14">
        <v>0.28980341999999998</v>
      </c>
      <c r="M86" s="14">
        <v>0.79543193000000101</v>
      </c>
      <c r="N86" s="14">
        <v>0.86259545999999998</v>
      </c>
      <c r="O86" s="14">
        <v>0.559664175883409</v>
      </c>
      <c r="P86" s="14">
        <v>0.45541086659175101</v>
      </c>
      <c r="Q86" s="15">
        <v>1.3841640680000018</v>
      </c>
      <c r="R86" s="85">
        <v>1.3657626999999988</v>
      </c>
      <c r="S86" s="85"/>
      <c r="T86" s="85">
        <v>1.523617500000001</v>
      </c>
      <c r="U86" s="85">
        <v>1.8776705024751601</v>
      </c>
      <c r="V86" s="90"/>
      <c r="W86" s="85">
        <v>6.1512147704751614</v>
      </c>
      <c r="Y86" s="53">
        <f>SUM(E86:N86)</f>
        <v>5.1361397280000016</v>
      </c>
    </row>
    <row r="87" spans="2:25">
      <c r="B87" t="s">
        <v>11</v>
      </c>
      <c r="C87" t="s">
        <v>30</v>
      </c>
      <c r="D87" t="s">
        <v>183</v>
      </c>
      <c r="E87" s="14">
        <v>3.9453895300000013</v>
      </c>
      <c r="F87" s="14">
        <v>3.5235487299999999</v>
      </c>
      <c r="G87" s="14">
        <v>3.9179263500000001</v>
      </c>
      <c r="H87" s="14">
        <v>3.7354265700000013</v>
      </c>
      <c r="I87" s="14">
        <v>3.67851083</v>
      </c>
      <c r="J87" s="14">
        <v>3.9812615</v>
      </c>
      <c r="K87" s="14">
        <v>4.3953766200000004</v>
      </c>
      <c r="L87" s="14">
        <v>1.8185487599999999</v>
      </c>
      <c r="M87" s="14">
        <v>3.0020317200000006</v>
      </c>
      <c r="N87" s="14">
        <v>3.4839213600000005</v>
      </c>
      <c r="O87" s="14">
        <v>3.3380454537692299</v>
      </c>
      <c r="P87" s="14">
        <v>2.93089954659203</v>
      </c>
      <c r="Q87" s="15">
        <v>11.38686461</v>
      </c>
      <c r="R87" s="85">
        <v>11.3951989</v>
      </c>
      <c r="S87" s="85">
        <f>+Q87+R87</f>
        <v>22.78206351</v>
      </c>
      <c r="T87" s="85">
        <v>9.2159570999999989</v>
      </c>
      <c r="U87" s="85">
        <v>9.75286636036126</v>
      </c>
      <c r="V87" s="90">
        <f>+T87+U87</f>
        <v>18.968823460361257</v>
      </c>
      <c r="W87" s="85">
        <v>41.750886970361258</v>
      </c>
      <c r="Y87" s="53">
        <f>SUM(E87:N87)</f>
        <v>35.481941970000001</v>
      </c>
    </row>
    <row r="88" spans="2:25">
      <c r="C88" t="s">
        <v>48</v>
      </c>
      <c r="D88" t="s">
        <v>184</v>
      </c>
      <c r="E88" s="16">
        <v>-1.1569030759721495E-2</v>
      </c>
      <c r="F88" s="16">
        <v>1.7588879905930596E-3</v>
      </c>
      <c r="G88" s="16">
        <v>4.2916919835365094E-2</v>
      </c>
      <c r="H88" s="16">
        <v>-3.0410229313068617E-2</v>
      </c>
      <c r="I88" s="16">
        <v>-4.8663655041184417E-2</v>
      </c>
      <c r="J88" s="16">
        <v>-9.7987981033175076E-2</v>
      </c>
      <c r="K88" s="16">
        <v>4.5910279295569234E-2</v>
      </c>
      <c r="L88" s="16">
        <v>-9.6726107445854179E-2</v>
      </c>
      <c r="M88" s="16">
        <v>3.4111073367237454E-2</v>
      </c>
      <c r="N88" s="16">
        <v>9.4228837355482108E-3</v>
      </c>
      <c r="O88" s="16">
        <v>-3.6349878179069497E-2</v>
      </c>
      <c r="P88" s="16">
        <v>2.015526763642983E-2</v>
      </c>
      <c r="Q88" s="17">
        <v>1.0150910731222755E-2</v>
      </c>
      <c r="R88" s="86">
        <v>-6.093831217729262E-2</v>
      </c>
      <c r="S88" s="86"/>
      <c r="T88" s="86">
        <v>1.0853743272042929E-2</v>
      </c>
      <c r="U88" s="86">
        <v>-3.4714605445745339E-3</v>
      </c>
      <c r="V88" s="91"/>
      <c r="W88" s="86">
        <v>-1.2503676633075273E-2</v>
      </c>
    </row>
    <row r="89" spans="2:25">
      <c r="C89" t="s">
        <v>49</v>
      </c>
      <c r="D89" t="s">
        <v>185</v>
      </c>
      <c r="E89" s="14">
        <v>0.93465318500000005</v>
      </c>
      <c r="F89" s="14">
        <v>0.58422784000000005</v>
      </c>
      <c r="G89" s="14">
        <v>0.86492153000000005</v>
      </c>
      <c r="H89" s="14">
        <v>0.61756368000000006</v>
      </c>
      <c r="I89" s="14">
        <v>0.69577506</v>
      </c>
      <c r="J89" s="14">
        <v>0.84640284999999993</v>
      </c>
      <c r="K89" s="14">
        <v>1.1135163899999989</v>
      </c>
      <c r="L89" s="14">
        <v>-1.6115400000000002E-2</v>
      </c>
      <c r="M89" s="14">
        <v>0.31378549999999999</v>
      </c>
      <c r="N89" s="14">
        <v>0.62920295000000004</v>
      </c>
      <c r="O89" s="14">
        <v>0.59778476247101897</v>
      </c>
      <c r="P89" s="14">
        <v>0.51048431485435797</v>
      </c>
      <c r="Q89" s="15">
        <v>2.3838025550000004</v>
      </c>
      <c r="R89" s="85">
        <v>2.1597415899999999</v>
      </c>
      <c r="S89" s="85"/>
      <c r="T89" s="85">
        <v>1.4111864899999988</v>
      </c>
      <c r="U89" s="85">
        <v>1.737472027325377</v>
      </c>
      <c r="V89" s="90"/>
      <c r="W89" s="85">
        <v>7.6922026623253759</v>
      </c>
      <c r="Y89" s="53">
        <f>SUM(E89:N89)</f>
        <v>6.5839335849999987</v>
      </c>
    </row>
    <row r="90" spans="2:25">
      <c r="B90" t="s">
        <v>62</v>
      </c>
      <c r="C90" t="s">
        <v>30</v>
      </c>
      <c r="D90" t="s">
        <v>186</v>
      </c>
      <c r="E90" s="14">
        <v>0.15804772</v>
      </c>
      <c r="F90" s="14">
        <v>0.2402097</v>
      </c>
      <c r="G90" s="14">
        <v>0.28008023999999998</v>
      </c>
      <c r="H90" s="14">
        <v>0.22527144000000002</v>
      </c>
      <c r="I90" s="14">
        <v>0.20982186999999999</v>
      </c>
      <c r="J90" s="14">
        <v>0.25643116999999999</v>
      </c>
      <c r="K90" s="14">
        <v>0.26064635999999997</v>
      </c>
      <c r="L90" s="14">
        <v>0.13025578999999998</v>
      </c>
      <c r="M90" s="14">
        <v>0.26251082999999997</v>
      </c>
      <c r="N90" s="14">
        <v>0.28318371999999997</v>
      </c>
      <c r="O90" s="14">
        <v>0.23196096599999999</v>
      </c>
      <c r="P90" s="14">
        <v>0.23196096599999999</v>
      </c>
      <c r="Q90" s="15">
        <v>0.67833766000000006</v>
      </c>
      <c r="R90" s="85">
        <v>0.69152448</v>
      </c>
      <c r="S90" s="85">
        <f>+Q90+R90</f>
        <v>1.36986214</v>
      </c>
      <c r="T90" s="85">
        <v>0.65341297999999992</v>
      </c>
      <c r="U90" s="85">
        <v>0.74710565200000001</v>
      </c>
      <c r="V90" s="90">
        <f>+T90+U90</f>
        <v>1.4005186319999998</v>
      </c>
      <c r="W90" s="85">
        <v>2.7703807720000002</v>
      </c>
      <c r="Y90" s="53">
        <f>SUM(E90:N90)</f>
        <v>2.3064588399999999</v>
      </c>
    </row>
    <row r="91" spans="2:25">
      <c r="C91" t="s">
        <v>48</v>
      </c>
      <c r="D91" t="s">
        <v>187</v>
      </c>
      <c r="E91" s="16">
        <v>-0.40514311565426164</v>
      </c>
      <c r="F91" s="16">
        <v>0.31640831215350473</v>
      </c>
      <c r="G91" s="16">
        <v>0.12555126596269883</v>
      </c>
      <c r="H91" s="16">
        <v>-0.23077532818471971</v>
      </c>
      <c r="I91" s="16">
        <v>-1.2032935936239678E-2</v>
      </c>
      <c r="J91" s="16">
        <v>-0.16108671429933485</v>
      </c>
      <c r="K91" s="16">
        <v>-0.13439770569676185</v>
      </c>
      <c r="L91" s="16">
        <v>0.21155235184225166</v>
      </c>
      <c r="M91" s="16">
        <v>0.29708333706225898</v>
      </c>
      <c r="N91" s="16">
        <v>0.1656455645411137</v>
      </c>
      <c r="O91" s="16">
        <v>-6.3199590953464113E-2</v>
      </c>
      <c r="P91" s="16">
        <v>0.29823983633305684</v>
      </c>
      <c r="Q91" s="17">
        <v>-3.3942545037133558E-2</v>
      </c>
      <c r="R91" s="86">
        <v>-0.14712396459886551</v>
      </c>
      <c r="S91" s="86"/>
      <c r="T91" s="86">
        <v>7.5273855775844903E-2</v>
      </c>
      <c r="U91" s="86">
        <v>0.11726857482417169</v>
      </c>
      <c r="V91" s="91"/>
      <c r="W91" s="86">
        <v>-1.4196715368842063E-3</v>
      </c>
    </row>
    <row r="92" spans="2:25">
      <c r="C92" t="s">
        <v>49</v>
      </c>
      <c r="D92" t="s">
        <v>188</v>
      </c>
      <c r="E92" s="14">
        <v>2.1260540000000001E-3</v>
      </c>
      <c r="F92" s="14">
        <v>3.6717309999999996E-2</v>
      </c>
      <c r="G92" s="14">
        <v>4.0358980000000003E-2</v>
      </c>
      <c r="H92" s="14">
        <v>1.6347219999999999E-2</v>
      </c>
      <c r="I92" s="14">
        <v>5.3298999999999994E-3</v>
      </c>
      <c r="J92" s="14">
        <v>6.419857000000001E-2</v>
      </c>
      <c r="K92" s="14">
        <v>5.7426480000000002E-2</v>
      </c>
      <c r="L92" s="14">
        <v>-1.401672E-2</v>
      </c>
      <c r="M92" s="14">
        <v>4.0756380000000002E-2</v>
      </c>
      <c r="N92" s="14">
        <v>8.3574799999999991E-2</v>
      </c>
      <c r="O92" s="14">
        <v>4.1151837584261997E-2</v>
      </c>
      <c r="P92" s="14">
        <v>4.5634425425383998E-2</v>
      </c>
      <c r="Q92" s="15">
        <v>7.9202343999999994E-2</v>
      </c>
      <c r="R92" s="85">
        <v>8.5875690000000005E-2</v>
      </c>
      <c r="S92" s="85"/>
      <c r="T92" s="85">
        <v>8.4166140000000014E-2</v>
      </c>
      <c r="U92" s="85">
        <v>0.17036106300964599</v>
      </c>
      <c r="V92" s="90"/>
      <c r="W92" s="85">
        <v>0.41960523700964597</v>
      </c>
      <c r="Y92" s="53">
        <f>SUM(E92:N92)</f>
        <v>0.33281897399999999</v>
      </c>
    </row>
    <row r="93" spans="2:25">
      <c r="B93" t="s">
        <v>5</v>
      </c>
      <c r="C93" t="s">
        <v>30</v>
      </c>
      <c r="D93" t="s">
        <v>189</v>
      </c>
      <c r="E93" s="14">
        <v>5.3592994400000009</v>
      </c>
      <c r="F93" s="14">
        <v>5.5383223699999995</v>
      </c>
      <c r="G93" s="14">
        <v>6.7226962200000013</v>
      </c>
      <c r="H93" s="14">
        <v>5.900190799999999</v>
      </c>
      <c r="I93" s="14">
        <v>5.84152658</v>
      </c>
      <c r="J93" s="14">
        <v>6.4180614900000004</v>
      </c>
      <c r="K93" s="14">
        <v>6.8361679200000003</v>
      </c>
      <c r="L93" s="14">
        <v>5.6783891299999993</v>
      </c>
      <c r="M93" s="14">
        <v>5.4083769400000001</v>
      </c>
      <c r="N93" s="14">
        <v>6.3553214900000006</v>
      </c>
      <c r="O93" s="14">
        <v>6.8380559500000002</v>
      </c>
      <c r="P93" s="14">
        <v>6.2595618499999999</v>
      </c>
      <c r="Q93" s="15">
        <v>17.620318030000004</v>
      </c>
      <c r="R93" s="85">
        <v>18.159778869999997</v>
      </c>
      <c r="S93" s="85">
        <f>+Q93+R93</f>
        <v>35.780096900000004</v>
      </c>
      <c r="T93" s="85">
        <v>17.922933989999997</v>
      </c>
      <c r="U93" s="85">
        <v>19.452939290000003</v>
      </c>
      <c r="V93" s="90">
        <f>+T93+U93</f>
        <v>37.37587328</v>
      </c>
      <c r="W93" s="85">
        <v>73.155970179999997</v>
      </c>
      <c r="Y93" s="53">
        <f>SUM(E93:N93)</f>
        <v>60.058352379999995</v>
      </c>
    </row>
    <row r="94" spans="2:25">
      <c r="C94" t="s">
        <v>48</v>
      </c>
      <c r="D94" t="s">
        <v>190</v>
      </c>
      <c r="E94" s="16">
        <v>-0.14725223214246572</v>
      </c>
      <c r="F94" s="16">
        <v>7.8395419965969895E-2</v>
      </c>
      <c r="G94" s="16">
        <v>0.1341390788836154</v>
      </c>
      <c r="H94" s="16">
        <v>4.7904015934364899E-2</v>
      </c>
      <c r="I94" s="16">
        <v>-0.12922354602978248</v>
      </c>
      <c r="J94" s="16">
        <v>0.14195232951962861</v>
      </c>
      <c r="K94" s="16">
        <v>6.1242473796986385E-2</v>
      </c>
      <c r="L94" s="16">
        <v>2.7450700183905219E-2</v>
      </c>
      <c r="M94" s="16">
        <v>-6.1118677843088123E-2</v>
      </c>
      <c r="N94" s="16">
        <v>7.5068482926717223E-2</v>
      </c>
      <c r="O94" s="16">
        <v>-3.0854042611008149E-2</v>
      </c>
      <c r="P94" s="16">
        <v>6.0098559368165314E-2</v>
      </c>
      <c r="Q94" s="17">
        <v>1.2589727435077719E-2</v>
      </c>
      <c r="R94" s="86">
        <v>1.1133406355693112E-2</v>
      </c>
      <c r="S94" s="86"/>
      <c r="T94" s="86">
        <v>8.8697646857951937E-3</v>
      </c>
      <c r="U94" s="86">
        <v>3.0835487945957217E-2</v>
      </c>
      <c r="V94" s="91"/>
      <c r="W94" s="86">
        <v>1.6451454860710112E-2</v>
      </c>
    </row>
    <row r="95" spans="2:25">
      <c r="C95" t="s">
        <v>49</v>
      </c>
      <c r="D95" t="s">
        <v>191</v>
      </c>
      <c r="E95" s="14">
        <v>1.0830685569999992</v>
      </c>
      <c r="F95" s="14">
        <v>1.0404283600000011</v>
      </c>
      <c r="G95" s="14">
        <v>1.7072411299999999</v>
      </c>
      <c r="H95" s="14">
        <v>1.06285305</v>
      </c>
      <c r="I95" s="14">
        <v>1.326561659999999</v>
      </c>
      <c r="J95" s="14">
        <v>1.6392158499999989</v>
      </c>
      <c r="K95" s="14">
        <v>1.551571939999999</v>
      </c>
      <c r="L95" s="14">
        <v>1.530688019999999</v>
      </c>
      <c r="M95" s="14">
        <v>0.8046915</v>
      </c>
      <c r="N95" s="14">
        <v>1.7745462399999998</v>
      </c>
      <c r="O95" s="14">
        <v>2.0960454128982149</v>
      </c>
      <c r="P95" s="14">
        <v>1.7645837448695669</v>
      </c>
      <c r="Q95" s="15">
        <v>3.8307380470000001</v>
      </c>
      <c r="R95" s="85">
        <v>4.0286305599999981</v>
      </c>
      <c r="S95" s="85"/>
      <c r="T95" s="85">
        <v>3.8869514599999979</v>
      </c>
      <c r="U95" s="85">
        <v>5.6351753977677816</v>
      </c>
      <c r="V95" s="90"/>
      <c r="W95" s="85">
        <v>17.381495464767781</v>
      </c>
      <c r="Y95" s="53">
        <f>SUM(E95:N95)</f>
        <v>13.520866306999997</v>
      </c>
    </row>
    <row r="96" spans="2:25">
      <c r="B96" t="s">
        <v>63</v>
      </c>
      <c r="C96" t="s">
        <v>30</v>
      </c>
      <c r="D96" t="s">
        <v>192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5">
        <v>0</v>
      </c>
      <c r="R96" s="85">
        <v>0</v>
      </c>
      <c r="S96" s="85">
        <f>+Q96+R96</f>
        <v>0</v>
      </c>
      <c r="T96" s="85">
        <v>0</v>
      </c>
      <c r="U96" s="85">
        <v>0</v>
      </c>
      <c r="V96" s="90">
        <f>+T96+U96</f>
        <v>0</v>
      </c>
      <c r="W96" s="85">
        <v>0</v>
      </c>
      <c r="Y96" s="53">
        <f>SUM(E96:N96)</f>
        <v>0</v>
      </c>
    </row>
    <row r="97" spans="2:25">
      <c r="C97" t="s">
        <v>48</v>
      </c>
      <c r="D97" t="s">
        <v>193</v>
      </c>
      <c r="E97" s="16" t="e">
        <v>#DIV/0!</v>
      </c>
      <c r="F97" s="16" t="e">
        <v>#DIV/0!</v>
      </c>
      <c r="G97" s="16" t="e">
        <v>#DIV/0!</v>
      </c>
      <c r="H97" s="16" t="e">
        <v>#DIV/0!</v>
      </c>
      <c r="I97" s="16" t="e">
        <v>#DIV/0!</v>
      </c>
      <c r="J97" s="16" t="e">
        <v>#DIV/0!</v>
      </c>
      <c r="K97" s="16" t="e">
        <v>#DIV/0!</v>
      </c>
      <c r="L97" s="16" t="e">
        <v>#DIV/0!</v>
      </c>
      <c r="M97" s="16" t="e">
        <v>#DIV/0!</v>
      </c>
      <c r="N97" s="16" t="e">
        <v>#DIV/0!</v>
      </c>
      <c r="O97" s="16" t="e">
        <v>#DIV/0!</v>
      </c>
      <c r="P97" s="16" t="e">
        <v>#DIV/0!</v>
      </c>
      <c r="Q97" s="17" t="e">
        <v>#DIV/0!</v>
      </c>
      <c r="R97" s="86" t="e">
        <v>#DIV/0!</v>
      </c>
      <c r="S97" s="86"/>
      <c r="T97" s="86" t="e">
        <v>#DIV/0!</v>
      </c>
      <c r="U97" s="86" t="e">
        <v>#DIV/0!</v>
      </c>
      <c r="V97" s="91"/>
      <c r="W97" s="86" t="e">
        <v>#DIV/0!</v>
      </c>
    </row>
    <row r="98" spans="2:25" s="141" customFormat="1">
      <c r="C98" s="141" t="s">
        <v>49</v>
      </c>
      <c r="D98" s="141" t="s">
        <v>194</v>
      </c>
      <c r="E98" s="142">
        <v>0.20397776199999998</v>
      </c>
      <c r="F98" s="142">
        <v>1.5537817590000012</v>
      </c>
      <c r="G98" s="142">
        <v>-0.95099948300000003</v>
      </c>
      <c r="H98" s="142">
        <v>0.57943818800000002</v>
      </c>
      <c r="I98" s="142">
        <v>-0.70272756499999989</v>
      </c>
      <c r="J98" s="142">
        <v>-0.888161164</v>
      </c>
      <c r="K98" s="142">
        <v>-0.92564277900000003</v>
      </c>
      <c r="L98" s="142">
        <v>1.5900965049999991</v>
      </c>
      <c r="M98" s="142">
        <v>0.59208024100000001</v>
      </c>
      <c r="N98" s="142">
        <v>-5.7435557000000005E-2</v>
      </c>
      <c r="O98" s="142">
        <v>-0.53365688547437107</v>
      </c>
      <c r="P98" s="142">
        <v>-0.41765553874934802</v>
      </c>
      <c r="Q98" s="143">
        <v>0.80676003800000107</v>
      </c>
      <c r="R98" s="144">
        <v>-1.0114505409999999</v>
      </c>
      <c r="S98" s="144"/>
      <c r="T98" s="144">
        <v>1.2565339669999989</v>
      </c>
      <c r="U98" s="144">
        <v>-1.008747981223719</v>
      </c>
      <c r="V98" s="145"/>
      <c r="W98" s="144">
        <v>4.3095482776280961E-2</v>
      </c>
      <c r="Y98" s="146">
        <f>SUM(E98:N98)</f>
        <v>0.99440790700000048</v>
      </c>
    </row>
    <row r="99" spans="2:25">
      <c r="B99" t="s">
        <v>64</v>
      </c>
      <c r="C99" t="s">
        <v>30</v>
      </c>
      <c r="D99" t="s">
        <v>195</v>
      </c>
      <c r="E99" s="14">
        <v>0.2186526</v>
      </c>
      <c r="F99" s="14">
        <v>0.38442028999999994</v>
      </c>
      <c r="G99" s="14">
        <v>0.28935976000000002</v>
      </c>
      <c r="H99" s="14">
        <v>0.36318001999999999</v>
      </c>
      <c r="I99" s="14">
        <v>0.21219773</v>
      </c>
      <c r="J99" s="14">
        <v>0.33280011999999998</v>
      </c>
      <c r="K99" s="14">
        <v>0.43137496999999997</v>
      </c>
      <c r="L99" s="14">
        <v>0.25466218000000002</v>
      </c>
      <c r="M99" s="14">
        <v>0.28139853999999997</v>
      </c>
      <c r="N99" s="14">
        <v>0.20897492000000004</v>
      </c>
      <c r="O99" s="14">
        <v>0.30665686999999997</v>
      </c>
      <c r="P99" s="14">
        <v>0.37742384000000007</v>
      </c>
      <c r="Q99" s="15">
        <v>0.89243264999999994</v>
      </c>
      <c r="R99" s="85">
        <v>0.90817786999999994</v>
      </c>
      <c r="S99" s="85">
        <f>+Q99+R99</f>
        <v>1.8006105199999998</v>
      </c>
      <c r="T99" s="85">
        <v>0.96743569000000007</v>
      </c>
      <c r="U99" s="85">
        <v>0.8930556300000001</v>
      </c>
      <c r="V99" s="90">
        <f>+T99+U99</f>
        <v>1.8604913200000002</v>
      </c>
      <c r="W99" s="85">
        <v>3.6611018400000002</v>
      </c>
      <c r="Y99" s="53">
        <f>SUM(E99:N99)</f>
        <v>2.9770211299999998</v>
      </c>
    </row>
    <row r="100" spans="2:25">
      <c r="C100" t="s">
        <v>48</v>
      </c>
      <c r="D100" t="s">
        <v>196</v>
      </c>
      <c r="E100" s="16">
        <v>-0.20217310325158105</v>
      </c>
      <c r="F100" s="16">
        <v>0.57381820490316082</v>
      </c>
      <c r="G100" s="16">
        <v>-0.14297920657169438</v>
      </c>
      <c r="H100" s="16">
        <v>0.17002528493445773</v>
      </c>
      <c r="I100" s="16">
        <v>0.73865006231509023</v>
      </c>
      <c r="J100" s="16">
        <v>0.83295270956988254</v>
      </c>
      <c r="K100" s="16">
        <v>0.34811696471772902</v>
      </c>
      <c r="L100" s="16">
        <v>-0.44939635887691809</v>
      </c>
      <c r="M100" s="16">
        <v>0.77980800001992345</v>
      </c>
      <c r="N100" s="16">
        <v>-0.41866678878075542</v>
      </c>
      <c r="O100" s="16">
        <v>0.57890141157774</v>
      </c>
      <c r="P100" s="16">
        <v>0.19299356877242069</v>
      </c>
      <c r="Q100" s="17">
        <v>4.5233755398481512E-2</v>
      </c>
      <c r="R100" s="86">
        <v>0.46516507824355202</v>
      </c>
      <c r="S100" s="86"/>
      <c r="T100" s="86">
        <v>3.8630701246121488E-2</v>
      </c>
      <c r="U100" s="86">
        <v>2.1078129101092746E-2</v>
      </c>
      <c r="V100" s="91"/>
      <c r="W100" s="86">
        <v>0.10981553551449835</v>
      </c>
    </row>
    <row r="101" spans="2:25">
      <c r="C101" t="s">
        <v>49</v>
      </c>
      <c r="D101" t="s">
        <v>197</v>
      </c>
      <c r="E101" s="14">
        <v>-7.2403528000000009E-2</v>
      </c>
      <c r="F101" s="14">
        <v>2.2473029999999998E-2</v>
      </c>
      <c r="G101" s="14">
        <v>-4.492724E-2</v>
      </c>
      <c r="H101" s="14">
        <v>-1.1334209999999999E-2</v>
      </c>
      <c r="I101" s="14">
        <v>-4.838079E-2</v>
      </c>
      <c r="J101" s="14">
        <v>3.0918509999999996E-2</v>
      </c>
      <c r="K101" s="14">
        <v>9.0918600000000016E-2</v>
      </c>
      <c r="L101" s="14">
        <v>2.1285200000000001E-3</v>
      </c>
      <c r="M101" s="14">
        <v>-1.6202190000000002E-2</v>
      </c>
      <c r="N101" s="14">
        <v>0.1520899</v>
      </c>
      <c r="O101" s="14">
        <v>-0.16415680037686603</v>
      </c>
      <c r="P101" s="14">
        <v>8.4378618860781004E-2</v>
      </c>
      <c r="Q101" s="15">
        <v>-9.4857738000000011E-2</v>
      </c>
      <c r="R101" s="85">
        <v>-2.8796489999999998E-2</v>
      </c>
      <c r="S101" s="85"/>
      <c r="T101" s="85">
        <v>7.6844930000000006E-2</v>
      </c>
      <c r="U101" s="85">
        <v>7.2311718483914988E-2</v>
      </c>
      <c r="V101" s="90"/>
      <c r="W101" s="85">
        <v>2.5502420483914975E-2</v>
      </c>
      <c r="Y101" s="53">
        <f>SUM(E101:N101)</f>
        <v>0.105280602</v>
      </c>
    </row>
    <row r="102" spans="2:25">
      <c r="B102" t="s">
        <v>65</v>
      </c>
      <c r="C102" t="s">
        <v>30</v>
      </c>
      <c r="D102" t="s">
        <v>198</v>
      </c>
      <c r="E102" s="14">
        <v>0.59331504000000002</v>
      </c>
      <c r="F102" s="14">
        <v>0.71965250999999997</v>
      </c>
      <c r="G102" s="14">
        <v>0.95118417</v>
      </c>
      <c r="H102" s="14">
        <v>0.73372444999999997</v>
      </c>
      <c r="I102" s="14">
        <v>0.53841248999999991</v>
      </c>
      <c r="J102" s="14">
        <v>0.70586284999999993</v>
      </c>
      <c r="K102" s="14">
        <v>0.58435614000000002</v>
      </c>
      <c r="L102" s="14">
        <v>0.46743970000000001</v>
      </c>
      <c r="M102" s="14">
        <v>0.78092058999999991</v>
      </c>
      <c r="N102" s="14">
        <v>0.49181612999999996</v>
      </c>
      <c r="O102" s="14">
        <v>0.57024596155000007</v>
      </c>
      <c r="P102" s="14">
        <v>0.71466856799999989</v>
      </c>
      <c r="Q102" s="15">
        <v>2.2641517199999996</v>
      </c>
      <c r="R102" s="85">
        <v>1.9779997899999999</v>
      </c>
      <c r="S102" s="85">
        <f>+Q102+R102</f>
        <v>4.2421515099999993</v>
      </c>
      <c r="T102" s="85">
        <v>1.8327164299999998</v>
      </c>
      <c r="U102" s="85">
        <v>1.7767306595499999</v>
      </c>
      <c r="V102" s="90">
        <f>+T102+U102</f>
        <v>3.6094470895499997</v>
      </c>
      <c r="W102" s="85">
        <v>7.8515985995499999</v>
      </c>
      <c r="Y102" s="53">
        <f>SUM(E102:N102)</f>
        <v>6.5666840699999991</v>
      </c>
    </row>
    <row r="103" spans="2:25">
      <c r="C103" t="s">
        <v>48</v>
      </c>
      <c r="D103" t="s">
        <v>199</v>
      </c>
      <c r="E103" s="16">
        <v>-0.25361957462637263</v>
      </c>
      <c r="F103" s="16">
        <v>0.32775303562295632</v>
      </c>
      <c r="G103" s="16">
        <v>0.40153881356132093</v>
      </c>
      <c r="H103" s="16">
        <v>0.36135743225082156</v>
      </c>
      <c r="I103" s="16">
        <v>-0.35752989378362476</v>
      </c>
      <c r="J103" s="16">
        <v>-0.14571700644653057</v>
      </c>
      <c r="K103" s="16">
        <v>3.6317455515613592E-2</v>
      </c>
      <c r="L103" s="16">
        <v>-4.3947731008229352E-2</v>
      </c>
      <c r="M103" s="16">
        <v>0.10454507442761055</v>
      </c>
      <c r="N103" s="16">
        <v>-5.6664617916181673E-2</v>
      </c>
      <c r="O103" s="16">
        <v>3.3086937470851473E-2</v>
      </c>
      <c r="P103" s="16">
        <v>-0.16968096734432953</v>
      </c>
      <c r="Q103" s="17">
        <v>0.11359158188638496</v>
      </c>
      <c r="R103" s="86">
        <v>-9.7482705554605947E-2</v>
      </c>
      <c r="S103" s="86"/>
      <c r="T103" s="86">
        <v>4.3052155211065625E-2</v>
      </c>
      <c r="U103" s="86">
        <v>-8.2275229240467651E-2</v>
      </c>
      <c r="V103" s="91"/>
      <c r="W103" s="86">
        <v>-9.7682419795674102E-3</v>
      </c>
    </row>
    <row r="104" spans="2:25">
      <c r="C104" t="s">
        <v>49</v>
      </c>
      <c r="D104" t="s">
        <v>200</v>
      </c>
      <c r="E104" s="14">
        <v>0.13653764000000002</v>
      </c>
      <c r="F104" s="14">
        <v>0.11281999999999999</v>
      </c>
      <c r="G104" s="14">
        <v>0.27274453999999998</v>
      </c>
      <c r="H104" s="14">
        <v>7.2781579999999998E-2</v>
      </c>
      <c r="I104" s="14">
        <v>-7.2101300000000004E-3</v>
      </c>
      <c r="J104" s="14">
        <v>0.11615802</v>
      </c>
      <c r="K104" s="14">
        <v>2.4240900000000003E-3</v>
      </c>
      <c r="L104" s="14">
        <v>-0.15026349</v>
      </c>
      <c r="M104" s="14">
        <v>0.22760367000000004</v>
      </c>
      <c r="N104" s="14">
        <v>-1.14574E-2</v>
      </c>
      <c r="O104" s="14">
        <v>3.7456003825724005E-2</v>
      </c>
      <c r="P104" s="14">
        <v>0.11682172315690599</v>
      </c>
      <c r="Q104" s="15">
        <v>0.52210217999999997</v>
      </c>
      <c r="R104" s="85">
        <v>0.18172947</v>
      </c>
      <c r="S104" s="85"/>
      <c r="T104" s="85">
        <v>7.976427000000004E-2</v>
      </c>
      <c r="U104" s="85">
        <v>0.14282032698262997</v>
      </c>
      <c r="V104" s="90"/>
      <c r="W104" s="85">
        <v>0.92641624698262992</v>
      </c>
      <c r="Y104" s="53">
        <f>SUM(E104:N104)</f>
        <v>0.77213851999999994</v>
      </c>
    </row>
    <row r="105" spans="2:25">
      <c r="B105" t="s">
        <v>66</v>
      </c>
      <c r="C105" t="s">
        <v>30</v>
      </c>
      <c r="D105" t="s">
        <v>201</v>
      </c>
      <c r="E105" s="14">
        <v>0.23067132999999998</v>
      </c>
      <c r="F105" s="14">
        <v>0.48919776000000004</v>
      </c>
      <c r="G105" s="14">
        <v>1.0878784800000001</v>
      </c>
      <c r="H105" s="14">
        <v>0.38278414000000005</v>
      </c>
      <c r="I105" s="14">
        <v>0.56304977</v>
      </c>
      <c r="J105" s="14">
        <v>1.27105533</v>
      </c>
      <c r="K105" s="14">
        <v>0.22428112</v>
      </c>
      <c r="L105" s="14">
        <v>0.42431490999999999</v>
      </c>
      <c r="M105" s="14">
        <v>1.07254893</v>
      </c>
      <c r="N105" s="14">
        <v>0.25825972000000003</v>
      </c>
      <c r="O105" s="14">
        <v>0.50000000125800004</v>
      </c>
      <c r="P105" s="14">
        <v>1.4970000037664519</v>
      </c>
      <c r="Q105" s="15">
        <v>1.8077475700000001</v>
      </c>
      <c r="R105" s="85">
        <v>2.2168892400000004</v>
      </c>
      <c r="S105" s="85">
        <f>+Q105+R105</f>
        <v>4.0246368100000005</v>
      </c>
      <c r="T105" s="85">
        <v>1.7211449599999999</v>
      </c>
      <c r="U105" s="85">
        <v>2.2552597250244522</v>
      </c>
      <c r="V105" s="90">
        <f>+T105+U105</f>
        <v>3.9764046850244519</v>
      </c>
      <c r="W105" s="85">
        <v>8.0010414950244524</v>
      </c>
      <c r="Y105" s="53">
        <f>SUM(E105:N105)</f>
        <v>6.0040414899999996</v>
      </c>
    </row>
    <row r="106" spans="2:25">
      <c r="C106" t="s">
        <v>48</v>
      </c>
      <c r="D106" t="s">
        <v>202</v>
      </c>
      <c r="E106" s="16">
        <v>0.31386992168493966</v>
      </c>
      <c r="F106" s="16">
        <v>0.59339450509270408</v>
      </c>
      <c r="G106" s="16">
        <v>0.24231602304531832</v>
      </c>
      <c r="H106" s="16">
        <v>0.52529755753224405</v>
      </c>
      <c r="I106" s="16">
        <v>0.11545144036774996</v>
      </c>
      <c r="J106" s="16">
        <v>2.4317864989654672E-2</v>
      </c>
      <c r="K106" s="16">
        <v>2.8294415685118313E-2</v>
      </c>
      <c r="L106" s="16">
        <v>0.48826968362773654</v>
      </c>
      <c r="M106" s="16">
        <v>0.50334287211742135</v>
      </c>
      <c r="N106" s="16">
        <v>-0.25821454601623001</v>
      </c>
      <c r="O106" s="16">
        <v>0.18426800680904354</v>
      </c>
      <c r="P106" s="16">
        <v>0.4278211690023469</v>
      </c>
      <c r="Q106" s="17">
        <v>0.33192740351816791</v>
      </c>
      <c r="R106" s="86">
        <v>0.11388547813892458</v>
      </c>
      <c r="S106" s="86"/>
      <c r="T106" s="86">
        <v>0.41493191200052504</v>
      </c>
      <c r="U106" s="86">
        <v>0.23267106603008639</v>
      </c>
      <c r="V106" s="91"/>
      <c r="W106" s="86">
        <v>0.25289771298668046</v>
      </c>
    </row>
    <row r="107" spans="2:25">
      <c r="C107" t="s">
        <v>49</v>
      </c>
      <c r="D107" t="s">
        <v>203</v>
      </c>
      <c r="E107" s="14">
        <v>-8.9326240000000001E-2</v>
      </c>
      <c r="F107" s="14">
        <v>4.5501940000000005E-2</v>
      </c>
      <c r="G107" s="14">
        <v>0.46779351000000002</v>
      </c>
      <c r="H107" s="14">
        <v>-4.9477690000000005E-2</v>
      </c>
      <c r="I107" s="14">
        <v>3.2452990000000001E-2</v>
      </c>
      <c r="J107" s="14">
        <v>0.64256924000000004</v>
      </c>
      <c r="K107" s="14">
        <v>-0.10136661</v>
      </c>
      <c r="L107" s="14">
        <v>1.2584790000000002E-2</v>
      </c>
      <c r="M107" s="14">
        <v>0.42323566000000001</v>
      </c>
      <c r="N107" s="14">
        <v>-0.12975073000000001</v>
      </c>
      <c r="O107" s="14">
        <v>1.9233907767491999E-2</v>
      </c>
      <c r="P107" s="14">
        <v>0.6545168175114261</v>
      </c>
      <c r="Q107" s="15">
        <v>0.42396921000000004</v>
      </c>
      <c r="R107" s="85">
        <v>0.62554454000000004</v>
      </c>
      <c r="S107" s="85"/>
      <c r="T107" s="85">
        <v>0.33445384</v>
      </c>
      <c r="U107" s="85">
        <v>0.54399999527891807</v>
      </c>
      <c r="V107" s="90"/>
      <c r="W107" s="85">
        <v>1.9279675852789182</v>
      </c>
      <c r="Y107" s="53">
        <f>SUM(E107:N107)</f>
        <v>1.2542168600000001</v>
      </c>
    </row>
    <row r="108" spans="2:25">
      <c r="B108" t="s">
        <v>67</v>
      </c>
      <c r="C108" t="s">
        <v>30</v>
      </c>
      <c r="D108" t="s">
        <v>204</v>
      </c>
      <c r="E108" s="14">
        <v>3.481269E-2</v>
      </c>
      <c r="F108" s="14">
        <v>6.1803900000000002E-2</v>
      </c>
      <c r="G108" s="14">
        <v>4.4904510000000002E-2</v>
      </c>
      <c r="H108" s="14">
        <v>5.2074309999999999E-2</v>
      </c>
      <c r="I108" s="14">
        <v>3.5974190000000003E-2</v>
      </c>
      <c r="J108" s="14">
        <v>0.10184099999999999</v>
      </c>
      <c r="K108" s="14">
        <v>3.6843940000000006E-2</v>
      </c>
      <c r="L108" s="14">
        <v>4.6762049999999999E-2</v>
      </c>
      <c r="M108" s="14">
        <v>5.4578739999999994E-2</v>
      </c>
      <c r="N108" s="14">
        <v>7.2093580000000004E-2</v>
      </c>
      <c r="O108" s="14">
        <v>4.9999998826925005E-2</v>
      </c>
      <c r="P108" s="14">
        <v>0.12199999713769701</v>
      </c>
      <c r="Q108" s="15">
        <v>0.14152109999999998</v>
      </c>
      <c r="R108" s="85">
        <v>0.18988949999999999</v>
      </c>
      <c r="S108" s="85">
        <f>+Q108+R108</f>
        <v>0.3314106</v>
      </c>
      <c r="T108" s="85">
        <v>0.13818473000000001</v>
      </c>
      <c r="U108" s="85">
        <v>0.244093575964622</v>
      </c>
      <c r="V108" s="90">
        <f>+T108+U108</f>
        <v>0.38227830596462198</v>
      </c>
      <c r="W108" s="85">
        <v>0.71368890596462198</v>
      </c>
      <c r="Y108" s="53">
        <f>SUM(E108:N108)</f>
        <v>0.54168891000000008</v>
      </c>
    </row>
    <row r="109" spans="2:25">
      <c r="C109" t="s">
        <v>48</v>
      </c>
      <c r="D109" t="s">
        <v>205</v>
      </c>
      <c r="E109" s="16">
        <v>7.1285446459894569E-2</v>
      </c>
      <c r="F109" s="16">
        <v>0.41519140927369758</v>
      </c>
      <c r="G109" s="16">
        <v>0.43384314789637074</v>
      </c>
      <c r="H109" s="16">
        <v>0.26227061140911662</v>
      </c>
      <c r="I109" s="16">
        <v>-0.15161928065405181</v>
      </c>
      <c r="J109" s="16">
        <v>0.94516431551329116</v>
      </c>
      <c r="K109" s="16">
        <v>-0.13418347393491076</v>
      </c>
      <c r="L109" s="16">
        <v>0.24527665391665915</v>
      </c>
      <c r="M109" s="16">
        <v>0.11355781816926619</v>
      </c>
      <c r="N109" s="16">
        <v>1.4792840496227231</v>
      </c>
      <c r="O109" s="16">
        <v>-5.4438668661012934E-2</v>
      </c>
      <c r="P109" s="16">
        <v>0.77002925622937424</v>
      </c>
      <c r="Q109" s="17">
        <v>0.33426371047195463</v>
      </c>
      <c r="R109" s="86">
        <v>0.396600383946076</v>
      </c>
      <c r="S109" s="86"/>
      <c r="T109" s="86">
        <v>7.6886147993340426E-2</v>
      </c>
      <c r="U109" s="86">
        <v>0.61859326762613676</v>
      </c>
      <c r="V109" s="91"/>
      <c r="W109" s="86">
        <v>0.36954565265673761</v>
      </c>
    </row>
    <row r="110" spans="2:25">
      <c r="C110" t="s">
        <v>49</v>
      </c>
      <c r="D110" t="s">
        <v>206</v>
      </c>
      <c r="E110" s="14">
        <v>1.5142320000000001E-3</v>
      </c>
      <c r="F110" s="14">
        <v>1.879312E-2</v>
      </c>
      <c r="G110" s="14">
        <v>5.6611099999999996E-3</v>
      </c>
      <c r="H110" s="14">
        <v>1.4742689999999999E-2</v>
      </c>
      <c r="I110" s="14">
        <v>-9.3050999999999995E-4</v>
      </c>
      <c r="J110" s="14">
        <v>4.4918140000000002E-2</v>
      </c>
      <c r="K110" s="14">
        <v>5.1261400000000004E-3</v>
      </c>
      <c r="L110" s="14">
        <v>1.352543E-2</v>
      </c>
      <c r="M110" s="14">
        <v>1.9825849999999999E-2</v>
      </c>
      <c r="N110" s="14">
        <v>2.853574E-2</v>
      </c>
      <c r="O110" s="14">
        <v>1.4357268336686E-2</v>
      </c>
      <c r="P110" s="14">
        <v>5.4264219986142996E-2</v>
      </c>
      <c r="Q110" s="15">
        <v>2.5968461999999998E-2</v>
      </c>
      <c r="R110" s="85">
        <v>5.8730319999999996E-2</v>
      </c>
      <c r="S110" s="85"/>
      <c r="T110" s="85">
        <v>3.8477419999999998E-2</v>
      </c>
      <c r="U110" s="85">
        <v>9.7157228322828998E-2</v>
      </c>
      <c r="V110" s="90"/>
      <c r="W110" s="85">
        <v>0.22033343032282898</v>
      </c>
      <c r="Y110" s="53">
        <f>SUM(E110:N110)</f>
        <v>0.15171194200000002</v>
      </c>
    </row>
    <row r="111" spans="2:25">
      <c r="B111" s="101" t="s">
        <v>320</v>
      </c>
      <c r="C111" t="s">
        <v>30</v>
      </c>
      <c r="D111" t="str">
        <f>B111&amp;C111</f>
        <v>East RegionNet Sales</v>
      </c>
      <c r="E111" s="14">
        <v>0.32734996999999999</v>
      </c>
      <c r="F111" s="14">
        <v>0.44840508000000001</v>
      </c>
      <c r="G111" s="14">
        <v>0.49814774000000001</v>
      </c>
      <c r="H111" s="14">
        <v>0.51824433000000003</v>
      </c>
      <c r="I111" s="14">
        <v>0.45245200000000002</v>
      </c>
      <c r="J111" s="14">
        <v>0.60717908999999992</v>
      </c>
      <c r="K111" s="14">
        <v>0.28493570000000001</v>
      </c>
      <c r="L111" s="14">
        <v>0.34550390000000003</v>
      </c>
      <c r="M111" s="14">
        <v>0.5246791999999999</v>
      </c>
      <c r="N111" s="14">
        <v>0.43043734</v>
      </c>
      <c r="O111" s="14">
        <v>0.38295068113070901</v>
      </c>
      <c r="P111" s="14">
        <v>0.53777020650351504</v>
      </c>
      <c r="Q111" s="15">
        <v>1.2739027900000002</v>
      </c>
      <c r="R111" s="85">
        <v>1.5778754199999998</v>
      </c>
      <c r="S111" s="85">
        <f>+Q111+R111</f>
        <v>2.85177821</v>
      </c>
      <c r="T111" s="85">
        <v>1.1551187999999999</v>
      </c>
      <c r="U111" s="85">
        <v>1.3511582276342242</v>
      </c>
      <c r="V111" s="90">
        <f>+T111+U111</f>
        <v>2.5062770276342241</v>
      </c>
      <c r="W111" s="85">
        <v>5.3580552376342236</v>
      </c>
      <c r="Y111" s="53">
        <f>SUM(E111:N111)</f>
        <v>4.4373343500000004</v>
      </c>
    </row>
    <row r="112" spans="2:25">
      <c r="C112" t="s">
        <v>48</v>
      </c>
      <c r="D112" t="str">
        <f>B111&amp;C112</f>
        <v>East Region  % Local Growth</v>
      </c>
      <c r="E112" s="16">
        <v>-0.23334764041061237</v>
      </c>
      <c r="F112" s="16">
        <v>6.7391830733580738E-2</v>
      </c>
      <c r="G112" s="16">
        <v>-0.19223805973213529</v>
      </c>
      <c r="H112" s="16">
        <v>0.51365153569685285</v>
      </c>
      <c r="I112" s="16">
        <v>-0.20660533672490783</v>
      </c>
      <c r="J112" s="16">
        <v>-3.442763479720614E-2</v>
      </c>
      <c r="K112" s="16">
        <v>-0.15127831397111055</v>
      </c>
      <c r="L112" s="16">
        <v>1.9665343841200084E-2</v>
      </c>
      <c r="M112" s="16">
        <v>-0.11674132817151567</v>
      </c>
      <c r="N112" s="16">
        <v>0.2780981514802725</v>
      </c>
      <c r="O112" s="16">
        <v>-0.28016661842787655</v>
      </c>
      <c r="P112" s="16">
        <v>0.27031648919650875</v>
      </c>
      <c r="Q112" s="17">
        <v>-0.12966907096454225</v>
      </c>
      <c r="R112" s="86">
        <v>2.3851181186704866E-2</v>
      </c>
      <c r="S112" s="86"/>
      <c r="T112" s="86">
        <v>-8.9690057497124817E-2</v>
      </c>
      <c r="U112" s="86">
        <v>4.748020142594888E-2</v>
      </c>
      <c r="V112" s="91"/>
      <c r="W112" s="86">
        <v>-3.573224192820805E-2</v>
      </c>
    </row>
    <row r="113" spans="2:25">
      <c r="C113" t="s">
        <v>49</v>
      </c>
      <c r="D113" t="str">
        <f>B111&amp;C113</f>
        <v>East RegionContribution Income</v>
      </c>
      <c r="E113" s="14">
        <v>-1.7934518E-2</v>
      </c>
      <c r="F113" s="14">
        <v>8.6547780000000005E-2</v>
      </c>
      <c r="G113" s="14">
        <v>8.8513389999999997E-2</v>
      </c>
      <c r="H113" s="14">
        <v>8.6834649999999999E-2</v>
      </c>
      <c r="I113" s="14">
        <v>6.4707600000000004E-2</v>
      </c>
      <c r="J113" s="14">
        <v>0.13841881</v>
      </c>
      <c r="K113" s="14">
        <v>-3.5928019999999998E-2</v>
      </c>
      <c r="L113" s="14">
        <v>2.5095279999999998E-2</v>
      </c>
      <c r="M113" s="14">
        <v>0.14077882</v>
      </c>
      <c r="N113" s="14">
        <v>7.8878030000000002E-2</v>
      </c>
      <c r="O113" s="14">
        <v>6.4196656541848002E-2</v>
      </c>
      <c r="P113" s="14">
        <v>0.17937639371222103</v>
      </c>
      <c r="Q113" s="15">
        <v>0.15712665200000001</v>
      </c>
      <c r="R113" s="85">
        <v>0.28996105999999999</v>
      </c>
      <c r="S113" s="85"/>
      <c r="T113" s="85">
        <v>0.12994607999999999</v>
      </c>
      <c r="U113" s="85">
        <v>0.32245108025406899</v>
      </c>
      <c r="V113" s="90"/>
      <c r="W113" s="85">
        <v>0.89948487225406892</v>
      </c>
      <c r="Y113" s="53">
        <f>SUM(E113:N113)</f>
        <v>0.65591182199999998</v>
      </c>
    </row>
    <row r="114" spans="2:25">
      <c r="B114" t="s">
        <v>68</v>
      </c>
      <c r="C114" t="s">
        <v>30</v>
      </c>
      <c r="D114" t="s">
        <v>207</v>
      </c>
      <c r="E114" s="14">
        <v>0.22605444999999999</v>
      </c>
      <c r="F114" s="14">
        <v>0.21600257000000003</v>
      </c>
      <c r="G114" s="14">
        <v>0.23928760999999998</v>
      </c>
      <c r="H114" s="14">
        <v>0.22816250999999999</v>
      </c>
      <c r="I114" s="14">
        <v>0.27056653999999997</v>
      </c>
      <c r="J114" s="14">
        <v>0.26259647999999997</v>
      </c>
      <c r="K114" s="14">
        <v>0.24065070999999999</v>
      </c>
      <c r="L114" s="14">
        <v>0.14028998000000001</v>
      </c>
      <c r="M114" s="14">
        <v>0.25695744000000004</v>
      </c>
      <c r="N114" s="14">
        <v>0.23368074</v>
      </c>
      <c r="O114" s="14">
        <v>0.23364962899999997</v>
      </c>
      <c r="P114" s="14">
        <v>0.21550208499999998</v>
      </c>
      <c r="Q114" s="15">
        <v>0.68134463000000001</v>
      </c>
      <c r="R114" s="85">
        <v>0.76132552999999992</v>
      </c>
      <c r="S114" s="85">
        <f>+Q114+R114</f>
        <v>1.44267016</v>
      </c>
      <c r="T114" s="85">
        <v>0.63789813000000006</v>
      </c>
      <c r="U114" s="85">
        <v>0.68283245400000003</v>
      </c>
      <c r="V114" s="90">
        <f>+T114+U114</f>
        <v>1.3207305840000001</v>
      </c>
      <c r="W114" s="85">
        <v>2.7634007440000001</v>
      </c>
      <c r="Y114" s="53">
        <f>SUM(E114:N114)</f>
        <v>2.31424903</v>
      </c>
    </row>
    <row r="115" spans="2:25">
      <c r="C115" t="s">
        <v>48</v>
      </c>
      <c r="D115" t="s">
        <v>208</v>
      </c>
      <c r="E115" s="16">
        <v>-0.1521764744126014</v>
      </c>
      <c r="F115" s="16">
        <v>-0.25916868661999132</v>
      </c>
      <c r="G115" s="16">
        <v>-0.12340707453713323</v>
      </c>
      <c r="H115" s="16">
        <v>0.44535974358551433</v>
      </c>
      <c r="I115" s="16">
        <v>0.17796137286119501</v>
      </c>
      <c r="J115" s="16">
        <v>0.14766836321469545</v>
      </c>
      <c r="K115" s="16">
        <v>0.92658776621161132</v>
      </c>
      <c r="L115" s="16">
        <v>1.5544376382784136E-2</v>
      </c>
      <c r="M115" s="16">
        <v>0.75137129618726428</v>
      </c>
      <c r="N115" s="16">
        <v>9.9526186016823198E-2</v>
      </c>
      <c r="O115" s="16">
        <v>-6.2979170603976412E-2</v>
      </c>
      <c r="P115" s="16">
        <v>0.1302032882092711</v>
      </c>
      <c r="Q115" s="17">
        <v>-0.18037845913369283</v>
      </c>
      <c r="R115" s="86">
        <v>0.23498359397266594</v>
      </c>
      <c r="S115" s="86"/>
      <c r="T115" s="86">
        <v>0.55664464809372083</v>
      </c>
      <c r="U115" s="86">
        <v>4.7919462771470189E-2</v>
      </c>
      <c r="V115" s="91"/>
      <c r="W115" s="86">
        <v>0.10431533376651091</v>
      </c>
    </row>
    <row r="116" spans="2:25">
      <c r="C116" t="s">
        <v>49</v>
      </c>
      <c r="D116" t="s">
        <v>209</v>
      </c>
      <c r="E116" s="14">
        <v>9.7097954E-2</v>
      </c>
      <c r="F116" s="14">
        <v>7.9875860000000007E-2</v>
      </c>
      <c r="G116" s="14">
        <v>8.6292570000000013E-2</v>
      </c>
      <c r="H116" s="14">
        <v>8.4656499999999996E-2</v>
      </c>
      <c r="I116" s="14">
        <v>0.10064278</v>
      </c>
      <c r="J116" s="14">
        <v>0.11717141</v>
      </c>
      <c r="K116" s="14">
        <v>8.566486999999999E-2</v>
      </c>
      <c r="L116" s="14">
        <v>1.9538759999999999E-2</v>
      </c>
      <c r="M116" s="14">
        <v>0.11731566</v>
      </c>
      <c r="N116" s="14">
        <v>0.10220494000000001</v>
      </c>
      <c r="O116" s="14">
        <v>8.9881289807081002E-2</v>
      </c>
      <c r="P116" s="14">
        <v>7.7817945896130003E-2</v>
      </c>
      <c r="Q116" s="15">
        <v>0.26326638400000002</v>
      </c>
      <c r="R116" s="85">
        <v>0.30247068999999999</v>
      </c>
      <c r="S116" s="85"/>
      <c r="T116" s="85">
        <v>0.22251929000000001</v>
      </c>
      <c r="U116" s="85">
        <v>0.26990417570321096</v>
      </c>
      <c r="V116" s="90"/>
      <c r="W116" s="85">
        <v>1.058160539703211</v>
      </c>
      <c r="Y116" s="53">
        <f>SUM(E116:N116)</f>
        <v>0.89046130400000012</v>
      </c>
    </row>
    <row r="117" spans="2:25">
      <c r="B117" t="s">
        <v>69</v>
      </c>
      <c r="C117" t="s">
        <v>30</v>
      </c>
      <c r="D117" t="s">
        <v>210</v>
      </c>
      <c r="E117" s="14">
        <v>7.9641759999999992E-2</v>
      </c>
      <c r="F117" s="14">
        <v>0.11542530000000001</v>
      </c>
      <c r="G117" s="14">
        <v>0.19664767</v>
      </c>
      <c r="H117" s="14">
        <v>5.4189589999999996E-2</v>
      </c>
      <c r="I117" s="14">
        <v>0.20030165999999999</v>
      </c>
      <c r="J117" s="14">
        <v>0.14692361000000001</v>
      </c>
      <c r="K117" s="14">
        <v>9.6596299999999996E-2</v>
      </c>
      <c r="L117" s="14">
        <v>4.9560949999999999E-2</v>
      </c>
      <c r="M117" s="14">
        <v>0.16961659000000001</v>
      </c>
      <c r="N117" s="14">
        <v>6.5486449999999988E-2</v>
      </c>
      <c r="O117" s="14">
        <v>0.29120136663852597</v>
      </c>
      <c r="P117" s="14">
        <v>4.0437006626228997E-2</v>
      </c>
      <c r="Q117" s="15">
        <v>0.39171473000000001</v>
      </c>
      <c r="R117" s="85">
        <v>0.40141485999999998</v>
      </c>
      <c r="S117" s="85">
        <f>+Q117+R117</f>
        <v>0.79312958999999994</v>
      </c>
      <c r="T117" s="85">
        <v>0.31577384000000003</v>
      </c>
      <c r="U117" s="85">
        <v>0.39712482326475496</v>
      </c>
      <c r="V117" s="90">
        <f>+T117+U117</f>
        <v>0.71289866326475493</v>
      </c>
      <c r="W117" s="85">
        <v>1.5060282532647551</v>
      </c>
      <c r="Y117" s="53">
        <f>SUM(E117:N117)</f>
        <v>1.1743898800000001</v>
      </c>
    </row>
    <row r="118" spans="2:25">
      <c r="C118" t="s">
        <v>48</v>
      </c>
      <c r="D118" t="s">
        <v>211</v>
      </c>
      <c r="E118" s="16">
        <v>0.66969202903416691</v>
      </c>
      <c r="F118" s="16">
        <v>1.1044491618379744</v>
      </c>
      <c r="G118" s="16">
        <v>0.85756397470483159</v>
      </c>
      <c r="H118" s="16">
        <v>-0.70968669119599237</v>
      </c>
      <c r="I118" s="16">
        <v>0.69086446852971584</v>
      </c>
      <c r="J118" s="16">
        <v>0.43051304479834596</v>
      </c>
      <c r="K118" s="16">
        <v>-0.55154581093180199</v>
      </c>
      <c r="L118" s="16">
        <v>-0.67380095281984231</v>
      </c>
      <c r="M118" s="16">
        <v>1.0757016079276962</v>
      </c>
      <c r="N118" s="16">
        <v>-0.67458761758307462</v>
      </c>
      <c r="O118" s="16">
        <v>5.626043447423636</v>
      </c>
      <c r="P118" s="16">
        <v>5.9934493274552549</v>
      </c>
      <c r="Q118" s="17">
        <v>0.87968075727110162</v>
      </c>
      <c r="R118" s="86">
        <v>-2.3633161842024804E-2</v>
      </c>
      <c r="S118" s="86"/>
      <c r="T118" s="86">
        <v>-0.28030866711175628</v>
      </c>
      <c r="U118" s="86">
        <v>0.57867721377850823</v>
      </c>
      <c r="V118" s="91"/>
      <c r="W118" s="86">
        <v>0.15218673579960076</v>
      </c>
    </row>
    <row r="119" spans="2:25">
      <c r="C119" t="s">
        <v>49</v>
      </c>
      <c r="D119" t="s">
        <v>212</v>
      </c>
      <c r="E119" s="14">
        <v>1.4610479999999999E-2</v>
      </c>
      <c r="F119" s="14">
        <v>2.3076250000000003E-2</v>
      </c>
      <c r="G119" s="14">
        <v>5.1855870000000005E-2</v>
      </c>
      <c r="H119" s="14">
        <v>-3.099532E-2</v>
      </c>
      <c r="I119" s="14">
        <v>6.7974980000000004E-2</v>
      </c>
      <c r="J119" s="14">
        <v>3.6267220000000003E-2</v>
      </c>
      <c r="K119" s="14">
        <v>-1.9973999999999999E-3</v>
      </c>
      <c r="L119" s="14">
        <v>-1.375023E-2</v>
      </c>
      <c r="M119" s="14">
        <v>8.252907000000001E-2</v>
      </c>
      <c r="N119" s="14">
        <v>1.479401E-2</v>
      </c>
      <c r="O119" s="14">
        <v>0.12721636249923401</v>
      </c>
      <c r="P119" s="14">
        <v>-2.6447646118657003E-2</v>
      </c>
      <c r="Q119" s="15">
        <v>8.95426E-2</v>
      </c>
      <c r="R119" s="85">
        <v>7.324688E-2</v>
      </c>
      <c r="S119" s="85"/>
      <c r="T119" s="85">
        <v>6.6781439999999997E-2</v>
      </c>
      <c r="U119" s="85">
        <v>0.11556272638057699</v>
      </c>
      <c r="V119" s="90"/>
      <c r="W119" s="85">
        <v>0.34513364638057697</v>
      </c>
      <c r="Y119" s="53">
        <f>SUM(E119:N119)</f>
        <v>0.24436492999999998</v>
      </c>
    </row>
    <row r="120" spans="2:25">
      <c r="B120" t="s">
        <v>70</v>
      </c>
      <c r="C120" t="s">
        <v>30</v>
      </c>
      <c r="D120" t="s">
        <v>213</v>
      </c>
      <c r="E120" s="14">
        <v>5.0934279999999998E-2</v>
      </c>
      <c r="F120" s="14">
        <v>5.8453000000000005E-2</v>
      </c>
      <c r="G120" s="14">
        <v>7.8069479999999997E-2</v>
      </c>
      <c r="H120" s="14">
        <v>4.408753E-2</v>
      </c>
      <c r="I120" s="14">
        <v>5.850557E-2</v>
      </c>
      <c r="J120" s="14">
        <v>3.7817039999999996E-2</v>
      </c>
      <c r="K120" s="14">
        <v>4.9727110000000005E-2</v>
      </c>
      <c r="L120" s="14">
        <v>8.2192320000000013E-2</v>
      </c>
      <c r="M120" s="14">
        <v>9.8408339999999997E-2</v>
      </c>
      <c r="N120" s="14">
        <v>2.9359919999999998E-2</v>
      </c>
      <c r="O120" s="14">
        <v>4.0680999999999995E-2</v>
      </c>
      <c r="P120" s="14">
        <v>4.0680999999999995E-2</v>
      </c>
      <c r="Q120" s="15">
        <v>0.18745676</v>
      </c>
      <c r="R120" s="85">
        <v>0.14041013999999999</v>
      </c>
      <c r="S120" s="85">
        <f>+Q120+R120</f>
        <v>0.32786689999999996</v>
      </c>
      <c r="T120" s="85">
        <v>0.23032776999999999</v>
      </c>
      <c r="U120" s="85">
        <v>0.11072192</v>
      </c>
      <c r="V120" s="90">
        <f>+T120+U120</f>
        <v>0.34104968999999996</v>
      </c>
      <c r="W120" s="85">
        <v>0.66891658999999992</v>
      </c>
      <c r="Y120" s="53">
        <f>SUM(E120:N120)</f>
        <v>0.58755458999999999</v>
      </c>
    </row>
    <row r="121" spans="2:25">
      <c r="C121" t="s">
        <v>48</v>
      </c>
      <c r="D121" t="s">
        <v>214</v>
      </c>
      <c r="E121" s="16">
        <v>-0.20814233999895304</v>
      </c>
      <c r="F121" s="16">
        <v>0.15879311599311946</v>
      </c>
      <c r="G121" s="16">
        <v>0.31134948225539583</v>
      </c>
      <c r="H121" s="16">
        <v>-0.1087555609549135</v>
      </c>
      <c r="I121" s="16">
        <v>-1.4412094679672131E-2</v>
      </c>
      <c r="J121" s="16">
        <v>-0.40996427928104812</v>
      </c>
      <c r="K121" s="16">
        <v>3.3760770090859038E-3</v>
      </c>
      <c r="L121" s="16">
        <v>0.23926608742054731</v>
      </c>
      <c r="M121" s="16">
        <v>-9.5147128087265706E-2</v>
      </c>
      <c r="N121" s="16">
        <v>-0.44352100093775415</v>
      </c>
      <c r="O121" s="16">
        <v>-0.42311265816517812</v>
      </c>
      <c r="P121" s="16">
        <v>0.1715006823267359</v>
      </c>
      <c r="Q121" s="17">
        <v>6.6577656638049876E-2</v>
      </c>
      <c r="R121" s="86">
        <v>-0.18965924796391886</v>
      </c>
      <c r="S121" s="86"/>
      <c r="T121" s="86">
        <v>2.2205247029284801E-2</v>
      </c>
      <c r="U121" s="86">
        <v>-0.2985011707281901</v>
      </c>
      <c r="V121" s="91"/>
      <c r="W121" s="86">
        <v>-8.9903054796335619E-2</v>
      </c>
    </row>
    <row r="122" spans="2:25">
      <c r="C122" t="s">
        <v>49</v>
      </c>
      <c r="D122" t="s">
        <v>215</v>
      </c>
      <c r="E122" s="14">
        <v>9.2557919999999988E-3</v>
      </c>
      <c r="F122" s="14">
        <v>1.0789579999999998E-2</v>
      </c>
      <c r="G122" s="14">
        <v>2.560805E-2</v>
      </c>
      <c r="H122" s="14">
        <v>-3.1833939999999998E-2</v>
      </c>
      <c r="I122" s="14">
        <v>2.4623660000000002E-2</v>
      </c>
      <c r="J122" s="14">
        <v>8.3675599999999996E-3</v>
      </c>
      <c r="K122" s="14">
        <v>8.6472400000000005E-3</v>
      </c>
      <c r="L122" s="14">
        <v>3.3033889999999996E-2</v>
      </c>
      <c r="M122" s="14">
        <v>5.0077789999999997E-2</v>
      </c>
      <c r="N122" s="14">
        <v>5.4304599999999998E-3</v>
      </c>
      <c r="O122" s="14">
        <v>5.7028558938200004E-4</v>
      </c>
      <c r="P122" s="14">
        <v>1.2905972830300002E-4</v>
      </c>
      <c r="Q122" s="15">
        <v>4.5653421999999999E-2</v>
      </c>
      <c r="R122" s="85">
        <v>1.1572800000000018E-3</v>
      </c>
      <c r="S122" s="85"/>
      <c r="T122" s="85">
        <v>9.1758919999999994E-2</v>
      </c>
      <c r="U122" s="85">
        <v>6.1298053176850002E-3</v>
      </c>
      <c r="V122" s="90"/>
      <c r="W122" s="85">
        <v>0.14469942731768498</v>
      </c>
      <c r="Y122" s="53">
        <f>SUM(E122:N122)</f>
        <v>0.144000082</v>
      </c>
    </row>
    <row r="123" spans="2:25">
      <c r="B123" t="s">
        <v>71</v>
      </c>
      <c r="C123" t="s">
        <v>30</v>
      </c>
      <c r="D123" t="s">
        <v>216</v>
      </c>
      <c r="E123" s="14">
        <v>5.0017869999999999E-2</v>
      </c>
      <c r="F123" s="14">
        <v>5.2114069999999998E-2</v>
      </c>
      <c r="G123" s="14">
        <v>0.11629334</v>
      </c>
      <c r="H123" s="14">
        <v>4.3665780000000001E-2</v>
      </c>
      <c r="I123" s="14">
        <v>6.283670999999999E-2</v>
      </c>
      <c r="J123" s="14">
        <v>5.5423220000000002E-2</v>
      </c>
      <c r="K123" s="14">
        <v>4.5939910000000007E-2</v>
      </c>
      <c r="L123" s="14">
        <v>5.9141550000000001E-2</v>
      </c>
      <c r="M123" s="14">
        <v>9.21844E-2</v>
      </c>
      <c r="N123" s="14">
        <v>7.187077E-2</v>
      </c>
      <c r="O123" s="14">
        <v>9.0001279779840002E-2</v>
      </c>
      <c r="P123" s="14">
        <v>9.0001279779840002E-2</v>
      </c>
      <c r="Q123" s="15">
        <v>0.21842528</v>
      </c>
      <c r="R123" s="85">
        <v>0.16192570999999997</v>
      </c>
      <c r="S123" s="85">
        <f>+Q123+R123</f>
        <v>0.38035098999999994</v>
      </c>
      <c r="T123" s="85">
        <v>0.19726586000000002</v>
      </c>
      <c r="U123" s="85">
        <v>0.25187332955968</v>
      </c>
      <c r="V123" s="90">
        <f>+T123+U123</f>
        <v>0.44913918955968002</v>
      </c>
      <c r="W123" s="85">
        <v>0.82949017955967996</v>
      </c>
      <c r="Y123" s="53">
        <f>SUM(E123:N123)</f>
        <v>0.64948761999999993</v>
      </c>
    </row>
    <row r="124" spans="2:25">
      <c r="C124" t="s">
        <v>48</v>
      </c>
      <c r="D124" t="s">
        <v>217</v>
      </c>
      <c r="E124" s="16">
        <v>0.41799311188369892</v>
      </c>
      <c r="F124" s="16">
        <v>1.6633013655575128</v>
      </c>
      <c r="G124" s="16">
        <v>0.69995402789967742</v>
      </c>
      <c r="H124" s="16">
        <v>-0.13679487065109575</v>
      </c>
      <c r="I124" s="16">
        <v>0.33009056020168986</v>
      </c>
      <c r="J124" s="16">
        <v>0.51140356965217271</v>
      </c>
      <c r="K124" s="16">
        <v>-0.41980167168356425</v>
      </c>
      <c r="L124" s="16">
        <v>-0.16571221096279937</v>
      </c>
      <c r="M124" s="16">
        <v>0.92468332273574894</v>
      </c>
      <c r="N124" s="16">
        <v>0.13815942930099118</v>
      </c>
      <c r="O124" s="16">
        <v>0.89371968674360425</v>
      </c>
      <c r="P124" s="16">
        <v>-0.36854764217262315</v>
      </c>
      <c r="Q124" s="17">
        <v>0.7701887994078187</v>
      </c>
      <c r="R124" s="86">
        <v>0.20055162638019636</v>
      </c>
      <c r="S124" s="86"/>
      <c r="T124" s="86">
        <v>9.2025579221279574E-3</v>
      </c>
      <c r="U124" s="86">
        <v>-6.0645521048060952E-3</v>
      </c>
      <c r="V124" s="91"/>
      <c r="W124" s="86">
        <v>0.16373209363621696</v>
      </c>
    </row>
    <row r="125" spans="2:25">
      <c r="C125" t="s">
        <v>49</v>
      </c>
      <c r="D125" t="s">
        <v>218</v>
      </c>
      <c r="E125" s="14">
        <v>-1.6851310000000001E-2</v>
      </c>
      <c r="F125" s="14">
        <v>4.8976E-4</v>
      </c>
      <c r="G125" s="14">
        <v>1.6886500000000002E-2</v>
      </c>
      <c r="H125" s="14">
        <v>-1.6465190000000001E-2</v>
      </c>
      <c r="I125" s="14">
        <v>1.143071E-2</v>
      </c>
      <c r="J125" s="14">
        <v>3.1084299999999997E-3</v>
      </c>
      <c r="K125" s="14">
        <v>-4.488090000000001E-3</v>
      </c>
      <c r="L125" s="14">
        <v>-4.5646899999999997E-3</v>
      </c>
      <c r="M125" s="14">
        <v>4.0966820000000001E-2</v>
      </c>
      <c r="N125" s="14">
        <v>1.63009E-2</v>
      </c>
      <c r="O125" s="14">
        <v>1.9406228651202E-2</v>
      </c>
      <c r="P125" s="14">
        <v>1.9142134784401001E-2</v>
      </c>
      <c r="Q125" s="15">
        <v>5.2495000000000048E-4</v>
      </c>
      <c r="R125" s="85">
        <v>-1.9260500000000005E-3</v>
      </c>
      <c r="S125" s="85"/>
      <c r="T125" s="85">
        <v>3.1914039999999998E-2</v>
      </c>
      <c r="U125" s="85">
        <v>5.4849263435603E-2</v>
      </c>
      <c r="V125" s="90"/>
      <c r="W125" s="85">
        <v>8.5362203435602996E-2</v>
      </c>
      <c r="Y125" s="53">
        <f>SUM(E125:N125)</f>
        <v>4.6813839999999995E-2</v>
      </c>
    </row>
    <row r="126" spans="2:25">
      <c r="B126" t="s">
        <v>72</v>
      </c>
      <c r="C126" t="s">
        <v>30</v>
      </c>
      <c r="D126" t="s">
        <v>219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5">
        <v>0</v>
      </c>
      <c r="R126" s="85">
        <v>0</v>
      </c>
      <c r="S126" s="85">
        <f>+Q126+R126</f>
        <v>0</v>
      </c>
      <c r="T126" s="85">
        <v>0</v>
      </c>
      <c r="U126" s="85">
        <v>0</v>
      </c>
      <c r="V126" s="90">
        <f>+T126+U126</f>
        <v>0</v>
      </c>
      <c r="W126" s="85">
        <v>0</v>
      </c>
      <c r="Y126" s="53">
        <f>SUM(E126:N126)</f>
        <v>0</v>
      </c>
    </row>
    <row r="127" spans="2:25">
      <c r="C127" t="s">
        <v>48</v>
      </c>
      <c r="D127" t="s">
        <v>220</v>
      </c>
      <c r="E127" s="16" t="e">
        <v>#DIV/0!</v>
      </c>
      <c r="F127" s="16" t="e">
        <v>#DIV/0!</v>
      </c>
      <c r="G127" s="16" t="e">
        <v>#DIV/0!</v>
      </c>
      <c r="H127" s="16" t="e">
        <v>#DIV/0!</v>
      </c>
      <c r="I127" s="16" t="e">
        <v>#DIV/0!</v>
      </c>
      <c r="J127" s="16" t="e">
        <v>#DIV/0!</v>
      </c>
      <c r="K127" s="16" t="e">
        <v>#DIV/0!</v>
      </c>
      <c r="L127" s="16" t="e">
        <v>#DIV/0!</v>
      </c>
      <c r="M127" s="16" t="e">
        <v>#DIV/0!</v>
      </c>
      <c r="N127" s="16" t="e">
        <v>#DIV/0!</v>
      </c>
      <c r="O127" s="16" t="e">
        <v>#DIV/0!</v>
      </c>
      <c r="P127" s="16" t="e">
        <v>#DIV/0!</v>
      </c>
      <c r="Q127" s="17" t="e">
        <v>#DIV/0!</v>
      </c>
      <c r="R127" s="86" t="e">
        <v>#DIV/0!</v>
      </c>
      <c r="S127" s="86"/>
      <c r="T127" s="86" t="e">
        <v>#DIV/0!</v>
      </c>
      <c r="U127" s="86" t="e">
        <v>#DIV/0!</v>
      </c>
      <c r="V127" s="91"/>
      <c r="W127" s="86" t="e">
        <v>#DIV/0!</v>
      </c>
    </row>
    <row r="128" spans="2:25" s="141" customFormat="1">
      <c r="C128" s="141" t="s">
        <v>49</v>
      </c>
      <c r="D128" s="141" t="s">
        <v>221</v>
      </c>
      <c r="E128" s="142">
        <v>2.7433235E-2</v>
      </c>
      <c r="F128" s="142">
        <v>2.017911E-2</v>
      </c>
      <c r="G128" s="142">
        <v>2.3997810000000001E-2</v>
      </c>
      <c r="H128" s="142">
        <v>2.25548E-2</v>
      </c>
      <c r="I128" s="142">
        <v>5.4767399999999999E-3</v>
      </c>
      <c r="J128" s="142">
        <v>3.018206E-2</v>
      </c>
      <c r="K128" s="142">
        <v>2.4871890000000001E-2</v>
      </c>
      <c r="L128" s="142">
        <v>3.7275599999999999E-2</v>
      </c>
      <c r="M128" s="142">
        <v>3.6315800000000002E-2</v>
      </c>
      <c r="N128" s="142">
        <v>3.5408730000000006E-2</v>
      </c>
      <c r="O128" s="142">
        <v>0</v>
      </c>
      <c r="P128" s="142">
        <v>0</v>
      </c>
      <c r="Q128" s="143">
        <v>7.1610155000000009E-2</v>
      </c>
      <c r="R128" s="144">
        <v>5.8213599999999997E-2</v>
      </c>
      <c r="S128" s="144"/>
      <c r="T128" s="144">
        <v>9.8463289999999995E-2</v>
      </c>
      <c r="U128" s="144">
        <v>3.5408730000000006E-2</v>
      </c>
      <c r="V128" s="145"/>
      <c r="W128" s="144">
        <v>0.26369577500000002</v>
      </c>
      <c r="Y128" s="146">
        <f>SUM(E128:N128)</f>
        <v>0.26369577500000002</v>
      </c>
    </row>
    <row r="129" spans="2:25">
      <c r="B129" t="s">
        <v>73</v>
      </c>
      <c r="C129" t="s">
        <v>30</v>
      </c>
      <c r="D129" t="s">
        <v>222</v>
      </c>
      <c r="E129" s="14">
        <v>0.46598099999999998</v>
      </c>
      <c r="F129" s="14">
        <v>0.13522255999999999</v>
      </c>
      <c r="G129" s="14">
        <v>0.22165366</v>
      </c>
      <c r="H129" s="14">
        <v>0.20676920999999998</v>
      </c>
      <c r="I129" s="14">
        <v>0.17233803</v>
      </c>
      <c r="J129" s="14">
        <v>1.0736261000000002</v>
      </c>
      <c r="K129" s="14">
        <v>0.22831680000000001</v>
      </c>
      <c r="L129" s="14">
        <v>0.53589595999999995</v>
      </c>
      <c r="M129" s="14">
        <v>0.31850659999999997</v>
      </c>
      <c r="N129" s="14">
        <v>0.24785464999999998</v>
      </c>
      <c r="O129" s="14">
        <v>0.15299760786200001</v>
      </c>
      <c r="P129" s="14">
        <v>0.47530673920236</v>
      </c>
      <c r="Q129" s="15">
        <v>0.82285721999999983</v>
      </c>
      <c r="R129" s="85">
        <v>1.4527333400000002</v>
      </c>
      <c r="S129" s="85">
        <f>+Q129+R129</f>
        <v>2.2755905599999999</v>
      </c>
      <c r="T129" s="85">
        <v>1.0827193599999998</v>
      </c>
      <c r="U129" s="85">
        <v>0.87615899706435996</v>
      </c>
      <c r="V129" s="90">
        <f>+T129+U129</f>
        <v>1.9588783570643598</v>
      </c>
      <c r="W129" s="85">
        <v>4.2344689170643592</v>
      </c>
      <c r="Y129" s="53">
        <f>SUM(E129:N129)</f>
        <v>3.6061645700000002</v>
      </c>
    </row>
    <row r="130" spans="2:25">
      <c r="C130" t="s">
        <v>48</v>
      </c>
      <c r="D130" t="s">
        <v>223</v>
      </c>
      <c r="E130" s="16">
        <v>3.1711849188078496</v>
      </c>
      <c r="F130" s="16">
        <v>1.7009390355721898</v>
      </c>
      <c r="G130" s="16">
        <v>-0.5733106413854181</v>
      </c>
      <c r="H130" s="16">
        <v>-0.7298057197245128</v>
      </c>
      <c r="I130" s="16">
        <v>-0.51821141829258355</v>
      </c>
      <c r="J130" s="16">
        <v>1.4926074621838359</v>
      </c>
      <c r="K130" s="16">
        <v>0.90834668844641597</v>
      </c>
      <c r="L130" s="16">
        <v>0.74700792272392103</v>
      </c>
      <c r="M130" s="16">
        <v>-0.25235503428039702</v>
      </c>
      <c r="N130" s="16">
        <v>-0.17893506333691334</v>
      </c>
      <c r="O130" s="16">
        <v>-0.33820746756770897</v>
      </c>
      <c r="P130" s="16">
        <v>-0.28002597287380099</v>
      </c>
      <c r="Q130" s="17">
        <v>0.21154488399840715</v>
      </c>
      <c r="R130" s="86">
        <v>-6.7227124389001913E-2</v>
      </c>
      <c r="S130" s="86"/>
      <c r="T130" s="86">
        <v>0.26505186176974221</v>
      </c>
      <c r="U130" s="86">
        <v>-0.26569468005936914</v>
      </c>
      <c r="V130" s="91"/>
      <c r="W130" s="86">
        <v>-1.3144484722749821E-2</v>
      </c>
    </row>
    <row r="131" spans="2:25">
      <c r="C131" t="s">
        <v>49</v>
      </c>
      <c r="D131" t="s">
        <v>224</v>
      </c>
      <c r="E131" s="14">
        <v>6.9881918000000001E-2</v>
      </c>
      <c r="F131" s="14">
        <v>-4.5969559999999993E-2</v>
      </c>
      <c r="G131" s="14">
        <v>-6.2301019999999992E-2</v>
      </c>
      <c r="H131" s="14">
        <v>-7.8714900000000001E-3</v>
      </c>
      <c r="I131" s="14">
        <v>-9.4708330000000007E-2</v>
      </c>
      <c r="J131" s="14">
        <v>0.47808255</v>
      </c>
      <c r="K131" s="14">
        <v>-9.3770099999999999E-3</v>
      </c>
      <c r="L131" s="14">
        <v>0.11272353</v>
      </c>
      <c r="M131" s="14">
        <v>-1.19197E-2</v>
      </c>
      <c r="N131" s="14">
        <v>-2.9350000000000001E-3</v>
      </c>
      <c r="O131" s="14">
        <v>-8.1269534845597E-2</v>
      </c>
      <c r="P131" s="14">
        <v>9.1790779255551E-2</v>
      </c>
      <c r="Q131" s="15">
        <v>-3.838866199999999E-2</v>
      </c>
      <c r="R131" s="85">
        <v>0.37550273000000001</v>
      </c>
      <c r="S131" s="85"/>
      <c r="T131" s="85">
        <v>9.1426819999999992E-2</v>
      </c>
      <c r="U131" s="85">
        <v>7.5862444099540054E-3</v>
      </c>
      <c r="V131" s="90"/>
      <c r="W131" s="85">
        <v>0.43612713240995399</v>
      </c>
      <c r="Y131" s="53">
        <f>SUM(E131:N131)</f>
        <v>0.42560588799999999</v>
      </c>
    </row>
    <row r="132" spans="2:25">
      <c r="B132" s="101" t="s">
        <v>321</v>
      </c>
      <c r="C132" t="s">
        <v>30</v>
      </c>
      <c r="D132" t="str">
        <f>+B132&amp;C132</f>
        <v>South AfricaNet Sales</v>
      </c>
      <c r="E132" s="14">
        <v>0.50337162999999996</v>
      </c>
      <c r="F132" s="14">
        <v>0.47876753</v>
      </c>
      <c r="G132" s="14">
        <v>0.76640249999999999</v>
      </c>
      <c r="H132" s="14">
        <v>0.56113362</v>
      </c>
      <c r="I132" s="14">
        <v>0.69456608999999991</v>
      </c>
      <c r="J132" s="14">
        <v>0.56491393000000001</v>
      </c>
      <c r="K132" s="14">
        <v>0.35334621000000005</v>
      </c>
      <c r="L132" s="14">
        <v>0.60310118000000001</v>
      </c>
      <c r="M132" s="14">
        <v>0.60058042</v>
      </c>
      <c r="N132" s="14">
        <v>0.72398934999999998</v>
      </c>
      <c r="O132" s="14">
        <v>0.62199998265117606</v>
      </c>
      <c r="P132" s="14">
        <v>0.52999998521724001</v>
      </c>
      <c r="Q132" s="15">
        <v>1.7485416599999999</v>
      </c>
      <c r="R132" s="85">
        <v>1.8206136399999999</v>
      </c>
      <c r="S132" s="85">
        <f>+Q132+R132</f>
        <v>3.5691552999999998</v>
      </c>
      <c r="T132" s="85">
        <v>1.5570278100000001</v>
      </c>
      <c r="U132" s="85">
        <v>1.8759893178684159</v>
      </c>
      <c r="V132" s="90">
        <f>+T132+U132</f>
        <v>3.4330171278684158</v>
      </c>
      <c r="W132" s="85">
        <v>7.0021724278684161</v>
      </c>
      <c r="Y132" s="53">
        <f>SUM(E132:N132)</f>
        <v>5.8501724600000005</v>
      </c>
    </row>
    <row r="133" spans="2:25">
      <c r="C133" t="s">
        <v>48</v>
      </c>
      <c r="D133" t="str">
        <f>+B132&amp;C133</f>
        <v>South Africa  % Local Growth</v>
      </c>
      <c r="E133" s="16">
        <v>0.26345976789893749</v>
      </c>
      <c r="F133" s="16">
        <v>-7.4728056550201011E-2</v>
      </c>
      <c r="G133" s="16">
        <v>-2.7938364061716361E-2</v>
      </c>
      <c r="H133" s="16">
        <v>0.48214698207941975</v>
      </c>
      <c r="I133" s="16">
        <v>0.15141131219202281</v>
      </c>
      <c r="J133" s="16">
        <v>3.8193254309316554E-2</v>
      </c>
      <c r="K133" s="16">
        <v>-0.41448723592573633</v>
      </c>
      <c r="L133" s="16">
        <v>0.15281643135003375</v>
      </c>
      <c r="M133" s="16">
        <v>0.11738789457035972</v>
      </c>
      <c r="N133" s="16">
        <v>0.3263856992582006</v>
      </c>
      <c r="O133" s="16">
        <v>0.16865534482861716</v>
      </c>
      <c r="P133" s="16">
        <v>-1.3354006583754519E-3</v>
      </c>
      <c r="Q133" s="17">
        <v>3.005382265863768E-2</v>
      </c>
      <c r="R133" s="86">
        <v>0.19837942426908312</v>
      </c>
      <c r="S133" s="86"/>
      <c r="T133" s="86">
        <v>-6.6766166796010259E-2</v>
      </c>
      <c r="U133" s="86">
        <v>0.1680891812212692</v>
      </c>
      <c r="V133" s="91"/>
      <c r="W133" s="86">
        <v>7.7808457870193831E-2</v>
      </c>
    </row>
    <row r="134" spans="2:25">
      <c r="C134" t="s">
        <v>49</v>
      </c>
      <c r="D134" t="str">
        <f>+B132&amp;C134</f>
        <v>South AfricaContribution Income</v>
      </c>
      <c r="E134" s="14">
        <v>0.14011896799999998</v>
      </c>
      <c r="F134" s="14">
        <v>9.2261010000000004E-2</v>
      </c>
      <c r="G134" s="14">
        <v>0.3299069</v>
      </c>
      <c r="H134" s="14">
        <v>0.13638761999999999</v>
      </c>
      <c r="I134" s="14">
        <v>0.28013906</v>
      </c>
      <c r="J134" s="14">
        <v>0.15654868999999999</v>
      </c>
      <c r="K134" s="14">
        <v>4.8915769999999997E-2</v>
      </c>
      <c r="L134" s="14">
        <v>6.2291400000000004E-2</v>
      </c>
      <c r="M134" s="14">
        <v>0.1294073</v>
      </c>
      <c r="N134" s="14">
        <v>0.3088014</v>
      </c>
      <c r="O134" s="14">
        <v>0.14551850495580101</v>
      </c>
      <c r="P134" s="14">
        <v>9.3882506396032003E-2</v>
      </c>
      <c r="Q134" s="15">
        <v>0.56228687799999999</v>
      </c>
      <c r="R134" s="85">
        <v>0.57307536999999986</v>
      </c>
      <c r="S134" s="85"/>
      <c r="T134" s="85">
        <v>0.24061446999999997</v>
      </c>
      <c r="U134" s="85">
        <v>0.54820241135183301</v>
      </c>
      <c r="V134" s="90"/>
      <c r="W134" s="85">
        <v>1.9241791293518329</v>
      </c>
      <c r="Y134" s="53">
        <f>SUM(E134:N134)</f>
        <v>1.6847781180000001</v>
      </c>
    </row>
    <row r="135" spans="2:25">
      <c r="B135" t="s">
        <v>74</v>
      </c>
      <c r="C135" t="s">
        <v>30</v>
      </c>
      <c r="D135" t="s">
        <v>225</v>
      </c>
      <c r="E135" s="14">
        <v>2.3261800000000003E-2</v>
      </c>
      <c r="F135" s="14">
        <v>5.4273050000000003E-2</v>
      </c>
      <c r="G135" s="14">
        <v>0.10274039</v>
      </c>
      <c r="H135" s="14">
        <v>6.7156419999999994E-2</v>
      </c>
      <c r="I135" s="14">
        <v>0.22723959999999999</v>
      </c>
      <c r="J135" s="14">
        <v>9.0828679999999995E-2</v>
      </c>
      <c r="K135" s="14">
        <v>0.13190967999999997</v>
      </c>
      <c r="L135" s="14">
        <v>9.2404479999999997E-2</v>
      </c>
      <c r="M135" s="14">
        <v>0.29905781000000004</v>
      </c>
      <c r="N135" s="14">
        <v>6.1857239999999994E-2</v>
      </c>
      <c r="O135" s="14">
        <v>0.16800003572990399</v>
      </c>
      <c r="P135" s="14">
        <v>0.28300006018787399</v>
      </c>
      <c r="Q135" s="15">
        <v>0.18027524</v>
      </c>
      <c r="R135" s="85">
        <v>0.38522469999999998</v>
      </c>
      <c r="S135" s="85">
        <f>+Q135+R135</f>
        <v>0.56549994000000003</v>
      </c>
      <c r="T135" s="85">
        <v>0.52337196999999991</v>
      </c>
      <c r="U135" s="85">
        <v>0.51285733591777793</v>
      </c>
      <c r="V135" s="90">
        <f>+T135+U135</f>
        <v>1.0362293059177778</v>
      </c>
      <c r="W135" s="85">
        <v>1.6017292459177779</v>
      </c>
      <c r="Y135" s="53">
        <f>SUM(E135:N135)</f>
        <v>1.1507291499999999</v>
      </c>
    </row>
    <row r="136" spans="2:25">
      <c r="C136" t="s">
        <v>48</v>
      </c>
      <c r="D136" t="s">
        <v>226</v>
      </c>
      <c r="E136" s="16">
        <v>-0.84014709155678802</v>
      </c>
      <c r="F136" s="16">
        <v>-0.44220962938467268</v>
      </c>
      <c r="G136" s="16">
        <v>-0.46147106184348724</v>
      </c>
      <c r="H136" s="16">
        <v>-0.12798623648991564</v>
      </c>
      <c r="I136" s="16">
        <v>0.11602941561227732</v>
      </c>
      <c r="J136" s="16">
        <v>-0.5929678960642113</v>
      </c>
      <c r="K136" s="16">
        <v>0.64974091270307011</v>
      </c>
      <c r="L136" s="16">
        <v>2.2334510580051292</v>
      </c>
      <c r="M136" s="16">
        <v>0.25280066017167369</v>
      </c>
      <c r="N136" s="16">
        <v>-0.25253911738438473</v>
      </c>
      <c r="O136" s="16">
        <v>1.3963770105665136</v>
      </c>
      <c r="P136" s="16">
        <v>0.76044362435377566</v>
      </c>
      <c r="Q136" s="17">
        <v>-0.58882156527866614</v>
      </c>
      <c r="R136" s="86">
        <v>-0.23503144247589133</v>
      </c>
      <c r="S136" s="86"/>
      <c r="T136" s="86">
        <v>0.50496056082761864</v>
      </c>
      <c r="U136" s="86">
        <v>0.63345100803564769</v>
      </c>
      <c r="V136" s="91"/>
      <c r="W136" s="86">
        <v>-1.1729846546787409E-2</v>
      </c>
    </row>
    <row r="137" spans="2:25">
      <c r="C137" t="s">
        <v>49</v>
      </c>
      <c r="D137" t="s">
        <v>227</v>
      </c>
      <c r="E137" s="14">
        <v>-3.2317287E-2</v>
      </c>
      <c r="F137" s="14">
        <v>-2.1581550000000001E-2</v>
      </c>
      <c r="G137" s="14">
        <v>7.4949099999999996E-3</v>
      </c>
      <c r="H137" s="14">
        <v>-1.524907E-2</v>
      </c>
      <c r="I137" s="14">
        <v>7.7311039999999998E-2</v>
      </c>
      <c r="J137" s="14">
        <v>1.6260699999999999E-3</v>
      </c>
      <c r="K137" s="14">
        <v>1.9969900000000001E-3</v>
      </c>
      <c r="L137" s="14">
        <v>1.9799500000000003E-3</v>
      </c>
      <c r="M137" s="14">
        <v>0.12785511999999999</v>
      </c>
      <c r="N137" s="14">
        <v>-2.723312E-2</v>
      </c>
      <c r="O137" s="14">
        <v>3.0813296929937003E-2</v>
      </c>
      <c r="P137" s="14">
        <v>8.2421209756439004E-2</v>
      </c>
      <c r="Q137" s="15">
        <v>-4.6403927000000005E-2</v>
      </c>
      <c r="R137" s="85">
        <v>6.3688039999999987E-2</v>
      </c>
      <c r="S137" s="85"/>
      <c r="T137" s="85">
        <v>0.13183206</v>
      </c>
      <c r="U137" s="85">
        <v>8.6001386686376011E-2</v>
      </c>
      <c r="V137" s="90"/>
      <c r="W137" s="85">
        <v>0.23511755968637602</v>
      </c>
      <c r="Y137" s="53">
        <f>SUM(E137:N137)</f>
        <v>0.12188305299999999</v>
      </c>
    </row>
    <row r="138" spans="2:25">
      <c r="B138" t="s">
        <v>23</v>
      </c>
      <c r="C138" t="s">
        <v>30</v>
      </c>
      <c r="D138" t="s">
        <v>228</v>
      </c>
      <c r="E138" s="14">
        <v>0.24297869999999999</v>
      </c>
      <c r="F138" s="14">
        <v>0.44394157000000001</v>
      </c>
      <c r="G138" s="14">
        <v>1.93355896</v>
      </c>
      <c r="H138" s="14">
        <v>0.38145110999999998</v>
      </c>
      <c r="I138" s="14">
        <v>1.1067601899999999</v>
      </c>
      <c r="J138" s="14">
        <v>2.05943414</v>
      </c>
      <c r="K138" s="14">
        <v>0.30253009000000003</v>
      </c>
      <c r="L138" s="14">
        <v>0.61733703000000006</v>
      </c>
      <c r="M138" s="14">
        <v>1.4245646200000002</v>
      </c>
      <c r="N138" s="14">
        <v>0.48690114000000001</v>
      </c>
      <c r="O138" s="14">
        <v>0.82499998644112504</v>
      </c>
      <c r="P138" s="14">
        <v>1.8699999692665499</v>
      </c>
      <c r="Q138" s="15">
        <v>2.6204792299999999</v>
      </c>
      <c r="R138" s="85">
        <v>3.5476454399999997</v>
      </c>
      <c r="S138" s="85">
        <f>+Q138+R138</f>
        <v>6.1681246699999992</v>
      </c>
      <c r="T138" s="85">
        <v>2.3444317400000001</v>
      </c>
      <c r="U138" s="85">
        <v>3.1819010957076754</v>
      </c>
      <c r="V138" s="90">
        <f>+T138+U138</f>
        <v>5.5263328357076755</v>
      </c>
      <c r="W138" s="85">
        <v>11.694457505707675</v>
      </c>
      <c r="Y138" s="53">
        <f>SUM(E138:N138)</f>
        <v>8.9994575500000007</v>
      </c>
    </row>
    <row r="139" spans="2:25">
      <c r="C139" t="s">
        <v>48</v>
      </c>
      <c r="D139" t="s">
        <v>229</v>
      </c>
      <c r="E139" s="16">
        <v>-0.48668742335418252</v>
      </c>
      <c r="F139" s="16">
        <v>-0.44599843795033173</v>
      </c>
      <c r="G139" s="16">
        <v>0.4208298505066625</v>
      </c>
      <c r="H139" s="16">
        <v>-3.8944563341346064E-2</v>
      </c>
      <c r="I139" s="16">
        <v>0.15791118282067529</v>
      </c>
      <c r="J139" s="16">
        <v>0.24785198482368456</v>
      </c>
      <c r="K139" s="16">
        <v>-0.32672288442486136</v>
      </c>
      <c r="L139" s="16">
        <v>-2.5545298060599374E-2</v>
      </c>
      <c r="M139" s="16">
        <v>-7.3012637281282752E-2</v>
      </c>
      <c r="N139" s="16">
        <v>0.19268320069259404</v>
      </c>
      <c r="O139" s="16">
        <v>0.20504243940210998</v>
      </c>
      <c r="P139" s="16">
        <v>3.6185798192015325E-2</v>
      </c>
      <c r="Q139" s="17">
        <v>-5.7059102156431958E-3</v>
      </c>
      <c r="R139" s="86">
        <v>0.18131847382041022</v>
      </c>
      <c r="S139" s="86"/>
      <c r="T139" s="86">
        <v>-0.10505270785081386</v>
      </c>
      <c r="U139" s="86">
        <v>9.8130031934573911E-2</v>
      </c>
      <c r="V139" s="91"/>
      <c r="W139" s="86">
        <v>4.8282362278777205E-2</v>
      </c>
    </row>
    <row r="140" spans="2:25">
      <c r="C140" t="s">
        <v>49</v>
      </c>
      <c r="D140" t="s">
        <v>230</v>
      </c>
      <c r="E140" s="14">
        <v>-0.153746892</v>
      </c>
      <c r="F140" s="14">
        <v>-2.4115539999999998E-2</v>
      </c>
      <c r="G140" s="14">
        <v>0.92859818000000005</v>
      </c>
      <c r="H140" s="14">
        <v>-8.4633889999999989E-2</v>
      </c>
      <c r="I140" s="14">
        <v>0.33692702000000002</v>
      </c>
      <c r="J140" s="14">
        <v>0.96923142000000007</v>
      </c>
      <c r="K140" s="14">
        <v>-0.19120945999999997</v>
      </c>
      <c r="L140" s="14">
        <v>5.238458E-2</v>
      </c>
      <c r="M140" s="14">
        <v>0.39727042000000001</v>
      </c>
      <c r="N140" s="14">
        <v>-5.4568520000000002E-2</v>
      </c>
      <c r="O140" s="14">
        <v>0.17618287970392099</v>
      </c>
      <c r="P140" s="14">
        <v>0.77793286981415899</v>
      </c>
      <c r="Q140" s="15">
        <v>0.75073574800000009</v>
      </c>
      <c r="R140" s="85">
        <v>1.22152455</v>
      </c>
      <c r="S140" s="85"/>
      <c r="T140" s="85">
        <v>0.25844554000000003</v>
      </c>
      <c r="U140" s="85">
        <v>0.89954722951807997</v>
      </c>
      <c r="V140" s="90"/>
      <c r="W140" s="85">
        <v>3.1302530675180802</v>
      </c>
      <c r="Y140" s="53">
        <f>SUM(E140:N140)</f>
        <v>2.1761373179999999</v>
      </c>
    </row>
    <row r="141" spans="2:25">
      <c r="B141" t="s">
        <v>9</v>
      </c>
      <c r="C141" t="s">
        <v>30</v>
      </c>
      <c r="D141" t="s">
        <v>231</v>
      </c>
      <c r="E141" s="14">
        <v>0.11388128</v>
      </c>
      <c r="F141" s="14">
        <v>0.34203636999999998</v>
      </c>
      <c r="G141" s="14">
        <v>1.7914841100000001</v>
      </c>
      <c r="H141" s="14">
        <v>0.84137698999999999</v>
      </c>
      <c r="I141" s="14">
        <v>0.53754349999999995</v>
      </c>
      <c r="J141" s="14">
        <v>2.86035561</v>
      </c>
      <c r="K141" s="14">
        <v>6.1220790000000004E-2</v>
      </c>
      <c r="L141" s="14">
        <v>0.37350326</v>
      </c>
      <c r="M141" s="14">
        <v>3.5581525200000002</v>
      </c>
      <c r="N141" s="14">
        <v>0.42601662000000001</v>
      </c>
      <c r="O141" s="14">
        <v>1</v>
      </c>
      <c r="P141" s="14">
        <v>2.58</v>
      </c>
      <c r="Q141" s="15">
        <v>2.2474017600000002</v>
      </c>
      <c r="R141" s="85">
        <v>4.2392760999999997</v>
      </c>
      <c r="S141" s="85">
        <f>+Q141+R141</f>
        <v>6.4866778600000004</v>
      </c>
      <c r="T141" s="85">
        <v>3.9928765700000004</v>
      </c>
      <c r="U141" s="85">
        <v>4.0060166199999996</v>
      </c>
      <c r="V141" s="90">
        <f>+T141+U141</f>
        <v>7.9988931900000004</v>
      </c>
      <c r="W141" s="85">
        <v>14.485571050000001</v>
      </c>
      <c r="Y141" s="53">
        <f>SUM(E141:N141)</f>
        <v>10.905571050000001</v>
      </c>
    </row>
    <row r="142" spans="2:25">
      <c r="C142" t="s">
        <v>48</v>
      </c>
      <c r="D142" t="s">
        <v>232</v>
      </c>
      <c r="E142" s="16">
        <v>-0.74705925259203598</v>
      </c>
      <c r="F142" s="16">
        <v>-3681.5807597116104</v>
      </c>
      <c r="G142" s="16">
        <v>-0.16842301554055034</v>
      </c>
      <c r="H142" s="16">
        <v>1.7169381897741196</v>
      </c>
      <c r="I142" s="16">
        <v>-0.48119028307789496</v>
      </c>
      <c r="J142" s="16">
        <v>1.9897191428633603</v>
      </c>
      <c r="K142" s="16">
        <v>-0.88369255601118102</v>
      </c>
      <c r="L142" s="16">
        <v>-0.5884554599368963</v>
      </c>
      <c r="M142" s="16">
        <v>2.4462129413967166</v>
      </c>
      <c r="N142" s="16">
        <v>0.1317123063652029</v>
      </c>
      <c r="O142" s="16">
        <v>2.385739846115416</v>
      </c>
      <c r="P142" s="16">
        <v>0.26551992804665719</v>
      </c>
      <c r="Q142" s="17">
        <v>-0.13709411668395896</v>
      </c>
      <c r="R142" s="86">
        <v>0.84114780910275322</v>
      </c>
      <c r="S142" s="86"/>
      <c r="T142" s="86">
        <v>0.61889768861336081</v>
      </c>
      <c r="U142" s="86">
        <v>0.47797333566384342</v>
      </c>
      <c r="V142" s="91"/>
      <c r="W142" s="86">
        <v>0.4365087982958103</v>
      </c>
    </row>
    <row r="143" spans="2:25">
      <c r="C143" t="s">
        <v>49</v>
      </c>
      <c r="D143" t="s">
        <v>233</v>
      </c>
      <c r="E143" s="14">
        <v>-0.176206524</v>
      </c>
      <c r="F143" s="14">
        <v>-0.16615697000000001</v>
      </c>
      <c r="G143" s="14">
        <v>0.91609361</v>
      </c>
      <c r="H143" s="14">
        <v>0.27987847999999999</v>
      </c>
      <c r="I143" s="14">
        <v>0.14263682</v>
      </c>
      <c r="J143" s="14">
        <v>1.3420836000000012</v>
      </c>
      <c r="K143" s="14">
        <v>-0.25300126000000001</v>
      </c>
      <c r="L143" s="14">
        <v>-4.1520500000000002E-2</v>
      </c>
      <c r="M143" s="14">
        <v>1.1818007399999999</v>
      </c>
      <c r="N143" s="14">
        <v>-0.1223013</v>
      </c>
      <c r="O143" s="14">
        <v>0.24317370010360001</v>
      </c>
      <c r="P143" s="14">
        <v>1.1342937001036</v>
      </c>
      <c r="Q143" s="15">
        <v>0.5737301159999999</v>
      </c>
      <c r="R143" s="85">
        <v>1.7645989000000011</v>
      </c>
      <c r="S143" s="85"/>
      <c r="T143" s="85">
        <v>0.88727897999999994</v>
      </c>
      <c r="U143" s="85">
        <v>1.2551661002072001</v>
      </c>
      <c r="V143" s="90"/>
      <c r="W143" s="85">
        <v>4.4807740962072016</v>
      </c>
      <c r="Y143" s="53">
        <f>SUM(E143:N143)</f>
        <v>3.1033066960000011</v>
      </c>
    </row>
    <row r="144" spans="2:25">
      <c r="B144" t="s">
        <v>316</v>
      </c>
      <c r="C144" t="s">
        <v>30</v>
      </c>
      <c r="D144" t="s">
        <v>335</v>
      </c>
      <c r="E144" s="14">
        <v>0.61731058999999988</v>
      </c>
      <c r="F144" s="14">
        <v>0.60329707999999993</v>
      </c>
      <c r="G144" s="14">
        <v>0.54058081000000002</v>
      </c>
      <c r="H144" s="14">
        <v>0.80370295000000003</v>
      </c>
      <c r="I144" s="14">
        <v>0.62451118000000005</v>
      </c>
      <c r="J144" s="14">
        <v>0.65538088999999999</v>
      </c>
      <c r="K144" s="14">
        <v>0.55920817</v>
      </c>
      <c r="L144" s="14">
        <v>0.61058293999999991</v>
      </c>
      <c r="M144" s="14">
        <v>0.67898968000000004</v>
      </c>
      <c r="N144" s="14">
        <v>0.52749857999999994</v>
      </c>
      <c r="O144" s="14">
        <v>0.60000000268800002</v>
      </c>
      <c r="P144" s="14">
        <v>0.42800000167999996</v>
      </c>
      <c r="Q144" s="15">
        <v>1.7611884799999997</v>
      </c>
      <c r="R144" s="85">
        <v>2.0835950200000002</v>
      </c>
      <c r="S144" s="85">
        <f>+Q144+R144</f>
        <v>3.8447835000000001</v>
      </c>
      <c r="T144" s="85">
        <v>1.8487807899999997</v>
      </c>
      <c r="U144" s="85">
        <v>1.5554985843679998</v>
      </c>
      <c r="V144" s="90">
        <f>+T144+U144</f>
        <v>3.4042793743679995</v>
      </c>
      <c r="W144" s="85">
        <v>7.2490628743679997</v>
      </c>
      <c r="Y144" s="53">
        <f>SUM(E144:N144)</f>
        <v>6.221062869999999</v>
      </c>
    </row>
    <row r="145" spans="2:25">
      <c r="C145" t="s">
        <v>48</v>
      </c>
      <c r="D145" t="s">
        <v>336</v>
      </c>
      <c r="E145" s="16">
        <v>8.588187392842403E-2</v>
      </c>
      <c r="F145" s="16">
        <v>-9.2555964617186195E-2</v>
      </c>
      <c r="G145" s="16">
        <v>-9.294690971744643E-2</v>
      </c>
      <c r="H145" s="16">
        <v>0.1189812480889304</v>
      </c>
      <c r="I145" s="16">
        <v>0.12819537552156404</v>
      </c>
      <c r="J145" s="16">
        <v>0.30114295747536818</v>
      </c>
      <c r="K145" s="16">
        <v>1.2425961293028594E-2</v>
      </c>
      <c r="L145" s="16">
        <v>0.28103421068741696</v>
      </c>
      <c r="M145" s="16">
        <v>0.30829500185622294</v>
      </c>
      <c r="N145" s="16">
        <v>-7.6468003310790789E-2</v>
      </c>
      <c r="O145" s="16">
        <v>7.497230193682726E-2</v>
      </c>
      <c r="P145" s="16">
        <v>0.20053371655927099</v>
      </c>
      <c r="Q145" s="17">
        <v>-3.763486486982822E-2</v>
      </c>
      <c r="R145" s="86">
        <v>0.17307364649188114</v>
      </c>
      <c r="S145" s="86"/>
      <c r="T145" s="86">
        <v>0.19394034853822378</v>
      </c>
      <c r="U145" s="86">
        <v>4.7142941565501598E-2</v>
      </c>
      <c r="V145" s="91"/>
      <c r="W145" s="86">
        <v>9.1742464516414379E-2</v>
      </c>
    </row>
    <row r="146" spans="2:25">
      <c r="C146" t="s">
        <v>49</v>
      </c>
      <c r="D146" t="s">
        <v>337</v>
      </c>
      <c r="E146" s="14">
        <v>0.22310697500000001</v>
      </c>
      <c r="F146" s="14">
        <v>0.19998851500000001</v>
      </c>
      <c r="G146" s="14">
        <v>0.151362148</v>
      </c>
      <c r="H146" s="14">
        <v>0.42829694699999998</v>
      </c>
      <c r="I146" s="14">
        <v>0.14816320899999999</v>
      </c>
      <c r="J146" s="14">
        <v>0.229339763</v>
      </c>
      <c r="K146" s="14">
        <v>0.18293284899999998</v>
      </c>
      <c r="L146" s="14">
        <v>0.109863238</v>
      </c>
      <c r="M146" s="14">
        <v>0.36658302000000004</v>
      </c>
      <c r="N146" s="14">
        <v>0.20808409</v>
      </c>
      <c r="O146" s="14">
        <v>0.23047140668433702</v>
      </c>
      <c r="P146" s="14">
        <v>0.10777307796979199</v>
      </c>
      <c r="Q146" s="15">
        <v>0.57445763800000005</v>
      </c>
      <c r="R146" s="85">
        <v>0.80579991900000003</v>
      </c>
      <c r="S146" s="85"/>
      <c r="T146" s="85">
        <v>0.65937910700000002</v>
      </c>
      <c r="U146" s="85">
        <v>0.5463285746541291</v>
      </c>
      <c r="V146" s="90"/>
      <c r="W146" s="85">
        <v>2.5859652386541292</v>
      </c>
      <c r="Y146" s="53">
        <f>SUM(E146:N146)</f>
        <v>2.2477207539999999</v>
      </c>
    </row>
    <row r="147" spans="2:25">
      <c r="B147" t="s">
        <v>317</v>
      </c>
      <c r="C147" t="s">
        <v>30</v>
      </c>
      <c r="D147" t="s">
        <v>332</v>
      </c>
      <c r="E147" s="14">
        <v>0.73263025999999998</v>
      </c>
      <c r="F147" s="14">
        <v>0.81681138999999992</v>
      </c>
      <c r="G147" s="14">
        <v>0.92671470999999994</v>
      </c>
      <c r="H147" s="14">
        <v>0.75155936000000001</v>
      </c>
      <c r="I147" s="14">
        <v>0.82780101000000006</v>
      </c>
      <c r="J147" s="14">
        <v>0.87771906999999993</v>
      </c>
      <c r="K147" s="14">
        <v>0.76266201999999994</v>
      </c>
      <c r="L147" s="14">
        <v>0.93795229000000002</v>
      </c>
      <c r="M147" s="14">
        <v>1.2274859199999999</v>
      </c>
      <c r="N147" s="14">
        <v>1.2327139</v>
      </c>
      <c r="O147" s="14">
        <v>0.92109310310870396</v>
      </c>
      <c r="P147" s="14">
        <v>0.71007035005987096</v>
      </c>
      <c r="Q147" s="15">
        <v>2.4761563600000001</v>
      </c>
      <c r="R147" s="85">
        <v>2.4570794399999998</v>
      </c>
      <c r="S147" s="85">
        <f>+Q147+R147</f>
        <v>4.9332358000000003</v>
      </c>
      <c r="T147" s="85">
        <v>2.9281002300000001</v>
      </c>
      <c r="U147" s="85">
        <v>2.8638773531685753</v>
      </c>
      <c r="V147" s="90">
        <f>+T147+U147</f>
        <v>5.7919775831685758</v>
      </c>
      <c r="W147" s="85">
        <v>10.725213383168574</v>
      </c>
      <c r="Y147" s="53">
        <f>SUM(E147:N147)</f>
        <v>9.0940499300000006</v>
      </c>
    </row>
    <row r="148" spans="2:25">
      <c r="C148" t="s">
        <v>48</v>
      </c>
      <c r="D148" t="s">
        <v>333</v>
      </c>
      <c r="E148" s="16">
        <v>-0.14782922658753594</v>
      </c>
      <c r="F148" s="16">
        <v>0.29167581371000562</v>
      </c>
      <c r="G148" s="16">
        <v>0.73874677885227258</v>
      </c>
      <c r="H148" s="16">
        <v>4.9692449928868357E-2</v>
      </c>
      <c r="I148" s="16">
        <v>0.15527996160609442</v>
      </c>
      <c r="J148" s="16">
        <v>0.2077037760875072</v>
      </c>
      <c r="K148" s="16">
        <v>5.5058867638612993E-2</v>
      </c>
      <c r="L148" s="16">
        <v>0.3815920269329493</v>
      </c>
      <c r="M148" s="16">
        <v>0.41047769234913262</v>
      </c>
      <c r="N148" s="16">
        <v>0.73154949571034056</v>
      </c>
      <c r="O148" s="16">
        <v>1.2340986099006641E-3</v>
      </c>
      <c r="P148" s="16">
        <v>0.22984031963785875</v>
      </c>
      <c r="Q148" s="17">
        <v>0.22075292708395233</v>
      </c>
      <c r="R148" s="86">
        <v>0.13705177175465966</v>
      </c>
      <c r="S148" s="86"/>
      <c r="T148" s="86">
        <v>0.28950114889230616</v>
      </c>
      <c r="U148" s="86">
        <v>0.29613935106399314</v>
      </c>
      <c r="V148" s="91"/>
      <c r="W148" s="86">
        <v>0.23687116382453868</v>
      </c>
    </row>
    <row r="149" spans="2:25">
      <c r="C149" t="s">
        <v>49</v>
      </c>
      <c r="D149" t="s">
        <v>334</v>
      </c>
      <c r="E149" s="14">
        <v>0.295892141</v>
      </c>
      <c r="F149" s="14">
        <v>0.32876642399999995</v>
      </c>
      <c r="G149" s="14">
        <v>0.45786675000000004</v>
      </c>
      <c r="H149" s="14">
        <v>0.31270652700000001</v>
      </c>
      <c r="I149" s="14">
        <v>0.32805953199999999</v>
      </c>
      <c r="J149" s="14">
        <v>0.39535110700000003</v>
      </c>
      <c r="K149" s="14">
        <v>0.26231533200000001</v>
      </c>
      <c r="L149" s="14">
        <v>0.422847256000001</v>
      </c>
      <c r="M149" s="14">
        <v>0.58911868899999997</v>
      </c>
      <c r="N149" s="14">
        <v>0.58399192900000008</v>
      </c>
      <c r="O149" s="14">
        <v>0.372195076570776</v>
      </c>
      <c r="P149" s="14">
        <v>0.36764860544978201</v>
      </c>
      <c r="Q149" s="15">
        <v>1.0825253149999998</v>
      </c>
      <c r="R149" s="85">
        <v>1.0361171659999999</v>
      </c>
      <c r="S149" s="85"/>
      <c r="T149" s="85">
        <v>1.2742812770000009</v>
      </c>
      <c r="U149" s="85">
        <v>1.323835611020558</v>
      </c>
      <c r="V149" s="90"/>
      <c r="W149" s="85">
        <v>4.7167593690205587</v>
      </c>
      <c r="Y149" s="53">
        <f>SUM(E149:N149)</f>
        <v>3.9769156870000013</v>
      </c>
    </row>
    <row r="150" spans="2:25">
      <c r="B150" s="101" t="s">
        <v>318</v>
      </c>
      <c r="C150" t="s">
        <v>30</v>
      </c>
      <c r="D150" t="str">
        <f>+B150&amp;C150</f>
        <v>Argentina UruguayNet Sales</v>
      </c>
      <c r="E150" s="14">
        <v>0.50322715000000007</v>
      </c>
      <c r="F150" s="14">
        <v>0.57808822999999998</v>
      </c>
      <c r="G150" s="14">
        <v>0.88867590000000007</v>
      </c>
      <c r="H150" s="14">
        <v>0.63393095999999993</v>
      </c>
      <c r="I150" s="14">
        <v>0.89022819999999991</v>
      </c>
      <c r="J150" s="14">
        <v>0.59304038000000003</v>
      </c>
      <c r="K150" s="14">
        <v>0.47459353000000004</v>
      </c>
      <c r="L150" s="14">
        <v>0.60306409999999999</v>
      </c>
      <c r="M150" s="14">
        <v>0.58872374000000005</v>
      </c>
      <c r="N150" s="14">
        <v>0.71377406999999993</v>
      </c>
      <c r="O150" s="14">
        <v>0.57339998836091999</v>
      </c>
      <c r="P150" s="14">
        <v>0.50115394035647298</v>
      </c>
      <c r="Q150" s="15">
        <v>1.9699912800000001</v>
      </c>
      <c r="R150" s="85">
        <v>2.1171995399999997</v>
      </c>
      <c r="S150" s="85">
        <f>+Q150+R150</f>
        <v>4.08719082</v>
      </c>
      <c r="T150" s="85">
        <v>1.6663813700000001</v>
      </c>
      <c r="U150" s="85">
        <v>1.7883279987173928</v>
      </c>
      <c r="V150" s="90">
        <f>+T150+U150</f>
        <v>3.4547093687173929</v>
      </c>
      <c r="W150" s="85">
        <v>7.5419001887173929</v>
      </c>
      <c r="Y150" s="53">
        <f>SUM(E150:N150)</f>
        <v>6.4673462599999993</v>
      </c>
    </row>
    <row r="151" spans="2:25">
      <c r="C151" t="s">
        <v>48</v>
      </c>
      <c r="D151" t="str">
        <f>+B150&amp;C151</f>
        <v>Argentina Uruguay  % Local Growth</v>
      </c>
      <c r="E151" s="16">
        <v>0.44658859766733439</v>
      </c>
      <c r="F151" s="16">
        <v>0.31243742791094731</v>
      </c>
      <c r="G151" s="16">
        <v>0.75670788852946635</v>
      </c>
      <c r="H151" s="16">
        <v>0.72502351372084295</v>
      </c>
      <c r="I151" s="16">
        <v>0.7173292473394085</v>
      </c>
      <c r="J151" s="16">
        <v>0.1527613111700602</v>
      </c>
      <c r="K151" s="16">
        <v>0.10161314553599987</v>
      </c>
      <c r="L151" s="16">
        <v>0.25929724195094978</v>
      </c>
      <c r="M151" s="16">
        <v>0.3603127266295334</v>
      </c>
      <c r="N151" s="16">
        <v>0.22528545536855282</v>
      </c>
      <c r="O151" s="16">
        <v>4.5608615824038745E-2</v>
      </c>
      <c r="P151" s="16">
        <v>1.072795050945347</v>
      </c>
      <c r="Q151" s="17">
        <v>0.52241899341456877</v>
      </c>
      <c r="R151" s="86">
        <v>0.51588784075804384</v>
      </c>
      <c r="S151" s="86"/>
      <c r="T151" s="86">
        <v>0.24014077224005534</v>
      </c>
      <c r="U151" s="86">
        <v>0.29444870411253316</v>
      </c>
      <c r="V151" s="91"/>
      <c r="W151" s="86">
        <v>0.39747162241067791</v>
      </c>
    </row>
    <row r="152" spans="2:25">
      <c r="C152" t="s">
        <v>49</v>
      </c>
      <c r="D152" t="str">
        <f>+B150&amp;C152</f>
        <v>Argentina UruguayContribution Income</v>
      </c>
      <c r="E152" s="14">
        <v>7.5076164000000001E-2</v>
      </c>
      <c r="F152" s="14">
        <v>0.16500128700000002</v>
      </c>
      <c r="G152" s="14">
        <v>0.36287587199999993</v>
      </c>
      <c r="H152" s="14">
        <v>8.7868354999999995E-2</v>
      </c>
      <c r="I152" s="14">
        <v>0.27921665400000001</v>
      </c>
      <c r="J152" s="14">
        <v>0.18105270600000001</v>
      </c>
      <c r="K152" s="14">
        <v>0.115595186</v>
      </c>
      <c r="L152" s="14">
        <v>0.136857744</v>
      </c>
      <c r="M152" s="14">
        <v>0.227734306</v>
      </c>
      <c r="N152" s="14">
        <v>0.18220195900000002</v>
      </c>
      <c r="O152" s="14">
        <v>0.13778371081542898</v>
      </c>
      <c r="P152" s="14">
        <v>9.7613544954413003E-2</v>
      </c>
      <c r="Q152" s="15">
        <v>0.60295332299999993</v>
      </c>
      <c r="R152" s="85">
        <v>0.54813771500000008</v>
      </c>
      <c r="S152" s="85"/>
      <c r="T152" s="85">
        <v>0.48018723599999996</v>
      </c>
      <c r="U152" s="85">
        <v>0.41759921476984196</v>
      </c>
      <c r="V152" s="90"/>
      <c r="W152" s="85">
        <v>2.048877488769842</v>
      </c>
      <c r="Y152" s="53">
        <f>SUM(E152:N152)</f>
        <v>1.8134802329999999</v>
      </c>
    </row>
    <row r="153" spans="2:25">
      <c r="B153" s="101" t="s">
        <v>319</v>
      </c>
      <c r="C153" t="s">
        <v>30</v>
      </c>
      <c r="D153" t="str">
        <f>B153&amp;C153</f>
        <v>BrazilNet Sales</v>
      </c>
      <c r="E153" s="14">
        <v>4.3521439299999995</v>
      </c>
      <c r="F153" s="14">
        <v>3.9553171500000008</v>
      </c>
      <c r="G153" s="14">
        <v>5.8977461499999997</v>
      </c>
      <c r="H153" s="14">
        <v>4.3766773299999997</v>
      </c>
      <c r="I153" s="14">
        <v>5.9639089800000002</v>
      </c>
      <c r="J153" s="14">
        <v>6.1567243700000001</v>
      </c>
      <c r="K153" s="14">
        <v>5.1986085999999991</v>
      </c>
      <c r="L153" s="14">
        <v>6.1806521800000001</v>
      </c>
      <c r="M153" s="14">
        <v>5.7276811500000004</v>
      </c>
      <c r="N153" s="14">
        <v>3.8673496800000002</v>
      </c>
      <c r="O153" s="14">
        <v>5.8385018476636716</v>
      </c>
      <c r="P153" s="14">
        <v>5.0979950171391284</v>
      </c>
      <c r="Q153" s="15">
        <v>14.205207229999999</v>
      </c>
      <c r="R153" s="85">
        <v>16.497310679999998</v>
      </c>
      <c r="S153" s="85">
        <f>+Q153+R153</f>
        <v>30.702517909999997</v>
      </c>
      <c r="T153" s="85">
        <v>17.106941930000001</v>
      </c>
      <c r="U153" s="85">
        <v>14.8038465448028</v>
      </c>
      <c r="V153" s="90">
        <f>+T153+U153</f>
        <v>31.9107884748028</v>
      </c>
      <c r="W153" s="85">
        <v>62.613306384802797</v>
      </c>
      <c r="Y153" s="53">
        <f>SUM(E153:N153)</f>
        <v>51.676809520000006</v>
      </c>
    </row>
    <row r="154" spans="2:25">
      <c r="C154" t="s">
        <v>48</v>
      </c>
      <c r="D154" t="str">
        <f>+B153&amp;C154</f>
        <v>Brazil  % Local Growth</v>
      </c>
      <c r="E154" s="16">
        <v>0.49227393990872437</v>
      </c>
      <c r="F154" s="16">
        <v>0.21707813434382106</v>
      </c>
      <c r="G154" s="16">
        <v>0.19135660052552231</v>
      </c>
      <c r="H154" s="16">
        <v>0.25241219252886338</v>
      </c>
      <c r="I154" s="16">
        <v>0.2434319779895272</v>
      </c>
      <c r="J154" s="16">
        <v>0.25018033470770445</v>
      </c>
      <c r="K154" s="16">
        <v>0.27280118516605278</v>
      </c>
      <c r="L154" s="16">
        <v>0.14071796953565913</v>
      </c>
      <c r="M154" s="16">
        <v>0.17832911693232434</v>
      </c>
      <c r="N154" s="16">
        <v>4.0823519813283866E-2</v>
      </c>
      <c r="O154" s="16">
        <v>0.3512838477108372</v>
      </c>
      <c r="P154" s="16">
        <v>0.11791733440237415</v>
      </c>
      <c r="Q154" s="17">
        <v>0.28053237490147459</v>
      </c>
      <c r="R154" s="86">
        <v>0.24834140438598998</v>
      </c>
      <c r="S154" s="86"/>
      <c r="T154" s="86">
        <v>0.1909414135884209</v>
      </c>
      <c r="U154" s="86">
        <v>0.17336561960241187</v>
      </c>
      <c r="V154" s="91"/>
      <c r="W154" s="86">
        <v>0.22230861030190524</v>
      </c>
    </row>
    <row r="155" spans="2:25">
      <c r="C155" t="s">
        <v>49</v>
      </c>
      <c r="D155" t="str">
        <f>B153&amp;C155</f>
        <v>BrazilContribution Income</v>
      </c>
      <c r="E155" s="14">
        <v>2.0901962040000011</v>
      </c>
      <c r="F155" s="14">
        <v>1.4872603850000001</v>
      </c>
      <c r="G155" s="14">
        <v>3.0340828429999998</v>
      </c>
      <c r="H155" s="14">
        <v>1.763551021999999</v>
      </c>
      <c r="I155" s="14">
        <v>3.1061265589999998</v>
      </c>
      <c r="J155" s="14">
        <v>3.3396016379999995</v>
      </c>
      <c r="K155" s="14">
        <v>2.4386756490000003</v>
      </c>
      <c r="L155" s="14">
        <v>3.0309785400000009</v>
      </c>
      <c r="M155" s="14">
        <v>2.7103879719999999</v>
      </c>
      <c r="N155" s="14">
        <v>1.266704346</v>
      </c>
      <c r="O155" s="14">
        <v>2.7775455598928418</v>
      </c>
      <c r="P155" s="14">
        <v>2.322595309332192</v>
      </c>
      <c r="Q155" s="15">
        <v>6.6115394320000016</v>
      </c>
      <c r="R155" s="85">
        <v>8.209279218999999</v>
      </c>
      <c r="S155" s="85"/>
      <c r="T155" s="85">
        <v>8.1800421610000011</v>
      </c>
      <c r="U155" s="85">
        <v>6.3668452152250339</v>
      </c>
      <c r="V155" s="90"/>
      <c r="W155" s="85">
        <v>29.367706027225029</v>
      </c>
      <c r="Y155" s="53">
        <f>SUM(E155:N155)</f>
        <v>24.267565158</v>
      </c>
    </row>
    <row r="156" spans="2:25">
      <c r="B156" t="s">
        <v>2</v>
      </c>
      <c r="C156" t="s">
        <v>30</v>
      </c>
      <c r="D156" t="s">
        <v>234</v>
      </c>
      <c r="E156" s="14">
        <v>1.00048604</v>
      </c>
      <c r="F156" s="14">
        <v>0.87087381000000008</v>
      </c>
      <c r="G156" s="14">
        <v>1.5065918300000001</v>
      </c>
      <c r="H156" s="14">
        <v>1.16162521</v>
      </c>
      <c r="I156" s="14">
        <v>1.0570979600000001</v>
      </c>
      <c r="J156" s="14">
        <v>0.99160355</v>
      </c>
      <c r="K156" s="14">
        <v>1.19694104</v>
      </c>
      <c r="L156" s="14">
        <v>0.99517443000000005</v>
      </c>
      <c r="M156" s="14">
        <v>1.1322521800000001</v>
      </c>
      <c r="N156" s="14">
        <v>1.0738900599999999</v>
      </c>
      <c r="O156" s="14">
        <v>1.1493472709618229</v>
      </c>
      <c r="P156" s="14">
        <v>1.21696857866135</v>
      </c>
      <c r="Q156" s="15">
        <v>3.3779516800000002</v>
      </c>
      <c r="R156" s="85">
        <v>3.2103267199999999</v>
      </c>
      <c r="S156" s="85">
        <f>+Q156+R156</f>
        <v>6.5882784000000001</v>
      </c>
      <c r="T156" s="85">
        <v>3.3243676499999997</v>
      </c>
      <c r="U156" s="85">
        <v>3.440205909623173</v>
      </c>
      <c r="V156" s="90">
        <f>+T156+U156</f>
        <v>6.7645735596231731</v>
      </c>
      <c r="W156" s="85">
        <v>13.352851959623173</v>
      </c>
      <c r="Y156" s="53">
        <f>SUM(E156:N156)</f>
        <v>10.986536110000001</v>
      </c>
    </row>
    <row r="157" spans="2:25">
      <c r="C157" t="s">
        <v>48</v>
      </c>
      <c r="D157" t="s">
        <v>235</v>
      </c>
      <c r="E157" s="16">
        <v>4.8648690646196924E-2</v>
      </c>
      <c r="F157" s="16">
        <v>-3.9314801393521975E-2</v>
      </c>
      <c r="G157" s="16">
        <v>0.52550564034136804</v>
      </c>
      <c r="H157" s="16">
        <v>0.5321941141069052</v>
      </c>
      <c r="I157" s="16">
        <v>0.2264835896744527</v>
      </c>
      <c r="J157" s="16">
        <v>0.19979341487627289</v>
      </c>
      <c r="K157" s="16">
        <v>0.48642938197931679</v>
      </c>
      <c r="L157" s="16">
        <v>0.18432290476994589</v>
      </c>
      <c r="M157" s="16">
        <v>0.28123828931738032</v>
      </c>
      <c r="N157" s="16">
        <v>0.26054098732559616</v>
      </c>
      <c r="O157" s="16">
        <v>0.85047094465185613</v>
      </c>
      <c r="P157" s="16">
        <v>0.3377204223284937</v>
      </c>
      <c r="Q157" s="17">
        <v>0.18440021377992991</v>
      </c>
      <c r="R157" s="86">
        <v>0.3171734678387681</v>
      </c>
      <c r="S157" s="86"/>
      <c r="T157" s="86">
        <v>0.3117962304921989</v>
      </c>
      <c r="U157" s="86">
        <v>0.44188632953657092</v>
      </c>
      <c r="V157" s="91"/>
      <c r="W157" s="86">
        <v>0.30628592827367457</v>
      </c>
    </row>
    <row r="158" spans="2:25">
      <c r="C158" t="s">
        <v>49</v>
      </c>
      <c r="D158" t="s">
        <v>236</v>
      </c>
      <c r="E158" s="14">
        <v>0.41068116399999999</v>
      </c>
      <c r="F158" s="14">
        <v>0.28732845700000004</v>
      </c>
      <c r="G158" s="14">
        <v>0.73954824600000002</v>
      </c>
      <c r="H158" s="14">
        <v>0.39945343799999999</v>
      </c>
      <c r="I158" s="14">
        <v>0.27744316699999999</v>
      </c>
      <c r="J158" s="14">
        <v>0.25424146200000003</v>
      </c>
      <c r="K158" s="14">
        <v>0.51722534600000003</v>
      </c>
      <c r="L158" s="14">
        <v>0.378294623</v>
      </c>
      <c r="M158" s="14">
        <v>0.477755396</v>
      </c>
      <c r="N158" s="14">
        <v>0.31840471799999998</v>
      </c>
      <c r="O158" s="14">
        <v>0.41094011362297905</v>
      </c>
      <c r="P158" s="14">
        <v>0.18684902569109901</v>
      </c>
      <c r="Q158" s="15">
        <v>1.437557867</v>
      </c>
      <c r="R158" s="85">
        <v>0.93113806700000012</v>
      </c>
      <c r="S158" s="85"/>
      <c r="T158" s="85">
        <v>1.373275365</v>
      </c>
      <c r="U158" s="85">
        <v>0.91619385731407799</v>
      </c>
      <c r="V158" s="90"/>
      <c r="W158" s="85">
        <v>4.6581651563140785</v>
      </c>
      <c r="Y158" s="53">
        <f>SUM(E158:N158)</f>
        <v>4.0603760169999994</v>
      </c>
    </row>
    <row r="159" spans="2:25">
      <c r="B159" t="s">
        <v>1</v>
      </c>
      <c r="C159" t="s">
        <v>30</v>
      </c>
      <c r="D159" t="s">
        <v>237</v>
      </c>
      <c r="E159" s="14">
        <v>0.81785458999999994</v>
      </c>
      <c r="F159" s="14">
        <v>1.06047669</v>
      </c>
      <c r="G159" s="14">
        <v>1.05722329</v>
      </c>
      <c r="H159" s="14">
        <v>1.2195361900000001</v>
      </c>
      <c r="I159" s="14">
        <v>1.1898751200000002</v>
      </c>
      <c r="J159" s="14">
        <v>1.10990009</v>
      </c>
      <c r="K159" s="14">
        <v>1.2673921799999999</v>
      </c>
      <c r="L159" s="14">
        <v>1.2510965200000002</v>
      </c>
      <c r="M159" s="14">
        <v>1.2420486100000001</v>
      </c>
      <c r="N159" s="14">
        <v>1.12371968</v>
      </c>
      <c r="O159" s="14">
        <v>1.0131528479</v>
      </c>
      <c r="P159" s="14">
        <v>0.97424191983227304</v>
      </c>
      <c r="Q159" s="15">
        <v>2.9355545700000003</v>
      </c>
      <c r="R159" s="85">
        <v>3.5193114000000003</v>
      </c>
      <c r="S159" s="85">
        <f>+Q159+R159</f>
        <v>6.4548659700000002</v>
      </c>
      <c r="T159" s="85">
        <v>3.7605373099999997</v>
      </c>
      <c r="U159" s="85">
        <v>3.1111144477322732</v>
      </c>
      <c r="V159" s="90">
        <f>+T159+U159</f>
        <v>6.8716517577322733</v>
      </c>
      <c r="W159" s="85">
        <v>13.326517727732273</v>
      </c>
      <c r="Y159" s="53">
        <f>SUM(E159:N159)</f>
        <v>11.339122960000001</v>
      </c>
    </row>
    <row r="160" spans="2:25">
      <c r="C160" t="s">
        <v>48</v>
      </c>
      <c r="D160" t="s">
        <v>238</v>
      </c>
      <c r="E160" s="16">
        <v>0.24687865614366694</v>
      </c>
      <c r="F160" s="16">
        <v>0.55394805649819578</v>
      </c>
      <c r="G160" s="16">
        <v>0.16774233127192517</v>
      </c>
      <c r="H160" s="16">
        <v>0.36660514850997644</v>
      </c>
      <c r="I160" s="16">
        <v>0.28387986196843623</v>
      </c>
      <c r="J160" s="16">
        <v>0.28104972074553825</v>
      </c>
      <c r="K160" s="16">
        <v>0.20011564627921599</v>
      </c>
      <c r="L160" s="16">
        <v>0.28712345838991477</v>
      </c>
      <c r="M160" s="16">
        <v>0.35977232940344828</v>
      </c>
      <c r="N160" s="16">
        <v>0.29038551511316324</v>
      </c>
      <c r="O160" s="16">
        <v>9.6768930980728043E-2</v>
      </c>
      <c r="P160" s="16">
        <v>-3.0461151221056176E-2</v>
      </c>
      <c r="Q160" s="17">
        <v>0.31103061466304849</v>
      </c>
      <c r="R160" s="86">
        <v>0.31134609559379289</v>
      </c>
      <c r="S160" s="86"/>
      <c r="T160" s="86">
        <v>0.28019444069533372</v>
      </c>
      <c r="U160" s="86">
        <v>0.11225595034833225</v>
      </c>
      <c r="V160" s="91"/>
      <c r="W160" s="86">
        <v>0.24967275175505782</v>
      </c>
    </row>
    <row r="161" spans="2:25">
      <c r="C161" t="s">
        <v>49</v>
      </c>
      <c r="D161" t="s">
        <v>239</v>
      </c>
      <c r="E161" s="14">
        <v>0.32613212899999999</v>
      </c>
      <c r="F161" s="14">
        <v>0.52406400599999992</v>
      </c>
      <c r="G161" s="14">
        <v>0.56763821799999992</v>
      </c>
      <c r="H161" s="14">
        <v>0.65952284999999999</v>
      </c>
      <c r="I161" s="14">
        <v>0.67427644399999997</v>
      </c>
      <c r="J161" s="14">
        <v>0.55623407599999997</v>
      </c>
      <c r="K161" s="14">
        <v>0.69047909499999993</v>
      </c>
      <c r="L161" s="14">
        <v>0.69274014500000003</v>
      </c>
      <c r="M161" s="14">
        <v>0.70066391899999991</v>
      </c>
      <c r="N161" s="14">
        <v>0.55123811899999997</v>
      </c>
      <c r="O161" s="14">
        <v>0.53793550514505306</v>
      </c>
      <c r="P161" s="14">
        <v>0.492867069693809</v>
      </c>
      <c r="Q161" s="15">
        <v>1.4178343529999997</v>
      </c>
      <c r="R161" s="85">
        <v>1.8900333699999998</v>
      </c>
      <c r="S161" s="85"/>
      <c r="T161" s="85">
        <v>2.083883159</v>
      </c>
      <c r="U161" s="85">
        <v>1.582040693838862</v>
      </c>
      <c r="V161" s="90"/>
      <c r="W161" s="85">
        <v>6.9737915758388613</v>
      </c>
      <c r="Y161" s="53">
        <f>SUM(E161:N161)</f>
        <v>5.9429890009999999</v>
      </c>
    </row>
    <row r="162" spans="2:25">
      <c r="B162" t="s">
        <v>4</v>
      </c>
      <c r="C162" t="s">
        <v>30</v>
      </c>
      <c r="D162" t="s">
        <v>240</v>
      </c>
      <c r="E162" s="14">
        <v>1.9997795700000001</v>
      </c>
      <c r="F162" s="14">
        <v>2.1923674400000008</v>
      </c>
      <c r="G162" s="14">
        <v>1.95853342</v>
      </c>
      <c r="H162" s="14">
        <v>1.8120837400000001</v>
      </c>
      <c r="I162" s="14">
        <v>2.0517659199999998</v>
      </c>
      <c r="J162" s="14">
        <v>1.8845784099999998</v>
      </c>
      <c r="K162" s="14">
        <v>2.0410936200000003</v>
      </c>
      <c r="L162" s="14">
        <v>2.1271012299999996</v>
      </c>
      <c r="M162" s="14">
        <v>2.23149365</v>
      </c>
      <c r="N162" s="14">
        <v>2.0117210500000002</v>
      </c>
      <c r="O162" s="14">
        <v>2.2500001159020004</v>
      </c>
      <c r="P162" s="14">
        <v>2.000000103024</v>
      </c>
      <c r="Q162" s="15">
        <v>6.1506804300000004</v>
      </c>
      <c r="R162" s="85">
        <v>5.7484280700000001</v>
      </c>
      <c r="S162" s="85">
        <f>+Q162+R162</f>
        <v>11.899108500000001</v>
      </c>
      <c r="T162" s="85">
        <v>6.3996884999999999</v>
      </c>
      <c r="U162" s="85">
        <v>6.2617212689260002</v>
      </c>
      <c r="V162" s="90">
        <f>+T162+U162</f>
        <v>12.661409768925999</v>
      </c>
      <c r="W162" s="85">
        <v>24.560518268926</v>
      </c>
      <c r="Y162" s="53">
        <f>SUM(E162:N162)</f>
        <v>20.310518049999999</v>
      </c>
    </row>
    <row r="163" spans="2:25">
      <c r="C163" t="s">
        <v>48</v>
      </c>
      <c r="D163" t="s">
        <v>241</v>
      </c>
      <c r="E163" s="16">
        <v>0.28728458700581105</v>
      </c>
      <c r="F163" s="16">
        <v>0.40831651529660867</v>
      </c>
      <c r="G163" s="16">
        <v>0.1964029432464261</v>
      </c>
      <c r="H163" s="16">
        <v>0.2241269095108781</v>
      </c>
      <c r="I163" s="16">
        <v>0.30079526733854878</v>
      </c>
      <c r="J163" s="16">
        <v>-0.1034667038285859</v>
      </c>
      <c r="K163" s="16">
        <v>0.1207674618997148</v>
      </c>
      <c r="L163" s="16">
        <v>2.0267034964801596E-2</v>
      </c>
      <c r="M163" s="16">
        <v>6.5340472042747039E-2</v>
      </c>
      <c r="N163" s="16">
        <v>0.29874097648890552</v>
      </c>
      <c r="O163" s="16">
        <v>4.5653644719144543E-2</v>
      </c>
      <c r="P163" s="16">
        <v>2.5377647347584839E-2</v>
      </c>
      <c r="Q163" s="17">
        <v>0.29497095382254768</v>
      </c>
      <c r="R163" s="86">
        <v>0.11739331434011514</v>
      </c>
      <c r="S163" s="86"/>
      <c r="T163" s="86">
        <v>6.7098207166585627E-2</v>
      </c>
      <c r="U163" s="86">
        <v>0.10887530474898222</v>
      </c>
      <c r="V163" s="91"/>
      <c r="W163" s="86">
        <v>0.1412097316784845</v>
      </c>
    </row>
    <row r="164" spans="2:25">
      <c r="C164" t="s">
        <v>49</v>
      </c>
      <c r="D164" t="s">
        <v>242</v>
      </c>
      <c r="E164" s="14">
        <v>0.66826411699999999</v>
      </c>
      <c r="F164" s="14">
        <v>1.2148488459999998</v>
      </c>
      <c r="G164" s="14">
        <v>0.72560693900000006</v>
      </c>
      <c r="H164" s="14">
        <v>0.83130346600000005</v>
      </c>
      <c r="I164" s="14">
        <v>0.86356978799999995</v>
      </c>
      <c r="J164" s="14">
        <v>0.88812229500000006</v>
      </c>
      <c r="K164" s="14">
        <v>1.0539892450000001</v>
      </c>
      <c r="L164" s="14">
        <v>1.1540986630000012</v>
      </c>
      <c r="M164" s="14">
        <v>1.05640231</v>
      </c>
      <c r="N164" s="14">
        <v>0.53215184999999998</v>
      </c>
      <c r="O164" s="14">
        <v>0.95628341577728893</v>
      </c>
      <c r="P164" s="14">
        <v>0.85698636081746105</v>
      </c>
      <c r="Q164" s="15">
        <v>2.6087199019999998</v>
      </c>
      <c r="R164" s="85">
        <v>2.5829955490000001</v>
      </c>
      <c r="S164" s="85"/>
      <c r="T164" s="85">
        <v>3.2644902180000015</v>
      </c>
      <c r="U164" s="85">
        <v>2.3454216265947498</v>
      </c>
      <c r="V164" s="90"/>
      <c r="W164" s="85">
        <v>10.80162729559475</v>
      </c>
      <c r="Y164" s="53">
        <f>SUM(E164:N164)</f>
        <v>8.9883575190000009</v>
      </c>
    </row>
    <row r="165" spans="2:25">
      <c r="B165" t="s">
        <v>75</v>
      </c>
      <c r="C165" t="s">
        <v>30</v>
      </c>
      <c r="D165" t="s">
        <v>243</v>
      </c>
      <c r="E165" s="14">
        <v>0.14866326000000002</v>
      </c>
      <c r="F165" s="14">
        <v>6.5904210000000005E-2</v>
      </c>
      <c r="G165" s="14">
        <v>0.12978542999999998</v>
      </c>
      <c r="H165" s="14">
        <v>0.21272279999999999</v>
      </c>
      <c r="I165" s="14">
        <v>0.24564443999999999</v>
      </c>
      <c r="J165" s="14">
        <v>1.2813581100000002</v>
      </c>
      <c r="K165" s="14">
        <v>3.5809529999999999E-2</v>
      </c>
      <c r="L165" s="14">
        <v>2.4280529999999998E-2</v>
      </c>
      <c r="M165" s="14">
        <v>2.8711119999999996E-2</v>
      </c>
      <c r="N165" s="14">
        <v>-4.8324499999999994E-3</v>
      </c>
      <c r="O165" s="14">
        <v>0.437778430582554</v>
      </c>
      <c r="P165" s="14">
        <v>0.55182130184725808</v>
      </c>
      <c r="Q165" s="15">
        <v>0.34435289999999996</v>
      </c>
      <c r="R165" s="85">
        <v>1.7397253500000001</v>
      </c>
      <c r="S165" s="85">
        <f>+Q165+R165</f>
        <v>2.0840782500000001</v>
      </c>
      <c r="T165" s="85">
        <v>8.8801180000000007E-2</v>
      </c>
      <c r="U165" s="85">
        <v>0.98476728242981193</v>
      </c>
      <c r="V165" s="90">
        <f>+T165+U165</f>
        <v>1.0735684624298119</v>
      </c>
      <c r="W165" s="85">
        <v>3.1576467124298118</v>
      </c>
      <c r="Y165" s="53">
        <f>SUM(E165:N165)</f>
        <v>2.1680469800000002</v>
      </c>
    </row>
    <row r="166" spans="2:25">
      <c r="C166" t="s">
        <v>48</v>
      </c>
      <c r="D166" t="s">
        <v>244</v>
      </c>
      <c r="E166" s="16">
        <v>-0.51804022191319887</v>
      </c>
      <c r="F166" s="16">
        <v>-0.8922806018615862</v>
      </c>
      <c r="G166" s="16">
        <v>-0.83911134119036634</v>
      </c>
      <c r="H166" s="16">
        <v>-0.68463255513724386</v>
      </c>
      <c r="I166" s="16">
        <v>-0.58244563413444217</v>
      </c>
      <c r="J166" s="16">
        <v>2.8126352255510492</v>
      </c>
      <c r="K166" s="16">
        <v>-0.9236542363500575</v>
      </c>
      <c r="L166" s="16">
        <v>-0.94113638527887067</v>
      </c>
      <c r="M166" s="16">
        <v>-0.91346821217080143</v>
      </c>
      <c r="N166" s="16">
        <v>-1.0167218774040652</v>
      </c>
      <c r="O166" s="16">
        <v>0.43681937037742935</v>
      </c>
      <c r="P166" s="16">
        <v>0.58611558544233766</v>
      </c>
      <c r="Q166" s="17">
        <v>-0.80060031336785153</v>
      </c>
      <c r="R166" s="86">
        <v>8.8077097203959065E-2</v>
      </c>
      <c r="S166" s="86"/>
      <c r="T166" s="86">
        <v>-0.92681204639576587</v>
      </c>
      <c r="U166" s="86">
        <v>4.5863678748060771E-2</v>
      </c>
      <c r="V166" s="91"/>
      <c r="W166" s="86">
        <v>-0.42386703997682335</v>
      </c>
    </row>
    <row r="167" spans="2:25">
      <c r="C167" t="s">
        <v>49</v>
      </c>
      <c r="D167" t="s">
        <v>245</v>
      </c>
      <c r="E167" s="14">
        <v>-6.0350045000000005E-2</v>
      </c>
      <c r="F167" s="14">
        <v>-8.5195683000000008E-2</v>
      </c>
      <c r="G167" s="14">
        <v>0.53037597199999997</v>
      </c>
      <c r="H167" s="14">
        <v>-0.30899814299999995</v>
      </c>
      <c r="I167" s="14">
        <v>-4.1383417999999998E-2</v>
      </c>
      <c r="J167" s="14">
        <v>1.2236300079999998</v>
      </c>
      <c r="K167" s="14">
        <v>-0.10061593200000001</v>
      </c>
      <c r="L167" s="14">
        <v>-0.15153429500000001</v>
      </c>
      <c r="M167" s="14">
        <v>0.31860495599999999</v>
      </c>
      <c r="N167" s="14">
        <v>0.30043420800000004</v>
      </c>
      <c r="O167" s="14">
        <v>0.274580461932311</v>
      </c>
      <c r="P167" s="14">
        <v>0.42774348878284701</v>
      </c>
      <c r="Q167" s="15">
        <v>0.38483024399999993</v>
      </c>
      <c r="R167" s="85">
        <v>0.87324844699999993</v>
      </c>
      <c r="S167" s="85"/>
      <c r="T167" s="85">
        <v>6.645472899999999E-2</v>
      </c>
      <c r="U167" s="85">
        <v>1.0027581587151582</v>
      </c>
      <c r="V167" s="90"/>
      <c r="W167" s="85">
        <v>2.3272915787151578</v>
      </c>
      <c r="Y167" s="53">
        <f>SUM(E167:N167)</f>
        <v>1.6249676279999998</v>
      </c>
    </row>
    <row r="168" spans="2:25">
      <c r="B168" t="s">
        <v>24</v>
      </c>
      <c r="C168" t="s">
        <v>30</v>
      </c>
      <c r="D168" t="s">
        <v>246</v>
      </c>
      <c r="E168" s="14">
        <v>2.2470816099999995</v>
      </c>
      <c r="F168" s="14">
        <v>5.8630968000000001</v>
      </c>
      <c r="G168" s="14">
        <v>5.0670204000000005</v>
      </c>
      <c r="H168" s="14">
        <v>3.5015194900000002</v>
      </c>
      <c r="I168" s="14">
        <v>4.8121314600000016</v>
      </c>
      <c r="J168" s="14">
        <v>5.0561003800000002</v>
      </c>
      <c r="K168" s="14">
        <v>4.8623179199999997</v>
      </c>
      <c r="L168" s="14">
        <v>3.4173740800000001</v>
      </c>
      <c r="M168" s="14">
        <v>4.8012987699999998</v>
      </c>
      <c r="N168" s="14">
        <v>3.7304411300000004</v>
      </c>
      <c r="O168" s="14">
        <v>4.781048133006542</v>
      </c>
      <c r="P168" s="14">
        <v>4.8228499047811404</v>
      </c>
      <c r="Q168" s="15">
        <v>13.177198810000002</v>
      </c>
      <c r="R168" s="85">
        <v>13.369751330000001</v>
      </c>
      <c r="S168" s="85">
        <f>+Q168+R168</f>
        <v>26.546950140000003</v>
      </c>
      <c r="T168" s="85">
        <v>13.080990769999998</v>
      </c>
      <c r="U168" s="85">
        <v>13.334339167787682</v>
      </c>
      <c r="V168" s="90">
        <f>+T168+U168</f>
        <v>26.415329937787682</v>
      </c>
      <c r="W168" s="85">
        <v>52.962280077787682</v>
      </c>
      <c r="Y168" s="53">
        <f>SUM(E168:N168)</f>
        <v>43.358382040000009</v>
      </c>
    </row>
    <row r="169" spans="2:25">
      <c r="C169" t="s">
        <v>48</v>
      </c>
      <c r="D169" t="s">
        <v>247</v>
      </c>
      <c r="E169" s="16">
        <v>-0.47110860789488523</v>
      </c>
      <c r="F169" s="16">
        <v>0.59702371757314598</v>
      </c>
      <c r="G169" s="16">
        <v>0.18702061380251059</v>
      </c>
      <c r="H169" s="16">
        <v>-8.3156126855357504E-2</v>
      </c>
      <c r="I169" s="16">
        <v>-6.4947270208481678E-2</v>
      </c>
      <c r="J169" s="16">
        <v>2.8569162220480185E-2</v>
      </c>
      <c r="K169" s="16">
        <v>0.29389423605021869</v>
      </c>
      <c r="L169" s="16">
        <v>-0.21120597966575361</v>
      </c>
      <c r="M169" s="16">
        <v>-0.19449752204279386</v>
      </c>
      <c r="N169" s="16">
        <v>1.3330105722673418</v>
      </c>
      <c r="O169" s="16">
        <v>-0.35553829766366962</v>
      </c>
      <c r="P169" s="16">
        <v>0.1899500751676714</v>
      </c>
      <c r="Q169" s="17">
        <v>8.1139384078720553E-2</v>
      </c>
      <c r="R169" s="86">
        <v>-3.7789942619065986E-2</v>
      </c>
      <c r="S169" s="86"/>
      <c r="T169" s="86">
        <v>-6.9130092298743423E-2</v>
      </c>
      <c r="U169" s="86">
        <v>1.5047077821109922E-2</v>
      </c>
      <c r="V169" s="91"/>
      <c r="W169" s="86">
        <v>-5.1230703568435967E-3</v>
      </c>
    </row>
    <row r="170" spans="2:25">
      <c r="C170" t="s">
        <v>49</v>
      </c>
      <c r="D170" t="s">
        <v>248</v>
      </c>
      <c r="E170" s="14">
        <v>-1.79602642</v>
      </c>
      <c r="F170" s="14">
        <v>1.3902040140000009</v>
      </c>
      <c r="G170" s="14">
        <v>0.70451666400000001</v>
      </c>
      <c r="H170" s="14">
        <v>-0.81433037399999997</v>
      </c>
      <c r="I170" s="14">
        <v>2.4896612000000002E-2</v>
      </c>
      <c r="J170" s="14">
        <v>0.92544841000000011</v>
      </c>
      <c r="K170" s="14">
        <v>0.165433368</v>
      </c>
      <c r="L170" s="14">
        <v>-0.661595877000001</v>
      </c>
      <c r="M170" s="14">
        <v>0.43382430099999997</v>
      </c>
      <c r="N170" s="14">
        <v>0.311505592</v>
      </c>
      <c r="O170" s="14">
        <v>1.1107742839100561</v>
      </c>
      <c r="P170" s="14">
        <v>0.55959359237818895</v>
      </c>
      <c r="Q170" s="15">
        <v>0.29869425800000088</v>
      </c>
      <c r="R170" s="85">
        <v>0.13601464800000007</v>
      </c>
      <c r="S170" s="85"/>
      <c r="T170" s="85">
        <v>-6.2338208000001033E-2</v>
      </c>
      <c r="U170" s="85">
        <v>1.9818734682882451</v>
      </c>
      <c r="V170" s="90"/>
      <c r="W170" s="85">
        <v>2.354244166288245</v>
      </c>
      <c r="Y170" s="53">
        <f>SUM(E170:N170)</f>
        <v>0.68387629000000005</v>
      </c>
    </row>
    <row r="171" spans="2:25" s="3" customFormat="1">
      <c r="B171" s="3" t="s">
        <v>76</v>
      </c>
      <c r="C171" s="3" t="s">
        <v>30</v>
      </c>
      <c r="E171" s="18">
        <v>70.177215930000017</v>
      </c>
      <c r="F171" s="18">
        <v>76.058645060000003</v>
      </c>
      <c r="G171" s="18">
        <v>93.567206229999968</v>
      </c>
      <c r="H171" s="18">
        <v>77.286053650000014</v>
      </c>
      <c r="I171" s="18">
        <v>81.337537099999977</v>
      </c>
      <c r="J171" s="18">
        <v>94.025803209999992</v>
      </c>
      <c r="K171" s="18">
        <v>74.769405619999986</v>
      </c>
      <c r="L171" s="18">
        <v>71.096260659999984</v>
      </c>
      <c r="M171" s="18">
        <v>88.371711209999987</v>
      </c>
      <c r="N171" s="18">
        <v>73.656957319999989</v>
      </c>
      <c r="O171" s="18">
        <v>79.240786690852019</v>
      </c>
      <c r="P171" s="18">
        <v>82.601927480901139</v>
      </c>
      <c r="Q171" s="19">
        <v>239.80306721999997</v>
      </c>
      <c r="R171" s="18">
        <v>252.64939396</v>
      </c>
      <c r="S171" s="18"/>
      <c r="T171" s="18">
        <v>234.23737749000003</v>
      </c>
      <c r="U171" s="18">
        <v>235.49967149175305</v>
      </c>
      <c r="V171" s="20"/>
      <c r="W171" s="18">
        <v>962.18951016175299</v>
      </c>
      <c r="Y171" s="53">
        <f>SUM(E171:N171)</f>
        <v>800.3467959899998</v>
      </c>
    </row>
    <row r="172" spans="2:25" s="3" customFormat="1">
      <c r="C172" s="3" t="s">
        <v>49</v>
      </c>
      <c r="E172" s="21">
        <v>14.257530074000002</v>
      </c>
      <c r="F172" s="21">
        <v>20.417387011000006</v>
      </c>
      <c r="G172" s="21">
        <v>30.033837388000009</v>
      </c>
      <c r="H172" s="21">
        <v>17.334793916999999</v>
      </c>
      <c r="I172" s="21">
        <v>20.878673051999996</v>
      </c>
      <c r="J172" s="21">
        <v>29.973113700000003</v>
      </c>
      <c r="K172" s="21">
        <v>15.015153623000005</v>
      </c>
      <c r="L172" s="21">
        <v>18.732197162999999</v>
      </c>
      <c r="M172" s="21">
        <v>28.300374342000005</v>
      </c>
      <c r="N172" s="21">
        <v>17.785526188999992</v>
      </c>
      <c r="O172" s="21">
        <v>21.103994484774983</v>
      </c>
      <c r="P172" s="21">
        <v>23.376778087182821</v>
      </c>
      <c r="Q172" s="22">
        <v>64.708754472999999</v>
      </c>
      <c r="R172" s="21">
        <v>68.186580669000008</v>
      </c>
      <c r="S172" s="21"/>
      <c r="T172" s="21">
        <v>62.047725127999982</v>
      </c>
      <c r="U172" s="21">
        <v>62.266298760957774</v>
      </c>
      <c r="V172" s="23"/>
      <c r="W172" s="21">
        <v>257.20935903095784</v>
      </c>
      <c r="Y172" s="53">
        <f>SUM(E172:N172)</f>
        <v>212.72858645900001</v>
      </c>
    </row>
    <row r="173" spans="2:25">
      <c r="Q173" s="24"/>
      <c r="R173" s="25"/>
      <c r="S173" s="25"/>
      <c r="T173" s="25"/>
      <c r="U173" s="25"/>
      <c r="V173" s="26"/>
      <c r="Y173" s="53"/>
    </row>
    <row r="174" spans="2:25">
      <c r="B174" s="3" t="s">
        <v>77</v>
      </c>
      <c r="Q174" s="24"/>
      <c r="R174" s="25"/>
      <c r="S174" s="25"/>
      <c r="T174" s="25"/>
      <c r="U174" s="25"/>
      <c r="V174" s="26"/>
    </row>
    <row r="175" spans="2:25">
      <c r="B175" t="s">
        <v>78</v>
      </c>
      <c r="C175" t="s">
        <v>30</v>
      </c>
      <c r="D175" t="s">
        <v>249</v>
      </c>
      <c r="E175" s="14">
        <v>21.779605579999998</v>
      </c>
      <c r="F175" s="14">
        <v>25.357570480000007</v>
      </c>
      <c r="G175" s="14">
        <v>33.526312590000003</v>
      </c>
      <c r="H175" s="14">
        <v>25.541019980000002</v>
      </c>
      <c r="I175" s="14">
        <v>28.034993979999999</v>
      </c>
      <c r="J175" s="14">
        <v>33.120239649999995</v>
      </c>
      <c r="K175" s="14">
        <v>23.804982290000005</v>
      </c>
      <c r="L175" s="14">
        <v>26.746342520000002</v>
      </c>
      <c r="M175" s="14">
        <v>31.606450820000003</v>
      </c>
      <c r="N175" s="14">
        <v>23.289023020000002</v>
      </c>
      <c r="O175" s="14">
        <v>25.505405004991164</v>
      </c>
      <c r="P175" s="14">
        <v>27.931544249954896</v>
      </c>
      <c r="Q175" s="15">
        <v>80.663488650000019</v>
      </c>
      <c r="R175" s="85">
        <v>86.696253609999985</v>
      </c>
      <c r="S175" s="85">
        <f>+Q175+R175</f>
        <v>167.35974226000002</v>
      </c>
      <c r="T175" s="85">
        <v>82.157775630000003</v>
      </c>
      <c r="U175" s="85">
        <v>76.725972274946059</v>
      </c>
      <c r="V175" s="90">
        <f>+T175+U175</f>
        <v>158.88374790494606</v>
      </c>
      <c r="W175" s="85">
        <v>326.24349016494608</v>
      </c>
      <c r="Y175" s="53">
        <f>SUM(E175:N175)</f>
        <v>272.80654091000002</v>
      </c>
    </row>
    <row r="176" spans="2:25">
      <c r="C176" t="s">
        <v>48</v>
      </c>
      <c r="D176" t="s">
        <v>250</v>
      </c>
      <c r="E176" s="16">
        <v>-1.8328716233873041E-2</v>
      </c>
      <c r="F176" s="16">
        <v>0.18571828159147366</v>
      </c>
      <c r="G176" s="16">
        <v>0.21086105827418461</v>
      </c>
      <c r="H176" s="16">
        <v>1.3880999126682243E-2</v>
      </c>
      <c r="I176" s="16">
        <v>0.13668773602721546</v>
      </c>
      <c r="J176" s="16">
        <v>0.17707479388701988</v>
      </c>
      <c r="K176" s="16">
        <v>4.7064721164172395E-2</v>
      </c>
      <c r="L176" s="16">
        <v>0.10816960176490138</v>
      </c>
      <c r="M176" s="16">
        <v>0.10544395438243169</v>
      </c>
      <c r="N176" s="16">
        <v>4.9701916602987825E-2</v>
      </c>
      <c r="O176" s="16">
        <v>0.13207024700448028</v>
      </c>
      <c r="P176" s="16">
        <v>8.018619588779044E-2</v>
      </c>
      <c r="Q176" s="17">
        <v>0.1311726667876415</v>
      </c>
      <c r="R176" s="86">
        <v>0.11043134679954891</v>
      </c>
      <c r="S176" s="86"/>
      <c r="T176" s="86">
        <v>8.8884227982711145E-2</v>
      </c>
      <c r="U176" s="86">
        <v>8.6871382004314698E-2</v>
      </c>
      <c r="V176" s="91"/>
      <c r="W176" s="86">
        <v>0.10452966567273736</v>
      </c>
    </row>
    <row r="177" spans="2:25">
      <c r="C177" t="s">
        <v>49</v>
      </c>
      <c r="D177" t="s">
        <v>251</v>
      </c>
      <c r="E177" s="14">
        <v>6.7880834160000001</v>
      </c>
      <c r="F177" s="14">
        <v>8.4757557350000106</v>
      </c>
      <c r="G177" s="14">
        <v>14.382753731000008</v>
      </c>
      <c r="H177" s="14">
        <v>8.1063966860000018</v>
      </c>
      <c r="I177" s="14">
        <v>10.432805244000001</v>
      </c>
      <c r="J177" s="14">
        <v>13.020674653000002</v>
      </c>
      <c r="K177" s="14">
        <v>6.5212754830000019</v>
      </c>
      <c r="L177" s="14">
        <v>9.4272316100000033</v>
      </c>
      <c r="M177" s="14">
        <v>13.024117016000011</v>
      </c>
      <c r="N177" s="14">
        <v>7.2188472880000063</v>
      </c>
      <c r="O177" s="14">
        <v>8.7525009525748256</v>
      </c>
      <c r="P177" s="14">
        <v>10.621123297459841</v>
      </c>
      <c r="Q177" s="15">
        <v>29.646592882000018</v>
      </c>
      <c r="R177" s="85">
        <v>31.559876583000005</v>
      </c>
      <c r="S177" s="85"/>
      <c r="T177" s="85">
        <v>28.972624109000016</v>
      </c>
      <c r="U177" s="85">
        <v>26.592471538034676</v>
      </c>
      <c r="V177" s="90"/>
      <c r="W177" s="85">
        <v>116.77156511203472</v>
      </c>
      <c r="Y177" s="53">
        <f>SUM(E177:N177)</f>
        <v>97.397940862000041</v>
      </c>
    </row>
    <row r="178" spans="2:25">
      <c r="B178" t="s">
        <v>79</v>
      </c>
      <c r="C178" t="s">
        <v>30</v>
      </c>
      <c r="D178" t="s">
        <v>252</v>
      </c>
      <c r="E178" s="14">
        <v>32.817508950000004</v>
      </c>
      <c r="F178" s="14">
        <v>30.695126220000002</v>
      </c>
      <c r="G178" s="14">
        <v>33.750409319999996</v>
      </c>
      <c r="H178" s="14">
        <v>32.793675629999996</v>
      </c>
      <c r="I178" s="14">
        <v>30.506834780000005</v>
      </c>
      <c r="J178" s="14">
        <v>32.128501109999995</v>
      </c>
      <c r="K178" s="14">
        <v>31.493767250000001</v>
      </c>
      <c r="L178" s="14">
        <v>24.110530390000001</v>
      </c>
      <c r="M178" s="14">
        <v>29.574420829999998</v>
      </c>
      <c r="N178" s="14">
        <v>32.283060029999994</v>
      </c>
      <c r="O178" s="14">
        <v>30.937675544818454</v>
      </c>
      <c r="P178" s="14">
        <v>28.993491372876989</v>
      </c>
      <c r="Q178" s="15">
        <v>97.263044489999999</v>
      </c>
      <c r="R178" s="85">
        <v>95.429011520000003</v>
      </c>
      <c r="S178" s="85">
        <f>+Q178+R178</f>
        <v>192.69205600999999</v>
      </c>
      <c r="T178" s="85">
        <v>85.178718470000007</v>
      </c>
      <c r="U178" s="85">
        <v>92.214226947695437</v>
      </c>
      <c r="V178" s="90">
        <f>+T178+U178</f>
        <v>177.39294541769544</v>
      </c>
      <c r="W178" s="85">
        <v>370.08500142769543</v>
      </c>
      <c r="Y178" s="53">
        <f>SUM(E178:N178)</f>
        <v>310.15383450999997</v>
      </c>
    </row>
    <row r="179" spans="2:25">
      <c r="C179" t="s">
        <v>48</v>
      </c>
      <c r="D179" t="s">
        <v>253</v>
      </c>
      <c r="E179" s="16">
        <v>-4.2336477246657331E-2</v>
      </c>
      <c r="F179" s="16">
        <v>-7.2315870283359762E-3</v>
      </c>
      <c r="G179" s="16">
        <v>5.2794883165657724E-4</v>
      </c>
      <c r="H179" s="16">
        <v>1.8655842840998769E-2</v>
      </c>
      <c r="I179" s="16">
        <v>-8.1716889509338281E-2</v>
      </c>
      <c r="J179" s="16">
        <v>4.330393485437449E-3</v>
      </c>
      <c r="K179" s="16">
        <v>-3.8522356334574265E-2</v>
      </c>
      <c r="L179" s="16">
        <v>-4.7090066070011719E-2</v>
      </c>
      <c r="M179" s="16">
        <v>1.8506304330533505E-2</v>
      </c>
      <c r="N179" s="16">
        <v>1.1619107400913015E-2</v>
      </c>
      <c r="O179" s="16">
        <v>-2.4192689584416512E-2</v>
      </c>
      <c r="P179" s="16">
        <v>1.5059132642224653E-2</v>
      </c>
      <c r="Q179" s="17">
        <v>-1.7250322434388097E-2</v>
      </c>
      <c r="R179" s="86">
        <v>-2.0239089752322012E-2</v>
      </c>
      <c r="S179" s="86"/>
      <c r="T179" s="86">
        <v>-2.1040315347182974E-2</v>
      </c>
      <c r="U179" s="86">
        <v>4.736874688090199E-4</v>
      </c>
      <c r="V179" s="91"/>
      <c r="W179" s="86">
        <v>-1.4171895098846803E-2</v>
      </c>
    </row>
    <row r="180" spans="2:25">
      <c r="C180" t="s">
        <v>49</v>
      </c>
      <c r="D180" t="s">
        <v>254</v>
      </c>
      <c r="E180" s="14">
        <v>5.2773610110000018</v>
      </c>
      <c r="F180" s="14">
        <v>6.1797575490000041</v>
      </c>
      <c r="G180" s="14">
        <v>5.2453329370000041</v>
      </c>
      <c r="H180" s="14">
        <v>5.4281005779999996</v>
      </c>
      <c r="I180" s="14">
        <v>3.7928417150000033</v>
      </c>
      <c r="J180" s="14">
        <v>4.836202355999994</v>
      </c>
      <c r="K180" s="14">
        <v>3.5046379810000001</v>
      </c>
      <c r="L180" s="14">
        <v>4.0293353950000022</v>
      </c>
      <c r="M180" s="14">
        <v>5.4479242410000062</v>
      </c>
      <c r="N180" s="14">
        <v>5.9252352930000045</v>
      </c>
      <c r="O180" s="14">
        <v>4.82040394835846</v>
      </c>
      <c r="P180" s="14">
        <v>3.9956643818087474</v>
      </c>
      <c r="Q180" s="15">
        <v>16.702451497000009</v>
      </c>
      <c r="R180" s="85">
        <v>14.057144648999998</v>
      </c>
      <c r="S180" s="85"/>
      <c r="T180" s="85">
        <v>12.981897617000008</v>
      </c>
      <c r="U180" s="85">
        <v>14.741303623167212</v>
      </c>
      <c r="V180" s="90"/>
      <c r="W180" s="85">
        <v>58.482797386167221</v>
      </c>
      <c r="Y180" s="53">
        <f>SUM(E180:N180)</f>
        <v>49.66672905600003</v>
      </c>
    </row>
    <row r="181" spans="2:25">
      <c r="B181" t="s">
        <v>80</v>
      </c>
      <c r="C181" t="s">
        <v>30</v>
      </c>
      <c r="D181" t="s">
        <v>255</v>
      </c>
      <c r="E181" s="14">
        <v>1.8114499900000001</v>
      </c>
      <c r="F181" s="14">
        <v>2.5454744799999998</v>
      </c>
      <c r="G181" s="14">
        <v>3.5017727599999997</v>
      </c>
      <c r="H181" s="14">
        <v>2.42011266</v>
      </c>
      <c r="I181" s="14">
        <v>2.3942966600000002</v>
      </c>
      <c r="J181" s="14">
        <v>3.5214987400000002</v>
      </c>
      <c r="K181" s="14">
        <v>1.9947059</v>
      </c>
      <c r="L181" s="14">
        <v>1.86986754</v>
      </c>
      <c r="M181" s="14">
        <v>3.3312927700000001</v>
      </c>
      <c r="N181" s="14">
        <v>1.8619795699999999</v>
      </c>
      <c r="O181" s="14">
        <v>2.4653867881839999</v>
      </c>
      <c r="P181" s="14">
        <v>3.6354839868137319</v>
      </c>
      <c r="Q181" s="15">
        <v>7.8586972299999998</v>
      </c>
      <c r="R181" s="85">
        <v>8.3359080600000013</v>
      </c>
      <c r="S181" s="85">
        <f>+Q181+R181</f>
        <v>16.194605290000002</v>
      </c>
      <c r="T181" s="85">
        <v>7.1958662100000002</v>
      </c>
      <c r="U181" s="85">
        <v>7.9628503449977321</v>
      </c>
      <c r="V181" s="90">
        <f>+T181+U181</f>
        <v>15.158716554997731</v>
      </c>
      <c r="W181" s="85">
        <v>31.353321844997733</v>
      </c>
      <c r="Y181" s="53">
        <f>SUM(E181:N181)</f>
        <v>25.252451069999999</v>
      </c>
    </row>
    <row r="182" spans="2:25">
      <c r="C182" t="s">
        <v>48</v>
      </c>
      <c r="D182" t="s">
        <v>256</v>
      </c>
      <c r="E182" s="16">
        <v>-0.1367078339691562</v>
      </c>
      <c r="F182" s="16">
        <v>0.3050413533673873</v>
      </c>
      <c r="G182" s="16">
        <v>0.14907132075978255</v>
      </c>
      <c r="H182" s="16">
        <v>0.259220493086675</v>
      </c>
      <c r="I182" s="16">
        <v>-3.9991356993903548E-2</v>
      </c>
      <c r="J182" s="16">
        <v>5.746797001008426E-2</v>
      </c>
      <c r="K182" s="16">
        <v>3.1886437912604801E-2</v>
      </c>
      <c r="L182" s="16">
        <v>-8.1147348636963129E-2</v>
      </c>
      <c r="M182" s="16">
        <v>0.28553490566700157</v>
      </c>
      <c r="N182" s="16">
        <v>-0.12277588751719531</v>
      </c>
      <c r="O182" s="16">
        <v>0.14256528428982568</v>
      </c>
      <c r="P182" s="16">
        <v>0.17621505733333678</v>
      </c>
      <c r="Q182" s="17">
        <v>0.10706205786994499</v>
      </c>
      <c r="R182" s="86">
        <v>7.7189006761358259E-2</v>
      </c>
      <c r="S182" s="86"/>
      <c r="T182" s="86">
        <v>0.10101535660546608</v>
      </c>
      <c r="U182" s="86">
        <v>7.826948712949687E-2</v>
      </c>
      <c r="V182" s="91"/>
      <c r="W182" s="86">
        <v>9.0208208882466501E-2</v>
      </c>
    </row>
    <row r="183" spans="2:25">
      <c r="C183" t="s">
        <v>49</v>
      </c>
      <c r="D183" t="s">
        <v>257</v>
      </c>
      <c r="E183" s="14">
        <v>8.9933737E-2</v>
      </c>
      <c r="F183" s="14">
        <v>0.42054642999999997</v>
      </c>
      <c r="G183" s="14">
        <v>0.99442611000000003</v>
      </c>
      <c r="H183" s="14">
        <v>0.14146386999999999</v>
      </c>
      <c r="I183" s="14">
        <v>0.25078803</v>
      </c>
      <c r="J183" s="14">
        <v>1.168079400000001</v>
      </c>
      <c r="K183" s="14">
        <v>7.3872710000000008E-2</v>
      </c>
      <c r="L183" s="14">
        <v>-2.5396139999999998E-2</v>
      </c>
      <c r="M183" s="14">
        <v>1.1224469500000001</v>
      </c>
      <c r="N183" s="14">
        <v>0.29243458000000006</v>
      </c>
      <c r="O183" s="14">
        <v>0.208161202641785</v>
      </c>
      <c r="P183" s="14">
        <v>1.1599992675176509</v>
      </c>
      <c r="Q183" s="15">
        <v>1.5049062770000001</v>
      </c>
      <c r="R183" s="85">
        <v>1.560331300000001</v>
      </c>
      <c r="S183" s="85"/>
      <c r="T183" s="85">
        <v>1.1709235200000001</v>
      </c>
      <c r="U183" s="85">
        <v>1.660595050159436</v>
      </c>
      <c r="V183" s="90"/>
      <c r="W183" s="85">
        <v>5.8967561471594374</v>
      </c>
      <c r="Y183" s="53">
        <f>SUM(E183:N183)</f>
        <v>4.5285956770000011</v>
      </c>
    </row>
    <row r="184" spans="2:25">
      <c r="B184" t="s">
        <v>81</v>
      </c>
      <c r="C184" t="s">
        <v>30</v>
      </c>
      <c r="D184" t="s">
        <v>258</v>
      </c>
      <c r="E184" s="14">
        <v>1.3494744099999998</v>
      </c>
      <c r="F184" s="14">
        <v>1.4542410800000001</v>
      </c>
      <c r="G184" s="14">
        <v>4.8158396199999993</v>
      </c>
      <c r="H184" s="14">
        <v>2.0578873500000001</v>
      </c>
      <c r="I184" s="14">
        <v>2.73844741</v>
      </c>
      <c r="J184" s="14">
        <v>6.6491584600000015</v>
      </c>
      <c r="K184" s="14">
        <v>1.0773235700000001</v>
      </c>
      <c r="L184" s="14">
        <v>2.2222419100000002</v>
      </c>
      <c r="M184" s="14">
        <v>6.2008619700000001</v>
      </c>
      <c r="N184" s="14">
        <v>1.9466189999999999</v>
      </c>
      <c r="O184" s="14">
        <v>2.7679976126842054</v>
      </c>
      <c r="P184" s="14">
        <v>5.7383067538740242</v>
      </c>
      <c r="Q184" s="15">
        <v>7.6195551099999994</v>
      </c>
      <c r="R184" s="85">
        <v>11.445493219999999</v>
      </c>
      <c r="S184" s="85">
        <f>+Q184+R184</f>
        <v>19.06504833</v>
      </c>
      <c r="T184" s="85">
        <v>9.5004274500000001</v>
      </c>
      <c r="U184" s="85">
        <v>10.452923366558229</v>
      </c>
      <c r="V184" s="90">
        <f>+T184+U184</f>
        <v>19.953350816558228</v>
      </c>
      <c r="W184" s="85">
        <v>39.018399146558224</v>
      </c>
      <c r="Y184" s="53">
        <f>SUM(E184:N184)</f>
        <v>30.512094780000005</v>
      </c>
    </row>
    <row r="185" spans="2:25">
      <c r="C185" t="s">
        <v>48</v>
      </c>
      <c r="D185" t="s">
        <v>259</v>
      </c>
      <c r="E185" s="16">
        <v>-0.12714155655741266</v>
      </c>
      <c r="F185" s="16">
        <v>-1.4631046094926773E-2</v>
      </c>
      <c r="G185" s="16">
        <v>-3.8853620431204799E-2</v>
      </c>
      <c r="H185" s="16">
        <v>7.4251335282710357E-2</v>
      </c>
      <c r="I185" s="16">
        <v>-0.12971184618180293</v>
      </c>
      <c r="J185" s="16">
        <v>0.7426349164620244</v>
      </c>
      <c r="K185" s="16">
        <v>-0.39583690759925666</v>
      </c>
      <c r="L185" s="16">
        <v>-7.354372816689439E-2</v>
      </c>
      <c r="M185" s="16">
        <v>0.63524329744574515</v>
      </c>
      <c r="N185" s="16">
        <v>0.13954898262593352</v>
      </c>
      <c r="O185" s="16">
        <v>0.51473321325806698</v>
      </c>
      <c r="P185" s="16">
        <v>0.10255276664214802</v>
      </c>
      <c r="Q185" s="17">
        <v>-5.2106089743775702E-2</v>
      </c>
      <c r="R185" s="86">
        <v>0.2871972563000183</v>
      </c>
      <c r="S185" s="86"/>
      <c r="T185" s="86">
        <v>0.19033625531675222</v>
      </c>
      <c r="U185" s="86">
        <v>0.19633831834340515</v>
      </c>
      <c r="V185" s="91"/>
      <c r="W185" s="86">
        <v>0.15818507418369376</v>
      </c>
    </row>
    <row r="186" spans="2:25">
      <c r="C186" t="s">
        <v>49</v>
      </c>
      <c r="D186" t="s">
        <v>260</v>
      </c>
      <c r="E186" s="14">
        <v>-0.168178935</v>
      </c>
      <c r="F186" s="14">
        <v>-0.18427673000000003</v>
      </c>
      <c r="G186" s="14">
        <v>2.1093018500000014</v>
      </c>
      <c r="H186" s="14">
        <v>0.28019682000000001</v>
      </c>
      <c r="I186" s="14">
        <v>0.70684044999999995</v>
      </c>
      <c r="J186" s="14">
        <v>2.9231353799999997</v>
      </c>
      <c r="K186" s="14">
        <v>-0.39919766999999995</v>
      </c>
      <c r="L186" s="14">
        <v>0.19518108999999997</v>
      </c>
      <c r="M186" s="14">
        <v>1.8295163200000002</v>
      </c>
      <c r="N186" s="14">
        <v>4.5513480000000002E-2</v>
      </c>
      <c r="O186" s="14">
        <v>0.52426775167097694</v>
      </c>
      <c r="P186" s="14">
        <v>2.1901699701490989</v>
      </c>
      <c r="Q186" s="15">
        <v>1.7568461850000012</v>
      </c>
      <c r="R186" s="85">
        <v>3.9101726499999994</v>
      </c>
      <c r="S186" s="85"/>
      <c r="T186" s="85">
        <v>1.6254997400000002</v>
      </c>
      <c r="U186" s="85">
        <v>2.7599512018200758</v>
      </c>
      <c r="V186" s="90"/>
      <c r="W186" s="85">
        <v>10.052469776820077</v>
      </c>
      <c r="Y186" s="53">
        <f>SUM(E186:N186)</f>
        <v>7.3380320550000011</v>
      </c>
    </row>
    <row r="187" spans="2:25">
      <c r="B187" t="s">
        <v>82</v>
      </c>
      <c r="C187" t="s">
        <v>30</v>
      </c>
      <c r="D187" t="s">
        <v>261</v>
      </c>
      <c r="E187" s="14">
        <v>10.172095390000003</v>
      </c>
      <c r="F187" s="14">
        <v>10.143136000000004</v>
      </c>
      <c r="G187" s="14">
        <v>12.90585154</v>
      </c>
      <c r="H187" s="14">
        <v>10.971838539999998</v>
      </c>
      <c r="I187" s="14">
        <v>12.850832809999998</v>
      </c>
      <c r="J187" s="14">
        <v>13.55030487</v>
      </c>
      <c r="K187" s="14">
        <v>11.536308690000002</v>
      </c>
      <c r="L187" s="14">
        <v>12.729904220000002</v>
      </c>
      <c r="M187" s="14">
        <v>12.857386049999999</v>
      </c>
      <c r="N187" s="14">
        <v>10.54583457</v>
      </c>
      <c r="O187" s="14">
        <v>12.783273607167672</v>
      </c>
      <c r="P187" s="14">
        <v>11.480251212600354</v>
      </c>
      <c r="Q187" s="15">
        <v>33.221082930000001</v>
      </c>
      <c r="R187" s="85">
        <v>37.372976219999998</v>
      </c>
      <c r="S187" s="85">
        <f>+Q187+R187</f>
        <v>70.594059149999993</v>
      </c>
      <c r="T187" s="85">
        <v>37.123598960000002</v>
      </c>
      <c r="U187" s="85">
        <v>34.809359389768026</v>
      </c>
      <c r="V187" s="90">
        <f>+T187+U187</f>
        <v>71.932958349768029</v>
      </c>
      <c r="W187" s="85">
        <v>142.52701749976802</v>
      </c>
      <c r="Y187" s="53">
        <f>SUM(E187:N187)</f>
        <v>118.26349268</v>
      </c>
    </row>
    <row r="188" spans="2:25">
      <c r="C188" t="s">
        <v>48</v>
      </c>
      <c r="D188" t="s">
        <v>262</v>
      </c>
      <c r="E188" s="16">
        <v>0.26004314149923147</v>
      </c>
      <c r="F188" s="16">
        <v>0.1684871779430093</v>
      </c>
      <c r="G188" s="16">
        <v>0.20019432645946039</v>
      </c>
      <c r="H188" s="16">
        <v>0.22139057260261408</v>
      </c>
      <c r="I188" s="16">
        <v>0.23129389502683881</v>
      </c>
      <c r="J188" s="16">
        <v>0.25234086510026316</v>
      </c>
      <c r="K188" s="16">
        <v>0.16082086142793223</v>
      </c>
      <c r="L188" s="16">
        <v>0.12360132425957779</v>
      </c>
      <c r="M188" s="16">
        <v>0.1835170995159493</v>
      </c>
      <c r="N188" s="16">
        <v>0.15435463301812882</v>
      </c>
      <c r="O188" s="16">
        <v>0.23534973589304303</v>
      </c>
      <c r="P188" s="16">
        <v>0.15940611265532673</v>
      </c>
      <c r="Q188" s="17">
        <v>0.20788544343763604</v>
      </c>
      <c r="R188" s="86">
        <v>0.23546551672623284</v>
      </c>
      <c r="S188" s="86"/>
      <c r="T188" s="86">
        <v>0.15609080305542058</v>
      </c>
      <c r="U188" s="86">
        <v>0.18430773134987527</v>
      </c>
      <c r="V188" s="91"/>
      <c r="W188" s="86">
        <v>0.19557330382047375</v>
      </c>
    </row>
    <row r="189" spans="2:25">
      <c r="C189" t="s">
        <v>49</v>
      </c>
      <c r="D189" t="s">
        <v>263</v>
      </c>
      <c r="E189" s="14">
        <v>4.0280434739999995</v>
      </c>
      <c r="F189" s="14">
        <v>4.1279085090000001</v>
      </c>
      <c r="G189" s="14">
        <v>6.5543150860000043</v>
      </c>
      <c r="H189" s="14">
        <v>4.1790802140000007</v>
      </c>
      <c r="I189" s="14">
        <v>5.5955898010000018</v>
      </c>
      <c r="J189" s="14">
        <v>7.0973930680000006</v>
      </c>
      <c r="K189" s="14">
        <v>5.147538972000004</v>
      </c>
      <c r="L189" s="14">
        <v>5.7667866530000067</v>
      </c>
      <c r="M189" s="14">
        <v>6.4286255660000027</v>
      </c>
      <c r="N189" s="14">
        <v>3.9384773229999999</v>
      </c>
      <c r="O189" s="14">
        <v>5.6527352504410171</v>
      </c>
      <c r="P189" s="14">
        <v>4.8150764826913939</v>
      </c>
      <c r="Q189" s="15">
        <v>14.710267069000004</v>
      </c>
      <c r="R189" s="85">
        <v>16.872063083000004</v>
      </c>
      <c r="S189" s="85"/>
      <c r="T189" s="85">
        <v>17.342951191000015</v>
      </c>
      <c r="U189" s="85">
        <v>14.406289056132414</v>
      </c>
      <c r="V189" s="90"/>
      <c r="W189" s="85">
        <v>63.331570399132438</v>
      </c>
      <c r="Y189" s="53">
        <f>SUM(E189:N189)</f>
        <v>52.863758666000024</v>
      </c>
    </row>
    <row r="190" spans="2:25">
      <c r="B190" t="s">
        <v>83</v>
      </c>
      <c r="C190" t="s">
        <v>30</v>
      </c>
      <c r="D190" t="s">
        <v>264</v>
      </c>
      <c r="E190" s="14">
        <v>2.2470816099999995</v>
      </c>
      <c r="F190" s="14">
        <v>5.8630968000000001</v>
      </c>
      <c r="G190" s="14">
        <v>5.0670204000000005</v>
      </c>
      <c r="H190" s="14">
        <v>3.5015194900000002</v>
      </c>
      <c r="I190" s="14">
        <v>4.8121314600000016</v>
      </c>
      <c r="J190" s="14">
        <v>5.0561003800000002</v>
      </c>
      <c r="K190" s="14">
        <v>4.8623179199999997</v>
      </c>
      <c r="L190" s="14">
        <v>3.4173740800000001</v>
      </c>
      <c r="M190" s="14">
        <v>4.8012987699999998</v>
      </c>
      <c r="N190" s="14">
        <v>3.7304411300000004</v>
      </c>
      <c r="O190" s="14">
        <v>4.781048133006542</v>
      </c>
      <c r="P190" s="14">
        <v>4.8228499047811404</v>
      </c>
      <c r="Q190" s="15">
        <v>13.177198810000002</v>
      </c>
      <c r="R190" s="85">
        <v>13.369751330000001</v>
      </c>
      <c r="S190" s="85">
        <f>+Q190+R190</f>
        <v>26.546950140000003</v>
      </c>
      <c r="T190" s="85">
        <v>13.080990769999998</v>
      </c>
      <c r="U190" s="85">
        <v>13.334339167787682</v>
      </c>
      <c r="V190" s="90">
        <f>+T190+U190</f>
        <v>26.415329937787682</v>
      </c>
      <c r="W190" s="85">
        <v>52.962280077787682</v>
      </c>
      <c r="Y190" s="53">
        <f>SUM(E190:N190)</f>
        <v>43.358382040000009</v>
      </c>
    </row>
    <row r="191" spans="2:25">
      <c r="C191" t="s">
        <v>48</v>
      </c>
      <c r="D191" t="s">
        <v>265</v>
      </c>
      <c r="E191" s="16">
        <v>-0.47110860789488523</v>
      </c>
      <c r="F191" s="16">
        <v>0.59702371757314598</v>
      </c>
      <c r="G191" s="16">
        <v>0.18702061380251059</v>
      </c>
      <c r="H191" s="16">
        <v>-8.3156126855357504E-2</v>
      </c>
      <c r="I191" s="16">
        <v>-6.4947270208481678E-2</v>
      </c>
      <c r="J191" s="16">
        <v>2.8569162220480185E-2</v>
      </c>
      <c r="K191" s="16">
        <v>0.29389423605021869</v>
      </c>
      <c r="L191" s="16">
        <v>-0.21120597966575361</v>
      </c>
      <c r="M191" s="16">
        <v>-0.19449752204279386</v>
      </c>
      <c r="N191" s="16">
        <v>1.3330105722673418</v>
      </c>
      <c r="O191" s="16">
        <v>-0.35553829766366962</v>
      </c>
      <c r="P191" s="16">
        <v>0.1899500751676714</v>
      </c>
      <c r="Q191" s="17">
        <v>8.1139384078720553E-2</v>
      </c>
      <c r="R191" s="86">
        <v>-3.7789942619065986E-2</v>
      </c>
      <c r="S191" s="86"/>
      <c r="T191" s="86">
        <v>-6.9130092298743423E-2</v>
      </c>
      <c r="U191" s="86">
        <v>1.5047077821109922E-2</v>
      </c>
      <c r="V191" s="91"/>
      <c r="W191" s="86">
        <v>-5.1230703568435967E-3</v>
      </c>
    </row>
    <row r="192" spans="2:25">
      <c r="C192" t="s">
        <v>49</v>
      </c>
      <c r="D192" t="s">
        <v>266</v>
      </c>
      <c r="E192" s="14">
        <v>-1.79602642</v>
      </c>
      <c r="F192" s="14">
        <v>1.3902040140000009</v>
      </c>
      <c r="G192" s="14">
        <v>0.70451666400000001</v>
      </c>
      <c r="H192" s="14">
        <v>-0.81433037399999997</v>
      </c>
      <c r="I192" s="14">
        <v>2.4896612000000002E-2</v>
      </c>
      <c r="J192" s="14">
        <v>0.92544841000000011</v>
      </c>
      <c r="K192" s="14">
        <v>0.165433368</v>
      </c>
      <c r="L192" s="14">
        <v>-0.661595877000001</v>
      </c>
      <c r="M192" s="14">
        <v>0.43382430099999997</v>
      </c>
      <c r="N192" s="14">
        <v>0.311505592</v>
      </c>
      <c r="O192" s="14">
        <v>1.1107742839100561</v>
      </c>
      <c r="P192" s="14">
        <v>0.55959359237818895</v>
      </c>
      <c r="Q192" s="15">
        <v>0.29869425800000088</v>
      </c>
      <c r="R192" s="85">
        <v>0.13601464800000007</v>
      </c>
      <c r="S192" s="85"/>
      <c r="T192" s="85">
        <v>-6.2338208000001033E-2</v>
      </c>
      <c r="U192" s="85">
        <v>1.9818734682882451</v>
      </c>
      <c r="V192" s="90"/>
      <c r="W192" s="85">
        <v>2.354244166288245</v>
      </c>
      <c r="Y192" s="53">
        <f>SUM(E192:N192)</f>
        <v>0.68387629000000005</v>
      </c>
    </row>
    <row r="193" spans="2:25" s="3" customFormat="1">
      <c r="B193" s="3" t="s">
        <v>13</v>
      </c>
      <c r="C193" s="3" t="s">
        <v>30</v>
      </c>
      <c r="D193" t="s">
        <v>267</v>
      </c>
      <c r="E193" s="58">
        <v>70.173017929999986</v>
      </c>
      <c r="F193" s="58">
        <v>76.051210060000002</v>
      </c>
      <c r="G193" s="58">
        <v>93.562982230000003</v>
      </c>
      <c r="H193" s="58">
        <v>77.273743649999986</v>
      </c>
      <c r="I193" s="58">
        <v>81.329428099999987</v>
      </c>
      <c r="J193" s="58">
        <v>94.018210210000021</v>
      </c>
      <c r="K193" s="58">
        <v>74.761723620000012</v>
      </c>
      <c r="L193" s="58">
        <v>71.088033660000008</v>
      </c>
      <c r="M193" s="58">
        <v>88.363381209999986</v>
      </c>
      <c r="N193" s="58">
        <v>73.649069319999995</v>
      </c>
      <c r="O193" s="58">
        <v>79.240786690852019</v>
      </c>
      <c r="P193" s="58">
        <v>82.601927480901153</v>
      </c>
      <c r="Q193" s="59">
        <v>239.78721022000002</v>
      </c>
      <c r="R193" s="58">
        <v>252.62138196000001</v>
      </c>
      <c r="S193" s="58">
        <f t="shared" ref="S193:V193" si="0">S175+S178+S181+S184+S187+S190</f>
        <v>492.45246118000006</v>
      </c>
      <c r="T193" s="58">
        <v>234.21313849000001</v>
      </c>
      <c r="U193" s="58">
        <v>235.49178349175318</v>
      </c>
      <c r="V193" s="60">
        <f t="shared" si="0"/>
        <v>469.73704898175316</v>
      </c>
      <c r="W193" s="58">
        <v>962.11351416175319</v>
      </c>
      <c r="Y193" s="53">
        <f>SUM(E193:N193)</f>
        <v>800.27079998999977</v>
      </c>
    </row>
    <row r="194" spans="2:25" s="3" customFormat="1">
      <c r="C194" s="3" t="s">
        <v>48</v>
      </c>
      <c r="D194" t="s">
        <v>268</v>
      </c>
      <c r="E194" s="66">
        <v>-2.8589303931661422E-2</v>
      </c>
      <c r="F194" s="66">
        <v>0.12448418772547265</v>
      </c>
      <c r="G194" s="66">
        <v>0.11376413089566928</v>
      </c>
      <c r="H194" s="66">
        <v>4.6227198098321119E-2</v>
      </c>
      <c r="I194" s="66">
        <v>3.2824810192900879E-2</v>
      </c>
      <c r="J194" s="66">
        <v>0.13572072300659446</v>
      </c>
      <c r="K194" s="66">
        <v>2.7383723536791568E-2</v>
      </c>
      <c r="L194" s="66">
        <v>2.2041875593673176E-2</v>
      </c>
      <c r="M194" s="66">
        <v>9.2205186731791219E-2</v>
      </c>
      <c r="N194" s="66">
        <v>7.2438602660323079E-2</v>
      </c>
      <c r="O194" s="66">
        <v>4.0637525585470881E-2</v>
      </c>
      <c r="P194" s="66">
        <v>7.6830816015969944E-2</v>
      </c>
      <c r="Q194" s="67">
        <v>7.0377110239608728E-2</v>
      </c>
      <c r="R194" s="66">
        <v>7.2924103799312578E-2</v>
      </c>
      <c r="S194" s="66"/>
      <c r="T194" s="66">
        <v>5.005146302866452E-2</v>
      </c>
      <c r="U194" s="66">
        <v>6.3064645897508889E-2</v>
      </c>
      <c r="V194" s="94"/>
      <c r="W194" s="66">
        <v>6.4194944634598128E-2</v>
      </c>
      <c r="Y194"/>
    </row>
    <row r="195" spans="2:25" s="3" customFormat="1">
      <c r="C195" s="3" t="s">
        <v>49</v>
      </c>
      <c r="D195" t="s">
        <v>269</v>
      </c>
      <c r="E195" s="61">
        <v>14.007422918000003</v>
      </c>
      <c r="F195" s="61">
        <v>20.478040872999987</v>
      </c>
      <c r="G195" s="61">
        <v>29.887093427999989</v>
      </c>
      <c r="H195" s="61">
        <v>17.41175195200001</v>
      </c>
      <c r="I195" s="61">
        <v>20.787777182000003</v>
      </c>
      <c r="J195" s="61">
        <v>29.954859806000005</v>
      </c>
      <c r="K195" s="61">
        <v>15.039271345999998</v>
      </c>
      <c r="L195" s="61">
        <v>18.650473740000006</v>
      </c>
      <c r="M195" s="61">
        <v>28.27681066000001</v>
      </c>
      <c r="N195" s="61">
        <v>17.798996869000007</v>
      </c>
      <c r="O195" s="61">
        <v>21.068843389597113</v>
      </c>
      <c r="P195" s="61">
        <v>23.34162699200493</v>
      </c>
      <c r="Q195" s="62">
        <v>64.372557218999987</v>
      </c>
      <c r="R195" s="61">
        <v>68.154388940000018</v>
      </c>
      <c r="S195" s="61">
        <f t="shared" ref="S195:V195" si="1">S177+S180+S183+S186+S189+S192</f>
        <v>0</v>
      </c>
      <c r="T195" s="61">
        <v>61.966555746000012</v>
      </c>
      <c r="U195" s="61">
        <v>62.209467250602053</v>
      </c>
      <c r="V195" s="63">
        <f t="shared" si="1"/>
        <v>0</v>
      </c>
      <c r="W195" s="61">
        <v>256.70296915560209</v>
      </c>
      <c r="Y195" s="53">
        <f>SUM(E195:N195)</f>
        <v>212.29249877400002</v>
      </c>
    </row>
    <row r="196" spans="2:25">
      <c r="D196" t="s">
        <v>270</v>
      </c>
      <c r="Q196" s="24"/>
      <c r="R196" s="25"/>
      <c r="S196" s="25"/>
      <c r="T196" s="25"/>
      <c r="U196" s="25"/>
      <c r="V196" s="26"/>
      <c r="Y196" s="53"/>
    </row>
    <row r="197" spans="2:25" s="3" customFormat="1">
      <c r="B197" s="68" t="s">
        <v>84</v>
      </c>
      <c r="E197" s="27">
        <v>4.1980000000307882E-3</v>
      </c>
      <c r="F197" s="27">
        <v>7.4350000000009686E-3</v>
      </c>
      <c r="G197" s="27">
        <v>4.2239999999651445E-3</v>
      </c>
      <c r="H197" s="27">
        <v>1.2310000000027799E-2</v>
      </c>
      <c r="I197" s="27">
        <v>8.1089999999903739E-3</v>
      </c>
      <c r="J197" s="27">
        <v>7.5929999999715392E-3</v>
      </c>
      <c r="K197" s="27">
        <v>7.6819999999742095E-3</v>
      </c>
      <c r="L197" s="27">
        <v>8.2269999999766696E-3</v>
      </c>
      <c r="M197" s="27">
        <v>8.3300000000008367E-3</v>
      </c>
      <c r="N197" s="27">
        <v>7.8879999999941219E-3</v>
      </c>
      <c r="O197" s="27">
        <v>0</v>
      </c>
      <c r="P197" s="27">
        <v>0</v>
      </c>
      <c r="Q197" s="28">
        <v>1.5856999999954269E-2</v>
      </c>
      <c r="R197" s="29">
        <v>2.8011999999989712E-2</v>
      </c>
      <c r="S197" s="29"/>
      <c r="T197" s="29">
        <v>2.423900000002277E-2</v>
      </c>
      <c r="U197" s="29">
        <v>7.8879999998662242E-3</v>
      </c>
      <c r="V197" s="30"/>
      <c r="W197" s="27">
        <v>7.5995999999804553E-2</v>
      </c>
      <c r="Y197"/>
    </row>
    <row r="198" spans="2:25" s="68" customFormat="1">
      <c r="B198" s="68" t="s">
        <v>85</v>
      </c>
      <c r="E198" s="27">
        <v>0.25010715599999855</v>
      </c>
      <c r="F198" s="27">
        <v>-6.0653861999981018E-2</v>
      </c>
      <c r="G198" s="27">
        <v>0.14674396000001977</v>
      </c>
      <c r="H198" s="27">
        <v>-7.6958035000011193E-2</v>
      </c>
      <c r="I198" s="27">
        <v>9.089586999999355E-2</v>
      </c>
      <c r="J198" s="27">
        <v>1.8253893999997217E-2</v>
      </c>
      <c r="K198" s="27">
        <v>-2.4117722999992708E-2</v>
      </c>
      <c r="L198" s="27">
        <v>8.1723422999992579E-2</v>
      </c>
      <c r="M198" s="27">
        <v>2.3563681999995367E-2</v>
      </c>
      <c r="N198" s="27">
        <v>-1.3470680000015278E-2</v>
      </c>
      <c r="O198" s="27">
        <v>3.5151095177869962E-2</v>
      </c>
      <c r="P198" s="27">
        <v>3.5151095177891278E-2</v>
      </c>
      <c r="Q198" s="28">
        <v>0.33619725400001244</v>
      </c>
      <c r="R198" s="29">
        <v>3.2191728999990232E-2</v>
      </c>
      <c r="S198" s="29"/>
      <c r="T198" s="29">
        <v>8.1169381999970369E-2</v>
      </c>
      <c r="U198" s="29">
        <v>5.6831510355721093E-2</v>
      </c>
      <c r="V198" s="30"/>
      <c r="W198" s="27">
        <v>0.50638987535575097</v>
      </c>
      <c r="Y198" s="53"/>
    </row>
    <row r="199" spans="2:25">
      <c r="B199" s="3"/>
      <c r="Q199" s="24"/>
      <c r="R199" s="25"/>
      <c r="S199" s="25"/>
      <c r="T199" s="25"/>
      <c r="U199" s="25"/>
      <c r="V199" s="26"/>
      <c r="Y199" s="53"/>
    </row>
    <row r="200" spans="2:25">
      <c r="B200" s="3" t="s">
        <v>86</v>
      </c>
      <c r="Q200" s="24"/>
      <c r="R200" s="25"/>
      <c r="S200" s="25"/>
      <c r="T200" s="25"/>
      <c r="U200" s="25"/>
      <c r="V200" s="26"/>
    </row>
    <row r="201" spans="2:25">
      <c r="B201" t="s">
        <v>26</v>
      </c>
      <c r="C201" t="s">
        <v>30</v>
      </c>
      <c r="D201" t="s">
        <v>271</v>
      </c>
      <c r="E201" s="14">
        <v>3.056095490000001</v>
      </c>
      <c r="F201" s="14">
        <v>3.4152522799999998</v>
      </c>
      <c r="G201" s="14">
        <v>4.1245027200000006</v>
      </c>
      <c r="H201" s="14">
        <v>3.8691541100000006</v>
      </c>
      <c r="I201" s="14">
        <v>4.3373791300000004</v>
      </c>
      <c r="J201" s="14">
        <v>4.0837166299999996</v>
      </c>
      <c r="K201" s="14">
        <v>4.3885585900000006</v>
      </c>
      <c r="L201" s="14">
        <v>4.2722814700000002</v>
      </c>
      <c r="M201" s="14">
        <v>4.0418458099999999</v>
      </c>
      <c r="N201" s="14">
        <v>3.9875061000000001</v>
      </c>
      <c r="O201" s="14">
        <v>3.9039677820665282</v>
      </c>
      <c r="P201" s="14">
        <v>4.0038200951258824</v>
      </c>
      <c r="Q201" s="15">
        <v>10.59585049</v>
      </c>
      <c r="R201" s="85">
        <v>12.29024987</v>
      </c>
      <c r="S201" s="85">
        <f>+Q201+R201</f>
        <v>22.88610036</v>
      </c>
      <c r="T201" s="85">
        <v>12.702685870000002</v>
      </c>
      <c r="U201" s="85">
        <v>11.895293977192411</v>
      </c>
      <c r="V201" s="90">
        <f>+T201+U201</f>
        <v>24.597979847192413</v>
      </c>
      <c r="W201" s="85">
        <v>47.484080207192413</v>
      </c>
      <c r="Y201" s="53">
        <f>SUM(E201:N201)</f>
        <v>39.576292330000001</v>
      </c>
    </row>
    <row r="202" spans="2:25">
      <c r="C202" t="s">
        <v>48</v>
      </c>
      <c r="D202" t="s">
        <v>272</v>
      </c>
      <c r="E202" s="16">
        <v>2.7169921462715241E-3</v>
      </c>
      <c r="F202" s="16">
        <v>7.828297196725334E-2</v>
      </c>
      <c r="G202" s="16">
        <v>7.0573904381112468E-2</v>
      </c>
      <c r="H202" s="16">
        <v>1.0330437261949751E-2</v>
      </c>
      <c r="I202" s="16">
        <v>-3.2322863358524162E-3</v>
      </c>
      <c r="J202" s="16">
        <v>0.17274846346885342</v>
      </c>
      <c r="K202" s="16">
        <v>-8.6280680006556365E-2</v>
      </c>
      <c r="L202" s="16">
        <v>8.1209496164609624E-2</v>
      </c>
      <c r="M202" s="16">
        <v>0.21942733884390966</v>
      </c>
      <c r="N202" s="16">
        <v>-7.9363282476444239E-2</v>
      </c>
      <c r="O202" s="16">
        <v>0.1374184467648254</v>
      </c>
      <c r="P202" s="16">
        <v>5.5766829597472679E-2</v>
      </c>
      <c r="Q202" s="17">
        <v>5.1804168086590281E-2</v>
      </c>
      <c r="R202" s="86">
        <v>5.1078203952577075E-2</v>
      </c>
      <c r="S202" s="86"/>
      <c r="T202" s="86">
        <v>5.7039379319466489E-2</v>
      </c>
      <c r="U202" s="86">
        <v>2.7586482584333764E-2</v>
      </c>
      <c r="V202" s="91"/>
      <c r="W202" s="86">
        <v>4.6747665822106217E-2</v>
      </c>
    </row>
    <row r="203" spans="2:25">
      <c r="C203" t="s">
        <v>49</v>
      </c>
      <c r="D203" t="s">
        <v>273</v>
      </c>
      <c r="E203" s="14">
        <v>1.0953143940000001</v>
      </c>
      <c r="F203" s="14">
        <v>1.106439183</v>
      </c>
      <c r="G203" s="14">
        <v>1.7429046989999999</v>
      </c>
      <c r="H203" s="14">
        <v>1.098161605</v>
      </c>
      <c r="I203" s="14">
        <v>1.5926180640000001</v>
      </c>
      <c r="J203" s="14">
        <v>1.4004225809999999</v>
      </c>
      <c r="K203" s="14">
        <v>1.5745827019999987</v>
      </c>
      <c r="L203" s="14">
        <v>1.5102433880000001</v>
      </c>
      <c r="M203" s="14">
        <v>1.575834202</v>
      </c>
      <c r="N203" s="14">
        <v>1.40645928</v>
      </c>
      <c r="O203" s="14">
        <v>1.3475096049935189</v>
      </c>
      <c r="P203" s="14">
        <v>1.4511171606934059</v>
      </c>
      <c r="Q203" s="15">
        <v>3.9446582760000002</v>
      </c>
      <c r="R203" s="85">
        <v>4.0912022500000003</v>
      </c>
      <c r="S203" s="85"/>
      <c r="T203" s="85">
        <v>4.6606602919999984</v>
      </c>
      <c r="U203" s="85">
        <v>4.205086045686925</v>
      </c>
      <c r="V203" s="90"/>
      <c r="W203" s="85">
        <v>16.901606863686926</v>
      </c>
      <c r="Y203" s="53">
        <f>SUM(E203:N203)</f>
        <v>14.102980098</v>
      </c>
    </row>
    <row r="204" spans="2:25">
      <c r="B204" t="s">
        <v>87</v>
      </c>
      <c r="C204" t="s">
        <v>30</v>
      </c>
      <c r="D204" t="s">
        <v>274</v>
      </c>
      <c r="E204" s="14">
        <v>1.1916818899999999</v>
      </c>
      <c r="F204" s="14">
        <v>1.3430152100000001</v>
      </c>
      <c r="G204" s="14">
        <v>1.8493333700000001</v>
      </c>
      <c r="H204" s="14">
        <v>1.4972375900000001</v>
      </c>
      <c r="I204" s="14">
        <v>1.5955505800000001</v>
      </c>
      <c r="J204" s="14">
        <v>2.0380945000000001</v>
      </c>
      <c r="K204" s="14">
        <v>1.6683490900000002</v>
      </c>
      <c r="L204" s="14">
        <v>1.6511182900000001</v>
      </c>
      <c r="M204" s="14">
        <v>1.92617254</v>
      </c>
      <c r="N204" s="14">
        <v>1.6167021699999999</v>
      </c>
      <c r="O204" s="14">
        <v>1.5516881583118241</v>
      </c>
      <c r="P204" s="14">
        <v>1.5063044842095419</v>
      </c>
      <c r="Q204" s="15">
        <v>4.3840304699999999</v>
      </c>
      <c r="R204" s="85">
        <v>5.1308826700000001</v>
      </c>
      <c r="S204" s="85">
        <f>+Q204+R204</f>
        <v>9.5149131400000009</v>
      </c>
      <c r="T204" s="85">
        <v>5.2456399199999995</v>
      </c>
      <c r="U204" s="85">
        <v>4.6746948125213654</v>
      </c>
      <c r="V204" s="90">
        <f>+T204+U204</f>
        <v>9.9203347325213649</v>
      </c>
      <c r="W204" s="85">
        <v>19.435247872521366</v>
      </c>
      <c r="Y204" s="53">
        <f>SUM(E204:N204)</f>
        <v>16.377255229999999</v>
      </c>
    </row>
    <row r="205" spans="2:25">
      <c r="C205" t="s">
        <v>48</v>
      </c>
      <c r="D205" t="s">
        <v>275</v>
      </c>
      <c r="E205" s="16">
        <v>0.19758047842826082</v>
      </c>
      <c r="F205" s="16">
        <v>0.27894807433095592</v>
      </c>
      <c r="G205" s="16">
        <v>0.12166211335547009</v>
      </c>
      <c r="H205" s="16">
        <v>0.27237000350883678</v>
      </c>
      <c r="I205" s="16">
        <v>0.24830077127704497</v>
      </c>
      <c r="J205" s="16">
        <v>0.15878409572216484</v>
      </c>
      <c r="K205" s="16">
        <v>0.18075740990763625</v>
      </c>
      <c r="L205" s="16">
        <v>0.18873575264527115</v>
      </c>
      <c r="M205" s="16">
        <v>0.15847216405642464</v>
      </c>
      <c r="N205" s="16">
        <v>0.10251862265368125</v>
      </c>
      <c r="O205" s="16">
        <v>0.23103145471492825</v>
      </c>
      <c r="P205" s="16">
        <v>0.1765403609017922</v>
      </c>
      <c r="Q205" s="17">
        <v>0.18828717198693978</v>
      </c>
      <c r="R205" s="86">
        <v>0.21967269323923055</v>
      </c>
      <c r="S205" s="86"/>
      <c r="T205" s="86">
        <v>0.17464963012341961</v>
      </c>
      <c r="U205" s="86">
        <v>0.16627965352877291</v>
      </c>
      <c r="V205" s="91"/>
      <c r="W205" s="86">
        <v>0.18777119040380461</v>
      </c>
    </row>
    <row r="206" spans="2:25">
      <c r="C206" t="s">
        <v>49</v>
      </c>
      <c r="D206" t="s">
        <v>276</v>
      </c>
      <c r="E206" s="14">
        <v>0.14812861099999999</v>
      </c>
      <c r="F206" s="14">
        <v>0.245721625</v>
      </c>
      <c r="G206" s="14">
        <v>0.43170453999999997</v>
      </c>
      <c r="H206" s="14">
        <v>0.26214404899999999</v>
      </c>
      <c r="I206" s="14">
        <v>0.231104169</v>
      </c>
      <c r="J206" s="14">
        <v>0.52522172999999994</v>
      </c>
      <c r="K206" s="14">
        <v>0.34810092300000001</v>
      </c>
      <c r="L206" s="14">
        <v>0.33773671100000002</v>
      </c>
      <c r="M206" s="14">
        <v>0.43990436499999996</v>
      </c>
      <c r="N206" s="14">
        <v>0.344275479</v>
      </c>
      <c r="O206" s="14">
        <v>0.28494177224249401</v>
      </c>
      <c r="P206" s="14">
        <v>0.270560081397062</v>
      </c>
      <c r="Q206" s="15">
        <v>0.82555477599999993</v>
      </c>
      <c r="R206" s="85">
        <v>1.0184699479999999</v>
      </c>
      <c r="S206" s="85"/>
      <c r="T206" s="85">
        <v>1.1257419989999999</v>
      </c>
      <c r="U206" s="85">
        <v>0.89977733263955606</v>
      </c>
      <c r="V206" s="90"/>
      <c r="W206" s="85">
        <v>3.8695440556395559</v>
      </c>
      <c r="Y206" s="53">
        <f>SUM(E206:N206)</f>
        <v>3.3140422019999995</v>
      </c>
    </row>
    <row r="207" spans="2:25">
      <c r="B207" t="s">
        <v>88</v>
      </c>
      <c r="C207" t="s">
        <v>30</v>
      </c>
      <c r="D207" t="s">
        <v>277</v>
      </c>
      <c r="E207" s="14">
        <v>2.6792999399999999</v>
      </c>
      <c r="F207" s="14">
        <v>3.06524208</v>
      </c>
      <c r="G207" s="14">
        <v>3.1035507599999996</v>
      </c>
      <c r="H207" s="14">
        <v>2.9709108199999998</v>
      </c>
      <c r="I207" s="14">
        <v>3.0820379800000008</v>
      </c>
      <c r="J207" s="14">
        <v>3.9509054200000002</v>
      </c>
      <c r="K207" s="14">
        <v>2.96065588</v>
      </c>
      <c r="L207" s="14">
        <v>3.4537411899999997</v>
      </c>
      <c r="M207" s="14">
        <v>3.7324256099999999</v>
      </c>
      <c r="N207" s="14">
        <v>3.1303398900000001</v>
      </c>
      <c r="O207" s="14">
        <v>3.3886659633375928</v>
      </c>
      <c r="P207" s="14">
        <v>3.5157421452759769</v>
      </c>
      <c r="Q207" s="15">
        <v>8.8480927799999982</v>
      </c>
      <c r="R207" s="85">
        <v>10.003854220000001</v>
      </c>
      <c r="S207" s="85">
        <f>+Q207+R207</f>
        <v>18.851946999999999</v>
      </c>
      <c r="T207" s="85">
        <v>10.14682268</v>
      </c>
      <c r="U207" s="85">
        <v>10.03474799861357</v>
      </c>
      <c r="V207" s="90">
        <f>+T207+U207</f>
        <v>20.181570678613568</v>
      </c>
      <c r="W207" s="85">
        <v>39.03351767861357</v>
      </c>
      <c r="Y207" s="53">
        <f>SUM(E207:N207)</f>
        <v>32.129109570000004</v>
      </c>
    </row>
    <row r="208" spans="2:25">
      <c r="C208" t="s">
        <v>48</v>
      </c>
      <c r="D208" t="s">
        <v>278</v>
      </c>
      <c r="E208" s="16">
        <v>0.11710530779102728</v>
      </c>
      <c r="F208" s="16">
        <v>0.25187845910106349</v>
      </c>
      <c r="G208" s="16">
        <v>-1.489968670620254E-2</v>
      </c>
      <c r="H208" s="16">
        <v>9.5937164722577101E-2</v>
      </c>
      <c r="I208" s="16">
        <v>0.1482520157250872</v>
      </c>
      <c r="J208" s="16">
        <v>0.30347981307483685</v>
      </c>
      <c r="K208" s="16">
        <v>0.10062573739236702</v>
      </c>
      <c r="L208" s="16">
        <v>0.24042698155084555</v>
      </c>
      <c r="M208" s="16">
        <v>0.2055798396794376</v>
      </c>
      <c r="N208" s="16">
        <v>8.9777486541359697E-2</v>
      </c>
      <c r="O208" s="16">
        <v>0.2527481422256681</v>
      </c>
      <c r="P208" s="16">
        <v>0.2646752482327977</v>
      </c>
      <c r="Q208" s="17">
        <v>0.10604556828125082</v>
      </c>
      <c r="R208" s="86">
        <v>0.18575429511268304</v>
      </c>
      <c r="S208" s="86"/>
      <c r="T208" s="86">
        <v>0.18368450382572321</v>
      </c>
      <c r="U208" s="86">
        <v>0.19913262267335741</v>
      </c>
      <c r="V208" s="91"/>
      <c r="W208" s="86">
        <v>0.16853024904198566</v>
      </c>
    </row>
    <row r="209" spans="2:25">
      <c r="C209" t="s">
        <v>49</v>
      </c>
      <c r="D209" t="s">
        <v>279</v>
      </c>
      <c r="E209" s="14">
        <v>0.84190519499999994</v>
      </c>
      <c r="F209" s="14">
        <v>1.1119867969999999</v>
      </c>
      <c r="G209" s="14">
        <v>1.0342154500000011</v>
      </c>
      <c r="H209" s="14">
        <v>1.0488159260000001</v>
      </c>
      <c r="I209" s="14">
        <v>1.1337371869999999</v>
      </c>
      <c r="J209" s="14">
        <v>1.7071025580000001</v>
      </c>
      <c r="K209" s="14">
        <v>1.042409536000001</v>
      </c>
      <c r="L209" s="14">
        <v>1.4958595290000001</v>
      </c>
      <c r="M209" s="14">
        <v>1.603745212</v>
      </c>
      <c r="N209" s="14">
        <v>1.1477179540000011</v>
      </c>
      <c r="O209" s="14">
        <v>1.3150794370044259</v>
      </c>
      <c r="P209" s="14">
        <v>1.4313325109020358</v>
      </c>
      <c r="Q209" s="15">
        <v>2.9881074420000009</v>
      </c>
      <c r="R209" s="85">
        <v>3.8896556709999999</v>
      </c>
      <c r="S209" s="85"/>
      <c r="T209" s="85">
        <v>4.1420142770000012</v>
      </c>
      <c r="U209" s="85">
        <v>3.8941299019064628</v>
      </c>
      <c r="V209" s="90"/>
      <c r="W209" s="85">
        <v>14.913907291906465</v>
      </c>
      <c r="Y209" s="53">
        <f>SUM(E209:N209)</f>
        <v>12.167495344000002</v>
      </c>
    </row>
    <row r="210" spans="2:25">
      <c r="B210" t="s">
        <v>89</v>
      </c>
      <c r="C210" t="s">
        <v>30</v>
      </c>
      <c r="E210" s="14">
        <v>14.618323750000002</v>
      </c>
      <c r="F210" s="14">
        <v>17.701419670000003</v>
      </c>
      <c r="G210" s="14">
        <v>21.133747870000001</v>
      </c>
      <c r="H210" s="14">
        <v>17.689060180000006</v>
      </c>
      <c r="I210" s="14">
        <v>17.779837179999998</v>
      </c>
      <c r="J210" s="14">
        <v>19.122090230000001</v>
      </c>
      <c r="K210" s="14">
        <v>18.26986007</v>
      </c>
      <c r="L210" s="14">
        <v>17.202629670000007</v>
      </c>
      <c r="M210" s="14">
        <v>19.093879650000002</v>
      </c>
      <c r="N210" s="14">
        <v>17.341917289999998</v>
      </c>
      <c r="O210" s="14">
        <v>16.765400237598225</v>
      </c>
      <c r="P210" s="14">
        <v>19.030175236886432</v>
      </c>
      <c r="Q210" s="15">
        <v>53.453491290000002</v>
      </c>
      <c r="R210" s="85">
        <v>54.590987590000005</v>
      </c>
      <c r="S210" s="85">
        <f>+Q210+R210</f>
        <v>108.04447888000001</v>
      </c>
      <c r="T210" s="85">
        <v>54.566369390000006</v>
      </c>
      <c r="U210" s="85">
        <v>53.137492764484655</v>
      </c>
      <c r="V210" s="90">
        <f>+T210+U210</f>
        <v>107.70386215448465</v>
      </c>
      <c r="W210" s="85">
        <v>215.74834103448467</v>
      </c>
      <c r="Y210" s="53">
        <f>SUM(E210:N210)</f>
        <v>179.95276555999999</v>
      </c>
    </row>
    <row r="211" spans="2:25">
      <c r="C211" t="s">
        <v>48</v>
      </c>
      <c r="E211" s="16">
        <v>8.3679136462785381E-2</v>
      </c>
      <c r="F211" s="16">
        <v>0.19311887568436181</v>
      </c>
      <c r="G211" s="16">
        <v>0.19000989713913219</v>
      </c>
      <c r="H211" s="16">
        <v>-3.6678737540191804E-2</v>
      </c>
      <c r="I211" s="16">
        <v>3.7712583197728265E-2</v>
      </c>
      <c r="J211" s="16">
        <v>0.12376794450959665</v>
      </c>
      <c r="K211" s="16">
        <v>2.8689247231342044E-2</v>
      </c>
      <c r="L211" s="16">
        <v>4.3444067509433665E-2</v>
      </c>
      <c r="M211" s="16">
        <v>0.18660605986178702</v>
      </c>
      <c r="N211" s="16">
        <v>1.8447175897849319E-2</v>
      </c>
      <c r="O211" s="16">
        <v>6.5329131677356295E-2</v>
      </c>
      <c r="P211" s="16">
        <v>0.16244944840380199</v>
      </c>
      <c r="Q211" s="17">
        <v>0.15928809759086865</v>
      </c>
      <c r="R211" s="86">
        <v>3.8165694126492219E-2</v>
      </c>
      <c r="S211" s="86"/>
      <c r="T211" s="86">
        <v>8.6054223176862898E-2</v>
      </c>
      <c r="U211" s="86">
        <v>8.0218123607266878E-2</v>
      </c>
      <c r="V211" s="91"/>
      <c r="W211" s="86">
        <v>9.0023290629152292E-2</v>
      </c>
    </row>
    <row r="212" spans="2:25">
      <c r="C212" t="s">
        <v>49</v>
      </c>
      <c r="E212" s="14">
        <v>4.5748884720000023</v>
      </c>
      <c r="F212" s="14">
        <v>6.4152164670000058</v>
      </c>
      <c r="G212" s="14">
        <v>8.8038390379999996</v>
      </c>
      <c r="H212" s="14">
        <v>5.6453101490000037</v>
      </c>
      <c r="I212" s="14">
        <v>6.2479355700000063</v>
      </c>
      <c r="J212" s="14">
        <v>6.8417893340000022</v>
      </c>
      <c r="K212" s="14">
        <v>6.4810105740000035</v>
      </c>
      <c r="L212" s="14">
        <v>5.9125065330000002</v>
      </c>
      <c r="M212" s="14">
        <v>7.6118587990000046</v>
      </c>
      <c r="N212" s="14">
        <v>6.1836372720000004</v>
      </c>
      <c r="O212" s="14">
        <v>5.33707272309434</v>
      </c>
      <c r="P212" s="14">
        <v>6.9827196747004665</v>
      </c>
      <c r="Q212" s="15">
        <v>19.793943977000009</v>
      </c>
      <c r="R212" s="85">
        <v>18.735035053000011</v>
      </c>
      <c r="S212" s="85"/>
      <c r="T212" s="85">
        <v>20.005375906000008</v>
      </c>
      <c r="U212" s="85">
        <v>18.503429669794809</v>
      </c>
      <c r="V212" s="90"/>
      <c r="W212" s="85">
        <v>77.03778460579484</v>
      </c>
      <c r="Y212" s="53">
        <f>SUM(E212:N212)</f>
        <v>64.717992208000027</v>
      </c>
    </row>
    <row r="213" spans="2:25">
      <c r="B213" t="s">
        <v>90</v>
      </c>
      <c r="C213" t="s">
        <v>30</v>
      </c>
      <c r="D213" t="s">
        <v>280</v>
      </c>
      <c r="E213" s="14">
        <v>7.1612818300000001</v>
      </c>
      <c r="F213" s="14">
        <v>7.6561508099999989</v>
      </c>
      <c r="G213" s="14">
        <v>12.392564720000003</v>
      </c>
      <c r="H213" s="14">
        <v>7.8519597999999995</v>
      </c>
      <c r="I213" s="14">
        <v>10.2551568</v>
      </c>
      <c r="J213" s="14">
        <v>13.998149420000001</v>
      </c>
      <c r="K213" s="14">
        <v>5.5351222200000043</v>
      </c>
      <c r="L213" s="14">
        <v>9.5437128500000021</v>
      </c>
      <c r="M213" s="14">
        <v>12.512571169999999</v>
      </c>
      <c r="N213" s="14">
        <v>5.9471057300000005</v>
      </c>
      <c r="O213" s="14">
        <v>8.7400047673929304</v>
      </c>
      <c r="P213" s="14">
        <v>8.9013690130684644</v>
      </c>
      <c r="Q213" s="15">
        <v>27.209997360000003</v>
      </c>
      <c r="R213" s="85">
        <v>32.105266020000002</v>
      </c>
      <c r="S213" s="85">
        <f>+Q213+R213</f>
        <v>59.315263380000005</v>
      </c>
      <c r="T213" s="85">
        <v>27.591406240000005</v>
      </c>
      <c r="U213" s="85">
        <v>23.588479510461394</v>
      </c>
      <c r="V213" s="90">
        <f>+T213+U213</f>
        <v>51.179885750461395</v>
      </c>
      <c r="W213" s="85">
        <v>110.49514913046139</v>
      </c>
      <c r="Y213" s="53">
        <f>SUM(E213:N213)</f>
        <v>92.853775350000021</v>
      </c>
    </row>
    <row r="214" spans="2:25">
      <c r="C214" t="s">
        <v>48</v>
      </c>
      <c r="D214" t="s">
        <v>281</v>
      </c>
      <c r="E214" s="16">
        <v>-0.19460990594124322</v>
      </c>
      <c r="F214" s="16">
        <v>0.16710171883813393</v>
      </c>
      <c r="G214" s="16">
        <v>0.2512108166522386</v>
      </c>
      <c r="H214" s="16">
        <v>0.1572117333526234</v>
      </c>
      <c r="I214" s="16">
        <v>0.36139274937834992</v>
      </c>
      <c r="J214" s="16">
        <v>0.25848135942740474</v>
      </c>
      <c r="K214" s="16">
        <v>0.11279876761117508</v>
      </c>
      <c r="L214" s="16">
        <v>0.24594713475900445</v>
      </c>
      <c r="M214" s="16">
        <v>-4.3225987392217988E-3</v>
      </c>
      <c r="N214" s="16">
        <v>0.16037013328829242</v>
      </c>
      <c r="O214" s="16">
        <v>0.29175857779021519</v>
      </c>
      <c r="P214" s="16">
        <v>-6.0998885381430501E-2</v>
      </c>
      <c r="Q214" s="17">
        <v>7.4578411530511229E-2</v>
      </c>
      <c r="R214" s="86">
        <v>0.26198405230917937</v>
      </c>
      <c r="S214" s="86"/>
      <c r="T214" s="86">
        <v>9.4619087570940119E-2</v>
      </c>
      <c r="U214" s="86">
        <v>0.1025909552196223</v>
      </c>
      <c r="V214" s="91"/>
      <c r="W214" s="86">
        <v>0.13522672474162697</v>
      </c>
    </row>
    <row r="215" spans="2:25">
      <c r="C215" t="s">
        <v>49</v>
      </c>
      <c r="D215" t="s">
        <v>282</v>
      </c>
      <c r="E215" s="14">
        <v>2.2131949440000014</v>
      </c>
      <c r="F215" s="14">
        <v>2.0605392680000008</v>
      </c>
      <c r="G215" s="14">
        <v>5.5789146929999998</v>
      </c>
      <c r="H215" s="14">
        <v>2.4610865370000004</v>
      </c>
      <c r="I215" s="14">
        <v>4.1848696739999998</v>
      </c>
      <c r="J215" s="14">
        <v>6.1788853190000035</v>
      </c>
      <c r="K215" s="14">
        <v>4.0264909000001001E-2</v>
      </c>
      <c r="L215" s="14">
        <v>3.5147250770000009</v>
      </c>
      <c r="M215" s="14">
        <v>5.4122582169999989</v>
      </c>
      <c r="N215" s="14">
        <v>1.0352100160000008</v>
      </c>
      <c r="O215" s="14">
        <v>3.4154282294804781</v>
      </c>
      <c r="P215" s="14">
        <v>3.6384036227593843</v>
      </c>
      <c r="Q215" s="15">
        <v>9.8526489050000023</v>
      </c>
      <c r="R215" s="85">
        <v>12.824841530000004</v>
      </c>
      <c r="S215" s="85"/>
      <c r="T215" s="85">
        <v>8.9672482030000005</v>
      </c>
      <c r="U215" s="85">
        <v>8.0890418682398639</v>
      </c>
      <c r="V215" s="90"/>
      <c r="W215" s="85">
        <v>39.733780506239867</v>
      </c>
      <c r="Y215" s="53">
        <f>SUM(E215:N215)</f>
        <v>32.679948654000007</v>
      </c>
    </row>
    <row r="216" spans="2:25">
      <c r="B216" t="s">
        <v>91</v>
      </c>
      <c r="C216" t="s">
        <v>30</v>
      </c>
      <c r="D216" t="s">
        <v>283</v>
      </c>
      <c r="E216" s="14">
        <v>6.3462786000000024</v>
      </c>
      <c r="F216" s="14">
        <v>6.9007572900000005</v>
      </c>
      <c r="G216" s="14">
        <v>10.9966615</v>
      </c>
      <c r="H216" s="14">
        <v>7.2741168799999993</v>
      </c>
      <c r="I216" s="14">
        <v>9.2998248000000014</v>
      </c>
      <c r="J216" s="14">
        <v>12.541099300000003</v>
      </c>
      <c r="K216" s="14">
        <v>4.8241133999999999</v>
      </c>
      <c r="L216" s="14">
        <v>8.7682338900000012</v>
      </c>
      <c r="M216" s="14">
        <v>11.15870351</v>
      </c>
      <c r="N216" s="14">
        <v>5.0763260199999998</v>
      </c>
      <c r="O216" s="14">
        <v>7.9964025839443984</v>
      </c>
      <c r="P216" s="14">
        <v>7.8722843264315747</v>
      </c>
      <c r="Q216" s="15">
        <v>24.243697390000001</v>
      </c>
      <c r="R216" s="85">
        <v>29.115040980000007</v>
      </c>
      <c r="S216" s="85">
        <f>+Q216+R216</f>
        <v>53.358738370000012</v>
      </c>
      <c r="T216" s="85">
        <v>24.751050800000005</v>
      </c>
      <c r="U216" s="85">
        <v>20.94501293037597</v>
      </c>
      <c r="V216" s="90">
        <f>+T216+U216</f>
        <v>45.696063730375975</v>
      </c>
      <c r="W216" s="85">
        <v>99.05480210037598</v>
      </c>
      <c r="Y216" s="53">
        <f>SUM(E216:N216)</f>
        <v>83.18611519000001</v>
      </c>
    </row>
    <row r="217" spans="2:25">
      <c r="C217" t="s">
        <v>48</v>
      </c>
      <c r="D217" t="s">
        <v>284</v>
      </c>
      <c r="E217" s="16">
        <v>-0.19495184375007132</v>
      </c>
      <c r="F217" s="16">
        <v>0.19142322763242764</v>
      </c>
      <c r="G217" s="16">
        <v>0.23653821155399071</v>
      </c>
      <c r="H217" s="16">
        <v>0.21056875412817253</v>
      </c>
      <c r="I217" s="16">
        <v>0.3895059168756323</v>
      </c>
      <c r="J217" s="16">
        <v>0.25337134650760662</v>
      </c>
      <c r="K217" s="16">
        <v>0.13721461633880178</v>
      </c>
      <c r="L217" s="16">
        <v>0.2546828777560925</v>
      </c>
      <c r="M217" s="16">
        <v>-6.1018952655518092E-3</v>
      </c>
      <c r="N217" s="16">
        <v>0.11252355717805732</v>
      </c>
      <c r="O217" s="16">
        <v>0.33779567714420311</v>
      </c>
      <c r="P217" s="16">
        <v>-6.8755926728316E-2</v>
      </c>
      <c r="Q217" s="17">
        <v>7.5931689933795635E-2</v>
      </c>
      <c r="R217" s="86">
        <v>0.28230343369141098</v>
      </c>
      <c r="S217" s="86"/>
      <c r="T217" s="86">
        <v>0.10203199007027484</v>
      </c>
      <c r="U217" s="86">
        <v>0.10130753807886372</v>
      </c>
      <c r="V217" s="91"/>
      <c r="W217" s="86">
        <v>0.14276554974119593</v>
      </c>
    </row>
    <row r="218" spans="2:25">
      <c r="C218" t="s">
        <v>49</v>
      </c>
      <c r="D218" t="s">
        <v>285</v>
      </c>
      <c r="E218" s="14">
        <v>1.981011402</v>
      </c>
      <c r="F218" s="14">
        <v>1.8403478600000001</v>
      </c>
      <c r="G218" s="14">
        <v>4.9340798699999988</v>
      </c>
      <c r="H218" s="14">
        <v>2.3863633830000008</v>
      </c>
      <c r="I218" s="14">
        <v>3.732768654</v>
      </c>
      <c r="J218" s="14">
        <v>5.5502349660000059</v>
      </c>
      <c r="K218" s="14">
        <v>-0.13176377100000003</v>
      </c>
      <c r="L218" s="14">
        <v>3.3142847980000032</v>
      </c>
      <c r="M218" s="14">
        <v>4.7604972689999983</v>
      </c>
      <c r="N218" s="14">
        <v>0.758295575000001</v>
      </c>
      <c r="O218" s="14">
        <v>3.2228050271457143</v>
      </c>
      <c r="P218" s="14">
        <v>3.2258720924077107</v>
      </c>
      <c r="Q218" s="15">
        <v>8.7554391319999993</v>
      </c>
      <c r="R218" s="85">
        <v>11.669367003000007</v>
      </c>
      <c r="S218" s="85"/>
      <c r="T218" s="85">
        <v>7.9430182960000018</v>
      </c>
      <c r="U218" s="85">
        <v>7.2069726945534258</v>
      </c>
      <c r="V218" s="90"/>
      <c r="W218" s="85">
        <v>35.574797125553438</v>
      </c>
      <c r="Y218" s="53">
        <f>SUM(E218:N218)</f>
        <v>29.126120006000008</v>
      </c>
    </row>
    <row r="219" spans="2:25">
      <c r="B219" s="101" t="s">
        <v>314</v>
      </c>
      <c r="C219" t="s">
        <v>30</v>
      </c>
      <c r="D219" t="str">
        <f>+B219&amp;C219</f>
        <v>AlpineNet Sales</v>
      </c>
      <c r="E219" s="14">
        <v>2.4537292599999998</v>
      </c>
      <c r="F219" s="14">
        <v>2.4228318000000013</v>
      </c>
      <c r="G219" s="14">
        <v>2.6482313799999999</v>
      </c>
      <c r="H219" s="14">
        <v>2.4844078200000013</v>
      </c>
      <c r="I219" s="14">
        <v>2.3559324700000004</v>
      </c>
      <c r="J219" s="14">
        <v>2.3096898300000004</v>
      </c>
      <c r="K219" s="14">
        <v>2.2520262200000003</v>
      </c>
      <c r="L219" s="14">
        <v>1.9813480900000002</v>
      </c>
      <c r="M219" s="14">
        <v>2.3966010499999997</v>
      </c>
      <c r="N219" s="14">
        <v>2.6165282200000002</v>
      </c>
      <c r="O219" s="14">
        <v>2.3155919266000002</v>
      </c>
      <c r="P219" s="14">
        <v>2.2278639671999998</v>
      </c>
      <c r="Q219" s="15">
        <v>7.5247924400000015</v>
      </c>
      <c r="R219" s="85">
        <v>7.150030120000002</v>
      </c>
      <c r="S219" s="85">
        <f>+Q219+R219</f>
        <v>14.674822560000003</v>
      </c>
      <c r="T219" s="85">
        <v>6.6299753600000004</v>
      </c>
      <c r="U219" s="85">
        <v>7.1599841138000002</v>
      </c>
      <c r="V219" s="90">
        <f>+T219+U219</f>
        <v>13.7899594738</v>
      </c>
      <c r="W219" s="85">
        <v>28.464782033800006</v>
      </c>
      <c r="Y219" s="53">
        <f>SUM(E219:N219)</f>
        <v>23.921326140000005</v>
      </c>
    </row>
    <row r="220" spans="2:25">
      <c r="C220" t="s">
        <v>48</v>
      </c>
      <c r="D220" t="str">
        <f>+B219&amp;C220</f>
        <v>Alpine  % Local Growth</v>
      </c>
      <c r="E220" s="16">
        <v>4.1896897026328581E-2</v>
      </c>
      <c r="F220" s="16">
        <v>6.966200257013988E-2</v>
      </c>
      <c r="G220" s="16">
        <v>-5.055058779468824E-3</v>
      </c>
      <c r="H220" s="16">
        <v>9.1325840678328413E-2</v>
      </c>
      <c r="I220" s="16">
        <v>2.0912982265508723E-2</v>
      </c>
      <c r="J220" s="16">
        <v>2.5830873082990667E-2</v>
      </c>
      <c r="K220" s="16">
        <v>-1.7316586645451458E-2</v>
      </c>
      <c r="L220" s="16">
        <v>1.7013679501587794E-3</v>
      </c>
      <c r="M220" s="16">
        <v>7.2842522103374399E-2</v>
      </c>
      <c r="N220" s="16">
        <v>0.1371882742940162</v>
      </c>
      <c r="O220" s="16">
        <v>1.4051549309610563E-2</v>
      </c>
      <c r="P220" s="16">
        <v>-2.9311519271526726E-2</v>
      </c>
      <c r="Q220" s="17">
        <v>3.3847196736312132E-2</v>
      </c>
      <c r="R220" s="86">
        <v>4.5987347391380773E-2</v>
      </c>
      <c r="S220" s="86"/>
      <c r="T220" s="86">
        <v>2.069461088945173E-2</v>
      </c>
      <c r="U220" s="86">
        <v>4.0731861054338986E-2</v>
      </c>
      <c r="V220" s="91"/>
      <c r="W220" s="86">
        <v>3.5408388044889369E-2</v>
      </c>
    </row>
    <row r="221" spans="2:25">
      <c r="C221" t="s">
        <v>49</v>
      </c>
      <c r="D221" t="str">
        <f>+B219&amp;C221</f>
        <v>AlpineContribution Income</v>
      </c>
      <c r="E221" s="14">
        <v>0.36437176199999999</v>
      </c>
      <c r="F221" s="14">
        <v>0.43626651</v>
      </c>
      <c r="G221" s="14">
        <v>0.63877502000000008</v>
      </c>
      <c r="H221" s="14">
        <v>0.56124702000000004</v>
      </c>
      <c r="I221" s="14">
        <v>0.57731573999999997</v>
      </c>
      <c r="J221" s="14">
        <v>0.32586937999999999</v>
      </c>
      <c r="K221" s="14">
        <v>0.39892411999999999</v>
      </c>
      <c r="L221" s="14">
        <v>0.23945267000000001</v>
      </c>
      <c r="M221" s="14">
        <v>0.55029233</v>
      </c>
      <c r="N221" s="14">
        <v>0.51172853000000007</v>
      </c>
      <c r="O221" s="14">
        <v>0.45354592818330597</v>
      </c>
      <c r="P221" s="14">
        <v>0.39849863429082399</v>
      </c>
      <c r="Q221" s="15">
        <v>1.439413292</v>
      </c>
      <c r="R221" s="85">
        <v>1.46443214</v>
      </c>
      <c r="S221" s="85"/>
      <c r="T221" s="85">
        <v>1.1886691199999999</v>
      </c>
      <c r="U221" s="85">
        <v>1.36377309247413</v>
      </c>
      <c r="V221" s="90"/>
      <c r="W221" s="85">
        <v>5.4562876444741306</v>
      </c>
      <c r="Y221" s="53">
        <f>SUM(E221:N221)</f>
        <v>4.604243082</v>
      </c>
    </row>
    <row r="222" spans="2:25">
      <c r="B222" t="s">
        <v>25</v>
      </c>
      <c r="C222" t="s">
        <v>30</v>
      </c>
      <c r="D222" t="str">
        <f>+B222&amp;C222</f>
        <v>BeneluxNet Sales</v>
      </c>
      <c r="E222" s="14">
        <v>4.2046115599999991</v>
      </c>
      <c r="F222" s="14">
        <v>3.8333397300000001</v>
      </c>
      <c r="G222" s="14">
        <v>3.9407684399999998</v>
      </c>
      <c r="H222" s="14">
        <v>4.2767507000000009</v>
      </c>
      <c r="I222" s="14">
        <v>3.6029762000000001</v>
      </c>
      <c r="J222" s="14">
        <v>3.7620236200000008</v>
      </c>
      <c r="K222" s="14">
        <v>3.7496267000000003</v>
      </c>
      <c r="L222" s="14">
        <v>2.877936570000001</v>
      </c>
      <c r="M222" s="14">
        <v>3.6961008200000012</v>
      </c>
      <c r="N222" s="14">
        <v>4.0598291499999988</v>
      </c>
      <c r="O222" s="14">
        <v>3.6476880600000001</v>
      </c>
      <c r="P222" s="14">
        <v>3.600306595649446</v>
      </c>
      <c r="Q222" s="15">
        <v>11.978719729999998</v>
      </c>
      <c r="R222" s="85">
        <v>11.641750520000002</v>
      </c>
      <c r="S222" s="85">
        <f>+Q222+R222</f>
        <v>23.62047025</v>
      </c>
      <c r="T222" s="85">
        <v>10.323664090000001</v>
      </c>
      <c r="U222" s="85">
        <v>11.307823805649445</v>
      </c>
      <c r="V222" s="90">
        <f>+T222+U222</f>
        <v>21.631487895649446</v>
      </c>
      <c r="W222" s="85">
        <v>45.251958145649446</v>
      </c>
      <c r="Y222" s="53">
        <f>SUM(E222:N222)</f>
        <v>38.003963489999997</v>
      </c>
    </row>
    <row r="223" spans="2:25">
      <c r="C223" t="s">
        <v>48</v>
      </c>
      <c r="D223" t="str">
        <f>+B222&amp;C223</f>
        <v>Benelux  % Local Growth</v>
      </c>
      <c r="E223" s="16">
        <v>-1.0863585439886001E-2</v>
      </c>
      <c r="F223" s="16">
        <v>8.6035496737282849E-2</v>
      </c>
      <c r="G223" s="16">
        <v>-1.9081768379013736E-2</v>
      </c>
      <c r="H223" s="16">
        <v>0.15935152138652559</v>
      </c>
      <c r="I223" s="16">
        <v>-7.5611582445146014E-2</v>
      </c>
      <c r="J223" s="16">
        <v>2.3905941937586252E-2</v>
      </c>
      <c r="K223" s="16">
        <v>6.2672538543138562E-2</v>
      </c>
      <c r="L223" s="16">
        <v>-5.4332020162919825E-2</v>
      </c>
      <c r="M223" s="16">
        <v>-2.3704734210007017E-2</v>
      </c>
      <c r="N223" s="16">
        <v>4.9478631644269272E-2</v>
      </c>
      <c r="O223" s="16">
        <v>1.9980687981712535E-2</v>
      </c>
      <c r="P223" s="16">
        <v>6.917562286401932E-2</v>
      </c>
      <c r="Q223" s="17">
        <v>1.5288017701368915E-2</v>
      </c>
      <c r="R223" s="86">
        <v>3.3637160212682864E-2</v>
      </c>
      <c r="S223" s="86"/>
      <c r="T223" s="86">
        <v>-4.0433780238645113E-3</v>
      </c>
      <c r="U223" s="86">
        <v>4.5972642574335275E-2</v>
      </c>
      <c r="V223" s="91"/>
      <c r="W223" s="86">
        <v>2.3239489799002356E-2</v>
      </c>
    </row>
    <row r="224" spans="2:25">
      <c r="C224" t="s">
        <v>49</v>
      </c>
      <c r="D224" t="str">
        <f>+B222&amp;C224</f>
        <v>BeneluxContribution Income</v>
      </c>
      <c r="E224" s="14">
        <v>0.748692676</v>
      </c>
      <c r="F224" s="14">
        <v>0.86897369999999996</v>
      </c>
      <c r="G224" s="14">
        <v>0.91226288</v>
      </c>
      <c r="H224" s="14">
        <v>0.81739840000000008</v>
      </c>
      <c r="I224" s="14">
        <v>0.57526734999999996</v>
      </c>
      <c r="J224" s="14">
        <v>0.6554004699999999</v>
      </c>
      <c r="K224" s="14">
        <v>0.63539416000000004</v>
      </c>
      <c r="L224" s="14">
        <v>0.21839718999999999</v>
      </c>
      <c r="M224" s="14">
        <v>0.62427889000000003</v>
      </c>
      <c r="N224" s="14">
        <v>0.79200908999999897</v>
      </c>
      <c r="O224" s="14">
        <v>0.62577768513495402</v>
      </c>
      <c r="P224" s="14">
        <v>0.60161911216550301</v>
      </c>
      <c r="Q224" s="15">
        <v>2.5299292560000004</v>
      </c>
      <c r="R224" s="85">
        <v>2.0480662199999999</v>
      </c>
      <c r="S224" s="85"/>
      <c r="T224" s="85">
        <v>1.4780702400000001</v>
      </c>
      <c r="U224" s="85">
        <v>2.0194058873004561</v>
      </c>
      <c r="V224" s="90"/>
      <c r="W224" s="85">
        <v>8.0754716033004552</v>
      </c>
      <c r="Y224" s="53">
        <f>SUM(E224:N224)</f>
        <v>6.8480748059999987</v>
      </c>
    </row>
    <row r="225" spans="2:25">
      <c r="B225" s="101" t="s">
        <v>315</v>
      </c>
      <c r="C225" t="s">
        <v>30</v>
      </c>
      <c r="D225" t="str">
        <f>+B225&amp;C225</f>
        <v>IberiaNet Sales</v>
      </c>
      <c r="E225" s="14">
        <v>2.9944928999999996</v>
      </c>
      <c r="F225" s="14">
        <v>2.8464777799999998</v>
      </c>
      <c r="G225" s="14">
        <v>2.8581335099999996</v>
      </c>
      <c r="H225" s="14">
        <v>2.7233583799999996</v>
      </c>
      <c r="I225" s="14">
        <v>2.7757622999999998</v>
      </c>
      <c r="J225" s="14">
        <v>2.4929214900000001</v>
      </c>
      <c r="K225" s="14">
        <v>2.84559359</v>
      </c>
      <c r="L225" s="14">
        <v>1.67766916</v>
      </c>
      <c r="M225" s="14">
        <v>2.5480572499999998</v>
      </c>
      <c r="N225" s="14">
        <v>2.5189333500000002</v>
      </c>
      <c r="O225" s="14">
        <v>2.4023278157999997</v>
      </c>
      <c r="P225" s="14">
        <v>2.2641323918474998</v>
      </c>
      <c r="Q225" s="15">
        <v>8.6991041899999981</v>
      </c>
      <c r="R225" s="85">
        <v>7.9920421700000004</v>
      </c>
      <c r="S225" s="85">
        <f>+Q225+R225</f>
        <v>16.691146359999998</v>
      </c>
      <c r="T225" s="85">
        <v>7.0713200000000001</v>
      </c>
      <c r="U225" s="85">
        <v>7.1853935576475001</v>
      </c>
      <c r="V225" s="90">
        <f>+T225+U225</f>
        <v>14.256713557647501</v>
      </c>
      <c r="W225" s="85">
        <v>30.947859917647499</v>
      </c>
      <c r="Y225" s="53">
        <f>SUM(E225:N225)</f>
        <v>26.281399710000002</v>
      </c>
    </row>
    <row r="226" spans="2:25">
      <c r="C226" t="s">
        <v>48</v>
      </c>
      <c r="D226" t="str">
        <f>+B225&amp;C226</f>
        <v>Iberia  % Local Growth</v>
      </c>
      <c r="E226" s="16">
        <v>-1.4740081505171121E-2</v>
      </c>
      <c r="F226" s="16">
        <v>-5.21136060241267E-2</v>
      </c>
      <c r="G226" s="16">
        <v>-2.9748697942019703E-2</v>
      </c>
      <c r="H226" s="16">
        <v>-0.13351273625288285</v>
      </c>
      <c r="I226" s="16">
        <v>-0.15645643164640155</v>
      </c>
      <c r="J226" s="16">
        <v>-9.6428556170258972E-2</v>
      </c>
      <c r="K226" s="16">
        <v>-6.0092923950696112E-2</v>
      </c>
      <c r="L226" s="16">
        <v>-2.0367007276855656E-2</v>
      </c>
      <c r="M226" s="16">
        <v>6.5707952510507886E-2</v>
      </c>
      <c r="N226" s="16">
        <v>-9.7729239986505012E-2</v>
      </c>
      <c r="O226" s="16">
        <v>-4.2629716231251294E-2</v>
      </c>
      <c r="P226" s="16">
        <v>-0.12977390378051662</v>
      </c>
      <c r="Q226" s="17">
        <v>-3.1937656177487457E-2</v>
      </c>
      <c r="R226" s="86">
        <v>-0.13052553179007706</v>
      </c>
      <c r="S226" s="86"/>
      <c r="T226" s="86">
        <v>-6.6042513382857729E-3</v>
      </c>
      <c r="U226" s="86">
        <v>-9.099146688158781E-2</v>
      </c>
      <c r="V226" s="91"/>
      <c r="W226" s="86">
        <v>-6.7584514723343508E-2</v>
      </c>
    </row>
    <row r="227" spans="2:25">
      <c r="C227" t="s">
        <v>49</v>
      </c>
      <c r="D227" t="str">
        <f>+B225&amp;C227</f>
        <v>IberiaContribution Income</v>
      </c>
      <c r="E227" s="14">
        <v>0.35231302199999998</v>
      </c>
      <c r="F227" s="14">
        <v>0.61112703000000002</v>
      </c>
      <c r="G227" s="14">
        <v>0.21671935000000003</v>
      </c>
      <c r="H227" s="14">
        <v>0.14149655999999999</v>
      </c>
      <c r="I227" s="14">
        <v>0.36062660000000002</v>
      </c>
      <c r="J227" s="14">
        <v>0.28221440999999997</v>
      </c>
      <c r="K227" s="14">
        <v>0.36491836</v>
      </c>
      <c r="L227" s="14">
        <v>-0.15065581</v>
      </c>
      <c r="M227" s="14">
        <v>0.40794741000000001</v>
      </c>
      <c r="N227" s="14">
        <v>7.2980509999999998E-2</v>
      </c>
      <c r="O227" s="14">
        <v>0.15584085509079401</v>
      </c>
      <c r="P227" s="14">
        <v>9.3269703776967999E-2</v>
      </c>
      <c r="Q227" s="15">
        <v>1.1801594019999999</v>
      </c>
      <c r="R227" s="85">
        <v>0.78433756999999993</v>
      </c>
      <c r="S227" s="85"/>
      <c r="T227" s="85">
        <v>0.62220996000000006</v>
      </c>
      <c r="U227" s="85">
        <v>0.32209106886776201</v>
      </c>
      <c r="V227" s="90"/>
      <c r="W227" s="85">
        <v>2.9087980008677623</v>
      </c>
      <c r="Y227" s="53">
        <f>SUM(E227:N227)</f>
        <v>2.6596874420000001</v>
      </c>
    </row>
    <row r="228" spans="2:25">
      <c r="B228" s="101" t="s">
        <v>313</v>
      </c>
      <c r="C228" t="s">
        <v>30</v>
      </c>
      <c r="D228" t="str">
        <f>+B228&amp;C228</f>
        <v>NordicNet Sales</v>
      </c>
      <c r="E228" s="14">
        <v>3.0543093900000002</v>
      </c>
      <c r="F228" s="14">
        <v>2.5935322099999998</v>
      </c>
      <c r="G228" s="14">
        <v>2.7722649600000007</v>
      </c>
      <c r="H228" s="14">
        <v>2.8960401200000003</v>
      </c>
      <c r="I228" s="14">
        <v>2.8592180500000013</v>
      </c>
      <c r="J228" s="14">
        <v>2.8241219000000002</v>
      </c>
      <c r="K228" s="14">
        <v>1.69443896</v>
      </c>
      <c r="L228" s="14">
        <v>1.9940818600000001</v>
      </c>
      <c r="M228" s="14">
        <v>2.8201206100000009</v>
      </c>
      <c r="N228" s="14">
        <v>2.8010686299999996</v>
      </c>
      <c r="O228" s="14">
        <v>2.76947690675365</v>
      </c>
      <c r="P228" s="14">
        <v>2.5942734315472999</v>
      </c>
      <c r="Q228" s="15">
        <v>8.4201065600000007</v>
      </c>
      <c r="R228" s="85">
        <v>8.5793800700000009</v>
      </c>
      <c r="S228" s="85">
        <f>+Q228+R228</f>
        <v>16.99948663</v>
      </c>
      <c r="T228" s="85">
        <v>6.5086414300000008</v>
      </c>
      <c r="U228" s="85">
        <v>8.1648189683009491</v>
      </c>
      <c r="V228" s="90">
        <f>+T228+U228</f>
        <v>14.67346039830095</v>
      </c>
      <c r="W228" s="85">
        <v>31.67294702830095</v>
      </c>
      <c r="Y228" s="53">
        <f>SUM(E228:N228)</f>
        <v>26.309196690000004</v>
      </c>
    </row>
    <row r="229" spans="2:25">
      <c r="C229" t="s">
        <v>48</v>
      </c>
      <c r="D229" t="str">
        <f>+B228&amp;C229</f>
        <v>Nordic  % Local Growth</v>
      </c>
      <c r="E229" s="16">
        <v>6.2754521316539004E-3</v>
      </c>
      <c r="F229" s="16">
        <v>-6.2766204966343934E-4</v>
      </c>
      <c r="G229" s="16">
        <v>-4.1369796375285567E-2</v>
      </c>
      <c r="H229" s="16">
        <v>4.0928903948815973E-2</v>
      </c>
      <c r="I229" s="16">
        <v>4.0880442804850203E-2</v>
      </c>
      <c r="J229" s="16">
        <v>4.2333571723259175E-2</v>
      </c>
      <c r="K229" s="16">
        <v>-0.10446284525281627</v>
      </c>
      <c r="L229" s="16">
        <v>-8.2043437241612741E-2</v>
      </c>
      <c r="M229" s="16">
        <v>5.8365179790543578E-2</v>
      </c>
      <c r="N229" s="16">
        <v>-2.4722560786344661E-2</v>
      </c>
      <c r="O229" s="16">
        <v>1.0458808603114711E-2</v>
      </c>
      <c r="P229" s="16">
        <v>0.12375706607153819</v>
      </c>
      <c r="Q229" s="17">
        <v>-1.153530651985298E-2</v>
      </c>
      <c r="R229" s="86">
        <v>4.1375520768749473E-2</v>
      </c>
      <c r="S229" s="86"/>
      <c r="T229" s="86">
        <v>-3.0558518978819192E-2</v>
      </c>
      <c r="U229" s="86">
        <v>3.0528859514768483E-2</v>
      </c>
      <c r="V229" s="91"/>
      <c r="W229" s="86">
        <v>8.9170911780802539E-3</v>
      </c>
    </row>
    <row r="230" spans="2:25">
      <c r="C230" t="s">
        <v>49</v>
      </c>
      <c r="D230" t="str">
        <f>+B228&amp;C230</f>
        <v>NordicContribution Income</v>
      </c>
      <c r="E230" s="14">
        <v>0.52790065200000003</v>
      </c>
      <c r="F230" s="14">
        <v>0.19185652</v>
      </c>
      <c r="G230" s="14">
        <v>0.30014834000000001</v>
      </c>
      <c r="H230" s="14">
        <v>0.36765064000000003</v>
      </c>
      <c r="I230" s="14">
        <v>0.449676030000001</v>
      </c>
      <c r="J230" s="14">
        <v>0.51705376999999997</v>
      </c>
      <c r="K230" s="14">
        <v>-0.41955586</v>
      </c>
      <c r="L230" s="14">
        <v>0.26928659999999999</v>
      </c>
      <c r="M230" s="14">
        <v>0.55048964999999994</v>
      </c>
      <c r="N230" s="14">
        <v>0.48852067999999998</v>
      </c>
      <c r="O230" s="14">
        <v>0.415387601849043</v>
      </c>
      <c r="P230" s="14">
        <v>0.35701913688746001</v>
      </c>
      <c r="Q230" s="15">
        <v>1.019905512</v>
      </c>
      <c r="R230" s="85">
        <v>1.334380440000001</v>
      </c>
      <c r="S230" s="85"/>
      <c r="T230" s="85">
        <v>0.40022038999999993</v>
      </c>
      <c r="U230" s="85">
        <v>1.2609274187365032</v>
      </c>
      <c r="V230" s="90"/>
      <c r="W230" s="85">
        <v>4.0154337607365038</v>
      </c>
      <c r="Y230" s="53">
        <f>SUM(E230:N230)</f>
        <v>3.243027022000001</v>
      </c>
    </row>
    <row r="231" spans="2:25">
      <c r="B231" t="s">
        <v>92</v>
      </c>
      <c r="C231" t="s">
        <v>30</v>
      </c>
      <c r="D231" t="s">
        <v>286</v>
      </c>
      <c r="E231" s="14">
        <v>0.38012178000000002</v>
      </c>
      <c r="F231" s="14">
        <v>0.84025099000000003</v>
      </c>
      <c r="G231" s="14">
        <v>3.82778346</v>
      </c>
      <c r="H231" s="14">
        <v>1.28998452</v>
      </c>
      <c r="I231" s="14">
        <v>1.87154329</v>
      </c>
      <c r="J231" s="14">
        <v>5.010618430000001</v>
      </c>
      <c r="K231" s="14">
        <v>0.49566055999999997</v>
      </c>
      <c r="L231" s="14">
        <v>1.0832447700000001</v>
      </c>
      <c r="M231" s="14">
        <v>5.28177495</v>
      </c>
      <c r="N231" s="14">
        <v>0.97477499999999995</v>
      </c>
      <c r="O231" s="14">
        <v>1.9930000221710289</v>
      </c>
      <c r="P231" s="14">
        <v>4.7330000294544243</v>
      </c>
      <c r="Q231" s="15">
        <v>5.0481562300000009</v>
      </c>
      <c r="R231" s="85">
        <v>8.1721462400000018</v>
      </c>
      <c r="S231" s="85">
        <f>+Q231+R231</f>
        <v>13.220302470000004</v>
      </c>
      <c r="T231" s="85">
        <v>6.8606802800000004</v>
      </c>
      <c r="U231" s="85">
        <v>7.7007750516254525</v>
      </c>
      <c r="V231" s="90">
        <f>+T231+U231</f>
        <v>14.561455331625453</v>
      </c>
      <c r="W231" s="85">
        <v>27.781757801625456</v>
      </c>
      <c r="Y231" s="53">
        <f>SUM(E231:N231)</f>
        <v>21.055757750000001</v>
      </c>
    </row>
    <row r="232" spans="2:25">
      <c r="C232" t="s">
        <v>48</v>
      </c>
      <c r="D232" t="s">
        <v>287</v>
      </c>
      <c r="E232" s="16">
        <v>-0.6465303388521132</v>
      </c>
      <c r="F232" s="16">
        <v>-6.7644945389800454E-2</v>
      </c>
      <c r="G232" s="16">
        <v>3.2957286459453242E-2</v>
      </c>
      <c r="H232" s="16">
        <v>0.64618184573125126</v>
      </c>
      <c r="I232" s="16">
        <v>-0.14756104261576924</v>
      </c>
      <c r="J232" s="16">
        <v>0.77052961842869594</v>
      </c>
      <c r="K232" s="16">
        <v>-0.53271861690787825</v>
      </c>
      <c r="L232" s="16">
        <v>-0.31079515355549187</v>
      </c>
      <c r="M232" s="16">
        <v>0.88145218111613266</v>
      </c>
      <c r="N232" s="16">
        <v>0.12499595322350855</v>
      </c>
      <c r="O232" s="16">
        <v>0.89629880374387838</v>
      </c>
      <c r="P232" s="16">
        <v>0.18144555339563981</v>
      </c>
      <c r="Q232" s="17">
        <v>-0.11205848868909413</v>
      </c>
      <c r="R232" s="86">
        <v>0.40675248999371882</v>
      </c>
      <c r="S232" s="86"/>
      <c r="T232" s="86">
        <v>0.26237377036028731</v>
      </c>
      <c r="U232" s="86">
        <v>0.29975993915790733</v>
      </c>
      <c r="V232" s="91"/>
      <c r="W232" s="86">
        <v>0.21547292160710302</v>
      </c>
    </row>
    <row r="233" spans="2:25">
      <c r="C233" t="s">
        <v>49</v>
      </c>
      <c r="D233" t="s">
        <v>288</v>
      </c>
      <c r="E233" s="14">
        <v>-0.36227070299999997</v>
      </c>
      <c r="F233" s="14">
        <v>-0.21185406000000001</v>
      </c>
      <c r="G233" s="14">
        <v>1.8521867000000001</v>
      </c>
      <c r="H233" s="14">
        <v>0.17999551999999999</v>
      </c>
      <c r="I233" s="14">
        <v>0.55687487999999996</v>
      </c>
      <c r="J233" s="14">
        <v>2.3129410899999989</v>
      </c>
      <c r="K233" s="14">
        <v>-0.44221372999999997</v>
      </c>
      <c r="L233" s="14">
        <v>1.2844029999999999E-2</v>
      </c>
      <c r="M233" s="14">
        <v>1.7069262800000002</v>
      </c>
      <c r="N233" s="14">
        <v>-0.20410293999999998</v>
      </c>
      <c r="O233" s="14">
        <v>0.45016987673746001</v>
      </c>
      <c r="P233" s="14">
        <v>1.9946477796742001</v>
      </c>
      <c r="Q233" s="15">
        <v>1.2780619369999999</v>
      </c>
      <c r="R233" s="85">
        <v>3.0498114899999993</v>
      </c>
      <c r="S233" s="85"/>
      <c r="T233" s="85">
        <v>1.2775565800000002</v>
      </c>
      <c r="U233" s="85">
        <v>2.2407147164116599</v>
      </c>
      <c r="V233" s="90"/>
      <c r="W233" s="85">
        <v>7.8461447234116584</v>
      </c>
      <c r="Y233" s="53">
        <f>SUM(E233:N233)</f>
        <v>5.4013270669999995</v>
      </c>
    </row>
    <row r="234" spans="2:25">
      <c r="B234" t="s">
        <v>93</v>
      </c>
      <c r="C234" t="s">
        <v>30</v>
      </c>
      <c r="D234" t="s">
        <v>289</v>
      </c>
      <c r="E234" s="14">
        <v>0.96935262999999994</v>
      </c>
      <c r="F234" s="14">
        <v>0.61399009000000004</v>
      </c>
      <c r="G234" s="14">
        <v>0.98805615999999996</v>
      </c>
      <c r="H234" s="14">
        <v>0.76790283000000004</v>
      </c>
      <c r="I234" s="14">
        <v>0.86690412000000006</v>
      </c>
      <c r="J234" s="14">
        <v>1.6385400300000001</v>
      </c>
      <c r="K234" s="14">
        <v>0.58166300999999998</v>
      </c>
      <c r="L234" s="14">
        <v>1.1389971399999999</v>
      </c>
      <c r="M234" s="14">
        <v>0.91908702000000009</v>
      </c>
      <c r="N234" s="14">
        <v>0.97184400000000004</v>
      </c>
      <c r="O234" s="14">
        <v>0.77499759051317607</v>
      </c>
      <c r="P234" s="14">
        <v>1.0053067244195999</v>
      </c>
      <c r="Q234" s="15">
        <v>2.5713988800000003</v>
      </c>
      <c r="R234" s="85">
        <v>3.2733469800000004</v>
      </c>
      <c r="S234" s="85">
        <f>+Q234+R234</f>
        <v>5.8447458600000006</v>
      </c>
      <c r="T234" s="85">
        <v>2.6397471700000001</v>
      </c>
      <c r="U234" s="85">
        <v>2.7521483149327759</v>
      </c>
      <c r="V234" s="90">
        <f>+T234+U234</f>
        <v>5.3918954849327765</v>
      </c>
      <c r="W234" s="85">
        <v>11.236641344932778</v>
      </c>
      <c r="Y234" s="53">
        <f>SUM(E234:N234)</f>
        <v>9.4563370300000003</v>
      </c>
    </row>
    <row r="235" spans="2:25">
      <c r="C235" t="s">
        <v>48</v>
      </c>
      <c r="D235" t="s">
        <v>290</v>
      </c>
      <c r="E235" s="16">
        <v>0.79876246903388681</v>
      </c>
      <c r="F235" s="16">
        <v>5.6451907844419266E-2</v>
      </c>
      <c r="G235" s="16">
        <v>-0.2321863063609047</v>
      </c>
      <c r="H235" s="16">
        <v>-0.29988892565887731</v>
      </c>
      <c r="I235" s="16">
        <v>-8.9537029043057589E-2</v>
      </c>
      <c r="J235" s="16">
        <v>0.66365649511074665</v>
      </c>
      <c r="K235" s="16">
        <v>-0.20820602594409038</v>
      </c>
      <c r="L235" s="16">
        <v>0.36970648100072923</v>
      </c>
      <c r="M235" s="16">
        <v>-3.9567117718144279E-2</v>
      </c>
      <c r="N235" s="16">
        <v>0.15351054134603032</v>
      </c>
      <c r="O235" s="16">
        <v>2.0960891754299653E-2</v>
      </c>
      <c r="P235" s="16">
        <v>-0.15406171043959016</v>
      </c>
      <c r="Q235" s="17">
        <v>7.6281682752627047E-2</v>
      </c>
      <c r="R235" s="86">
        <v>6.8308231858090401E-2</v>
      </c>
      <c r="S235" s="86"/>
      <c r="T235" s="86">
        <v>4.177043388231072E-2</v>
      </c>
      <c r="U235" s="86">
        <v>-1.1623578253975454E-2</v>
      </c>
      <c r="V235" s="91"/>
      <c r="W235" s="86">
        <v>4.3432189407456558E-2</v>
      </c>
    </row>
    <row r="236" spans="2:25">
      <c r="C236" t="s">
        <v>49</v>
      </c>
      <c r="D236" t="s">
        <v>291</v>
      </c>
      <c r="E236" s="14">
        <v>0.210000886</v>
      </c>
      <c r="F236" s="14">
        <v>4.6291449999999998E-2</v>
      </c>
      <c r="G236" s="14">
        <v>0.26760588000000002</v>
      </c>
      <c r="H236" s="14">
        <v>0.12851613000000001</v>
      </c>
      <c r="I236" s="14">
        <v>0.18543073000000002</v>
      </c>
      <c r="J236" s="14">
        <v>0.63463123999999993</v>
      </c>
      <c r="K236" s="14">
        <v>3.9538760000000006E-2</v>
      </c>
      <c r="L236" s="14">
        <v>0.17501492999999999</v>
      </c>
      <c r="M236" s="14">
        <v>0.1174876</v>
      </c>
      <c r="N236" s="14">
        <v>0.30586639999999998</v>
      </c>
      <c r="O236" s="14">
        <v>6.4248970110205014E-2</v>
      </c>
      <c r="P236" s="14">
        <v>0.185673285651583</v>
      </c>
      <c r="Q236" s="15">
        <v>0.52389821600000008</v>
      </c>
      <c r="R236" s="85">
        <v>0.94857809999999998</v>
      </c>
      <c r="S236" s="85"/>
      <c r="T236" s="85">
        <v>0.33204128999999999</v>
      </c>
      <c r="U236" s="85">
        <v>0.55578865576178804</v>
      </c>
      <c r="V236" s="90"/>
      <c r="W236" s="85">
        <v>2.3603062617617878</v>
      </c>
      <c r="Y236" s="53">
        <f>SUM(E236:N236)</f>
        <v>2.1103840059999999</v>
      </c>
    </row>
    <row r="237" spans="2:25">
      <c r="B237" t="s">
        <v>94</v>
      </c>
      <c r="C237" t="s">
        <v>30</v>
      </c>
      <c r="D237" t="s">
        <v>292</v>
      </c>
      <c r="E237" s="14">
        <v>0.35685998000000002</v>
      </c>
      <c r="F237" s="14">
        <v>0.78597793999999999</v>
      </c>
      <c r="G237" s="14">
        <v>3.7250430699999999</v>
      </c>
      <c r="H237" s="14">
        <v>1.2228281000000001</v>
      </c>
      <c r="I237" s="14">
        <v>1.6443036899999999</v>
      </c>
      <c r="J237" s="14">
        <v>4.9197897499999996</v>
      </c>
      <c r="K237" s="14">
        <v>0.36375088</v>
      </c>
      <c r="L237" s="14">
        <v>0.99084028999999996</v>
      </c>
      <c r="M237" s="14">
        <v>4.9827171400000028</v>
      </c>
      <c r="N237" s="14">
        <v>0.91291776000000002</v>
      </c>
      <c r="O237" s="14">
        <v>1.824999986441125</v>
      </c>
      <c r="P237" s="14">
        <v>4.4499999692665497</v>
      </c>
      <c r="Q237" s="15">
        <v>4.8678809899999997</v>
      </c>
      <c r="R237" s="85">
        <v>7.7869215400000007</v>
      </c>
      <c r="S237" s="85">
        <f>+Q237+R237</f>
        <v>12.654802530000001</v>
      </c>
      <c r="T237" s="85">
        <v>6.3373083100000018</v>
      </c>
      <c r="U237" s="85">
        <v>7.187917715707675</v>
      </c>
      <c r="V237" s="90">
        <f>+T237+U237</f>
        <v>13.525226025707678</v>
      </c>
      <c r="W237" s="85">
        <v>26.180028555707676</v>
      </c>
      <c r="Y237" s="53">
        <f>SUM(E237:N237)</f>
        <v>19.905028600000001</v>
      </c>
    </row>
    <row r="238" spans="2:25">
      <c r="C238" t="s">
        <v>48</v>
      </c>
      <c r="D238" t="s">
        <v>293</v>
      </c>
      <c r="E238" s="16">
        <v>-0.61361367114294552</v>
      </c>
      <c r="F238" s="16">
        <v>-1.9042941216512253E-2</v>
      </c>
      <c r="G238" s="16">
        <v>5.9707284892928224E-2</v>
      </c>
      <c r="H238" s="16">
        <v>0.73059286357330477</v>
      </c>
      <c r="I238" s="16">
        <v>-0.17451896107819198</v>
      </c>
      <c r="J238" s="16">
        <v>0.88707941715964878</v>
      </c>
      <c r="K238" s="16">
        <v>-0.6271936462103217</v>
      </c>
      <c r="L238" s="16">
        <v>-0.35705024753629611</v>
      </c>
      <c r="M238" s="16">
        <v>0.93939759910553677</v>
      </c>
      <c r="N238" s="16">
        <v>0.1634337899813389</v>
      </c>
      <c r="O238" s="16">
        <v>0.86227113606339367</v>
      </c>
      <c r="P238" s="16">
        <v>0.15783011276685513</v>
      </c>
      <c r="Q238" s="17">
        <v>-7.1009424249392258E-2</v>
      </c>
      <c r="R238" s="86">
        <v>0.46767107015451348</v>
      </c>
      <c r="S238" s="86"/>
      <c r="T238" s="86">
        <v>0.24602386294799258</v>
      </c>
      <c r="U238" s="86">
        <v>0.28171108488849383</v>
      </c>
      <c r="V238" s="91"/>
      <c r="W238" s="86">
        <v>0.2325977962033498</v>
      </c>
    </row>
    <row r="239" spans="2:25">
      <c r="C239" t="s">
        <v>49</v>
      </c>
      <c r="D239" t="s">
        <v>294</v>
      </c>
      <c r="E239" s="14">
        <v>-0.329953416</v>
      </c>
      <c r="F239" s="14">
        <v>-0.19027251000000001</v>
      </c>
      <c r="G239" s="14">
        <v>1.8446917899999993</v>
      </c>
      <c r="H239" s="14">
        <v>0.19524459</v>
      </c>
      <c r="I239" s="14">
        <v>0.47956384000000002</v>
      </c>
      <c r="J239" s="14">
        <v>2.311315019999999</v>
      </c>
      <c r="K239" s="14">
        <v>-0.44421072</v>
      </c>
      <c r="L239" s="14">
        <v>1.086408E-2</v>
      </c>
      <c r="M239" s="14">
        <v>1.5790711600000011</v>
      </c>
      <c r="N239" s="14">
        <v>-0.17686982000000001</v>
      </c>
      <c r="O239" s="14">
        <v>0.41935657980752106</v>
      </c>
      <c r="P239" s="14">
        <v>1.9122265699177601</v>
      </c>
      <c r="Q239" s="15">
        <v>1.3244658639999991</v>
      </c>
      <c r="R239" s="85">
        <v>2.9861234499999991</v>
      </c>
      <c r="S239" s="85"/>
      <c r="T239" s="85">
        <v>1.145724520000001</v>
      </c>
      <c r="U239" s="85">
        <v>2.1547133297252814</v>
      </c>
      <c r="V239" s="90"/>
      <c r="W239" s="85">
        <v>7.6110271637252795</v>
      </c>
      <c r="Y239" s="53">
        <f>SUM(E239:N239)</f>
        <v>5.2794440139999992</v>
      </c>
    </row>
    <row r="240" spans="2:25">
      <c r="B240" t="s">
        <v>95</v>
      </c>
      <c r="C240" t="s">
        <v>30</v>
      </c>
      <c r="D240" t="s">
        <v>295</v>
      </c>
      <c r="E240" s="14">
        <v>44.414171060000001</v>
      </c>
      <c r="F240" s="14">
        <v>48.432649929999982</v>
      </c>
      <c r="G240" s="14">
        <v>53.596265269999989</v>
      </c>
      <c r="H240" s="14">
        <v>48.035864489999966</v>
      </c>
      <c r="I240" s="14">
        <v>46.973405839999977</v>
      </c>
      <c r="J240" s="14">
        <v>48.854536790000012</v>
      </c>
      <c r="K240" s="14">
        <v>48.553184090000009</v>
      </c>
      <c r="L240" s="14">
        <v>38.111373810000011</v>
      </c>
      <c r="M240" s="14">
        <v>46.426575360000008</v>
      </c>
      <c r="N240" s="14">
        <v>47.201111740000016</v>
      </c>
      <c r="O240" s="14">
        <v>46.240464934932483</v>
      </c>
      <c r="P240" s="14">
        <v>46.401006735207702</v>
      </c>
      <c r="Q240" s="15">
        <v>146.44308625999994</v>
      </c>
      <c r="R240" s="85">
        <v>143.86380711999996</v>
      </c>
      <c r="S240" s="85">
        <f>+Q240+R240</f>
        <v>290.30689337999991</v>
      </c>
      <c r="T240" s="85">
        <v>133.09113326000002</v>
      </c>
      <c r="U240" s="85">
        <v>139.84258341014018</v>
      </c>
      <c r="V240" s="90">
        <f>+T240+U240</f>
        <v>272.9337166701402</v>
      </c>
      <c r="W240" s="85">
        <v>563.24061005014016</v>
      </c>
      <c r="Y240" s="53">
        <f>SUM(E240:N240)</f>
        <v>470.59913838</v>
      </c>
    </row>
    <row r="241" spans="2:25">
      <c r="C241" t="s">
        <v>48</v>
      </c>
      <c r="D241" t="s">
        <v>296</v>
      </c>
      <c r="E241" s="16">
        <v>-6.2017704420090372E-2</v>
      </c>
      <c r="F241" s="16">
        <v>9.350803680545354E-2</v>
      </c>
      <c r="G241" s="16">
        <v>8.80002310617269E-2</v>
      </c>
      <c r="H241" s="16">
        <v>-2.5366513846928198E-2</v>
      </c>
      <c r="I241" s="16">
        <v>-6.2880281282044564E-2</v>
      </c>
      <c r="J241" s="16">
        <v>2.4103455039969877E-2</v>
      </c>
      <c r="K241" s="16">
        <v>-4.2659501427053312E-3</v>
      </c>
      <c r="L241" s="16">
        <v>-6.1379518245041439E-2</v>
      </c>
      <c r="M241" s="16">
        <v>2.643091007242334E-2</v>
      </c>
      <c r="N241" s="16">
        <v>5.0858543403580203E-2</v>
      </c>
      <c r="O241" s="16">
        <v>-6.8813026247222256E-2</v>
      </c>
      <c r="P241" s="16">
        <v>6.2160950423993791E-2</v>
      </c>
      <c r="Q241" s="17">
        <v>3.8349430183623259E-2</v>
      </c>
      <c r="R241" s="86">
        <v>-2.2110604947066848E-2</v>
      </c>
      <c r="S241" s="86"/>
      <c r="T241" s="86">
        <v>-1.0365226875501676E-2</v>
      </c>
      <c r="U241" s="86">
        <v>1.1576643759183179E-2</v>
      </c>
      <c r="V241" s="91"/>
      <c r="W241" s="86">
        <v>4.5006884257281186E-3</v>
      </c>
    </row>
    <row r="242" spans="2:25">
      <c r="C242" t="s">
        <v>49</v>
      </c>
      <c r="D242" t="s">
        <v>297</v>
      </c>
      <c r="E242" s="14">
        <v>6.3686403570000021</v>
      </c>
      <c r="F242" s="14">
        <v>12.190848424999999</v>
      </c>
      <c r="G242" s="14">
        <v>12.696092391999972</v>
      </c>
      <c r="H242" s="14">
        <v>8.6314640750000109</v>
      </c>
      <c r="I242" s="14">
        <v>8.0217259990000134</v>
      </c>
      <c r="J242" s="14">
        <v>9.90887253</v>
      </c>
      <c r="K242" s="14">
        <v>8.1312400190000176</v>
      </c>
      <c r="L242" s="14">
        <v>6.7201898640000053</v>
      </c>
      <c r="M242" s="14">
        <v>10.935942372000012</v>
      </c>
      <c r="N242" s="14">
        <v>10.388892335999993</v>
      </c>
      <c r="O242" s="14">
        <v>9.2537223863881923</v>
      </c>
      <c r="P242" s="14">
        <v>9.3604103799017935</v>
      </c>
      <c r="Q242" s="15">
        <v>31.255581173999971</v>
      </c>
      <c r="R242" s="85">
        <v>26.562062604000026</v>
      </c>
      <c r="S242" s="85"/>
      <c r="T242" s="85">
        <v>25.787372255000033</v>
      </c>
      <c r="U242" s="85">
        <v>29.003025102289978</v>
      </c>
      <c r="V242" s="90"/>
      <c r="W242" s="85">
        <v>112.60804113529001</v>
      </c>
      <c r="Y242" s="53">
        <f>SUM(E242:N242)</f>
        <v>93.993908369000025</v>
      </c>
    </row>
    <row r="243" spans="2:25">
      <c r="B243" t="s">
        <v>96</v>
      </c>
      <c r="C243" t="s">
        <v>30</v>
      </c>
      <c r="D243" t="s">
        <v>298</v>
      </c>
      <c r="E243" s="14">
        <v>25.758846870000006</v>
      </c>
      <c r="F243" s="14">
        <v>27.618560129999992</v>
      </c>
      <c r="G243" s="14">
        <v>39.966716959999985</v>
      </c>
      <c r="H243" s="14">
        <v>29.237879159999991</v>
      </c>
      <c r="I243" s="14">
        <v>34.356022260000017</v>
      </c>
      <c r="J243" s="14">
        <v>45.163673419999995</v>
      </c>
      <c r="K243" s="14">
        <v>26.208539530000007</v>
      </c>
      <c r="L243" s="14">
        <v>32.976659849999997</v>
      </c>
      <c r="M243" s="14">
        <v>41.936805850000013</v>
      </c>
      <c r="N243" s="14">
        <v>26.447957580000008</v>
      </c>
      <c r="O243" s="14">
        <v>33.000321755919543</v>
      </c>
      <c r="P243" s="14">
        <v>36.200920745693445</v>
      </c>
      <c r="Q243" s="15">
        <v>93.344123959999962</v>
      </c>
      <c r="R243" s="85">
        <v>108.75757484</v>
      </c>
      <c r="S243" s="85">
        <f>+Q243+R243</f>
        <v>202.10169879999995</v>
      </c>
      <c r="T243" s="85">
        <v>101.12200523000001</v>
      </c>
      <c r="U243" s="85">
        <v>95.649200081613003</v>
      </c>
      <c r="V243" s="90">
        <f>+T243+U243</f>
        <v>196.77120531161302</v>
      </c>
      <c r="W243" s="85">
        <v>398.87290411161291</v>
      </c>
      <c r="Y243" s="53">
        <f>SUM(E243:N243)</f>
        <v>329.67166161</v>
      </c>
    </row>
    <row r="244" spans="2:25">
      <c r="C244" t="s">
        <v>48</v>
      </c>
      <c r="D244" t="s">
        <v>299</v>
      </c>
      <c r="E244" s="16">
        <v>3.1547603033582276E-2</v>
      </c>
      <c r="F244" s="16">
        <v>0.17949990979348018</v>
      </c>
      <c r="G244" s="16">
        <v>0.14781135984243648</v>
      </c>
      <c r="H244" s="16">
        <v>0.17795013612090121</v>
      </c>
      <c r="I244" s="16">
        <v>0.18777775707265612</v>
      </c>
      <c r="J244" s="16">
        <v>0.28027268690896412</v>
      </c>
      <c r="K244" s="16">
        <v>9.0379237974671858E-2</v>
      </c>
      <c r="L244" s="16">
        <v>0.13916793010843684</v>
      </c>
      <c r="M244" s="16">
        <v>0.17796073028765502</v>
      </c>
      <c r="N244" s="16">
        <v>0.11415763289131081</v>
      </c>
      <c r="O244" s="16">
        <v>0.25293611717115194</v>
      </c>
      <c r="P244" s="16">
        <v>9.6781181681491107E-2</v>
      </c>
      <c r="Q244" s="17">
        <v>0.12146065695469976</v>
      </c>
      <c r="R244" s="86">
        <v>0.22085112461370643</v>
      </c>
      <c r="S244" s="86"/>
      <c r="T244" s="86">
        <v>0.14193751930711712</v>
      </c>
      <c r="U244" s="86">
        <v>0.15107653653648973</v>
      </c>
      <c r="V244" s="91"/>
      <c r="W244" s="86">
        <v>0.1593524370280639</v>
      </c>
    </row>
    <row r="245" spans="2:25">
      <c r="C245" t="s">
        <v>49</v>
      </c>
      <c r="D245" t="s">
        <v>300</v>
      </c>
      <c r="E245" s="14">
        <v>7.638782561000002</v>
      </c>
      <c r="F245" s="14">
        <v>8.2871924480000079</v>
      </c>
      <c r="G245" s="14">
        <v>17.191001036000014</v>
      </c>
      <c r="H245" s="14">
        <v>8.7802878770000081</v>
      </c>
      <c r="I245" s="14">
        <v>12.766051182999993</v>
      </c>
      <c r="J245" s="14">
        <v>20.045987275999995</v>
      </c>
      <c r="K245" s="14">
        <v>6.9080313269999962</v>
      </c>
      <c r="L245" s="14">
        <v>11.930283875999997</v>
      </c>
      <c r="M245" s="14">
        <v>17.340868288000017</v>
      </c>
      <c r="N245" s="14">
        <v>7.4101045329999975</v>
      </c>
      <c r="O245" s="14">
        <v>11.815121003208922</v>
      </c>
      <c r="P245" s="14">
        <v>13.981216612103145</v>
      </c>
      <c r="Q245" s="15">
        <v>33.116976045000015</v>
      </c>
      <c r="R245" s="85">
        <v>41.592326335999999</v>
      </c>
      <c r="S245" s="85"/>
      <c r="T245" s="85">
        <v>36.179183491000011</v>
      </c>
      <c r="U245" s="85">
        <v>33.206442148312071</v>
      </c>
      <c r="V245" s="90"/>
      <c r="W245" s="85">
        <v>144.0949280203121</v>
      </c>
      <c r="Y245" s="53">
        <f>SUM(E245:N245)</f>
        <v>118.29859040500004</v>
      </c>
    </row>
    <row r="246" spans="2:25">
      <c r="B246" s="101" t="s">
        <v>316</v>
      </c>
      <c r="C246" t="s">
        <v>30</v>
      </c>
      <c r="D246" t="str">
        <f>+B246&amp;C246</f>
        <v>Central America &amp; Caribbean RegionNet Sales</v>
      </c>
      <c r="E246" s="14">
        <v>0.61731058999999988</v>
      </c>
      <c r="F246" s="14">
        <v>0.60329707999999993</v>
      </c>
      <c r="G246" s="14">
        <v>0.54058081000000002</v>
      </c>
      <c r="H246" s="14">
        <v>0.80370295000000003</v>
      </c>
      <c r="I246" s="14">
        <v>0.62451118000000005</v>
      </c>
      <c r="J246" s="14">
        <v>0.65538088999999999</v>
      </c>
      <c r="K246" s="14">
        <v>0.55920817</v>
      </c>
      <c r="L246" s="14">
        <v>0.61058293999999991</v>
      </c>
      <c r="M246" s="14">
        <v>0.67898968000000004</v>
      </c>
      <c r="N246" s="14">
        <v>0.52749857999999994</v>
      </c>
      <c r="O246" s="14">
        <v>0.60000000268800002</v>
      </c>
      <c r="P246" s="14">
        <v>0.42800000167999996</v>
      </c>
      <c r="Q246" s="15">
        <v>1.7611884799999997</v>
      </c>
      <c r="R246" s="85">
        <v>2.0835950200000002</v>
      </c>
      <c r="S246" s="85">
        <f>+Q246+R246</f>
        <v>3.8447835000000001</v>
      </c>
      <c r="T246" s="85">
        <v>1.8487807899999997</v>
      </c>
      <c r="U246" s="85">
        <v>1.5554985843679998</v>
      </c>
      <c r="V246" s="90">
        <f>+T246+U246</f>
        <v>3.4042793743679995</v>
      </c>
      <c r="W246" s="85">
        <v>7.2490628743679997</v>
      </c>
      <c r="Y246" s="53">
        <f>SUM(E246:N246)</f>
        <v>6.221062869999999</v>
      </c>
    </row>
    <row r="247" spans="2:25">
      <c r="C247" t="s">
        <v>48</v>
      </c>
      <c r="D247" t="str">
        <f>+B246&amp;C247</f>
        <v>Central America &amp; Caribbean Region  % Local Growth</v>
      </c>
      <c r="E247" s="16">
        <v>8.588187392842403E-2</v>
      </c>
      <c r="F247" s="16">
        <v>-9.2555964617186195E-2</v>
      </c>
      <c r="G247" s="16">
        <v>-9.294690971744643E-2</v>
      </c>
      <c r="H247" s="16">
        <v>0.1189812480889304</v>
      </c>
      <c r="I247" s="16">
        <v>0.12819537552156404</v>
      </c>
      <c r="J247" s="16">
        <v>0.30114295747536818</v>
      </c>
      <c r="K247" s="16">
        <v>1.2425961293028594E-2</v>
      </c>
      <c r="L247" s="16">
        <v>0.28103421068741696</v>
      </c>
      <c r="M247" s="16">
        <v>0.30829500185622294</v>
      </c>
      <c r="N247" s="16">
        <v>-7.6468003310790789E-2</v>
      </c>
      <c r="O247" s="16">
        <v>7.497230193682726E-2</v>
      </c>
      <c r="P247" s="16">
        <v>0.20053371655927099</v>
      </c>
      <c r="Q247" s="17">
        <v>-3.763486486982822E-2</v>
      </c>
      <c r="R247" s="86">
        <v>0.17307364649188114</v>
      </c>
      <c r="S247" s="86"/>
      <c r="T247" s="86">
        <v>0.19394034853822378</v>
      </c>
      <c r="U247" s="86">
        <v>4.7142941565501598E-2</v>
      </c>
      <c r="V247" s="91"/>
      <c r="W247" s="86">
        <v>9.1742464516414379E-2</v>
      </c>
    </row>
    <row r="248" spans="2:25">
      <c r="C248" t="s">
        <v>49</v>
      </c>
      <c r="D248" t="str">
        <f>+B246&amp;C248</f>
        <v>Central America &amp; Caribbean RegionContribution Income</v>
      </c>
      <c r="E248" s="14">
        <v>0.22310697500000001</v>
      </c>
      <c r="F248" s="14">
        <v>0.19998851500000001</v>
      </c>
      <c r="G248" s="14">
        <v>0.151362148</v>
      </c>
      <c r="H248" s="14">
        <v>0.42829694699999998</v>
      </c>
      <c r="I248" s="14">
        <v>0.14816320899999999</v>
      </c>
      <c r="J248" s="14">
        <v>0.229339763</v>
      </c>
      <c r="K248" s="14">
        <v>0.18293284899999998</v>
      </c>
      <c r="L248" s="14">
        <v>0.109863238</v>
      </c>
      <c r="M248" s="14">
        <v>0.36658302000000004</v>
      </c>
      <c r="N248" s="14">
        <v>0.20808409</v>
      </c>
      <c r="O248" s="14">
        <v>0.23047140668433702</v>
      </c>
      <c r="P248" s="14">
        <v>0.10777307796979199</v>
      </c>
      <c r="Q248" s="15">
        <v>0.57445763800000005</v>
      </c>
      <c r="R248" s="85">
        <v>0.80579991900000003</v>
      </c>
      <c r="S248" s="85"/>
      <c r="T248" s="85">
        <v>0.65937910700000002</v>
      </c>
      <c r="U248" s="85">
        <v>0.5463285746541291</v>
      </c>
      <c r="V248" s="90"/>
      <c r="W248" s="85">
        <v>2.5859652386541292</v>
      </c>
      <c r="Y248" s="53">
        <f>SUM(E248:N248)</f>
        <v>2.2477207539999999</v>
      </c>
    </row>
    <row r="249" spans="2:25">
      <c r="B249" s="101" t="s">
        <v>317</v>
      </c>
      <c r="C249" t="s">
        <v>30</v>
      </c>
      <c r="D249" t="str">
        <f>+B249&amp;C249</f>
        <v>Andean RegionNet Sales</v>
      </c>
      <c r="E249" s="14">
        <v>0.73263025999999998</v>
      </c>
      <c r="F249" s="14">
        <v>0.81681138999999992</v>
      </c>
      <c r="G249" s="14">
        <v>0.92671470999999994</v>
      </c>
      <c r="H249" s="14">
        <v>0.75155936000000001</v>
      </c>
      <c r="I249" s="14">
        <v>0.82780101000000006</v>
      </c>
      <c r="J249" s="14">
        <v>0.87771906999999993</v>
      </c>
      <c r="K249" s="14">
        <v>0.76266201999999994</v>
      </c>
      <c r="L249" s="14">
        <v>0.93795229000000002</v>
      </c>
      <c r="M249" s="14">
        <v>1.2274859199999999</v>
      </c>
      <c r="N249" s="14">
        <v>1.2327139</v>
      </c>
      <c r="O249" s="14">
        <v>0.92109310310870396</v>
      </c>
      <c r="P249" s="14">
        <v>0.71007035005987096</v>
      </c>
      <c r="Q249" s="15">
        <v>2.4761563600000001</v>
      </c>
      <c r="R249" s="85">
        <v>2.4570794399999998</v>
      </c>
      <c r="S249" s="85">
        <f>+Q249+R249</f>
        <v>4.9332358000000003</v>
      </c>
      <c r="T249" s="85">
        <v>2.9281002300000001</v>
      </c>
      <c r="U249" s="85">
        <v>2.8638773531685753</v>
      </c>
      <c r="V249" s="90">
        <f>+T249+U249</f>
        <v>5.7919775831685758</v>
      </c>
      <c r="W249" s="85">
        <v>10.725213383168574</v>
      </c>
      <c r="Y249" s="53">
        <f>SUM(E249:N249)</f>
        <v>9.0940499300000006</v>
      </c>
    </row>
    <row r="250" spans="2:25">
      <c r="C250" t="s">
        <v>48</v>
      </c>
      <c r="D250" t="str">
        <f>+B249&amp;C250</f>
        <v>Andean Region  % Local Growth</v>
      </c>
      <c r="E250" s="16">
        <v>-0.14782922658753594</v>
      </c>
      <c r="F250" s="16">
        <v>0.29167581371000562</v>
      </c>
      <c r="G250" s="16">
        <v>0.73874677885227258</v>
      </c>
      <c r="H250" s="16">
        <v>4.9692449928868357E-2</v>
      </c>
      <c r="I250" s="16">
        <v>0.15527996160609442</v>
      </c>
      <c r="J250" s="16">
        <v>0.2077037760875072</v>
      </c>
      <c r="K250" s="16">
        <v>5.5058867638612993E-2</v>
      </c>
      <c r="L250" s="16">
        <v>0.3815920269329493</v>
      </c>
      <c r="M250" s="16">
        <v>0.41047769234913262</v>
      </c>
      <c r="N250" s="16">
        <v>0.73154949571034056</v>
      </c>
      <c r="O250" s="16">
        <v>1.2340986099006641E-3</v>
      </c>
      <c r="P250" s="16">
        <v>0.22984031963785875</v>
      </c>
      <c r="Q250" s="17">
        <v>0.22075292708395233</v>
      </c>
      <c r="R250" s="86">
        <v>0.13705177175465966</v>
      </c>
      <c r="S250" s="86"/>
      <c r="T250" s="86">
        <v>0.28950114889230616</v>
      </c>
      <c r="U250" s="86">
        <v>0.29613935106399314</v>
      </c>
      <c r="V250" s="91"/>
      <c r="W250" s="86">
        <v>0.23687116382453868</v>
      </c>
    </row>
    <row r="251" spans="2:25">
      <c r="C251" t="s">
        <v>49</v>
      </c>
      <c r="D251" t="str">
        <f>+B249&amp;C251</f>
        <v>Andean RegionContribution Income</v>
      </c>
      <c r="E251" s="14">
        <v>0.295892141</v>
      </c>
      <c r="F251" s="14">
        <v>0.32876642399999995</v>
      </c>
      <c r="G251" s="14">
        <v>0.45786675000000004</v>
      </c>
      <c r="H251" s="14">
        <v>0.31270652700000001</v>
      </c>
      <c r="I251" s="14">
        <v>0.32805953199999999</v>
      </c>
      <c r="J251" s="14">
        <v>0.39535110700000003</v>
      </c>
      <c r="K251" s="14">
        <v>0.26231533200000001</v>
      </c>
      <c r="L251" s="14">
        <v>0.422847256000001</v>
      </c>
      <c r="M251" s="14">
        <v>0.58911868899999997</v>
      </c>
      <c r="N251" s="14">
        <v>0.58399192900000008</v>
      </c>
      <c r="O251" s="14">
        <v>0.372195076570776</v>
      </c>
      <c r="P251" s="14">
        <v>0.36764860544978201</v>
      </c>
      <c r="Q251" s="15">
        <v>1.0825253149999998</v>
      </c>
      <c r="R251" s="85">
        <v>1.0361171659999999</v>
      </c>
      <c r="S251" s="85"/>
      <c r="T251" s="85">
        <v>1.2742812770000009</v>
      </c>
      <c r="U251" s="85">
        <v>1.323835611020558</v>
      </c>
      <c r="V251" s="90"/>
      <c r="W251" s="85">
        <v>4.7167593690205587</v>
      </c>
      <c r="Y251" s="53">
        <f>SUM(E251:N251)</f>
        <v>3.9769156870000013</v>
      </c>
    </row>
    <row r="252" spans="2:25">
      <c r="Q252" s="24"/>
      <c r="R252" s="25"/>
      <c r="S252" s="25"/>
      <c r="T252" s="25"/>
      <c r="U252" s="25"/>
      <c r="V252" s="26"/>
    </row>
    <row r="253" spans="2:25">
      <c r="Q253" s="24"/>
      <c r="R253" s="25"/>
      <c r="S253" s="25"/>
      <c r="T253" s="25"/>
      <c r="U253" s="25"/>
      <c r="V253" s="26"/>
    </row>
    <row r="254" spans="2:25">
      <c r="B254" t="s">
        <v>97</v>
      </c>
      <c r="C254" t="s">
        <v>30</v>
      </c>
      <c r="D254" t="s">
        <v>301</v>
      </c>
      <c r="E254" s="14">
        <v>52.721874909999997</v>
      </c>
      <c r="F254" s="14">
        <v>45.413385359999992</v>
      </c>
      <c r="G254" s="14">
        <v>52.851822900000002</v>
      </c>
      <c r="H254" s="14">
        <v>49.326815580000002</v>
      </c>
      <c r="I254" s="14">
        <v>51.763138770000005</v>
      </c>
      <c r="J254" s="14">
        <v>51.546047210000005</v>
      </c>
      <c r="K254" s="14">
        <v>54.954057029999994</v>
      </c>
      <c r="L254" s="14">
        <v>54.33862937</v>
      </c>
      <c r="M254" s="14">
        <v>50.048208780000003</v>
      </c>
      <c r="N254" s="14">
        <v>56.515509819999991</v>
      </c>
      <c r="O254" s="14">
        <v>51.3</v>
      </c>
      <c r="P254" s="14">
        <v>51.7</v>
      </c>
      <c r="Q254" s="15">
        <v>150.98708317000001</v>
      </c>
      <c r="R254" s="85">
        <v>152.63600156000001</v>
      </c>
      <c r="S254" s="85">
        <f>+Q254+R254</f>
        <v>303.62308473000002</v>
      </c>
      <c r="T254" s="85">
        <v>159.34089517999999</v>
      </c>
      <c r="U254" s="85">
        <v>159.51550981999998</v>
      </c>
      <c r="V254" s="90">
        <f>+T254+U254</f>
        <v>318.856405</v>
      </c>
      <c r="W254" s="85">
        <v>622.47948973000007</v>
      </c>
      <c r="Y254" s="53">
        <f>SUM(E254:N254)</f>
        <v>519.47948972999995</v>
      </c>
    </row>
    <row r="255" spans="2:25">
      <c r="C255" t="s">
        <v>48</v>
      </c>
      <c r="D255" t="s">
        <v>302</v>
      </c>
      <c r="E255" s="16">
        <v>-6.8056914806912117E-3</v>
      </c>
      <c r="F255" s="16">
        <v>-3.1986991461613427E-2</v>
      </c>
      <c r="G255" s="16">
        <v>8.14906447089081E-2</v>
      </c>
      <c r="H255" s="16">
        <v>-1.2673803549545452E-2</v>
      </c>
      <c r="I255" s="16">
        <v>3.2310641353896635E-2</v>
      </c>
      <c r="J255" s="16">
        <v>8.2854835360671425E-2</v>
      </c>
      <c r="K255" s="16">
        <v>5.7730244572878134E-2</v>
      </c>
      <c r="L255" s="16">
        <v>2.198735450549387E-2</v>
      </c>
      <c r="M255" s="16">
        <v>-1.4043868208163217E-2</v>
      </c>
      <c r="N255" s="16">
        <v>2.9250130827456748E-2</v>
      </c>
      <c r="O255" s="16">
        <v>-6.7777409513251133E-3</v>
      </c>
      <c r="P255" s="16">
        <v>7.1548524752148776E-4</v>
      </c>
      <c r="Q255" s="17">
        <v>1.4244262413117326E-2</v>
      </c>
      <c r="R255" s="86">
        <v>3.3384278197395388E-2</v>
      </c>
      <c r="S255" s="86"/>
      <c r="T255" s="86">
        <v>2.2167146524114022E-2</v>
      </c>
      <c r="U255" s="86">
        <v>8.1720392121548135E-3</v>
      </c>
      <c r="V255" s="91"/>
      <c r="W255" s="86">
        <v>1.9322826839198823E-2</v>
      </c>
    </row>
    <row r="256" spans="2:25">
      <c r="C256" t="s">
        <v>49</v>
      </c>
      <c r="D256" t="s">
        <v>303</v>
      </c>
      <c r="E256" s="14">
        <v>15.028120392999991</v>
      </c>
      <c r="F256" s="14">
        <v>7.2250144400000025</v>
      </c>
      <c r="G256" s="14">
        <v>11.89962268800001</v>
      </c>
      <c r="H256" s="14">
        <v>11.097746001999999</v>
      </c>
      <c r="I256" s="14">
        <v>11.078014126999999</v>
      </c>
      <c r="J256" s="14">
        <v>12.744357661999997</v>
      </c>
      <c r="K256" s="14">
        <v>14.292642918999999</v>
      </c>
      <c r="L256" s="14">
        <v>13.464285437999994</v>
      </c>
      <c r="M256" s="14">
        <v>8.6794490680000056</v>
      </c>
      <c r="N256" s="14">
        <v>14.064637955999993</v>
      </c>
      <c r="O256" s="14">
        <v>10.8628</v>
      </c>
      <c r="P256" s="14">
        <v>9.573617500000001</v>
      </c>
      <c r="Q256" s="15">
        <v>34.152757521000005</v>
      </c>
      <c r="R256" s="85">
        <v>34.920117790999996</v>
      </c>
      <c r="S256" s="85"/>
      <c r="T256" s="85">
        <v>36.436377424999996</v>
      </c>
      <c r="U256" s="85">
        <v>34.501055455999996</v>
      </c>
      <c r="V256" s="90"/>
      <c r="W256" s="85">
        <v>140.01030819300001</v>
      </c>
      <c r="Y256" s="53">
        <f>SUM(E256:N256)</f>
        <v>119.57389069300001</v>
      </c>
    </row>
    <row r="257" spans="2:25">
      <c r="B257" t="s">
        <v>98</v>
      </c>
      <c r="C257" t="s">
        <v>30</v>
      </c>
      <c r="D257" t="s">
        <v>304</v>
      </c>
      <c r="E257" s="14">
        <v>122.89489283999997</v>
      </c>
      <c r="F257" s="14">
        <v>121.46459541999997</v>
      </c>
      <c r="G257" s="14">
        <v>146.41480512999999</v>
      </c>
      <c r="H257" s="14">
        <v>126.60055922999999</v>
      </c>
      <c r="I257" s="14">
        <v>133.09256686999998</v>
      </c>
      <c r="J257" s="14">
        <v>145.56425741999999</v>
      </c>
      <c r="K257" s="14">
        <v>129.71578065</v>
      </c>
      <c r="L257" s="14">
        <v>125.42666303</v>
      </c>
      <c r="M257" s="14">
        <v>138.41158999000001</v>
      </c>
      <c r="N257" s="14">
        <v>130.16457914</v>
      </c>
      <c r="O257" s="14">
        <v>130.54078669085203</v>
      </c>
      <c r="P257" s="14">
        <v>134.30192748090116</v>
      </c>
      <c r="Q257" s="15">
        <v>390.77429338999997</v>
      </c>
      <c r="R257" s="85">
        <v>405.25738351999991</v>
      </c>
      <c r="S257" s="85">
        <f>+Q257+R257</f>
        <v>796.03167690999987</v>
      </c>
      <c r="T257" s="85">
        <v>393.55403367000002</v>
      </c>
      <c r="U257" s="85">
        <v>395.00729331175319</v>
      </c>
      <c r="V257" s="90">
        <f>+T257+U257</f>
        <v>788.56132698175315</v>
      </c>
      <c r="W257" s="85">
        <v>1584.5930038917531</v>
      </c>
      <c r="Y257" s="53">
        <f>SUM(E257:N257)</f>
        <v>1319.7502897200002</v>
      </c>
    </row>
    <row r="258" spans="2:25">
      <c r="C258" t="s">
        <v>48</v>
      </c>
      <c r="D258" t="s">
        <v>305</v>
      </c>
      <c r="E258" s="16">
        <v>-1.9616956401425367E-2</v>
      </c>
      <c r="F258" s="16">
        <v>6.1678569117641996E-2</v>
      </c>
      <c r="G258" s="16">
        <v>0.10203845480478432</v>
      </c>
      <c r="H258" s="16">
        <v>2.2668098292909191E-2</v>
      </c>
      <c r="I258" s="16">
        <v>3.2624678315274165E-2</v>
      </c>
      <c r="J258" s="16">
        <v>0.1163191862639784</v>
      </c>
      <c r="K258" s="16">
        <v>4.0019981559638915E-2</v>
      </c>
      <c r="L258" s="16">
        <v>2.2018268121951914E-2</v>
      </c>
      <c r="M258" s="16">
        <v>5.2601034969060281E-2</v>
      </c>
      <c r="N258" s="16">
        <v>5.4030071415539185E-2</v>
      </c>
      <c r="O258" s="16">
        <v>2.209030551116371E-2</v>
      </c>
      <c r="P258" s="16">
        <v>4.7108115380340786E-2</v>
      </c>
      <c r="Q258" s="17">
        <v>4.8402165051346084E-2</v>
      </c>
      <c r="R258" s="86">
        <v>5.7692925587062356E-2</v>
      </c>
      <c r="S258" s="86"/>
      <c r="T258" s="86">
        <v>3.8724302660783597E-2</v>
      </c>
      <c r="U258" s="86">
        <v>4.0974128366267189E-2</v>
      </c>
      <c r="V258" s="91"/>
      <c r="W258" s="86">
        <v>4.6408251222586794E-2</v>
      </c>
    </row>
    <row r="259" spans="2:25">
      <c r="C259" t="s">
        <v>49</v>
      </c>
      <c r="D259" t="s">
        <v>306</v>
      </c>
      <c r="E259" s="14">
        <v>29.035543310999991</v>
      </c>
      <c r="F259" s="14">
        <v>27.703055312999997</v>
      </c>
      <c r="G259" s="14">
        <v>41.786716115999972</v>
      </c>
      <c r="H259" s="14">
        <v>28.509497953999972</v>
      </c>
      <c r="I259" s="14">
        <v>31.865791308999992</v>
      </c>
      <c r="J259" s="14">
        <v>42.699217468000008</v>
      </c>
      <c r="K259" s="14">
        <v>29.331914265000005</v>
      </c>
      <c r="L259" s="14">
        <v>32.114759178000007</v>
      </c>
      <c r="M259" s="14">
        <v>36.956259727999985</v>
      </c>
      <c r="N259" s="14">
        <v>31.863634824999984</v>
      </c>
      <c r="O259" s="14">
        <v>31.93164338959712</v>
      </c>
      <c r="P259" s="14">
        <v>32.915244492004916</v>
      </c>
      <c r="Q259" s="15">
        <v>98.52531473999997</v>
      </c>
      <c r="R259" s="85">
        <v>103.07450673099997</v>
      </c>
      <c r="S259" s="85"/>
      <c r="T259" s="85">
        <v>98.402933171000001</v>
      </c>
      <c r="U259" s="85">
        <v>96.710522706602021</v>
      </c>
      <c r="V259" s="90"/>
      <c r="W259" s="85">
        <v>396.71327734860193</v>
      </c>
      <c r="Y259" s="53">
        <f>SUM(E259:N259)</f>
        <v>331.86638946699986</v>
      </c>
    </row>
  </sheetData>
  <mergeCells count="1">
    <mergeCell ref="F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W259"/>
  <sheetViews>
    <sheetView showGridLines="0" topLeftCell="F1" zoomScale="90" zoomScaleNormal="90" workbookViewId="0">
      <pane ySplit="2" topLeftCell="A240" activePane="bottomLeft" state="frozen"/>
      <selection activeCell="Y3" sqref="Y3"/>
      <selection pane="bottomLeft" activeCell="G261" sqref="G261"/>
    </sheetView>
  </sheetViews>
  <sheetFormatPr defaultRowHeight="15" outlineLevelCol="1"/>
  <cols>
    <col min="1" max="1" width="1.42578125" customWidth="1"/>
    <col min="2" max="2" width="18.7109375" customWidth="1"/>
    <col min="3" max="3" width="19.5703125" bestFit="1" customWidth="1"/>
    <col min="4" max="4" width="43.42578125" hidden="1" customWidth="1" outlineLevel="1"/>
    <col min="5" max="5" width="9.85546875" bestFit="1" customWidth="1" collapsed="1"/>
    <col min="16" max="16" width="10.140625" bestFit="1" customWidth="1"/>
    <col min="17" max="17" width="7.7109375" bestFit="1" customWidth="1"/>
  </cols>
  <sheetData>
    <row r="1" spans="2:23">
      <c r="E1" s="75" t="s">
        <v>27</v>
      </c>
      <c r="F1" s="183" t="s">
        <v>307</v>
      </c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75"/>
    </row>
    <row r="2" spans="2:23" s="49" customFormat="1">
      <c r="B2" s="49" t="s">
        <v>31</v>
      </c>
      <c r="D2" s="49" t="s">
        <v>32</v>
      </c>
      <c r="E2" s="49" t="s">
        <v>33</v>
      </c>
      <c r="F2" s="49" t="s">
        <v>34</v>
      </c>
      <c r="G2" s="49" t="s">
        <v>35</v>
      </c>
      <c r="H2" s="49" t="s">
        <v>36</v>
      </c>
      <c r="I2" s="49" t="s">
        <v>37</v>
      </c>
      <c r="J2" s="49" t="s">
        <v>38</v>
      </c>
      <c r="K2" s="49" t="s">
        <v>39</v>
      </c>
      <c r="L2" s="49" t="s">
        <v>29</v>
      </c>
      <c r="M2" s="49" t="s">
        <v>40</v>
      </c>
      <c r="N2" s="49" t="s">
        <v>41</v>
      </c>
      <c r="O2" s="49" t="s">
        <v>42</v>
      </c>
      <c r="P2" s="49" t="s">
        <v>43</v>
      </c>
      <c r="Q2" s="50" t="s">
        <v>44</v>
      </c>
      <c r="R2" s="51" t="s">
        <v>45</v>
      </c>
      <c r="S2" s="51" t="s">
        <v>308</v>
      </c>
      <c r="T2" s="51" t="s">
        <v>46</v>
      </c>
      <c r="U2" s="51" t="s">
        <v>47</v>
      </c>
      <c r="V2" s="52" t="s">
        <v>309</v>
      </c>
      <c r="W2" s="49" t="s">
        <v>28</v>
      </c>
    </row>
    <row r="3" spans="2:23">
      <c r="B3" t="s">
        <v>19</v>
      </c>
      <c r="C3" t="s">
        <v>30</v>
      </c>
      <c r="D3" t="s">
        <v>102</v>
      </c>
      <c r="E3" s="53">
        <v>6.1926474226233408</v>
      </c>
      <c r="F3" s="53">
        <v>7.9678554359008817</v>
      </c>
      <c r="G3" s="53">
        <v>12.046456299213899</v>
      </c>
      <c r="H3" s="53">
        <v>6.8146841134080001</v>
      </c>
      <c r="I3" s="53">
        <v>7.2900154420023622</v>
      </c>
      <c r="J3" s="53">
        <v>7.579449802386101</v>
      </c>
      <c r="K3" s="53">
        <v>8.0964485362441696</v>
      </c>
      <c r="L3" s="53">
        <v>7.1026396228866293</v>
      </c>
      <c r="M3" s="53">
        <v>8.9263439916752745</v>
      </c>
      <c r="N3" s="53">
        <v>7.1726460186011698</v>
      </c>
      <c r="O3" s="53">
        <v>6.61777347504096</v>
      </c>
      <c r="P3" s="53">
        <v>8.580845362423684</v>
      </c>
      <c r="Q3" s="54">
        <v>26.810748939213902</v>
      </c>
      <c r="R3" s="42">
        <v>22.788444532386102</v>
      </c>
      <c r="S3" s="42">
        <f>+Q3+R3</f>
        <v>49.599193471600003</v>
      </c>
      <c r="T3" s="42">
        <v>23.061981191675276</v>
      </c>
      <c r="U3" s="42">
        <v>22.406611317464645</v>
      </c>
      <c r="V3" s="92">
        <f>+T3+U3</f>
        <v>45.468592509139924</v>
      </c>
      <c r="W3" s="42">
        <v>92.785244337464647</v>
      </c>
    </row>
    <row r="4" spans="2:23">
      <c r="C4" t="s">
        <v>48</v>
      </c>
      <c r="D4" t="s">
        <v>103</v>
      </c>
      <c r="E4" s="55">
        <v>3.0800652688531528E-2</v>
      </c>
      <c r="F4" s="55">
        <v>0.16018433704724516</v>
      </c>
      <c r="G4" s="55">
        <v>0.53791590387166432</v>
      </c>
      <c r="H4" s="55">
        <v>-0.27036144339378004</v>
      </c>
      <c r="I4" s="55">
        <v>-1.1148236839654069E-2</v>
      </c>
      <c r="J4" s="55">
        <v>3.4685700657690235E-2</v>
      </c>
      <c r="K4" s="55">
        <v>6.0535257169071405E-2</v>
      </c>
      <c r="L4" s="55">
        <v>7.0658820761995353E-3</v>
      </c>
      <c r="M4" s="55">
        <v>0.21832849586345676</v>
      </c>
      <c r="N4" s="55">
        <v>1.8301182617456974E-2</v>
      </c>
      <c r="O4" s="55">
        <v>-6.0439291966872075E-2</v>
      </c>
      <c r="P4" s="55">
        <v>0.18708779183469212</v>
      </c>
      <c r="Q4" s="56">
        <v>0.30374992599453088</v>
      </c>
      <c r="R4" s="37">
        <v>-5.4749033396212524E-2</v>
      </c>
      <c r="S4" s="37"/>
      <c r="T4" s="37">
        <v>5.5446225338120825E-2</v>
      </c>
      <c r="U4" s="37">
        <v>4.8296522616391391E-2</v>
      </c>
      <c r="V4" s="93"/>
      <c r="W4" s="37">
        <v>6.38183991477448E-2</v>
      </c>
    </row>
    <row r="5" spans="2:23">
      <c r="C5" t="s">
        <v>49</v>
      </c>
      <c r="D5" t="s">
        <v>104</v>
      </c>
      <c r="E5" s="53">
        <v>1.7589690482093101</v>
      </c>
      <c r="F5" s="53">
        <v>3.0763926681559219</v>
      </c>
      <c r="G5" s="53">
        <v>5.7874783275331803</v>
      </c>
      <c r="H5" s="53">
        <v>1.91481758134272</v>
      </c>
      <c r="I5" s="53">
        <v>2.4038099234382013</v>
      </c>
      <c r="J5" s="53">
        <v>2.4364745410684998</v>
      </c>
      <c r="K5" s="53">
        <v>3.01999221066847</v>
      </c>
      <c r="L5" s="53">
        <v>2.2773895483553899</v>
      </c>
      <c r="M5" s="53">
        <v>3.0891834821954132</v>
      </c>
      <c r="N5" s="53">
        <v>2.3930831840678088</v>
      </c>
      <c r="O5" s="53">
        <v>1.9750345491261609</v>
      </c>
      <c r="P5" s="53">
        <v>3.354035245021441</v>
      </c>
      <c r="Q5" s="54">
        <v>11.237565377533182</v>
      </c>
      <c r="R5" s="42">
        <v>7.8925169270685007</v>
      </c>
      <c r="S5" s="42"/>
      <c r="T5" s="42">
        <v>7.8733348971954147</v>
      </c>
      <c r="U5" s="42">
        <v>8.0077786521476035</v>
      </c>
      <c r="V5" s="92"/>
      <c r="W5" s="42">
        <v>35.055826551147604</v>
      </c>
    </row>
    <row r="6" spans="2:23">
      <c r="B6" t="s">
        <v>6</v>
      </c>
      <c r="C6" t="s">
        <v>30</v>
      </c>
      <c r="D6" t="s">
        <v>105</v>
      </c>
      <c r="E6" s="53">
        <v>1.3602760590958551</v>
      </c>
      <c r="F6" s="53">
        <v>1.3075415036437468</v>
      </c>
      <c r="G6" s="53">
        <v>1.3494952553903798</v>
      </c>
      <c r="H6" s="53">
        <v>1.3082569931773951</v>
      </c>
      <c r="I6" s="53">
        <v>1.3100651371494079</v>
      </c>
      <c r="J6" s="53">
        <v>1.3207353141029139</v>
      </c>
      <c r="K6" s="53">
        <v>1.388868715631653</v>
      </c>
      <c r="L6" s="53">
        <v>1.4270554147036341</v>
      </c>
      <c r="M6" s="53">
        <v>1.5026473903498541</v>
      </c>
      <c r="N6" s="53">
        <v>1.3041386999979969</v>
      </c>
      <c r="O6" s="53">
        <v>1.303304858841323</v>
      </c>
      <c r="P6" s="53">
        <v>1.423463149851355</v>
      </c>
      <c r="Q6" s="54">
        <v>4.1543591453903792</v>
      </c>
      <c r="R6" s="42">
        <v>4.228367734102914</v>
      </c>
      <c r="S6" s="42">
        <f>+Q6+R6</f>
        <v>8.3827268794932941</v>
      </c>
      <c r="T6" s="42">
        <v>4.4447954203498536</v>
      </c>
      <c r="U6" s="42">
        <v>4.1261446586926773</v>
      </c>
      <c r="V6" s="92">
        <f>+T6+U6</f>
        <v>8.570940079042531</v>
      </c>
      <c r="W6" s="42">
        <v>17.010250938692675</v>
      </c>
    </row>
    <row r="7" spans="2:23">
      <c r="C7" t="s">
        <v>48</v>
      </c>
      <c r="D7" t="s">
        <v>106</v>
      </c>
      <c r="E7" s="55">
        <v>5.5676182532155616E-2</v>
      </c>
      <c r="F7" s="55">
        <v>4.7569853638735067E-2</v>
      </c>
      <c r="G7" s="55">
        <v>2.4086784146466707E-2</v>
      </c>
      <c r="H7" s="55">
        <v>-4.9875356484492366E-3</v>
      </c>
      <c r="I7" s="55">
        <v>-5.5092222370103777E-2</v>
      </c>
      <c r="J7" s="55">
        <v>-6.0106021620580791E-2</v>
      </c>
      <c r="K7" s="55">
        <v>5.798109264549553E-2</v>
      </c>
      <c r="L7" s="55">
        <v>9.0033091199634499E-2</v>
      </c>
      <c r="M7" s="55">
        <v>0.36644992094141488</v>
      </c>
      <c r="N7" s="55">
        <v>2.3990621234060806E-2</v>
      </c>
      <c r="O7" s="55">
        <v>4.1554751909623426E-2</v>
      </c>
      <c r="P7" s="55">
        <v>0.10441641334717512</v>
      </c>
      <c r="Q7" s="56">
        <v>7.6831569044184561E-2</v>
      </c>
      <c r="R7" s="37">
        <v>1.5237767661008997E-2</v>
      </c>
      <c r="S7" s="37"/>
      <c r="T7" s="37">
        <v>0.19613732944227141</v>
      </c>
      <c r="U7" s="37">
        <v>8.2539446213124881E-2</v>
      </c>
      <c r="V7" s="93"/>
      <c r="W7" s="37">
        <v>9.6256595982519136E-2</v>
      </c>
    </row>
    <row r="8" spans="2:23">
      <c r="C8" t="s">
        <v>49</v>
      </c>
      <c r="D8" t="s">
        <v>107</v>
      </c>
      <c r="E8" s="53">
        <v>0.43015842815036404</v>
      </c>
      <c r="F8" s="53">
        <v>0.41424232139515998</v>
      </c>
      <c r="G8" s="53">
        <v>0.43240334516225404</v>
      </c>
      <c r="H8" s="53">
        <v>0.403683718626626</v>
      </c>
      <c r="I8" s="53">
        <v>0.390623704957137</v>
      </c>
      <c r="J8" s="53">
        <v>0.40329582540585002</v>
      </c>
      <c r="K8" s="53">
        <v>0.443525754119039</v>
      </c>
      <c r="L8" s="53">
        <v>0.50389060947126696</v>
      </c>
      <c r="M8" s="53">
        <v>0.585681383009649</v>
      </c>
      <c r="N8" s="53">
        <v>0.38646758321031299</v>
      </c>
      <c r="O8" s="53">
        <v>0.38829999589284397</v>
      </c>
      <c r="P8" s="53">
        <v>0.47083314202418303</v>
      </c>
      <c r="Q8" s="54">
        <v>1.2528545181622539</v>
      </c>
      <c r="R8" s="42">
        <v>1.3004589504058499</v>
      </c>
      <c r="S8" s="42"/>
      <c r="T8" s="42">
        <v>1.5668945430096493</v>
      </c>
      <c r="U8" s="42">
        <v>1.306151432917027</v>
      </c>
      <c r="V8" s="92"/>
      <c r="W8" s="42">
        <v>5.2801054439170274</v>
      </c>
    </row>
    <row r="9" spans="2:23">
      <c r="B9" t="s">
        <v>50</v>
      </c>
      <c r="C9" t="s">
        <v>30</v>
      </c>
      <c r="D9" t="s">
        <v>108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s="53">
        <v>0</v>
      </c>
      <c r="Q9" s="54">
        <v>0</v>
      </c>
      <c r="R9" s="42">
        <v>0</v>
      </c>
      <c r="S9" s="42">
        <f>+Q9+R9</f>
        <v>0</v>
      </c>
      <c r="T9" s="42">
        <v>0</v>
      </c>
      <c r="U9" s="42">
        <v>0</v>
      </c>
      <c r="V9" s="92">
        <f>+T9+U9</f>
        <v>0</v>
      </c>
      <c r="W9" s="42">
        <v>0</v>
      </c>
    </row>
    <row r="10" spans="2:23">
      <c r="C10" t="s">
        <v>48</v>
      </c>
      <c r="D10" t="s">
        <v>109</v>
      </c>
      <c r="E10" s="55" t="e">
        <v>#DIV/0!</v>
      </c>
      <c r="F10" s="55" t="e">
        <v>#DIV/0!</v>
      </c>
      <c r="G10" s="55" t="e">
        <v>#DIV/0!</v>
      </c>
      <c r="H10" s="55" t="e">
        <v>#DIV/0!</v>
      </c>
      <c r="I10" s="55" t="e">
        <v>#DIV/0!</v>
      </c>
      <c r="J10" s="55" t="e">
        <v>#DIV/0!</v>
      </c>
      <c r="K10" s="55" t="e">
        <v>#DIV/0!</v>
      </c>
      <c r="L10" s="55">
        <v>-1</v>
      </c>
      <c r="M10" s="55" t="e">
        <v>#DIV/0!</v>
      </c>
      <c r="N10" s="55" t="e">
        <v>#DIV/0!</v>
      </c>
      <c r="O10" s="55" t="e">
        <v>#DIV/0!</v>
      </c>
      <c r="P10" s="55" t="e">
        <v>#DIV/0!</v>
      </c>
      <c r="Q10" s="56" t="e">
        <v>#DIV/0!</v>
      </c>
      <c r="R10" s="37" t="e">
        <v>#DIV/0!</v>
      </c>
      <c r="S10" s="37"/>
      <c r="T10" s="37">
        <v>-1</v>
      </c>
      <c r="U10" s="37" t="e">
        <v>#DIV/0!</v>
      </c>
      <c r="V10" s="93"/>
      <c r="W10" s="37">
        <v>-1</v>
      </c>
    </row>
    <row r="11" spans="2:23">
      <c r="C11" t="s">
        <v>49</v>
      </c>
      <c r="D11" t="s">
        <v>110</v>
      </c>
      <c r="E11" s="53">
        <v>-7.2220044117821E-2</v>
      </c>
      <c r="F11" s="53">
        <v>-1.5300479290759998E-3</v>
      </c>
      <c r="G11" s="53">
        <v>-3.2394491324129995E-3</v>
      </c>
      <c r="H11" s="53">
        <v>2.1864000753031999E-2</v>
      </c>
      <c r="I11" s="53">
        <v>1.0485153512700001E-4</v>
      </c>
      <c r="J11" s="53">
        <v>7.7569582869899999E-3</v>
      </c>
      <c r="K11" s="53">
        <v>-7.1978148842799993E-4</v>
      </c>
      <c r="L11" s="53">
        <v>3.0156397000931E-2</v>
      </c>
      <c r="M11" s="53">
        <v>1.1068434302193999E-2</v>
      </c>
      <c r="N11" s="53">
        <v>-9.2177652942199997E-4</v>
      </c>
      <c r="O11" s="53">
        <v>2.6207363834900001E-2</v>
      </c>
      <c r="P11" s="53">
        <v>4.8415346623400003E-3</v>
      </c>
      <c r="Q11" s="54">
        <v>0.16683146186758699</v>
      </c>
      <c r="R11" s="42">
        <v>0.18121616628699003</v>
      </c>
      <c r="S11" s="42"/>
      <c r="T11" s="42">
        <v>0.33028817730219401</v>
      </c>
      <c r="U11" s="42">
        <v>0.19050630449723999</v>
      </c>
      <c r="V11" s="92"/>
      <c r="W11" s="42">
        <v>1.0167943994972399</v>
      </c>
    </row>
    <row r="12" spans="2:23">
      <c r="B12" t="s">
        <v>20</v>
      </c>
      <c r="C12" t="s">
        <v>30</v>
      </c>
      <c r="D12" t="s">
        <v>111</v>
      </c>
      <c r="E12" s="53">
        <v>2.9324790954000002</v>
      </c>
      <c r="F12" s="53">
        <v>3.0837537464000002</v>
      </c>
      <c r="G12" s="53">
        <v>3.3540515052500002</v>
      </c>
      <c r="H12" s="53">
        <v>3.6354015074004078</v>
      </c>
      <c r="I12" s="53">
        <v>3.7801428880053067</v>
      </c>
      <c r="J12" s="53">
        <v>3.4670134752499995</v>
      </c>
      <c r="K12" s="53">
        <v>3.9307171090856419</v>
      </c>
      <c r="L12" s="53">
        <v>3.7597440786983198</v>
      </c>
      <c r="M12" s="53">
        <v>3.538794791266572</v>
      </c>
      <c r="N12" s="53">
        <v>3.2849212954481128</v>
      </c>
      <c r="O12" s="53">
        <v>3.2549279691701369</v>
      </c>
      <c r="P12" s="53">
        <v>3.3824080256905948</v>
      </c>
      <c r="Q12" s="54">
        <v>8.6682905552500014</v>
      </c>
      <c r="R12" s="42">
        <v>10.272573675250001</v>
      </c>
      <c r="S12" s="42">
        <f>+Q12+R12</f>
        <v>18.940864230500004</v>
      </c>
      <c r="T12" s="42">
        <v>10.912959931266574</v>
      </c>
      <c r="U12" s="42">
        <v>10.034008274860732</v>
      </c>
      <c r="V12" s="92">
        <f>+T12+U12</f>
        <v>20.946968206127305</v>
      </c>
      <c r="W12" s="42">
        <v>39.43790296486074</v>
      </c>
    </row>
    <row r="13" spans="2:23">
      <c r="C13" t="s">
        <v>48</v>
      </c>
      <c r="D13" t="s">
        <v>112</v>
      </c>
      <c r="E13" s="55">
        <v>0.11329002982580433</v>
      </c>
      <c r="F13" s="55">
        <v>0.20124738322400709</v>
      </c>
      <c r="G13" s="55">
        <v>8.2688819188824605E-2</v>
      </c>
      <c r="H13" s="55">
        <v>0.25049292304778914</v>
      </c>
      <c r="I13" s="55">
        <v>4.1167198697588885E-2</v>
      </c>
      <c r="J13" s="55">
        <v>0.2418094062389099</v>
      </c>
      <c r="K13" s="55">
        <v>-5.108106357491133E-2</v>
      </c>
      <c r="L13" s="55">
        <v>0.1223326294176276</v>
      </c>
      <c r="M13" s="55">
        <v>0.1880825635399922</v>
      </c>
      <c r="N13" s="55">
        <v>-0.1003626190087098</v>
      </c>
      <c r="O13" s="55">
        <v>0.15430574269655678</v>
      </c>
      <c r="P13" s="55">
        <v>4.9679071344755993E-2</v>
      </c>
      <c r="Q13" s="56">
        <v>5.7234271404302359E-2</v>
      </c>
      <c r="R13" s="37">
        <v>9.8221674640726259E-2</v>
      </c>
      <c r="S13" s="37"/>
      <c r="T13" s="37">
        <v>4.5540549598416309E-2</v>
      </c>
      <c r="U13" s="37">
        <v>3.0784203365480954E-2</v>
      </c>
      <c r="V13" s="93"/>
      <c r="W13" s="37">
        <v>4.7723610896537677E-2</v>
      </c>
    </row>
    <row r="14" spans="2:23">
      <c r="C14" t="s">
        <v>49</v>
      </c>
      <c r="D14" t="s">
        <v>113</v>
      </c>
      <c r="E14" s="53">
        <v>1.045391914539092</v>
      </c>
      <c r="F14" s="53">
        <v>1.0012706821318231</v>
      </c>
      <c r="G14" s="53">
        <v>1.2289554696097069</v>
      </c>
      <c r="H14" s="53">
        <v>1.062518934738607</v>
      </c>
      <c r="I14" s="53">
        <v>1.447712027955955</v>
      </c>
      <c r="J14" s="53">
        <v>1.2276789206665268</v>
      </c>
      <c r="K14" s="53">
        <v>1.5433714384713311</v>
      </c>
      <c r="L14" s="53">
        <v>1.391790966052266</v>
      </c>
      <c r="M14" s="53">
        <v>1.2433061001673691</v>
      </c>
      <c r="N14" s="53">
        <v>1.122410654556804</v>
      </c>
      <c r="O14" s="53">
        <v>1.114993922452987</v>
      </c>
      <c r="P14" s="53">
        <v>1.2200512236853052</v>
      </c>
      <c r="Q14" s="54">
        <v>2.9415537116097084</v>
      </c>
      <c r="R14" s="42">
        <v>3.2405880016665258</v>
      </c>
      <c r="S14" s="42"/>
      <c r="T14" s="42">
        <v>3.75046207716737</v>
      </c>
      <c r="U14" s="42">
        <v>3.533615647138292</v>
      </c>
      <c r="V14" s="92"/>
      <c r="W14" s="42">
        <v>13.352966202138294</v>
      </c>
    </row>
    <row r="15" spans="2:23">
      <c r="B15" t="s">
        <v>51</v>
      </c>
      <c r="C15" t="s">
        <v>30</v>
      </c>
      <c r="D15" t="s">
        <v>114</v>
      </c>
      <c r="E15" s="53">
        <v>0.64717849844999997</v>
      </c>
      <c r="F15" s="53">
        <v>0.61152944269999998</v>
      </c>
      <c r="G15" s="53">
        <v>0.69807111199999994</v>
      </c>
      <c r="H15" s="53">
        <v>0.72618699483183702</v>
      </c>
      <c r="I15" s="53">
        <v>0.74690515958727899</v>
      </c>
      <c r="J15" s="53">
        <v>0.7127767751147891</v>
      </c>
      <c r="K15" s="53">
        <v>0.79055949379947499</v>
      </c>
      <c r="L15" s="53">
        <v>0.7226903228531889</v>
      </c>
      <c r="M15" s="53">
        <v>0.71647088996636299</v>
      </c>
      <c r="N15" s="53">
        <v>0.67867122729858809</v>
      </c>
      <c r="O15" s="53">
        <v>0.64903981289639101</v>
      </c>
      <c r="P15" s="53">
        <v>0.62141206943528804</v>
      </c>
      <c r="Q15" s="54">
        <v>1.8551798319999997</v>
      </c>
      <c r="R15" s="42">
        <v>2.1137498151147889</v>
      </c>
      <c r="S15" s="42">
        <f>+Q15+R15</f>
        <v>3.9689296471147886</v>
      </c>
      <c r="T15" s="42">
        <v>2.0031458099663628</v>
      </c>
      <c r="U15" s="42">
        <v>1.8612857023316789</v>
      </c>
      <c r="V15" s="92">
        <f>+T15+U15</f>
        <v>3.8644315122980419</v>
      </c>
      <c r="W15" s="42">
        <v>8.0461772423316802</v>
      </c>
    </row>
    <row r="16" spans="2:23">
      <c r="C16" t="s">
        <v>48</v>
      </c>
      <c r="D16" t="s">
        <v>115</v>
      </c>
      <c r="E16" s="55">
        <v>0.14208945314461296</v>
      </c>
      <c r="F16" s="55">
        <v>0.120768756664661</v>
      </c>
      <c r="G16" s="55">
        <v>0.13831799820909793</v>
      </c>
      <c r="H16" s="55">
        <v>-0.24684836544454325</v>
      </c>
      <c r="I16" s="55">
        <v>5.3893940399155627E-2</v>
      </c>
      <c r="J16" s="55">
        <v>0.12410249589636629</v>
      </c>
      <c r="K16" s="55">
        <v>0.12468220574150282</v>
      </c>
      <c r="L16" s="55">
        <v>0.17845691735490377</v>
      </c>
      <c r="M16" s="55">
        <v>0.23548926730357167</v>
      </c>
      <c r="N16" s="55">
        <v>3.4882165743566368E-2</v>
      </c>
      <c r="O16" s="55">
        <v>6.057964898651326E-2</v>
      </c>
      <c r="P16" s="55">
        <v>8.8921693347079514E-2</v>
      </c>
      <c r="Q16" s="56">
        <v>7.1118440603374744E-2</v>
      </c>
      <c r="R16" s="37">
        <v>-8.4174180519827418E-2</v>
      </c>
      <c r="S16" s="37"/>
      <c r="T16" s="37">
        <v>7.5711328266131861E-2</v>
      </c>
      <c r="U16" s="37">
        <v>1.0836331421032012E-2</v>
      </c>
      <c r="V16" s="93"/>
      <c r="W16" s="37">
        <v>4.1686705397813467E-2</v>
      </c>
    </row>
    <row r="17" spans="2:23">
      <c r="C17" t="s">
        <v>49</v>
      </c>
      <c r="D17" t="s">
        <v>116</v>
      </c>
      <c r="E17" s="53">
        <v>0.24356221295471697</v>
      </c>
      <c r="F17" s="53">
        <v>0.18370567993832901</v>
      </c>
      <c r="G17" s="53">
        <v>0.26565126344402501</v>
      </c>
      <c r="H17" s="53">
        <v>0.27287859605930903</v>
      </c>
      <c r="I17" s="53">
        <v>0.303151034567682</v>
      </c>
      <c r="J17" s="53">
        <v>0.26994430103344003</v>
      </c>
      <c r="K17" s="53">
        <v>0.31976615132006797</v>
      </c>
      <c r="L17" s="53">
        <v>0.28270370009110601</v>
      </c>
      <c r="M17" s="53">
        <v>0.27875742175563301</v>
      </c>
      <c r="N17" s="53">
        <v>0.27958269160769506</v>
      </c>
      <c r="O17" s="53">
        <v>0.23251568254053201</v>
      </c>
      <c r="P17" s="53">
        <v>0.23106593700810099</v>
      </c>
      <c r="Q17" s="54">
        <v>0.75485154744402505</v>
      </c>
      <c r="R17" s="42">
        <v>0.94742087303344014</v>
      </c>
      <c r="S17" s="42"/>
      <c r="T17" s="42">
        <v>0.85633213875563297</v>
      </c>
      <c r="U17" s="42">
        <v>0.67147127454863298</v>
      </c>
      <c r="V17" s="92"/>
      <c r="W17" s="42">
        <v>3.5488061305486336</v>
      </c>
    </row>
    <row r="18" spans="2:23">
      <c r="B18" t="s">
        <v>12</v>
      </c>
      <c r="C18" t="s">
        <v>30</v>
      </c>
      <c r="D18" t="s">
        <v>117</v>
      </c>
      <c r="E18" s="53">
        <v>1.371939492925849</v>
      </c>
      <c r="F18" s="53">
        <v>1.3902453187306492</v>
      </c>
      <c r="G18" s="53">
        <v>1.7746246543886142</v>
      </c>
      <c r="H18" s="53">
        <v>1.4258742439679999</v>
      </c>
      <c r="I18" s="53">
        <v>1.41360351648</v>
      </c>
      <c r="J18" s="53">
        <v>1.8802401</v>
      </c>
      <c r="K18" s="53">
        <v>1.53116428</v>
      </c>
      <c r="L18" s="53">
        <v>1.5428143707577189</v>
      </c>
      <c r="M18" s="53">
        <v>1.9003554499999999</v>
      </c>
      <c r="N18" s="53">
        <v>1.789590547431724</v>
      </c>
      <c r="O18" s="53">
        <v>1.4975628676118229</v>
      </c>
      <c r="P18" s="53">
        <v>1.4521791935095418</v>
      </c>
      <c r="Q18" s="54">
        <v>4.2606081643886133</v>
      </c>
      <c r="R18" s="42">
        <v>4.8911989599999997</v>
      </c>
      <c r="S18" s="42">
        <f>+Q18+R18</f>
        <v>9.151807124388613</v>
      </c>
      <c r="T18" s="42">
        <v>5.1517330100000001</v>
      </c>
      <c r="U18" s="42">
        <v>4.5315782711213641</v>
      </c>
      <c r="V18" s="92">
        <f>+T18+U18</f>
        <v>9.6833112811213642</v>
      </c>
      <c r="W18" s="42">
        <v>18.913716671121364</v>
      </c>
    </row>
    <row r="19" spans="2:23">
      <c r="C19" t="s">
        <v>48</v>
      </c>
      <c r="D19" t="s">
        <v>118</v>
      </c>
      <c r="E19" s="55">
        <v>0.40788328296838383</v>
      </c>
      <c r="F19" s="55">
        <v>0.34739622008837612</v>
      </c>
      <c r="G19" s="55">
        <v>0.14671175621984045</v>
      </c>
      <c r="H19" s="55">
        <v>0.22866537581598734</v>
      </c>
      <c r="I19" s="55">
        <v>0.15882322898522555</v>
      </c>
      <c r="J19" s="55">
        <v>8.458991654627053E-2</v>
      </c>
      <c r="K19" s="55">
        <v>0.10911349729853653</v>
      </c>
      <c r="L19" s="55">
        <v>0.12098202581938824</v>
      </c>
      <c r="M19" s="55">
        <v>0.15780495314403264</v>
      </c>
      <c r="N19" s="55">
        <v>0.24202467357659063</v>
      </c>
      <c r="O19" s="55">
        <v>0.24552311507018731</v>
      </c>
      <c r="P19" s="55">
        <v>0.15922017933934934</v>
      </c>
      <c r="Q19" s="56">
        <v>0.19981866405379223</v>
      </c>
      <c r="R19" s="37">
        <v>0.18713900241083958</v>
      </c>
      <c r="S19" s="37"/>
      <c r="T19" s="37">
        <v>0.1740500099068466</v>
      </c>
      <c r="U19" s="37">
        <v>0.16232733114167378</v>
      </c>
      <c r="V19" s="93"/>
      <c r="W19" s="37">
        <v>0.18514887705786459</v>
      </c>
    </row>
    <row r="20" spans="2:23">
      <c r="C20" t="s">
        <v>49</v>
      </c>
      <c r="D20" t="s">
        <v>119</v>
      </c>
      <c r="E20" s="53">
        <v>0.24258048964436899</v>
      </c>
      <c r="F20" s="53">
        <v>0.30842121754844498</v>
      </c>
      <c r="G20" s="53">
        <v>0.52498620957084507</v>
      </c>
      <c r="H20" s="53">
        <v>0.20967309888038199</v>
      </c>
      <c r="I20" s="53">
        <v>0.226334403389923</v>
      </c>
      <c r="J20" s="53">
        <v>0.49069464668715795</v>
      </c>
      <c r="K20" s="53">
        <v>0.26737829168327604</v>
      </c>
      <c r="L20" s="53">
        <v>0.25963018432311696</v>
      </c>
      <c r="M20" s="53">
        <v>0.42016172600184998</v>
      </c>
      <c r="N20" s="53">
        <v>0.38856591137073898</v>
      </c>
      <c r="O20" s="53">
        <v>0.27155471721171198</v>
      </c>
      <c r="P20" s="53">
        <v>0.25717302636628103</v>
      </c>
      <c r="Q20" s="54">
        <v>0.92455879157084508</v>
      </c>
      <c r="R20" s="42">
        <v>0.97420619468715786</v>
      </c>
      <c r="S20" s="42"/>
      <c r="T20" s="42">
        <v>1.1059643280018499</v>
      </c>
      <c r="U20" s="42">
        <v>0.87861012257799298</v>
      </c>
      <c r="V20" s="92"/>
      <c r="W20" s="42">
        <v>3.8015513185779928</v>
      </c>
    </row>
    <row r="21" spans="2:23">
      <c r="B21" t="s">
        <v>52</v>
      </c>
      <c r="C21" t="s">
        <v>30</v>
      </c>
      <c r="D21" t="s">
        <v>120</v>
      </c>
      <c r="E21" s="53">
        <v>3.8333317923332999E-2</v>
      </c>
      <c r="F21" s="53">
        <v>3.8252599999999998E-2</v>
      </c>
      <c r="G21" s="53">
        <v>5.3414759999999999E-2</v>
      </c>
      <c r="H21" s="53">
        <v>4.8413550788266001E-2</v>
      </c>
      <c r="I21" s="53">
        <v>4.8446889837883998E-2</v>
      </c>
      <c r="J21" s="53">
        <v>9.0490778000000008E-2</v>
      </c>
      <c r="K21" s="53">
        <v>3.8367100000000001E-2</v>
      </c>
      <c r="L21" s="53">
        <v>3.8395100000000001E-2</v>
      </c>
      <c r="M21" s="53">
        <v>9.9838700000000002E-2</v>
      </c>
      <c r="N21" s="53">
        <v>5.4320340750000001E-2</v>
      </c>
      <c r="O21" s="53">
        <v>5.4125290700000002E-2</v>
      </c>
      <c r="P21" s="53">
        <v>5.4125290700000002E-2</v>
      </c>
      <c r="Q21" s="54">
        <v>0.10212834999999999</v>
      </c>
      <c r="R21" s="42">
        <v>0.17232008800000001</v>
      </c>
      <c r="S21" s="42">
        <f>+Q21+R21</f>
        <v>0.27444843800000002</v>
      </c>
      <c r="T21" s="42">
        <v>0.16792852</v>
      </c>
      <c r="U21" s="42">
        <v>0.14311654139999999</v>
      </c>
      <c r="V21" s="92">
        <f>+T21+U21</f>
        <v>0.31104506139999999</v>
      </c>
      <c r="W21" s="42">
        <v>0.52153120139999998</v>
      </c>
    </row>
    <row r="22" spans="2:23">
      <c r="C22" t="s">
        <v>48</v>
      </c>
      <c r="D22" t="s">
        <v>121</v>
      </c>
      <c r="E22" s="55">
        <v>0.36598474375571494</v>
      </c>
      <c r="F22" s="55">
        <v>1.9902890538314899</v>
      </c>
      <c r="G22" s="55">
        <v>0.26562953371106529</v>
      </c>
      <c r="H22" s="55">
        <v>1.0036578987069376</v>
      </c>
      <c r="I22" s="55">
        <v>0.62455724340892382</v>
      </c>
      <c r="J22" s="55">
        <v>0.68076330261201079</v>
      </c>
      <c r="K22" s="55">
        <v>0.22638997299588548</v>
      </c>
      <c r="L22" s="55">
        <v>0.54675946992942714</v>
      </c>
      <c r="M22" s="55">
        <v>1.179335593374601</v>
      </c>
      <c r="N22" s="55">
        <v>1.2659451500663477</v>
      </c>
      <c r="O22" s="55">
        <v>-6.6943797910063996E-2</v>
      </c>
      <c r="P22" s="55">
        <v>0.95361896748196107</v>
      </c>
      <c r="Q22" s="56">
        <v>0.22569182545165495</v>
      </c>
      <c r="R22" s="37">
        <v>0.5960285617860287</v>
      </c>
      <c r="S22" s="37"/>
      <c r="T22" s="37">
        <v>0.64854066499554164</v>
      </c>
      <c r="U22" s="37">
        <v>0.30643906744149285</v>
      </c>
      <c r="V22" s="93"/>
      <c r="W22" s="37">
        <v>0.29423601242751729</v>
      </c>
    </row>
    <row r="23" spans="2:23">
      <c r="C23" t="s">
        <v>49</v>
      </c>
      <c r="D23" t="s">
        <v>122</v>
      </c>
      <c r="E23" s="53">
        <v>5.5522006506190007E-3</v>
      </c>
      <c r="F23" s="53">
        <v>5.3304801489539996E-3</v>
      </c>
      <c r="G23" s="53">
        <v>1.0383343513725E-2</v>
      </c>
      <c r="H23" s="53">
        <v>1.1010792956959999E-2</v>
      </c>
      <c r="I23" s="53">
        <v>1.1018375325258001E-2</v>
      </c>
      <c r="J23" s="53">
        <v>3.1881629362376998E-2</v>
      </c>
      <c r="K23" s="53">
        <v>3.2026197532539998E-3</v>
      </c>
      <c r="L23" s="53">
        <v>5.0479217993089995E-3</v>
      </c>
      <c r="M23" s="53">
        <v>3.3540929280831001E-2</v>
      </c>
      <c r="N23" s="53">
        <v>1.4600674049330001E-2</v>
      </c>
      <c r="O23" s="53">
        <v>1.3387055030781001E-2</v>
      </c>
      <c r="P23" s="53">
        <v>1.3387055030781001E-2</v>
      </c>
      <c r="Q23" s="54">
        <v>4.6609975137250001E-3</v>
      </c>
      <c r="R23" s="42">
        <v>4.1618299362377001E-2</v>
      </c>
      <c r="S23" s="42"/>
      <c r="T23" s="42">
        <v>3.3575961280831006E-2</v>
      </c>
      <c r="U23" s="42">
        <v>2.1167210061562001E-2</v>
      </c>
      <c r="V23" s="92"/>
      <c r="W23" s="42">
        <v>6.7992737061562017E-2</v>
      </c>
    </row>
    <row r="24" spans="2:23">
      <c r="B24" t="s">
        <v>53</v>
      </c>
      <c r="C24" t="s">
        <v>30</v>
      </c>
      <c r="D24" t="s">
        <v>123</v>
      </c>
      <c r="E24" s="53">
        <v>0.32436014906231803</v>
      </c>
      <c r="F24" s="53">
        <v>0.29000012759999999</v>
      </c>
      <c r="G24" s="53">
        <v>0.29001242663311899</v>
      </c>
      <c r="H24" s="53">
        <v>0.32999999111639999</v>
      </c>
      <c r="I24" s="53">
        <v>0.35945513409491303</v>
      </c>
      <c r="J24" s="53">
        <v>0.32045500629740398</v>
      </c>
      <c r="K24" s="53">
        <v>0.28999946031000001</v>
      </c>
      <c r="L24" s="53">
        <v>0.30990668828823703</v>
      </c>
      <c r="M24" s="53">
        <v>0.45447310167681004</v>
      </c>
      <c r="N24" s="53">
        <v>0.35001694699999997</v>
      </c>
      <c r="O24" s="53">
        <v>0.39500427389999998</v>
      </c>
      <c r="P24" s="53">
        <v>0.45900496637999999</v>
      </c>
      <c r="Q24" s="54">
        <v>0.94375744663311889</v>
      </c>
      <c r="R24" s="42">
        <v>0.96963514629740399</v>
      </c>
      <c r="S24" s="42">
        <f>+Q24+R24</f>
        <v>1.9133925929305229</v>
      </c>
      <c r="T24" s="42">
        <v>1.0347166016768101</v>
      </c>
      <c r="U24" s="42">
        <v>1.24723802028</v>
      </c>
      <c r="V24" s="92">
        <f>+T24+U24</f>
        <v>2.2819546219568103</v>
      </c>
      <c r="W24" s="42">
        <v>4.24664412028</v>
      </c>
    </row>
    <row r="25" spans="2:23">
      <c r="C25" t="s">
        <v>48</v>
      </c>
      <c r="D25" t="s">
        <v>124</v>
      </c>
      <c r="E25" s="55">
        <v>0.3942087636161819</v>
      </c>
      <c r="F25" s="55">
        <v>0.49775025412563423</v>
      </c>
      <c r="G25" s="55">
        <v>5.2431495312496523E-2</v>
      </c>
      <c r="H25" s="55">
        <v>0.26018095711398215</v>
      </c>
      <c r="I25" s="55">
        <v>0.37618795289591772</v>
      </c>
      <c r="J25" s="55">
        <v>8.5037135979099329E-2</v>
      </c>
      <c r="K25" s="55">
        <v>0.17411747172121009</v>
      </c>
      <c r="L25" s="55">
        <v>0.87301812485021846</v>
      </c>
      <c r="M25" s="55">
        <v>0.48393175970631386</v>
      </c>
      <c r="N25" s="55">
        <v>0.32454287777183316</v>
      </c>
      <c r="O25" s="55">
        <v>0.31127797708169569</v>
      </c>
      <c r="P25" s="55">
        <v>0.42778427848320522</v>
      </c>
      <c r="Q25" s="56">
        <v>0.4165720158698466</v>
      </c>
      <c r="R25" s="37">
        <v>0.19895697806697715</v>
      </c>
      <c r="S25" s="37"/>
      <c r="T25" s="37">
        <v>0.39690396196861655</v>
      </c>
      <c r="U25" s="37">
        <v>0.40519676791946657</v>
      </c>
      <c r="V25" s="93"/>
      <c r="W25" s="37">
        <v>0.37085974252455917</v>
      </c>
    </row>
    <row r="26" spans="2:23">
      <c r="C26" t="s">
        <v>49</v>
      </c>
      <c r="D26" t="s">
        <v>125</v>
      </c>
      <c r="E26" s="53">
        <v>0.111121141041621</v>
      </c>
      <c r="F26" s="53">
        <v>9.3317075556486009E-2</v>
      </c>
      <c r="G26" s="53">
        <v>7.6118499688819993E-2</v>
      </c>
      <c r="H26" s="53">
        <v>0.124142778888363</v>
      </c>
      <c r="I26" s="53">
        <v>0.124014724229178</v>
      </c>
      <c r="J26" s="53">
        <v>9.6302655155626998E-2</v>
      </c>
      <c r="K26" s="53">
        <v>7.1125957534363002E-2</v>
      </c>
      <c r="L26" s="53">
        <v>9.3980175157363011E-2</v>
      </c>
      <c r="M26" s="53">
        <v>0.23229099997126701</v>
      </c>
      <c r="N26" s="53">
        <v>0.104428487460095</v>
      </c>
      <c r="O26" s="53">
        <v>0.13636787619646901</v>
      </c>
      <c r="P26" s="53">
        <v>0.18564443514250201</v>
      </c>
      <c r="Q26" s="54">
        <v>0.29313283968882003</v>
      </c>
      <c r="R26" s="42">
        <v>0.31860971515562697</v>
      </c>
      <c r="S26" s="42"/>
      <c r="T26" s="42">
        <v>0.40482584597126703</v>
      </c>
      <c r="U26" s="42">
        <v>0.48041529133897104</v>
      </c>
      <c r="V26" s="92"/>
      <c r="W26" s="42">
        <v>1.5109903313389712</v>
      </c>
    </row>
    <row r="27" spans="2:23">
      <c r="B27" t="s">
        <v>54</v>
      </c>
      <c r="C27" t="s">
        <v>30</v>
      </c>
      <c r="D27" t="s">
        <v>126</v>
      </c>
      <c r="E27" s="53">
        <v>0.20240114311389201</v>
      </c>
      <c r="F27" s="53">
        <v>0.24249301663999998</v>
      </c>
      <c r="G27" s="53">
        <v>0.33535562499999999</v>
      </c>
      <c r="H27" s="53">
        <v>0.22673797075999999</v>
      </c>
      <c r="I27" s="53">
        <v>0.24547407199999999</v>
      </c>
      <c r="J27" s="53">
        <v>0.37237517288999999</v>
      </c>
      <c r="K27" s="53">
        <v>0.248949744</v>
      </c>
      <c r="L27" s="53">
        <v>0.31421838000000002</v>
      </c>
      <c r="M27" s="53">
        <v>0.41269841600000001</v>
      </c>
      <c r="N27" s="53">
        <v>0.29451219630000003</v>
      </c>
      <c r="O27" s="53">
        <v>0.36197718689999997</v>
      </c>
      <c r="P27" s="53">
        <v>0.33460076099999997</v>
      </c>
      <c r="Q27" s="54">
        <v>0.859589995</v>
      </c>
      <c r="R27" s="42">
        <v>0.88715511289000004</v>
      </c>
      <c r="S27" s="42">
        <f>+Q27+R27</f>
        <v>1.74674510789</v>
      </c>
      <c r="T27" s="42">
        <v>1.0816977460000001</v>
      </c>
      <c r="U27" s="42">
        <v>1.0128174079000001</v>
      </c>
      <c r="V27" s="92">
        <f>+T27+U27</f>
        <v>2.0945151539000002</v>
      </c>
      <c r="W27" s="42">
        <v>3.7720206979000004</v>
      </c>
    </row>
    <row r="28" spans="2:23">
      <c r="C28" t="s">
        <v>48</v>
      </c>
      <c r="D28" t="s">
        <v>127</v>
      </c>
      <c r="E28" s="55">
        <v>-1.6075451634191787E-2</v>
      </c>
      <c r="F28" s="55">
        <v>4.9127254595007497E-3</v>
      </c>
      <c r="G28" s="55">
        <v>9.978118741638578E-2</v>
      </c>
      <c r="H28" s="55">
        <v>-0.16987786521009346</v>
      </c>
      <c r="I28" s="55">
        <v>-6.4948460430676452E-3</v>
      </c>
      <c r="J28" s="55">
        <v>0.53294126978721723</v>
      </c>
      <c r="K28" s="55">
        <v>0.27326434283933926</v>
      </c>
      <c r="L28" s="55">
        <v>0.17765540734850682</v>
      </c>
      <c r="M28" s="55">
        <v>0.49540861853464824</v>
      </c>
      <c r="N28" s="55">
        <v>-0.10936130827584119</v>
      </c>
      <c r="O28" s="55">
        <v>0.15968114886157705</v>
      </c>
      <c r="P28" s="55">
        <v>5.5508838017703142E-2</v>
      </c>
      <c r="Q28" s="56">
        <v>0.14551756057748785</v>
      </c>
      <c r="R28" s="37">
        <v>0.1496010810279414</v>
      </c>
      <c r="S28" s="37"/>
      <c r="T28" s="37">
        <v>0.46150591288122178</v>
      </c>
      <c r="U28" s="37">
        <v>5.5169850941987869E-2</v>
      </c>
      <c r="V28" s="93"/>
      <c r="W28" s="37">
        <v>0.17215262005184692</v>
      </c>
    </row>
    <row r="29" spans="2:23">
      <c r="C29" t="s">
        <v>49</v>
      </c>
      <c r="D29" t="s">
        <v>128</v>
      </c>
      <c r="E29" s="53">
        <v>3.9532068736670999E-2</v>
      </c>
      <c r="F29" s="53">
        <v>6.8841944869947991E-2</v>
      </c>
      <c r="G29" s="53">
        <v>0.133361817348079</v>
      </c>
      <c r="H29" s="53">
        <v>6.7944411352997003E-2</v>
      </c>
      <c r="I29" s="53">
        <v>7.6816399185356002E-2</v>
      </c>
      <c r="J29" s="53">
        <v>0.16984109424736102</v>
      </c>
      <c r="K29" s="53">
        <v>9.6157167790074993E-2</v>
      </c>
      <c r="L29" s="53">
        <v>0.13947486650741101</v>
      </c>
      <c r="M29" s="53">
        <v>0.20960555749179802</v>
      </c>
      <c r="N29" s="53">
        <v>0.117325168290543</v>
      </c>
      <c r="O29" s="53">
        <v>0.16019539168734301</v>
      </c>
      <c r="P29" s="53">
        <v>0.14237280920908599</v>
      </c>
      <c r="Q29" s="54">
        <v>0.29887778534807896</v>
      </c>
      <c r="R29" s="42">
        <v>0.35923596624736104</v>
      </c>
      <c r="S29" s="42"/>
      <c r="T29" s="42">
        <v>0.47165819849179796</v>
      </c>
      <c r="U29" s="42">
        <v>0.41967329389642893</v>
      </c>
      <c r="V29" s="92"/>
      <c r="W29" s="42">
        <v>1.490438887896429</v>
      </c>
    </row>
    <row r="30" spans="2:23">
      <c r="B30" t="s">
        <v>55</v>
      </c>
      <c r="C30" t="s">
        <v>30</v>
      </c>
      <c r="D30" t="s">
        <v>129</v>
      </c>
      <c r="E30" s="53">
        <v>0.12768999177038001</v>
      </c>
      <c r="F30" s="53">
        <v>0.142580286191197</v>
      </c>
      <c r="G30" s="53">
        <v>0.16040288120186802</v>
      </c>
      <c r="H30" s="53">
        <v>0.14234045882888599</v>
      </c>
      <c r="I30" s="53">
        <v>0.186045249438202</v>
      </c>
      <c r="J30" s="53">
        <v>0.19362183999999999</v>
      </c>
      <c r="K30" s="53">
        <v>0.17410050178937098</v>
      </c>
      <c r="L30" s="53">
        <v>0.19513880540000003</v>
      </c>
      <c r="M30" s="53">
        <v>0.201119639520249</v>
      </c>
      <c r="N30" s="53">
        <v>0.16569126868389703</v>
      </c>
      <c r="O30" s="53">
        <v>0.22271710000000003</v>
      </c>
      <c r="P30" s="53">
        <v>0.14476611499999997</v>
      </c>
      <c r="Q30" s="54">
        <v>0.37806208120186802</v>
      </c>
      <c r="R30" s="42">
        <v>0.45093719999999998</v>
      </c>
      <c r="S30" s="42">
        <f>+Q30+R30</f>
        <v>0.82899928120186805</v>
      </c>
      <c r="T30" s="42">
        <v>0.57156450952024895</v>
      </c>
      <c r="U30" s="42">
        <v>0.44954705499999997</v>
      </c>
      <c r="V30" s="92">
        <f>+T30+U30</f>
        <v>1.0211115645202489</v>
      </c>
      <c r="W30" s="42">
        <v>1.7579314549999998</v>
      </c>
    </row>
    <row r="31" spans="2:23">
      <c r="C31" t="s">
        <v>48</v>
      </c>
      <c r="D31" t="s">
        <v>130</v>
      </c>
      <c r="E31" s="55">
        <v>0.22483088522836009</v>
      </c>
      <c r="F31" s="55">
        <v>0.56813416379424742</v>
      </c>
      <c r="G31" s="55">
        <v>0.44820759924739578</v>
      </c>
      <c r="H31" s="55">
        <v>-0.16548850668511761</v>
      </c>
      <c r="I31" s="55">
        <v>1.6958677229492405</v>
      </c>
      <c r="J31" s="55">
        <v>0.45658912705121757</v>
      </c>
      <c r="K31" s="55">
        <v>0.10840957044254793</v>
      </c>
      <c r="L31" s="55">
        <v>1.0603035068199282</v>
      </c>
      <c r="M31" s="55">
        <v>0.55976966007597329</v>
      </c>
      <c r="N31" s="55">
        <v>0.12430970191356777</v>
      </c>
      <c r="O31" s="55">
        <v>0.36751802118084093</v>
      </c>
      <c r="P31" s="55">
        <v>-0.20143403998488207</v>
      </c>
      <c r="Q31" s="56">
        <v>0.24459622007056064</v>
      </c>
      <c r="R31" s="37">
        <v>0.19003928919370081</v>
      </c>
      <c r="S31" s="37"/>
      <c r="T31" s="37">
        <v>0.49611488768354012</v>
      </c>
      <c r="U31" s="37">
        <v>-8.7212129450531417E-2</v>
      </c>
      <c r="V31" s="93"/>
      <c r="W31" s="37">
        <v>0.1305897886188242</v>
      </c>
    </row>
    <row r="32" spans="2:23">
      <c r="C32" t="s">
        <v>49</v>
      </c>
      <c r="D32" t="s">
        <v>131</v>
      </c>
      <c r="E32" s="53">
        <v>2.6268537032523E-2</v>
      </c>
      <c r="F32" s="53">
        <v>4.1914827340323001E-2</v>
      </c>
      <c r="G32" s="53">
        <v>5.1214391857520997E-2</v>
      </c>
      <c r="H32" s="53">
        <v>3.6483373897206996E-2</v>
      </c>
      <c r="I32" s="53">
        <v>6.8770737356449993E-2</v>
      </c>
      <c r="J32" s="53">
        <v>7.4131306157563998E-2</v>
      </c>
      <c r="K32" s="53">
        <v>5.6351354513022998E-2</v>
      </c>
      <c r="L32" s="53">
        <v>7.6358009530445997E-2</v>
      </c>
      <c r="M32" s="53">
        <v>0.116393385590622</v>
      </c>
      <c r="N32" s="53">
        <v>5.285647210418E-2</v>
      </c>
      <c r="O32" s="53">
        <v>9.3845808140532991E-2</v>
      </c>
      <c r="P32" s="53">
        <v>4.2283688836501E-2</v>
      </c>
      <c r="Q32" s="54">
        <v>7.2071941857520999E-2</v>
      </c>
      <c r="R32" s="42">
        <v>0.12294641815756399</v>
      </c>
      <c r="S32" s="42"/>
      <c r="T32" s="42">
        <v>0.22939252859062201</v>
      </c>
      <c r="U32" s="42">
        <v>0.125747333977034</v>
      </c>
      <c r="V32" s="92"/>
      <c r="W32" s="42">
        <v>0.49214698597703399</v>
      </c>
    </row>
    <row r="33" spans="2:23">
      <c r="B33" s="101" t="s">
        <v>322</v>
      </c>
      <c r="C33" t="s">
        <v>30</v>
      </c>
      <c r="D33" t="str">
        <f>+B33&amp;C33</f>
        <v>Singapore CoreNet Sales</v>
      </c>
      <c r="E33" s="53">
        <v>0.46314240138295504</v>
      </c>
      <c r="F33" s="53">
        <v>0.46037472562162601</v>
      </c>
      <c r="G33" s="53">
        <v>0.45448692434627797</v>
      </c>
      <c r="H33" s="53">
        <v>0.47615561581510496</v>
      </c>
      <c r="I33" s="53">
        <v>0.427828168249059</v>
      </c>
      <c r="J33" s="53">
        <v>0.440892926778154</v>
      </c>
      <c r="K33" s="53">
        <v>0.41039815008595704</v>
      </c>
      <c r="L33" s="53">
        <v>0.44525144354498203</v>
      </c>
      <c r="M33" s="53">
        <v>0.48910774554462605</v>
      </c>
      <c r="N33" s="53">
        <v>0.44512372787783</v>
      </c>
      <c r="O33" s="53">
        <v>0.44590804300807607</v>
      </c>
      <c r="P33" s="53">
        <v>0.43372923821211501</v>
      </c>
      <c r="Q33" s="54">
        <v>1.328464894346278</v>
      </c>
      <c r="R33" s="42">
        <v>1.280249366778154</v>
      </c>
      <c r="S33" s="42">
        <f>+Q33+R33</f>
        <v>2.6087142611244323</v>
      </c>
      <c r="T33" s="42">
        <v>1.3066587455446261</v>
      </c>
      <c r="U33" s="42">
        <v>1.273758401220191</v>
      </c>
      <c r="V33" s="92">
        <f>+T33+U33</f>
        <v>2.5804171467648169</v>
      </c>
      <c r="W33" s="42">
        <v>4.9926977512201907</v>
      </c>
    </row>
    <row r="34" spans="2:23">
      <c r="C34" t="s">
        <v>48</v>
      </c>
      <c r="D34" t="str">
        <f>+B33&amp;C34</f>
        <v>Singapore Core  % Local Growth</v>
      </c>
      <c r="E34" s="55">
        <v>4.9249532550271494E-2</v>
      </c>
      <c r="F34" s="55">
        <v>0.48457179508768694</v>
      </c>
      <c r="G34" s="55">
        <v>0.11080703484601617</v>
      </c>
      <c r="H34" s="55">
        <v>0.33176376925369089</v>
      </c>
      <c r="I34" s="55">
        <v>7.9401567864706174E-2</v>
      </c>
      <c r="J34" s="55">
        <v>1.7214924431078565E-2</v>
      </c>
      <c r="K34" s="55">
        <v>0.13234763117154519</v>
      </c>
      <c r="L34" s="55">
        <v>0.54090902648379091</v>
      </c>
      <c r="M34" s="55">
        <v>0.25243886783209313</v>
      </c>
      <c r="N34" s="55">
        <v>0.18469912192622184</v>
      </c>
      <c r="O34" s="55">
        <v>0.41039489900717829</v>
      </c>
      <c r="P34" s="55">
        <v>6.7706965454013543E-2</v>
      </c>
      <c r="Q34" s="56">
        <v>0.14117729181498762</v>
      </c>
      <c r="R34" s="37">
        <v>7.8366864600558861E-2</v>
      </c>
      <c r="S34" s="37"/>
      <c r="T34" s="37">
        <v>0.2545117842125823</v>
      </c>
      <c r="U34" s="37">
        <v>0.16143885740362407</v>
      </c>
      <c r="V34" s="93"/>
      <c r="W34" s="37">
        <v>0.11249030966134008</v>
      </c>
    </row>
    <row r="35" spans="2:23">
      <c r="C35" t="s">
        <v>49</v>
      </c>
      <c r="D35" t="str">
        <f>+B33&amp;C35</f>
        <v>Singapore CoreContribution Income</v>
      </c>
      <c r="E35" s="53">
        <v>0.15175677438726701</v>
      </c>
      <c r="F35" s="53">
        <v>0.15564085391233901</v>
      </c>
      <c r="G35" s="53">
        <v>0.154061180309955</v>
      </c>
      <c r="H35" s="53">
        <v>0.16954305002071199</v>
      </c>
      <c r="I35" s="53">
        <v>0.14115643583460399</v>
      </c>
      <c r="J35" s="53">
        <v>0.14959719770803398</v>
      </c>
      <c r="K35" s="53">
        <v>0.11547104874106499</v>
      </c>
      <c r="L35" s="53">
        <v>0.13959222485558903</v>
      </c>
      <c r="M35" s="53">
        <v>0.18562892448131998</v>
      </c>
      <c r="N35" s="53">
        <v>0.146053599167488</v>
      </c>
      <c r="O35" s="53">
        <v>0.14564335621887001</v>
      </c>
      <c r="P35" s="53">
        <v>0.137286009145729</v>
      </c>
      <c r="Q35" s="54">
        <v>0.45319252030995505</v>
      </c>
      <c r="R35" s="42">
        <v>0.40426206770803402</v>
      </c>
      <c r="S35" s="42"/>
      <c r="T35" s="42">
        <v>0.46578242448132001</v>
      </c>
      <c r="U35" s="42">
        <v>0.43552566536459897</v>
      </c>
      <c r="V35" s="92"/>
      <c r="W35" s="42">
        <v>1.643318635364599</v>
      </c>
    </row>
    <row r="36" spans="2:23">
      <c r="B36" t="s">
        <v>17</v>
      </c>
      <c r="C36" t="s">
        <v>30</v>
      </c>
      <c r="D36" t="s">
        <v>132</v>
      </c>
      <c r="E36" s="53">
        <v>1.6906796002865472</v>
      </c>
      <c r="F36" s="53">
        <v>1.7119700525637249</v>
      </c>
      <c r="G36" s="53">
        <v>1.8511294563166381</v>
      </c>
      <c r="H36" s="53">
        <v>1.595676437301212</v>
      </c>
      <c r="I36" s="53">
        <v>1.9523310786523831</v>
      </c>
      <c r="J36" s="53">
        <v>2.1817073462734768</v>
      </c>
      <c r="K36" s="53">
        <v>1.8431700460908911</v>
      </c>
      <c r="L36" s="53">
        <v>2.1098893413413511</v>
      </c>
      <c r="M36" s="53">
        <v>2.3724469048054653</v>
      </c>
      <c r="N36" s="53">
        <v>1.809791023783496</v>
      </c>
      <c r="O36" s="53">
        <v>1.8000478843295169</v>
      </c>
      <c r="P36" s="53">
        <v>1.724611567083862</v>
      </c>
      <c r="Q36" s="54">
        <v>5.1613823063166384</v>
      </c>
      <c r="R36" s="42">
        <v>5.6927272762734775</v>
      </c>
      <c r="S36" s="42">
        <f>+Q36+R36</f>
        <v>10.854109582590116</v>
      </c>
      <c r="T36" s="42">
        <v>6.1485574248054657</v>
      </c>
      <c r="U36" s="42">
        <v>5.3265659714133786</v>
      </c>
      <c r="V36" s="92">
        <f>+T36+U36</f>
        <v>11.475123396218844</v>
      </c>
      <c r="W36" s="42">
        <v>22.48206094141338</v>
      </c>
    </row>
    <row r="37" spans="2:23">
      <c r="C37" t="s">
        <v>48</v>
      </c>
      <c r="D37" t="s">
        <v>133</v>
      </c>
      <c r="E37" s="55">
        <v>0.12306674025183473</v>
      </c>
      <c r="F37" s="55">
        <v>9.077988807449161E-2</v>
      </c>
      <c r="G37" s="55">
        <v>-6.4560878865945498E-2</v>
      </c>
      <c r="H37" s="55">
        <v>5.985919659275981E-2</v>
      </c>
      <c r="I37" s="55">
        <v>0.23974326649149125</v>
      </c>
      <c r="J37" s="55">
        <v>0.20114102891020658</v>
      </c>
      <c r="K37" s="55">
        <v>0.1795483243070935</v>
      </c>
      <c r="L37" s="55">
        <v>0.15267867946958991</v>
      </c>
      <c r="M37" s="55">
        <v>0.20507966909330533</v>
      </c>
      <c r="N37" s="55">
        <v>7.4462860625174793E-2</v>
      </c>
      <c r="O37" s="55">
        <v>0.2200392971267236</v>
      </c>
      <c r="P37" s="55">
        <v>0.22418552083616283</v>
      </c>
      <c r="Q37" s="56">
        <v>3.3567502395562179E-2</v>
      </c>
      <c r="R37" s="37">
        <v>0.16509919298348902</v>
      </c>
      <c r="S37" s="37"/>
      <c r="T37" s="37">
        <v>0.14140990175220258</v>
      </c>
      <c r="U37" s="37">
        <v>0.16670093384614401</v>
      </c>
      <c r="V37" s="93"/>
      <c r="W37" s="37">
        <v>0.13229515558064811</v>
      </c>
    </row>
    <row r="38" spans="2:23">
      <c r="C38" t="s">
        <v>49</v>
      </c>
      <c r="D38" t="s">
        <v>134</v>
      </c>
      <c r="E38" s="53">
        <v>0.70164552120157098</v>
      </c>
      <c r="F38" s="53">
        <v>0.75642157646450592</v>
      </c>
      <c r="G38" s="53">
        <v>0.80744626063375613</v>
      </c>
      <c r="H38" s="53">
        <v>0.70666451224946403</v>
      </c>
      <c r="I38" s="53">
        <v>0.996511878038562</v>
      </c>
      <c r="J38" s="53">
        <v>1.2300841494418679</v>
      </c>
      <c r="K38" s="53">
        <v>0.84486097957501705</v>
      </c>
      <c r="L38" s="53">
        <v>1.011384010911603</v>
      </c>
      <c r="M38" s="53">
        <v>1.1196479242590649</v>
      </c>
      <c r="N38" s="53">
        <v>0.74608989827410011</v>
      </c>
      <c r="O38" s="53">
        <v>0.74109416073981305</v>
      </c>
      <c r="P38" s="53">
        <v>0.69615852461854699</v>
      </c>
      <c r="Q38" s="54">
        <v>2.0559431276337561</v>
      </c>
      <c r="R38" s="42">
        <v>2.5926911944418678</v>
      </c>
      <c r="S38" s="42"/>
      <c r="T38" s="42">
        <v>2.762430430259065</v>
      </c>
      <c r="U38" s="42">
        <v>2.0994839773583598</v>
      </c>
      <c r="V38" s="92"/>
      <c r="W38" s="42">
        <v>9.1513586513583611</v>
      </c>
    </row>
    <row r="39" spans="2:23">
      <c r="B39" t="s">
        <v>56</v>
      </c>
      <c r="C39" t="s">
        <v>30</v>
      </c>
      <c r="D39" t="s">
        <v>135</v>
      </c>
      <c r="E39" s="53">
        <v>0.14000000000000001</v>
      </c>
      <c r="F39" s="53">
        <v>0.14027552952483799</v>
      </c>
      <c r="G39" s="53">
        <v>9.9985800504099998E-2</v>
      </c>
      <c r="H39" s="53">
        <v>0.16000036548971999</v>
      </c>
      <c r="I39" s="53">
        <v>0.20198848094999999</v>
      </c>
      <c r="J39" s="53">
        <v>0.1900087875</v>
      </c>
      <c r="K39" s="53">
        <v>0.14096503546865199</v>
      </c>
      <c r="L39" s="53">
        <v>0.17996382242400599</v>
      </c>
      <c r="M39" s="53">
        <v>0.22993089360753902</v>
      </c>
      <c r="N39" s="53">
        <v>0.19570399707373501</v>
      </c>
      <c r="O39" s="53">
        <v>0.16301147519999998</v>
      </c>
      <c r="P39" s="53">
        <v>0.41902949760000002</v>
      </c>
      <c r="Q39" s="54">
        <v>0.26465841050409999</v>
      </c>
      <c r="R39" s="42">
        <v>0.47130577749999997</v>
      </c>
      <c r="S39" s="42">
        <f>+Q39+R39</f>
        <v>0.73596418800409991</v>
      </c>
      <c r="T39" s="42">
        <v>0.43097874360753907</v>
      </c>
      <c r="U39" s="42">
        <v>0.72482114279999998</v>
      </c>
      <c r="V39" s="92">
        <f>+T39+U39</f>
        <v>1.1557998864075389</v>
      </c>
      <c r="W39" s="42">
        <v>1.7821627127999999</v>
      </c>
    </row>
    <row r="40" spans="2:23">
      <c r="C40" t="s">
        <v>48</v>
      </c>
      <c r="D40" t="s">
        <v>136</v>
      </c>
      <c r="E40" s="55">
        <v>2.2354813607590351</v>
      </c>
      <c r="F40" s="55">
        <v>5.3107197032105438</v>
      </c>
      <c r="G40" s="55">
        <v>0.77735636160837507</v>
      </c>
      <c r="H40" s="55">
        <v>0.2128584022437115</v>
      </c>
      <c r="I40" s="55">
        <v>0.17674442734009577</v>
      </c>
      <c r="J40" s="55">
        <v>0.86447073515815842</v>
      </c>
      <c r="K40" s="55">
        <v>0.21514205852998933</v>
      </c>
      <c r="L40" s="55">
        <v>0.29515472058181824</v>
      </c>
      <c r="M40" s="55">
        <v>1.929871043523391</v>
      </c>
      <c r="N40" s="55">
        <v>1.3970795916488512</v>
      </c>
      <c r="O40" s="55">
        <v>0.18208073595797736</v>
      </c>
      <c r="P40" s="55">
        <v>1.9158123075133748</v>
      </c>
      <c r="Q40" s="56">
        <v>1.1723986736212533</v>
      </c>
      <c r="R40" s="37">
        <v>0.16334945383552044</v>
      </c>
      <c r="S40" s="37"/>
      <c r="T40" s="37">
        <v>0.29009749298055837</v>
      </c>
      <c r="U40" s="37">
        <v>0.99631434985455458</v>
      </c>
      <c r="V40" s="93"/>
      <c r="W40" s="37">
        <v>0.45776057644564944</v>
      </c>
    </row>
    <row r="41" spans="2:23">
      <c r="C41" t="s">
        <v>49</v>
      </c>
      <c r="D41" t="s">
        <v>137</v>
      </c>
      <c r="E41" s="53">
        <v>3.9103178879981999E-2</v>
      </c>
      <c r="F41" s="53">
        <v>4.1597339690547998E-2</v>
      </c>
      <c r="G41" s="53">
        <v>2.0530628438392998E-2</v>
      </c>
      <c r="H41" s="53">
        <v>5.1025541652639998E-2</v>
      </c>
      <c r="I41" s="53">
        <v>7.4002423302989007E-2</v>
      </c>
      <c r="J41" s="53">
        <v>6.8569219716126006E-2</v>
      </c>
      <c r="K41" s="53">
        <v>4.3008210016248001E-2</v>
      </c>
      <c r="L41" s="53">
        <v>7.0608941793564001E-2</v>
      </c>
      <c r="M41" s="53">
        <v>0.10505849747063301</v>
      </c>
      <c r="N41" s="53">
        <v>6.6654166747646001E-2</v>
      </c>
      <c r="O41" s="53">
        <v>3.7932844022586995E-2</v>
      </c>
      <c r="P41" s="53">
        <v>0.22758704395086002</v>
      </c>
      <c r="Q41" s="54">
        <v>3.9044858438392997E-2</v>
      </c>
      <c r="R41" s="42">
        <v>0.15927884871612599</v>
      </c>
      <c r="S41" s="42"/>
      <c r="T41" s="42">
        <v>0.16438905947063301</v>
      </c>
      <c r="U41" s="42">
        <v>0.32604824197344706</v>
      </c>
      <c r="V41" s="92"/>
      <c r="W41" s="42">
        <v>0.64113092197344701</v>
      </c>
    </row>
    <row r="42" spans="2:23">
      <c r="B42" t="s">
        <v>10</v>
      </c>
      <c r="C42" t="s">
        <v>30</v>
      </c>
      <c r="D42" t="s">
        <v>138</v>
      </c>
      <c r="E42" s="53">
        <v>7.8341409734384397</v>
      </c>
      <c r="F42" s="53">
        <v>7.9600707216724071</v>
      </c>
      <c r="G42" s="53">
        <v>10.770465148069659</v>
      </c>
      <c r="H42" s="53">
        <v>6.4068296406670875</v>
      </c>
      <c r="I42" s="53">
        <v>9.7215200391049859</v>
      </c>
      <c r="J42" s="53">
        <v>12.167350332280373</v>
      </c>
      <c r="K42" s="53">
        <v>5.4102452270296064</v>
      </c>
      <c r="L42" s="53">
        <v>8.7241842215317806</v>
      </c>
      <c r="M42" s="53">
        <v>11.315991592798895</v>
      </c>
      <c r="N42" s="53">
        <v>4.592927646089044</v>
      </c>
      <c r="O42" s="53">
        <v>7.9964025839443984</v>
      </c>
      <c r="P42" s="53">
        <v>7.8722843264315747</v>
      </c>
      <c r="Q42" s="54">
        <v>22.65991989806966</v>
      </c>
      <c r="R42" s="42">
        <v>27.583854382280371</v>
      </c>
      <c r="S42" s="42">
        <f>+Q42+R42</f>
        <v>50.243774280350031</v>
      </c>
      <c r="T42" s="42">
        <v>23.703407162798896</v>
      </c>
      <c r="U42" s="42">
        <v>20.237920070375971</v>
      </c>
      <c r="V42" s="92">
        <f>+T42+U42</f>
        <v>43.941327233174867</v>
      </c>
      <c r="W42" s="42">
        <v>92.489417550375975</v>
      </c>
    </row>
    <row r="43" spans="2:23">
      <c r="C43" t="s">
        <v>48</v>
      </c>
      <c r="D43" t="s">
        <v>139</v>
      </c>
      <c r="E43" s="55">
        <v>7.0121341522255964E-2</v>
      </c>
      <c r="F43" s="55">
        <v>0.48486593932358685</v>
      </c>
      <c r="G43" s="55">
        <v>0.25048931361410298</v>
      </c>
      <c r="H43" s="55">
        <v>0.13564431979089286</v>
      </c>
      <c r="I43" s="55">
        <v>0.55035685581161142</v>
      </c>
      <c r="J43" s="55">
        <v>0.27854954780168573</v>
      </c>
      <c r="K43" s="55">
        <v>0.41542398024638394</v>
      </c>
      <c r="L43" s="55">
        <v>0.3394174396846717</v>
      </c>
      <c r="M43" s="55">
        <v>5.1122959038861639E-2</v>
      </c>
      <c r="N43" s="55">
        <v>0.10723421970992061</v>
      </c>
      <c r="O43" s="55">
        <v>0.44078498455224591</v>
      </c>
      <c r="P43" s="55">
        <v>8.7789550157214048E-3</v>
      </c>
      <c r="Q43" s="56">
        <v>6.4642828296093052E-2</v>
      </c>
      <c r="R43" s="37">
        <v>0.28870013232098185</v>
      </c>
      <c r="S43" s="37"/>
      <c r="T43" s="37">
        <v>0.12051780511984142</v>
      </c>
      <c r="U43" s="37">
        <v>0.15379028219244592</v>
      </c>
      <c r="V43" s="93"/>
      <c r="W43" s="37">
        <v>0.13890882100859367</v>
      </c>
    </row>
    <row r="44" spans="2:23">
      <c r="C44" t="s">
        <v>49</v>
      </c>
      <c r="D44" t="s">
        <v>140</v>
      </c>
      <c r="E44" s="53">
        <v>2.4152800590990058</v>
      </c>
      <c r="F44" s="53">
        <v>3.1463448196519339</v>
      </c>
      <c r="G44" s="53">
        <v>4.8139992716358027</v>
      </c>
      <c r="H44" s="53">
        <v>1.5168553050739129</v>
      </c>
      <c r="I44" s="53">
        <v>3.2634582531185421</v>
      </c>
      <c r="J44" s="53">
        <v>5.1098529961482466</v>
      </c>
      <c r="K44" s="53">
        <v>1.1037882542352448</v>
      </c>
      <c r="L44" s="53">
        <v>3.5150224380386517</v>
      </c>
      <c r="M44" s="53">
        <v>5.2951994872859141</v>
      </c>
      <c r="N44" s="53">
        <v>0.67743751664420804</v>
      </c>
      <c r="O44" s="53">
        <v>3.2228050271457143</v>
      </c>
      <c r="P44" s="53">
        <v>3.2258720924077107</v>
      </c>
      <c r="Q44" s="54">
        <v>8.0655553746358049</v>
      </c>
      <c r="R44" s="42">
        <v>10.906327384148245</v>
      </c>
      <c r="S44" s="42"/>
      <c r="T44" s="42">
        <v>8.1234602952859145</v>
      </c>
      <c r="U44" s="42">
        <v>6.9356740005534254</v>
      </c>
      <c r="V44" s="92"/>
      <c r="W44" s="42">
        <v>33.330046561553416</v>
      </c>
    </row>
    <row r="45" spans="2:23">
      <c r="B45" t="s">
        <v>57</v>
      </c>
      <c r="C45" t="s">
        <v>30</v>
      </c>
      <c r="D45" t="s">
        <v>141</v>
      </c>
      <c r="E45" s="53">
        <v>0.53125503814524699</v>
      </c>
      <c r="F45" s="53">
        <v>0</v>
      </c>
      <c r="G45" s="53">
        <v>0</v>
      </c>
      <c r="H45" s="53">
        <v>0</v>
      </c>
      <c r="I45" s="53">
        <v>0</v>
      </c>
      <c r="J45" s="53">
        <v>0</v>
      </c>
      <c r="K45" s="53">
        <v>0</v>
      </c>
      <c r="L45" s="53">
        <v>0</v>
      </c>
      <c r="M45" s="53">
        <v>0</v>
      </c>
      <c r="N45" s="53">
        <v>0</v>
      </c>
      <c r="O45" s="53">
        <v>0</v>
      </c>
      <c r="P45" s="53">
        <v>0</v>
      </c>
      <c r="Q45" s="54">
        <v>1.35758114</v>
      </c>
      <c r="R45" s="42">
        <v>1.15743763</v>
      </c>
      <c r="S45" s="42">
        <f>+Q45+R45</f>
        <v>2.5150187700000002</v>
      </c>
      <c r="T45" s="42">
        <v>1.20493172</v>
      </c>
      <c r="U45" s="42">
        <v>0.70709285999999993</v>
      </c>
      <c r="V45" s="92">
        <f>+T45+U45</f>
        <v>1.91202458</v>
      </c>
      <c r="W45" s="42">
        <v>6.5653845500000001</v>
      </c>
    </row>
    <row r="46" spans="2:23">
      <c r="C46" t="s">
        <v>48</v>
      </c>
      <c r="D46" t="s">
        <v>142</v>
      </c>
      <c r="E46" s="55">
        <v>5.3322274848174235E-2</v>
      </c>
      <c r="F46" s="55">
        <v>-0.99999998866089668</v>
      </c>
      <c r="G46" s="55">
        <v>-0.99999996896632803</v>
      </c>
      <c r="H46" s="55">
        <v>-1.0000000308414891</v>
      </c>
      <c r="I46" s="55">
        <v>-1.0000000023981408</v>
      </c>
      <c r="J46" s="55">
        <v>-0.99999998844488802</v>
      </c>
      <c r="K46" s="55">
        <v>-0.99999997125751816</v>
      </c>
      <c r="L46" s="55">
        <v>-1.0000000053947109</v>
      </c>
      <c r="M46" s="55">
        <v>-0.99999999127942529</v>
      </c>
      <c r="N46" s="55">
        <v>-0.99999997979471622</v>
      </c>
      <c r="O46" s="55">
        <v>-1.0000000029253189</v>
      </c>
      <c r="P46" s="55">
        <v>-1.0000000151004362</v>
      </c>
      <c r="Q46" s="56">
        <v>-1.8618238310537129E-2</v>
      </c>
      <c r="R46" s="37">
        <v>-9.3189398409589355E-2</v>
      </c>
      <c r="S46" s="37"/>
      <c r="T46" s="37">
        <v>-8.6797502606739713E-2</v>
      </c>
      <c r="U46" s="37">
        <v>-0.52546858517075123</v>
      </c>
      <c r="V46" s="93"/>
      <c r="W46" s="37">
        <v>0.20038157821839594</v>
      </c>
    </row>
    <row r="47" spans="2:23">
      <c r="C47" t="s">
        <v>49</v>
      </c>
      <c r="D47" t="s">
        <v>143</v>
      </c>
      <c r="E47" s="53">
        <v>0.43328778826473602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53">
        <v>0</v>
      </c>
      <c r="O47" s="53">
        <v>0</v>
      </c>
      <c r="P47" s="53">
        <v>0</v>
      </c>
      <c r="Q47" s="54">
        <v>0.56980316100000006</v>
      </c>
      <c r="R47" s="42">
        <v>0.32259761400000003</v>
      </c>
      <c r="S47" s="42"/>
      <c r="T47" s="42">
        <v>0.35426021899999999</v>
      </c>
      <c r="U47" s="42">
        <v>0.27129869400000001</v>
      </c>
      <c r="V47" s="92"/>
      <c r="W47" s="42">
        <v>2.2446905249999998</v>
      </c>
    </row>
    <row r="48" spans="2:23">
      <c r="B48" t="s">
        <v>18</v>
      </c>
      <c r="C48" t="s">
        <v>30</v>
      </c>
      <c r="D48" t="s">
        <v>144</v>
      </c>
      <c r="E48" s="53">
        <v>0.93319948096071204</v>
      </c>
      <c r="F48" s="53">
        <v>0.82174864578851403</v>
      </c>
      <c r="G48" s="53">
        <v>1.363794012558083</v>
      </c>
      <c r="H48" s="53">
        <v>0.55218495420284697</v>
      </c>
      <c r="I48" s="53">
        <v>0.86262139004485594</v>
      </c>
      <c r="J48" s="53">
        <v>1.431595847936125</v>
      </c>
      <c r="K48" s="53">
        <v>0.6905843169159861</v>
      </c>
      <c r="L48" s="53">
        <v>0.92128147025468499</v>
      </c>
      <c r="M48" s="53">
        <v>1.3747628375865362</v>
      </c>
      <c r="N48" s="53">
        <v>0.64141958596276505</v>
      </c>
      <c r="O48" s="53">
        <v>0.74360218344853402</v>
      </c>
      <c r="P48" s="53">
        <v>1.029084686636889</v>
      </c>
      <c r="Q48" s="54">
        <v>2.934190762558083</v>
      </c>
      <c r="R48" s="42">
        <v>2.9647707679361246</v>
      </c>
      <c r="S48" s="42">
        <f>+Q48+R48</f>
        <v>5.8989615304942076</v>
      </c>
      <c r="T48" s="42">
        <v>2.8612506175865362</v>
      </c>
      <c r="U48" s="42">
        <v>2.6434665800854229</v>
      </c>
      <c r="V48" s="92">
        <f>+T48+U48</f>
        <v>5.5047171976719591</v>
      </c>
      <c r="W48" s="42">
        <v>11.440347030085425</v>
      </c>
    </row>
    <row r="49" spans="2:23">
      <c r="C49" t="s">
        <v>48</v>
      </c>
      <c r="D49" t="s">
        <v>145</v>
      </c>
      <c r="E49" s="55">
        <v>-9.8668892012004877E-2</v>
      </c>
      <c r="F49" s="55">
        <v>7.709110282501476E-2</v>
      </c>
      <c r="G49" s="55">
        <v>0.33724135770487818</v>
      </c>
      <c r="H49" s="55">
        <v>-0.27913421139050643</v>
      </c>
      <c r="I49" s="55">
        <v>3.0615713740684468E-2</v>
      </c>
      <c r="J49" s="55">
        <v>0.28634007048026067</v>
      </c>
      <c r="K49" s="55">
        <v>-5.8684143217737468E-2</v>
      </c>
      <c r="L49" s="55">
        <v>0.37406785489462857</v>
      </c>
      <c r="M49" s="55">
        <v>7.041005883123324E-3</v>
      </c>
      <c r="N49" s="55">
        <v>0.1333284124781472</v>
      </c>
      <c r="O49" s="55">
        <v>-5.3267400678095919E-2</v>
      </c>
      <c r="P49" s="55">
        <v>3.8176233137525856E-3</v>
      </c>
      <c r="Q49" s="56">
        <v>4.9447538986086371E-2</v>
      </c>
      <c r="R49" s="37">
        <v>8.4398579665600298E-2</v>
      </c>
      <c r="S49" s="37"/>
      <c r="T49" s="37">
        <v>3.300043561664754E-2</v>
      </c>
      <c r="U49" s="37">
        <v>0.11278016950041095</v>
      </c>
      <c r="V49" s="93"/>
      <c r="W49" s="37">
        <v>7.4473136529745965E-2</v>
      </c>
    </row>
    <row r="50" spans="2:23">
      <c r="C50" t="s">
        <v>49</v>
      </c>
      <c r="D50" t="s">
        <v>146</v>
      </c>
      <c r="E50" s="53">
        <v>0.34145252494676498</v>
      </c>
      <c r="F50" s="53">
        <v>0.28299087553902802</v>
      </c>
      <c r="G50" s="53">
        <v>0.61478889029692496</v>
      </c>
      <c r="H50" s="53">
        <v>8.9364767828425992E-2</v>
      </c>
      <c r="I50" s="53">
        <v>0.29196174584541595</v>
      </c>
      <c r="J50" s="53">
        <v>0.60116865835322297</v>
      </c>
      <c r="K50" s="53">
        <v>0.15218504605932001</v>
      </c>
      <c r="L50" s="53">
        <v>0.29031822791230494</v>
      </c>
      <c r="M50" s="53">
        <v>0.558521262383879</v>
      </c>
      <c r="N50" s="53">
        <v>9.1708666845888992E-2</v>
      </c>
      <c r="O50" s="53">
        <v>0.19262320233476299</v>
      </c>
      <c r="P50" s="53">
        <v>0.41253153035167195</v>
      </c>
      <c r="Q50" s="54">
        <v>1.067553540296925</v>
      </c>
      <c r="R50" s="42">
        <v>1.1330123593532231</v>
      </c>
      <c r="S50" s="42"/>
      <c r="T50" s="42">
        <v>0.93213106638387899</v>
      </c>
      <c r="U50" s="42">
        <v>0.88183315268643492</v>
      </c>
      <c r="V50" s="92"/>
      <c r="W50" s="42">
        <v>4.1607623326864349</v>
      </c>
    </row>
    <row r="51" spans="2:23">
      <c r="B51" t="s">
        <v>15</v>
      </c>
      <c r="C51" t="s">
        <v>30</v>
      </c>
      <c r="D51" t="s">
        <v>147</v>
      </c>
      <c r="E51" s="53">
        <v>0.9577863085449041</v>
      </c>
      <c r="F51" s="53">
        <v>0.98238460612873801</v>
      </c>
      <c r="G51" s="53">
        <v>0.98504031366080702</v>
      </c>
      <c r="H51" s="53">
        <v>1.0264658706900001</v>
      </c>
      <c r="I51" s="53">
        <v>0.96554565800000003</v>
      </c>
      <c r="J51" s="53">
        <v>0.86752546776000006</v>
      </c>
      <c r="K51" s="53">
        <v>0.53079391231999995</v>
      </c>
      <c r="L51" s="53">
        <v>0.89720221230000008</v>
      </c>
      <c r="M51" s="53">
        <v>1.064154869750001</v>
      </c>
      <c r="N51" s="53">
        <v>0.9822056857</v>
      </c>
      <c r="O51" s="53">
        <v>0.94236009100000007</v>
      </c>
      <c r="P51" s="53">
        <v>0.90846224600000003</v>
      </c>
      <c r="Q51" s="54">
        <v>2.8522335236608067</v>
      </c>
      <c r="R51" s="42">
        <v>2.8481596677600001</v>
      </c>
      <c r="S51" s="42">
        <f>+Q51+R51</f>
        <v>5.7003931914208064</v>
      </c>
      <c r="T51" s="42">
        <v>2.2569420797500008</v>
      </c>
      <c r="U51" s="42">
        <v>2.8160695970000003</v>
      </c>
      <c r="V51" s="92">
        <f>+T51+U51</f>
        <v>5.0730116767500011</v>
      </c>
      <c r="W51" s="42">
        <v>10.501743156999998</v>
      </c>
    </row>
    <row r="52" spans="2:23">
      <c r="C52" t="s">
        <v>48</v>
      </c>
      <c r="D52" t="s">
        <v>148</v>
      </c>
      <c r="E52" s="55">
        <v>9.661815619765575E-2</v>
      </c>
      <c r="F52" s="55">
        <v>0.11151672842480373</v>
      </c>
      <c r="G52" s="55">
        <v>0.11782599282327758</v>
      </c>
      <c r="H52" s="55">
        <v>0.11883398651804453</v>
      </c>
      <c r="I52" s="55">
        <v>0.11450829813033503</v>
      </c>
      <c r="J52" s="55">
        <v>0.12512013832398214</v>
      </c>
      <c r="K52" s="55">
        <v>3.7856594640231674E-2</v>
      </c>
      <c r="L52" s="55">
        <v>0.25294565038941264</v>
      </c>
      <c r="M52" s="55">
        <v>0.22625524727960605</v>
      </c>
      <c r="N52" s="55">
        <v>4.6997582620115219E-3</v>
      </c>
      <c r="O52" s="55">
        <v>0.10352208802088306</v>
      </c>
      <c r="P52" s="55">
        <v>0.31951840618623417</v>
      </c>
      <c r="Q52" s="56">
        <v>8.7333430006224524E-2</v>
      </c>
      <c r="R52" s="37">
        <v>0.12260766148476845</v>
      </c>
      <c r="S52" s="37"/>
      <c r="T52" s="37">
        <v>8.8818594952224522E-2</v>
      </c>
      <c r="U52" s="37">
        <v>0.12461361096028115</v>
      </c>
      <c r="V52" s="93"/>
      <c r="W52" s="37">
        <v>8.3355377725940635E-2</v>
      </c>
    </row>
    <row r="53" spans="2:23">
      <c r="C53" t="s">
        <v>49</v>
      </c>
      <c r="D53" t="s">
        <v>149</v>
      </c>
      <c r="E53" s="53">
        <v>0.239991492838487</v>
      </c>
      <c r="F53" s="53">
        <v>0.263063724591523</v>
      </c>
      <c r="G53" s="53">
        <v>0.26552646907813099</v>
      </c>
      <c r="H53" s="53">
        <v>0.255654974142145</v>
      </c>
      <c r="I53" s="53">
        <v>0.21193675408742299</v>
      </c>
      <c r="J53" s="53">
        <v>0.166486790222828</v>
      </c>
      <c r="K53" s="53">
        <v>4.646050366804E-3</v>
      </c>
      <c r="L53" s="53">
        <v>0.275138815391896</v>
      </c>
      <c r="M53" s="53">
        <v>0.26960876624659502</v>
      </c>
      <c r="N53" s="53">
        <v>0.23081631381952697</v>
      </c>
      <c r="O53" s="53">
        <v>0.21595564496442399</v>
      </c>
      <c r="P53" s="53">
        <v>0.202682767460581</v>
      </c>
      <c r="Q53" s="54">
        <v>0.57523445307813104</v>
      </c>
      <c r="R53" s="42">
        <v>0.58257717022282807</v>
      </c>
      <c r="S53" s="42"/>
      <c r="T53" s="42">
        <v>0.22195884624659501</v>
      </c>
      <c r="U53" s="42">
        <v>0.64529536242500496</v>
      </c>
      <c r="V53" s="92"/>
      <c r="W53" s="42">
        <v>1.9096667164250047</v>
      </c>
    </row>
    <row r="54" spans="2:23">
      <c r="B54" t="s">
        <v>58</v>
      </c>
      <c r="C54" t="s">
        <v>30</v>
      </c>
      <c r="D54" t="s">
        <v>150</v>
      </c>
      <c r="E54" s="53">
        <v>0.59629978522273808</v>
      </c>
      <c r="F54" s="53">
        <v>0.60874993947646805</v>
      </c>
      <c r="G54" s="53">
        <v>0.60451594500489103</v>
      </c>
      <c r="H54" s="53">
        <v>0.67289249509999993</v>
      </c>
      <c r="I54" s="53">
        <v>0.63592699539999997</v>
      </c>
      <c r="J54" s="53">
        <v>0.58533749569999993</v>
      </c>
      <c r="K54" s="53">
        <v>0.37042320000000001</v>
      </c>
      <c r="L54" s="53">
        <v>0.46908750349999995</v>
      </c>
      <c r="M54" s="53">
        <v>0.52485899999999885</v>
      </c>
      <c r="N54" s="53">
        <v>0.55250245057181391</v>
      </c>
      <c r="O54" s="53">
        <v>0.54117795035549998</v>
      </c>
      <c r="P54" s="53">
        <v>0.47991525576479999</v>
      </c>
      <c r="Q54" s="54">
        <v>1.7016346950048911</v>
      </c>
      <c r="R54" s="42">
        <v>1.6369957957000001</v>
      </c>
      <c r="S54" s="42">
        <f>+Q54+R54</f>
        <v>3.3386304907048912</v>
      </c>
      <c r="T54" s="42">
        <v>1.2790797899999988</v>
      </c>
      <c r="U54" s="42">
        <v>1.4925295261203</v>
      </c>
      <c r="V54" s="92">
        <f>+T54+U54</f>
        <v>2.7716093161202986</v>
      </c>
      <c r="W54" s="42">
        <v>6.0721217161203001</v>
      </c>
    </row>
    <row r="55" spans="2:23">
      <c r="C55" t="s">
        <v>48</v>
      </c>
      <c r="D55" t="s">
        <v>151</v>
      </c>
      <c r="E55" s="55">
        <v>-7.3655948750716793E-2</v>
      </c>
      <c r="F55" s="55">
        <v>0.20893614227531823</v>
      </c>
      <c r="G55" s="55">
        <v>0.18943387689117352</v>
      </c>
      <c r="H55" s="55">
        <v>0.16724850935209529</v>
      </c>
      <c r="I55" s="55">
        <v>5.0460708502997956E-2</v>
      </c>
      <c r="J55" s="55">
        <v>0.17143961190998999</v>
      </c>
      <c r="K55" s="55">
        <v>3.0398149205939109E-2</v>
      </c>
      <c r="L55" s="55">
        <v>6.9790113167335618E-2</v>
      </c>
      <c r="M55" s="55">
        <v>9.894935923160178E-2</v>
      </c>
      <c r="N55" s="55">
        <v>5.0641659613982731E-2</v>
      </c>
      <c r="O55" s="55">
        <v>8.7441591243706956E-2</v>
      </c>
      <c r="P55" s="55">
        <v>8.3802583353937476E-2</v>
      </c>
      <c r="Q55" s="56">
        <v>2.1708038301128225E-2</v>
      </c>
      <c r="R55" s="37">
        <v>-2.2910004762198413E-2</v>
      </c>
      <c r="S55" s="37"/>
      <c r="T55" s="37">
        <v>1.4205079952641279E-2</v>
      </c>
      <c r="U55" s="37">
        <v>2.1264776151920198E-2</v>
      </c>
      <c r="V55" s="93"/>
      <c r="W55" s="37">
        <v>6.1320469683889866E-3</v>
      </c>
    </row>
    <row r="56" spans="2:23">
      <c r="C56" t="s">
        <v>49</v>
      </c>
      <c r="D56" t="s">
        <v>152</v>
      </c>
      <c r="E56" s="53">
        <v>0.133157888117066</v>
      </c>
      <c r="F56" s="53">
        <v>0.136292572739175</v>
      </c>
      <c r="G56" s="53">
        <v>0.13506798035075598</v>
      </c>
      <c r="H56" s="53">
        <v>0.17433019173008299</v>
      </c>
      <c r="I56" s="53">
        <v>0.15889793732982901</v>
      </c>
      <c r="J56" s="53">
        <v>0.10822462599339699</v>
      </c>
      <c r="K56" s="53">
        <v>2.816112186282E-2</v>
      </c>
      <c r="L56" s="53">
        <v>0.19632878135386797</v>
      </c>
      <c r="M56" s="53">
        <v>9.7276101537634996E-2</v>
      </c>
      <c r="N56" s="53">
        <v>0.12843710125692498</v>
      </c>
      <c r="O56" s="53">
        <v>0.109671206664941</v>
      </c>
      <c r="P56" s="53">
        <v>8.1152952644701001E-2</v>
      </c>
      <c r="Q56" s="54">
        <v>0.34581660535075598</v>
      </c>
      <c r="R56" s="42">
        <v>0.24845321599339701</v>
      </c>
      <c r="S56" s="42"/>
      <c r="T56" s="42">
        <v>0.20721390153763503</v>
      </c>
      <c r="U56" s="42">
        <v>0.27202247930964202</v>
      </c>
      <c r="V56" s="92"/>
      <c r="W56" s="42">
        <v>1.047447914309642</v>
      </c>
    </row>
    <row r="57" spans="2:23">
      <c r="B57" t="s">
        <v>59</v>
      </c>
      <c r="C57" t="s">
        <v>30</v>
      </c>
      <c r="D57" t="s">
        <v>153</v>
      </c>
      <c r="E57" s="53">
        <v>0.82554318180000008</v>
      </c>
      <c r="F57" s="53">
        <v>0.62222546049476002</v>
      </c>
      <c r="G57" s="53">
        <v>0.72331436570680396</v>
      </c>
      <c r="H57" s="53">
        <v>0.80217049506999993</v>
      </c>
      <c r="I57" s="53">
        <v>0.78265782011999996</v>
      </c>
      <c r="J57" s="53">
        <v>0.78863373452000007</v>
      </c>
      <c r="K57" s="53">
        <v>0.52378301208</v>
      </c>
      <c r="L57" s="53">
        <v>0.84189335407999999</v>
      </c>
      <c r="M57" s="53">
        <v>0.85030548444000098</v>
      </c>
      <c r="N57" s="53">
        <v>0.77620856987999987</v>
      </c>
      <c r="O57" s="53">
        <v>0.76121295414000012</v>
      </c>
      <c r="P57" s="53">
        <v>0.76121295414000012</v>
      </c>
      <c r="Q57" s="54">
        <v>2.359577185706804</v>
      </c>
      <c r="R57" s="42">
        <v>2.3762941945200002</v>
      </c>
      <c r="S57" s="42">
        <f>+Q57+R57</f>
        <v>4.7358713802268042</v>
      </c>
      <c r="T57" s="42">
        <v>1.995908444440001</v>
      </c>
      <c r="U57" s="42">
        <v>2.3329837582800002</v>
      </c>
      <c r="V57" s="92">
        <f>+T57+U57</f>
        <v>4.3288922027200014</v>
      </c>
      <c r="W57" s="42">
        <v>9.0266119282799995</v>
      </c>
    </row>
    <row r="58" spans="2:23">
      <c r="C58" t="s">
        <v>48</v>
      </c>
      <c r="D58" t="s">
        <v>154</v>
      </c>
      <c r="E58" s="55">
        <v>3.6218829115474832E-2</v>
      </c>
      <c r="F58" s="55">
        <v>-4.6899713607676155E-2</v>
      </c>
      <c r="G58" s="55">
        <v>-4.1529696975006587E-2</v>
      </c>
      <c r="H58" s="55">
        <v>0.16424105508001885</v>
      </c>
      <c r="I58" s="55">
        <v>7.1190874313018224E-2</v>
      </c>
      <c r="J58" s="55">
        <v>0.10404783139280752</v>
      </c>
      <c r="K58" s="55">
        <v>-7.9199273122257205E-2</v>
      </c>
      <c r="L58" s="55">
        <v>0.37931859595934853</v>
      </c>
      <c r="M58" s="55">
        <v>0.11039135041263524</v>
      </c>
      <c r="N58" s="55">
        <v>1.7609185174494467E-2</v>
      </c>
      <c r="O58" s="55">
        <v>4.6995945154968716E-2</v>
      </c>
      <c r="P58" s="55">
        <v>0.23207236620931088</v>
      </c>
      <c r="Q58" s="56">
        <v>7.0562961070605557E-2</v>
      </c>
      <c r="R58" s="37">
        <v>0.11686476232567355</v>
      </c>
      <c r="S58" s="37"/>
      <c r="T58" s="37">
        <v>3.6896811123348076E-2</v>
      </c>
      <c r="U58" s="37">
        <v>0.11131769115254836</v>
      </c>
      <c r="V58" s="93"/>
      <c r="W58" s="37">
        <v>8.2953655318674269E-2</v>
      </c>
    </row>
    <row r="59" spans="2:23">
      <c r="C59" t="s">
        <v>49</v>
      </c>
      <c r="D59" t="s">
        <v>155</v>
      </c>
      <c r="E59" s="53">
        <v>0.121660185422674</v>
      </c>
      <c r="F59" s="53">
        <v>2.2020716000013998E-2</v>
      </c>
      <c r="G59" s="53">
        <v>7.3492398274821E-2</v>
      </c>
      <c r="H59" s="53">
        <v>9.5105030486243011E-2</v>
      </c>
      <c r="I59" s="53">
        <v>6.9636344540399991E-2</v>
      </c>
      <c r="J59" s="53">
        <v>7.7090380604130995E-2</v>
      </c>
      <c r="K59" s="53">
        <v>-3.8985416785518999E-2</v>
      </c>
      <c r="L59" s="53">
        <v>0.211529259078822</v>
      </c>
      <c r="M59" s="53">
        <v>0.12525048223667701</v>
      </c>
      <c r="N59" s="53">
        <v>9.5873771952276005E-2</v>
      </c>
      <c r="O59" s="53">
        <v>9.1381279730876008E-2</v>
      </c>
      <c r="P59" s="53">
        <v>9.5303470878919994E-2</v>
      </c>
      <c r="Q59" s="54">
        <v>0.34952593927482101</v>
      </c>
      <c r="R59" s="42">
        <v>0.307960060604131</v>
      </c>
      <c r="S59" s="42"/>
      <c r="T59" s="42">
        <v>9.5888652236677002E-2</v>
      </c>
      <c r="U59" s="42">
        <v>0.34801358060979604</v>
      </c>
      <c r="V59" s="92"/>
      <c r="W59" s="42">
        <v>1.2004331816097962</v>
      </c>
    </row>
    <row r="60" spans="2:23">
      <c r="B60" t="s">
        <v>60</v>
      </c>
      <c r="C60" t="s">
        <v>30</v>
      </c>
      <c r="D60" t="s">
        <v>156</v>
      </c>
      <c r="E60" s="53">
        <v>0.72665189135636987</v>
      </c>
      <c r="F60" s="53">
        <v>0.59117229397753002</v>
      </c>
      <c r="G60" s="53">
        <v>0.80277930867098002</v>
      </c>
      <c r="H60" s="53">
        <v>0.64124983999999996</v>
      </c>
      <c r="I60" s="53">
        <v>0.59258517000000011</v>
      </c>
      <c r="J60" s="53">
        <v>0.74217667325999992</v>
      </c>
      <c r="K60" s="53">
        <v>0.47151693673999995</v>
      </c>
      <c r="L60" s="53">
        <v>0.41895957050999999</v>
      </c>
      <c r="M60" s="53">
        <v>0.619548852249999</v>
      </c>
      <c r="N60" s="53">
        <v>0.49177816604056002</v>
      </c>
      <c r="O60" s="53">
        <v>0.52472591125815005</v>
      </c>
      <c r="P60" s="53">
        <v>0.44468297564249998</v>
      </c>
      <c r="Q60" s="54">
        <v>1.8500461286709802</v>
      </c>
      <c r="R60" s="42">
        <v>1.87748188326</v>
      </c>
      <c r="S60" s="42">
        <f>+Q60+R60</f>
        <v>3.7275280119309802</v>
      </c>
      <c r="T60" s="42">
        <v>1.2154587122499989</v>
      </c>
      <c r="U60" s="42">
        <v>1.52323608690065</v>
      </c>
      <c r="V60" s="92">
        <f>+T60+U60</f>
        <v>2.738694799150649</v>
      </c>
      <c r="W60" s="42">
        <v>6.0724702269006503</v>
      </c>
    </row>
    <row r="61" spans="2:23">
      <c r="C61" t="s">
        <v>48</v>
      </c>
      <c r="D61" t="s">
        <v>157</v>
      </c>
      <c r="E61" s="55">
        <v>-1.6745444436206583E-2</v>
      </c>
      <c r="F61" s="55">
        <v>0.11197202256858609</v>
      </c>
      <c r="G61" s="55">
        <v>0.11128962674785167</v>
      </c>
      <c r="H61" s="55">
        <v>7.9218533541193958E-2</v>
      </c>
      <c r="I61" s="55">
        <v>2.9976209088384866E-2</v>
      </c>
      <c r="J61" s="55">
        <v>-1.5548132354610023E-2</v>
      </c>
      <c r="K61" s="55">
        <v>-1.9603363011588465E-2</v>
      </c>
      <c r="L61" s="55">
        <v>-2.4235994818001316E-2</v>
      </c>
      <c r="M61" s="55">
        <v>-5.4268434363652411E-2</v>
      </c>
      <c r="N61" s="55">
        <v>-0.25723972343136148</v>
      </c>
      <c r="O61" s="55">
        <v>-0.20693652237378096</v>
      </c>
      <c r="P61" s="55">
        <v>-0.2106567065395758</v>
      </c>
      <c r="Q61" s="56">
        <v>-7.1090587074470357E-2</v>
      </c>
      <c r="R61" s="37">
        <v>-2.660763521217259E-2</v>
      </c>
      <c r="S61" s="37"/>
      <c r="T61" s="37">
        <v>-0.22252138244332975</v>
      </c>
      <c r="U61" s="37">
        <v>-0.18020462234324006</v>
      </c>
      <c r="V61" s="93"/>
      <c r="W61" s="37">
        <v>-0.16712074246754213</v>
      </c>
    </row>
    <row r="62" spans="2:23">
      <c r="C62" t="s">
        <v>49</v>
      </c>
      <c r="D62" t="s">
        <v>158</v>
      </c>
      <c r="E62" s="53">
        <v>9.7440900573349018E-2</v>
      </c>
      <c r="F62" s="53">
        <v>4.8906312511028997E-2</v>
      </c>
      <c r="G62" s="53">
        <v>0.13599452404475201</v>
      </c>
      <c r="H62" s="53">
        <v>7.1270519203505009E-2</v>
      </c>
      <c r="I62" s="53">
        <v>5.1677116003859998E-2</v>
      </c>
      <c r="J62" s="53">
        <v>0.109533698266522</v>
      </c>
      <c r="K62" s="53">
        <v>2.0807772122110003E-3</v>
      </c>
      <c r="L62" s="53">
        <v>6.8900074259513E-2</v>
      </c>
      <c r="M62" s="53">
        <v>5.0407127685036995E-2</v>
      </c>
      <c r="N62" s="53">
        <v>-2.7157557919195999E-2</v>
      </c>
      <c r="O62" s="53">
        <v>-1.6205295111979998E-3</v>
      </c>
      <c r="P62" s="53">
        <v>-2.2120054096742E-2</v>
      </c>
      <c r="Q62" s="54">
        <v>5.9261546044752006E-2</v>
      </c>
      <c r="R62" s="42">
        <v>0.139671718266522</v>
      </c>
      <c r="S62" s="42"/>
      <c r="T62" s="42">
        <v>-0.13278818231496303</v>
      </c>
      <c r="U62" s="42">
        <v>-4.4040036079399979E-3</v>
      </c>
      <c r="V62" s="92"/>
      <c r="W62" s="42">
        <v>-0.14211405160794</v>
      </c>
    </row>
    <row r="63" spans="2:23">
      <c r="B63" t="s">
        <v>21</v>
      </c>
      <c r="C63" t="s">
        <v>30</v>
      </c>
      <c r="D63" t="s">
        <v>159</v>
      </c>
      <c r="E63" s="53">
        <v>1.0206521</v>
      </c>
      <c r="F63" s="53">
        <v>1.0791727579499999</v>
      </c>
      <c r="G63" s="53">
        <v>1.0242374999999999</v>
      </c>
      <c r="H63" s="53">
        <v>1.0024724926999999</v>
      </c>
      <c r="I63" s="53">
        <v>0.92624149330000005</v>
      </c>
      <c r="J63" s="53">
        <v>0.92564999320000008</v>
      </c>
      <c r="K63" s="53">
        <v>0.91243949999999996</v>
      </c>
      <c r="L63" s="53">
        <v>0.9515775071</v>
      </c>
      <c r="M63" s="53">
        <v>0.90945450000000005</v>
      </c>
      <c r="N63" s="53">
        <v>0.90194850710000007</v>
      </c>
      <c r="O63" s="53">
        <v>0.91808450000000008</v>
      </c>
      <c r="P63" s="53">
        <v>0.89293149999999999</v>
      </c>
      <c r="Q63" s="54">
        <v>3.0630375500000002</v>
      </c>
      <c r="R63" s="42">
        <v>2.7507385932000004</v>
      </c>
      <c r="S63" s="42">
        <f>+Q63+R63</f>
        <v>5.8137761432000001</v>
      </c>
      <c r="T63" s="42">
        <v>2.5980438100000001</v>
      </c>
      <c r="U63" s="42">
        <v>2.8165144399999997</v>
      </c>
      <c r="V63" s="92">
        <f>+T63+U63</f>
        <v>5.4145582499999998</v>
      </c>
      <c r="W63" s="42">
        <v>11.125617340000002</v>
      </c>
    </row>
    <row r="64" spans="2:23">
      <c r="C64" t="s">
        <v>48</v>
      </c>
      <c r="D64" t="s">
        <v>160</v>
      </c>
      <c r="E64" s="55">
        <v>4.5675333064217213E-2</v>
      </c>
      <c r="F64" s="55">
        <v>0.11737364923367408</v>
      </c>
      <c r="G64" s="55">
        <v>-0.15599676545589858</v>
      </c>
      <c r="H64" s="55">
        <v>4.5194241904356024E-2</v>
      </c>
      <c r="I64" s="55">
        <v>2.7986313765172827E-2</v>
      </c>
      <c r="J64" s="55">
        <v>0.10430656666113035</v>
      </c>
      <c r="K64" s="55">
        <v>2.3823768121133158E-2</v>
      </c>
      <c r="L64" s="55">
        <v>0.14901276290049609</v>
      </c>
      <c r="M64" s="55">
        <v>8.1819960932750305E-3</v>
      </c>
      <c r="N64" s="55">
        <v>-5.0356548235701432E-3</v>
      </c>
      <c r="O64" s="55">
        <v>2.1357765827077602E-2</v>
      </c>
      <c r="P64" s="55">
        <v>-1.0456547390540818E-2</v>
      </c>
      <c r="Q64" s="56">
        <v>-3.0232975388225954E-2</v>
      </c>
      <c r="R64" s="37">
        <v>2.247400901190811E-2</v>
      </c>
      <c r="S64" s="37"/>
      <c r="T64" s="37">
        <v>1.2299560326003026E-3</v>
      </c>
      <c r="U64" s="37">
        <v>4.3725078716130697E-2</v>
      </c>
      <c r="V64" s="93"/>
      <c r="W64" s="37">
        <v>2.0020719299466932E-3</v>
      </c>
    </row>
    <row r="65" spans="2:23">
      <c r="C65" t="s">
        <v>49</v>
      </c>
      <c r="D65" t="s">
        <v>161</v>
      </c>
      <c r="E65" s="53">
        <v>0.251317241867339</v>
      </c>
      <c r="F65" s="53">
        <v>0.275761525644586</v>
      </c>
      <c r="G65" s="53">
        <v>0.33923138513589401</v>
      </c>
      <c r="H65" s="53">
        <v>0.16362881160725801</v>
      </c>
      <c r="I65" s="53">
        <v>0.130503240151678</v>
      </c>
      <c r="J65" s="53">
        <v>0.133730390937459</v>
      </c>
      <c r="K65" s="53">
        <v>0.129777421597882</v>
      </c>
      <c r="L65" s="53">
        <v>0.178587785769493</v>
      </c>
      <c r="M65" s="53">
        <v>0.14869389492041801</v>
      </c>
      <c r="N65" s="53">
        <v>0.13135512144588499</v>
      </c>
      <c r="O65" s="53">
        <v>0.141764400021028</v>
      </c>
      <c r="P65" s="53">
        <v>0.137188943461866</v>
      </c>
      <c r="Q65" s="54">
        <v>0.67990568413589403</v>
      </c>
      <c r="R65" s="42">
        <v>0.46675136093745895</v>
      </c>
      <c r="S65" s="42"/>
      <c r="T65" s="42">
        <v>0.34112343492041802</v>
      </c>
      <c r="U65" s="42">
        <v>0.39989974348289398</v>
      </c>
      <c r="V65" s="92"/>
      <c r="W65" s="42">
        <v>1.6822778424828939</v>
      </c>
    </row>
    <row r="66" spans="2:23">
      <c r="B66" t="s">
        <v>14</v>
      </c>
      <c r="C66" t="s">
        <v>30</v>
      </c>
      <c r="D66" t="s">
        <v>162</v>
      </c>
      <c r="E66" s="53">
        <v>1.5057501935072701</v>
      </c>
      <c r="F66" s="53">
        <v>1.4902613679239998</v>
      </c>
      <c r="G66" s="53">
        <v>1.5048570912000001</v>
      </c>
      <c r="H66" s="53">
        <v>1.4592371447499999</v>
      </c>
      <c r="I66" s="53">
        <v>1.5241656746000001</v>
      </c>
      <c r="J66" s="53">
        <v>1.5216543068999999</v>
      </c>
      <c r="K66" s="53">
        <v>1.4558485889999999</v>
      </c>
      <c r="L66" s="53">
        <v>1.4071625284899998</v>
      </c>
      <c r="M66" s="53">
        <v>1.4482457097499999</v>
      </c>
      <c r="N66" s="53">
        <v>1.4102294268</v>
      </c>
      <c r="O66" s="53">
        <v>1.3975074265999998</v>
      </c>
      <c r="P66" s="53">
        <v>1.3349324672</v>
      </c>
      <c r="Q66" s="54">
        <v>4.3426181011999994</v>
      </c>
      <c r="R66" s="42">
        <v>4.5369059968999998</v>
      </c>
      <c r="S66" s="42">
        <f>+Q66+R66</f>
        <v>8.8795240980999992</v>
      </c>
      <c r="T66" s="42">
        <v>3.9930307097499997</v>
      </c>
      <c r="U66" s="42">
        <v>4.3434696738000005</v>
      </c>
      <c r="V66" s="92">
        <f>+T66+U66</f>
        <v>8.3365003835499998</v>
      </c>
      <c r="W66" s="42">
        <v>17.339164693800001</v>
      </c>
    </row>
    <row r="67" spans="2:23">
      <c r="C67" t="s">
        <v>48</v>
      </c>
      <c r="D67" t="s">
        <v>163</v>
      </c>
      <c r="E67" s="55">
        <v>9.8944839486364525E-2</v>
      </c>
      <c r="F67" s="55">
        <v>0.16591467553102254</v>
      </c>
      <c r="G67" s="55">
        <v>4.7670459465013554E-2</v>
      </c>
      <c r="H67" s="55">
        <v>0.12006482559756118</v>
      </c>
      <c r="I67" s="55">
        <v>5.5702348647155377E-2</v>
      </c>
      <c r="J67" s="55">
        <v>8.2183924290535212E-2</v>
      </c>
      <c r="K67" s="55">
        <v>1.1523973625447263E-2</v>
      </c>
      <c r="L67" s="55">
        <v>0.20169079651374988</v>
      </c>
      <c r="M67" s="55">
        <v>2.2702671952320539E-2</v>
      </c>
      <c r="N67" s="55">
        <v>-3.9968639127222969E-3</v>
      </c>
      <c r="O67" s="55">
        <v>9.211890282710522E-3</v>
      </c>
      <c r="P67" s="55">
        <v>-4.1727324791221029E-2</v>
      </c>
      <c r="Q67" s="56">
        <v>5.7793250627353812E-2</v>
      </c>
      <c r="R67" s="37">
        <v>9.7015339431167857E-2</v>
      </c>
      <c r="S67" s="37"/>
      <c r="T67" s="37">
        <v>2.9989585251672356E-4</v>
      </c>
      <c r="U67" s="37">
        <v>3.8761004632746489E-2</v>
      </c>
      <c r="V67" s="93"/>
      <c r="W67" s="37">
        <v>5.8356928380555499E-2</v>
      </c>
    </row>
    <row r="68" spans="2:23">
      <c r="C68" t="s">
        <v>49</v>
      </c>
      <c r="D68" t="s">
        <v>164</v>
      </c>
      <c r="E68" s="53">
        <v>0.30284862390268502</v>
      </c>
      <c r="F68" s="53">
        <v>0.2916769475812</v>
      </c>
      <c r="G68" s="53">
        <v>0.29993274490254601</v>
      </c>
      <c r="H68" s="53">
        <v>0.27143459335925302</v>
      </c>
      <c r="I68" s="53">
        <v>0.30752060354958105</v>
      </c>
      <c r="J68" s="53">
        <v>0.31453841144234601</v>
      </c>
      <c r="K68" s="53">
        <v>0.27982270764179901</v>
      </c>
      <c r="L68" s="53">
        <v>0.28348176179413603</v>
      </c>
      <c r="M68" s="53">
        <v>0.33318383174219302</v>
      </c>
      <c r="N68" s="53">
        <v>0.31318218922416302</v>
      </c>
      <c r="O68" s="53">
        <v>0.311781528162278</v>
      </c>
      <c r="P68" s="53">
        <v>0.26130969082895805</v>
      </c>
      <c r="Q68" s="54">
        <v>0.75989671790254598</v>
      </c>
      <c r="R68" s="42">
        <v>1.1200802014423459</v>
      </c>
      <c r="S68" s="42"/>
      <c r="T68" s="42">
        <v>0.77913108174219303</v>
      </c>
      <c r="U68" s="42">
        <v>0.96387334899123611</v>
      </c>
      <c r="V68" s="92"/>
      <c r="W68" s="42">
        <v>3.774009801991236</v>
      </c>
    </row>
    <row r="69" spans="2:23">
      <c r="B69" t="s">
        <v>61</v>
      </c>
      <c r="C69" t="s">
        <v>30</v>
      </c>
      <c r="D69" t="s">
        <v>165</v>
      </c>
      <c r="E69" s="53">
        <v>0.32009649825370295</v>
      </c>
      <c r="F69" s="53">
        <v>0</v>
      </c>
      <c r="G69" s="53">
        <v>0</v>
      </c>
      <c r="H69" s="53">
        <v>0</v>
      </c>
      <c r="I69" s="53">
        <v>0</v>
      </c>
      <c r="J69" s="53">
        <v>0</v>
      </c>
      <c r="K69" s="53">
        <v>0</v>
      </c>
      <c r="L69" s="53">
        <v>0</v>
      </c>
      <c r="M69" s="53">
        <v>0</v>
      </c>
      <c r="N69" s="53">
        <v>0</v>
      </c>
      <c r="O69" s="53">
        <v>0</v>
      </c>
      <c r="P69" s="53">
        <v>0</v>
      </c>
      <c r="Q69" s="54">
        <v>0.66683089999999989</v>
      </c>
      <c r="R69" s="42">
        <v>0.62663545999999992</v>
      </c>
      <c r="S69" s="42">
        <f>+Q69+R69</f>
        <v>1.2934663599999998</v>
      </c>
      <c r="T69" s="42">
        <v>0.46364831000000006</v>
      </c>
      <c r="U69" s="42">
        <v>0.22379299</v>
      </c>
      <c r="V69" s="92">
        <f>+T69+U69</f>
        <v>0.68744130000000003</v>
      </c>
      <c r="W69" s="42">
        <v>2.77356545</v>
      </c>
    </row>
    <row r="70" spans="2:23">
      <c r="C70" t="s">
        <v>48</v>
      </c>
      <c r="D70" t="s">
        <v>166</v>
      </c>
      <c r="E70" s="55">
        <v>-0.11965164152563475</v>
      </c>
      <c r="F70" s="55">
        <v>-1.0000000026779245</v>
      </c>
      <c r="G70" s="55">
        <v>-1.000000004292382</v>
      </c>
      <c r="H70" s="55">
        <v>-0.99999998241939581</v>
      </c>
      <c r="I70" s="55">
        <v>-1.0000000309960619</v>
      </c>
      <c r="J70" s="55">
        <v>-1.0000001068998159</v>
      </c>
      <c r="K70" s="55">
        <v>-1.0000000071419981</v>
      </c>
      <c r="L70" s="55">
        <v>-0.99999997535725071</v>
      </c>
      <c r="M70" s="55">
        <v>-1.0000000160522722</v>
      </c>
      <c r="N70" s="55">
        <v>-1.0000000507247768</v>
      </c>
      <c r="O70" s="55">
        <v>-1.0000000437882013</v>
      </c>
      <c r="P70" s="55">
        <v>-0.99999991015407241</v>
      </c>
      <c r="Q70" s="56">
        <v>-0.33612031670790304</v>
      </c>
      <c r="R70" s="37">
        <v>-0.39414286901122592</v>
      </c>
      <c r="S70" s="37"/>
      <c r="T70" s="37">
        <v>-0.36813074812518237</v>
      </c>
      <c r="U70" s="37">
        <v>-0.70473412990476358</v>
      </c>
      <c r="V70" s="93"/>
      <c r="W70" s="37">
        <v>-0.22427323666154486</v>
      </c>
    </row>
    <row r="71" spans="2:23">
      <c r="C71" t="s">
        <v>49</v>
      </c>
      <c r="D71" t="s">
        <v>167</v>
      </c>
      <c r="E71" s="53">
        <v>4.8065223135566999E-2</v>
      </c>
      <c r="F71" s="53">
        <v>0</v>
      </c>
      <c r="G71" s="53">
        <v>0</v>
      </c>
      <c r="H71" s="53">
        <v>0</v>
      </c>
      <c r="I71" s="53">
        <v>0</v>
      </c>
      <c r="J71" s="53">
        <v>0</v>
      </c>
      <c r="K71" s="53">
        <v>0</v>
      </c>
      <c r="L71" s="53">
        <v>0</v>
      </c>
      <c r="M71" s="53">
        <v>0</v>
      </c>
      <c r="N71" s="53">
        <v>0</v>
      </c>
      <c r="O71" s="53">
        <v>0</v>
      </c>
      <c r="P71" s="53">
        <v>0</v>
      </c>
      <c r="Q71" s="54">
        <v>0.17266269299999998</v>
      </c>
      <c r="R71" s="42">
        <v>0.12516554999999999</v>
      </c>
      <c r="S71" s="42"/>
      <c r="T71" s="42">
        <v>6.1711219999999997E-2</v>
      </c>
      <c r="U71" s="42">
        <v>-7.3182600000000014E-2</v>
      </c>
      <c r="V71" s="92"/>
      <c r="W71" s="42">
        <v>0.54029160300000001</v>
      </c>
    </row>
    <row r="72" spans="2:23">
      <c r="B72" t="s">
        <v>22</v>
      </c>
      <c r="C72" t="s">
        <v>30</v>
      </c>
      <c r="D72" t="s">
        <v>168</v>
      </c>
      <c r="E72" s="53">
        <v>2.6203832507462939</v>
      </c>
      <c r="F72" s="53">
        <v>2.7555257838992797</v>
      </c>
      <c r="G72" s="53">
        <v>3.2108507288000001</v>
      </c>
      <c r="H72" s="53">
        <v>3.0883403809757199</v>
      </c>
      <c r="I72" s="53">
        <v>3.0518466361813612</v>
      </c>
      <c r="J72" s="53">
        <v>2.7224999800000012</v>
      </c>
      <c r="K72" s="53">
        <v>2.9930957332185</v>
      </c>
      <c r="L72" s="53">
        <v>2.01011231259554</v>
      </c>
      <c r="M72" s="53">
        <v>2.3461712039609997</v>
      </c>
      <c r="N72" s="53">
        <v>2.69379753450866</v>
      </c>
      <c r="O72" s="53">
        <v>2.4023278157999997</v>
      </c>
      <c r="P72" s="53">
        <v>2.2641323918474998</v>
      </c>
      <c r="Q72" s="54">
        <v>8.3849905088000014</v>
      </c>
      <c r="R72" s="42">
        <v>7.5949852000000009</v>
      </c>
      <c r="S72" s="42">
        <f>+Q72+R72</f>
        <v>15.979975708800001</v>
      </c>
      <c r="T72" s="42">
        <v>6.4057856439610008</v>
      </c>
      <c r="U72" s="42">
        <v>6.9616005676474995</v>
      </c>
      <c r="V72" s="92">
        <f>+T72+U72</f>
        <v>13.367386211608501</v>
      </c>
      <c r="W72" s="42">
        <v>28.174294467647503</v>
      </c>
    </row>
    <row r="73" spans="2:23">
      <c r="C73" t="s">
        <v>48</v>
      </c>
      <c r="D73" t="s">
        <v>169</v>
      </c>
      <c r="E73" s="55">
        <v>-1.7546219436090749E-2</v>
      </c>
      <c r="F73" s="55">
        <v>5.0789829747563908E-2</v>
      </c>
      <c r="G73" s="55">
        <v>0.21498766802922642</v>
      </c>
      <c r="H73" s="55">
        <v>0.1418811664135807</v>
      </c>
      <c r="I73" s="55">
        <v>9.0923839774733894E-3</v>
      </c>
      <c r="J73" s="55">
        <v>0.10739730845008784</v>
      </c>
      <c r="K73" s="55">
        <v>7.9920116740754749E-2</v>
      </c>
      <c r="L73" s="55">
        <v>0.32693218992356199</v>
      </c>
      <c r="M73" s="55">
        <v>3.1046828212592879E-2</v>
      </c>
      <c r="N73" s="55">
        <v>7.3160584034993065E-2</v>
      </c>
      <c r="O73" s="55">
        <v>6.5997332391505903E-2</v>
      </c>
      <c r="P73" s="55">
        <v>-5.790798369772604E-2</v>
      </c>
      <c r="Q73" s="56">
        <v>5.200911866386411E-2</v>
      </c>
      <c r="R73" s="37">
        <v>-6.8742218515187248E-2</v>
      </c>
      <c r="S73" s="37"/>
      <c r="T73" s="37">
        <v>-1.2856153784292857E-2</v>
      </c>
      <c r="U73" s="37">
        <v>-2.5627784070034382E-2</v>
      </c>
      <c r="V73" s="93"/>
      <c r="W73" s="37">
        <v>-4.9025461145880272E-2</v>
      </c>
    </row>
    <row r="74" spans="2:23">
      <c r="C74" t="s">
        <v>49</v>
      </c>
      <c r="D74" t="s">
        <v>170</v>
      </c>
      <c r="E74" s="53">
        <v>0.30220441209689702</v>
      </c>
      <c r="F74" s="53">
        <v>0.14518898284014897</v>
      </c>
      <c r="G74" s="53">
        <v>0.40423506398068598</v>
      </c>
      <c r="H74" s="53">
        <v>0.33005240059583002</v>
      </c>
      <c r="I74" s="53">
        <v>0.33722638620748396</v>
      </c>
      <c r="J74" s="53">
        <v>0.17223431997066399</v>
      </c>
      <c r="K74" s="53">
        <v>0.32412508185043598</v>
      </c>
      <c r="L74" s="53">
        <v>-6.6317940184702009E-2</v>
      </c>
      <c r="M74" s="53">
        <v>0.114877551148899</v>
      </c>
      <c r="N74" s="53">
        <v>8.8608918208816001E-2</v>
      </c>
      <c r="O74" s="53">
        <v>0.15584085509079401</v>
      </c>
      <c r="P74" s="53">
        <v>9.3269703776967999E-2</v>
      </c>
      <c r="Q74" s="54">
        <v>1.1950124229806871</v>
      </c>
      <c r="R74" s="42">
        <v>0.54919192997066402</v>
      </c>
      <c r="S74" s="42"/>
      <c r="T74" s="42">
        <v>0.26742888114889901</v>
      </c>
      <c r="U74" s="42">
        <v>0.395273668867762</v>
      </c>
      <c r="V74" s="92"/>
      <c r="W74" s="42">
        <v>2.3685063978677623</v>
      </c>
    </row>
    <row r="75" spans="2:23">
      <c r="B75" t="s">
        <v>8</v>
      </c>
      <c r="C75" t="s">
        <v>30</v>
      </c>
      <c r="D75" t="s">
        <v>171</v>
      </c>
      <c r="E75" s="53">
        <v>1.9294927099999999</v>
      </c>
      <c r="F75" s="53">
        <v>1.66287626225</v>
      </c>
      <c r="G75" s="53">
        <v>1.8693017199999999</v>
      </c>
      <c r="H75" s="53">
        <v>1.9799518355820001</v>
      </c>
      <c r="I75" s="53">
        <v>1.92298793609</v>
      </c>
      <c r="J75" s="53">
        <v>2.0093411102390002</v>
      </c>
      <c r="K75" s="53">
        <v>1.76250627</v>
      </c>
      <c r="L75" s="53">
        <v>1.474275011</v>
      </c>
      <c r="M75" s="53">
        <v>1.7493159599999999</v>
      </c>
      <c r="N75" s="53">
        <v>2.0417065360719997</v>
      </c>
      <c r="O75" s="53">
        <v>1.6978275</v>
      </c>
      <c r="P75" s="53">
        <v>1.5984731499999998</v>
      </c>
      <c r="Q75" s="54">
        <v>5.6479862599999997</v>
      </c>
      <c r="R75" s="42">
        <v>5.7470878102389999</v>
      </c>
      <c r="S75" s="42">
        <f>+Q75+R75</f>
        <v>11.395074070239</v>
      </c>
      <c r="T75" s="42">
        <v>4.8967204199999994</v>
      </c>
      <c r="U75" s="42">
        <v>5.2080614599999997</v>
      </c>
      <c r="V75" s="92">
        <f>+T75+U75</f>
        <v>10.104781879999999</v>
      </c>
      <c r="W75" s="42">
        <v>21.344349130000001</v>
      </c>
    </row>
    <row r="76" spans="2:23">
      <c r="C76" t="s">
        <v>48</v>
      </c>
      <c r="D76" t="s">
        <v>172</v>
      </c>
      <c r="E76" s="55">
        <v>-2.1550504649404841E-2</v>
      </c>
      <c r="F76" s="55">
        <v>1.397667951478395E-2</v>
      </c>
      <c r="G76" s="55">
        <v>-3.1721943392609357E-2</v>
      </c>
      <c r="H76" s="55">
        <v>0.1899711250869196</v>
      </c>
      <c r="I76" s="55">
        <v>4.0230935473703724E-2</v>
      </c>
      <c r="J76" s="55">
        <v>0.13798151090404412</v>
      </c>
      <c r="K76" s="55">
        <v>5.4100189361649301E-2</v>
      </c>
      <c r="L76" s="55">
        <v>-6.2001545499928302E-3</v>
      </c>
      <c r="M76" s="55">
        <v>-8.9664001499971308E-2</v>
      </c>
      <c r="N76" s="55">
        <v>0.1503963182696503</v>
      </c>
      <c r="O76" s="55">
        <v>-3.307871996332673E-2</v>
      </c>
      <c r="P76" s="55">
        <v>4.0944200625449075E-2</v>
      </c>
      <c r="Q76" s="56">
        <v>1.6290963978017374E-2</v>
      </c>
      <c r="R76" s="37">
        <v>9.2386256768861974E-2</v>
      </c>
      <c r="S76" s="37"/>
      <c r="T76" s="37">
        <v>-2.6887093295360265E-2</v>
      </c>
      <c r="U76" s="37">
        <v>3.1880650683155536E-2</v>
      </c>
      <c r="V76" s="93"/>
      <c r="W76" s="37">
        <v>2.4155516186689506E-2</v>
      </c>
    </row>
    <row r="77" spans="2:23">
      <c r="C77" t="s">
        <v>49</v>
      </c>
      <c r="D77" t="s">
        <v>173</v>
      </c>
      <c r="E77" s="53">
        <v>0.56054503346737494</v>
      </c>
      <c r="F77" s="53">
        <v>0.41083403536597302</v>
      </c>
      <c r="G77" s="53">
        <v>0.49216496327318798</v>
      </c>
      <c r="H77" s="53">
        <v>0.56620939115537106</v>
      </c>
      <c r="I77" s="53">
        <v>0.54347211223767</v>
      </c>
      <c r="J77" s="53">
        <v>0.59035435396092306</v>
      </c>
      <c r="K77" s="53">
        <v>0.43237271219309004</v>
      </c>
      <c r="L77" s="53">
        <v>0.27594139483005098</v>
      </c>
      <c r="M77" s="53">
        <v>0.37395705332185702</v>
      </c>
      <c r="N77" s="53">
        <v>0.52856405042416599</v>
      </c>
      <c r="O77" s="53">
        <v>0.35902210725336298</v>
      </c>
      <c r="P77" s="53">
        <v>0.311867820050238</v>
      </c>
      <c r="Q77" s="54">
        <v>1.4705818572731879</v>
      </c>
      <c r="R77" s="42">
        <v>1.4792904839609231</v>
      </c>
      <c r="S77" s="42"/>
      <c r="T77" s="42">
        <v>0.88975026332185714</v>
      </c>
      <c r="U77" s="42">
        <v>1.1149159273036009</v>
      </c>
      <c r="V77" s="92"/>
      <c r="W77" s="42">
        <v>4.9325980213036011</v>
      </c>
    </row>
    <row r="78" spans="2:23">
      <c r="B78" t="s">
        <v>7</v>
      </c>
      <c r="C78" t="s">
        <v>30</v>
      </c>
      <c r="D78" t="s">
        <v>174</v>
      </c>
      <c r="E78" s="53">
        <v>2.164080255</v>
      </c>
      <c r="F78" s="53">
        <v>2.0022387647500004</v>
      </c>
      <c r="G78" s="53">
        <v>2.01433375</v>
      </c>
      <c r="H78" s="53">
        <v>2.0188148102990002</v>
      </c>
      <c r="I78" s="53">
        <v>1.87874953641</v>
      </c>
      <c r="J78" s="53">
        <v>2.0512676099310001</v>
      </c>
      <c r="K78" s="53">
        <v>2.0272499100000001</v>
      </c>
      <c r="L78" s="53">
        <v>1.6083000120000002</v>
      </c>
      <c r="M78" s="53">
        <v>2.0590577100000003</v>
      </c>
      <c r="N78" s="53">
        <v>2.1010318815389999</v>
      </c>
      <c r="O78" s="53">
        <v>1.9498605600000001</v>
      </c>
      <c r="P78" s="53">
        <v>2.0018334456494462</v>
      </c>
      <c r="Q78" s="54">
        <v>6.2736004999999997</v>
      </c>
      <c r="R78" s="42">
        <v>6.193247809931</v>
      </c>
      <c r="S78" s="42">
        <f>+Q78+R78</f>
        <v>12.466848309930999</v>
      </c>
      <c r="T78" s="42">
        <v>5.5392165200000001</v>
      </c>
      <c r="U78" s="42">
        <v>6.0997623456494461</v>
      </c>
      <c r="V78" s="92">
        <f>+T78+U78</f>
        <v>11.638978865649445</v>
      </c>
      <c r="W78" s="42">
        <v>23.907609015649445</v>
      </c>
    </row>
    <row r="79" spans="2:23">
      <c r="C79" t="s">
        <v>48</v>
      </c>
      <c r="D79" t="s">
        <v>175</v>
      </c>
      <c r="E79" s="55">
        <v>-4.5357303676998695E-2</v>
      </c>
      <c r="F79" s="55">
        <v>7.1567128500757624E-2</v>
      </c>
      <c r="G79" s="55">
        <v>-2.4371368660712427E-2</v>
      </c>
      <c r="H79" s="55">
        <v>9.154294374328853E-3</v>
      </c>
      <c r="I79" s="55">
        <v>-0.10950130374999728</v>
      </c>
      <c r="J79" s="55">
        <v>7.5728533985870733E-2</v>
      </c>
      <c r="K79" s="55">
        <v>5.9553550807877373E-2</v>
      </c>
      <c r="L79" s="55">
        <v>-1.7192723426961813E-3</v>
      </c>
      <c r="M79" s="55">
        <v>2.6254563629546503E-2</v>
      </c>
      <c r="N79" s="55">
        <v>-1.4850495850284627E-2</v>
      </c>
      <c r="O79" s="55">
        <v>7.1162624811070371E-2</v>
      </c>
      <c r="P79" s="55">
        <v>9.2842463086567115E-2</v>
      </c>
      <c r="Q79" s="56">
        <v>8.8780086547055395E-3</v>
      </c>
      <c r="R79" s="37">
        <v>3.245920896343072E-2</v>
      </c>
      <c r="S79" s="37"/>
      <c r="T79" s="37">
        <v>1.2012877913102116E-2</v>
      </c>
      <c r="U79" s="37">
        <v>5.8311463305423583E-2</v>
      </c>
      <c r="V79" s="93"/>
      <c r="W79" s="37">
        <v>2.2423648504234561E-2</v>
      </c>
    </row>
    <row r="80" spans="2:23">
      <c r="C80" t="s">
        <v>49</v>
      </c>
      <c r="D80" t="s">
        <v>176</v>
      </c>
      <c r="E80" s="53">
        <v>0.35837075243764804</v>
      </c>
      <c r="F80" s="53">
        <v>0.23586535457370403</v>
      </c>
      <c r="G80" s="53">
        <v>0.22038043423594902</v>
      </c>
      <c r="H80" s="53">
        <v>0.248583250259622</v>
      </c>
      <c r="I80" s="53">
        <v>0.18619487865192699</v>
      </c>
      <c r="J80" s="53">
        <v>0.12206235785425099</v>
      </c>
      <c r="K80" s="53">
        <v>0.26112263913684802</v>
      </c>
      <c r="L80" s="53">
        <v>9.3144297265807988E-2</v>
      </c>
      <c r="M80" s="53">
        <v>0.28835872070852103</v>
      </c>
      <c r="N80" s="53">
        <v>0.32725185541618801</v>
      </c>
      <c r="O80" s="53">
        <v>0.26675557788159099</v>
      </c>
      <c r="P80" s="53">
        <v>0.28975129211526496</v>
      </c>
      <c r="Q80" s="54">
        <v>0.85962991623594898</v>
      </c>
      <c r="R80" s="42">
        <v>0.62579197785425089</v>
      </c>
      <c r="S80" s="42"/>
      <c r="T80" s="42">
        <v>0.62635686070852103</v>
      </c>
      <c r="U80" s="42">
        <v>0.904489959996856</v>
      </c>
      <c r="V80" s="92"/>
      <c r="W80" s="42">
        <v>3.1428735819968558</v>
      </c>
    </row>
    <row r="81" spans="2:23">
      <c r="B81" t="s">
        <v>16</v>
      </c>
      <c r="C81" t="s">
        <v>30</v>
      </c>
      <c r="D81" t="s">
        <v>177</v>
      </c>
      <c r="E81" s="53">
        <v>3.7770971212940001</v>
      </c>
      <c r="F81" s="53">
        <v>3.8266515781899999</v>
      </c>
      <c r="G81" s="53">
        <v>4.1188004000000005</v>
      </c>
      <c r="H81" s="53">
        <v>3.8107687222500011</v>
      </c>
      <c r="I81" s="53">
        <v>3.5805454741000005</v>
      </c>
      <c r="J81" s="53">
        <v>3.9476249710000006</v>
      </c>
      <c r="K81" s="53">
        <v>3.7369164000000001</v>
      </c>
      <c r="L81" s="53">
        <v>2.8815375215000012</v>
      </c>
      <c r="M81" s="53">
        <v>3.558735</v>
      </c>
      <c r="N81" s="53">
        <v>3.5569800279999999</v>
      </c>
      <c r="O81" s="53">
        <v>3.4585374999999998</v>
      </c>
      <c r="P81" s="53">
        <v>2.9554774999999998</v>
      </c>
      <c r="Q81" s="54">
        <v>11.69878568</v>
      </c>
      <c r="R81" s="42">
        <v>10.770586211000001</v>
      </c>
      <c r="S81" s="42">
        <f>+Q81+R81</f>
        <v>22.469371891000002</v>
      </c>
      <c r="T81" s="42">
        <v>9.1960508000000001</v>
      </c>
      <c r="U81" s="42">
        <v>10.246994589999998</v>
      </c>
      <c r="V81" s="92">
        <f>+T81+U81</f>
        <v>19.443045389999998</v>
      </c>
      <c r="W81" s="42">
        <v>41.718927960000002</v>
      </c>
    </row>
    <row r="82" spans="2:23">
      <c r="C82" t="s">
        <v>48</v>
      </c>
      <c r="D82" t="s">
        <v>178</v>
      </c>
      <c r="E82" s="55">
        <v>-7.8483779019097491E-2</v>
      </c>
      <c r="F82" s="55">
        <v>-3.3108074611475434E-2</v>
      </c>
      <c r="G82" s="55">
        <v>0.1035614004812497</v>
      </c>
      <c r="H82" s="55">
        <v>3.5198414708557321E-3</v>
      </c>
      <c r="I82" s="55">
        <v>-1.410816939911512E-2</v>
      </c>
      <c r="J82" s="55">
        <v>7.9837814425726059E-2</v>
      </c>
      <c r="K82" s="55">
        <v>-4.6861298310474614E-2</v>
      </c>
      <c r="L82" s="55">
        <v>8.6975786771422786E-2</v>
      </c>
      <c r="M82" s="55">
        <v>0.14952577613857471</v>
      </c>
      <c r="N82" s="55">
        <v>-6.337731758579418E-2</v>
      </c>
      <c r="O82" s="55">
        <v>1.1117963505594131E-4</v>
      </c>
      <c r="P82" s="55">
        <v>-5.2318582575230366E-3</v>
      </c>
      <c r="Q82" s="56">
        <v>-1.1442868688805579E-2</v>
      </c>
      <c r="R82" s="37">
        <v>-2.5473787939976601E-2</v>
      </c>
      <c r="S82" s="37"/>
      <c r="T82" s="37">
        <v>-3.6209062118264954E-2</v>
      </c>
      <c r="U82" s="37">
        <v>5.7241655708639011E-3</v>
      </c>
      <c r="V82" s="93"/>
      <c r="W82" s="37">
        <v>-1.769606167852026E-2</v>
      </c>
    </row>
    <row r="83" spans="2:23">
      <c r="C83" t="s">
        <v>49</v>
      </c>
      <c r="D83" t="s">
        <v>179</v>
      </c>
      <c r="E83" s="53">
        <v>0.57732146405912399</v>
      </c>
      <c r="F83" s="53">
        <v>0.57391121653705912</v>
      </c>
      <c r="G83" s="53">
        <v>0.73329042174820092</v>
      </c>
      <c r="H83" s="53">
        <v>0.63150462036709698</v>
      </c>
      <c r="I83" s="53">
        <v>0.51521916416732905</v>
      </c>
      <c r="J83" s="53">
        <v>0.62452789616712301</v>
      </c>
      <c r="K83" s="53">
        <v>0.56411064741042793</v>
      </c>
      <c r="L83" s="53">
        <v>0.48397458998136295</v>
      </c>
      <c r="M83" s="53">
        <v>0.62060834792916897</v>
      </c>
      <c r="N83" s="53">
        <v>0.44770780831580997</v>
      </c>
      <c r="O83" s="53">
        <v>0.408862574737827</v>
      </c>
      <c r="P83" s="53">
        <v>0.186799981696287</v>
      </c>
      <c r="Q83" s="54">
        <v>1.9604987847482012</v>
      </c>
      <c r="R83" s="42">
        <v>1.5654416961671229</v>
      </c>
      <c r="S83" s="42"/>
      <c r="T83" s="42">
        <v>0.98271028792916904</v>
      </c>
      <c r="U83" s="42">
        <v>1.363175146434114</v>
      </c>
      <c r="V83" s="92"/>
      <c r="W83" s="42">
        <v>6.3391927594341144</v>
      </c>
    </row>
    <row r="84" spans="2:23">
      <c r="B84" t="s">
        <v>3</v>
      </c>
      <c r="C84" t="s">
        <v>30</v>
      </c>
      <c r="D84" t="s">
        <v>180</v>
      </c>
      <c r="E84" s="53">
        <v>5.9423570862022501</v>
      </c>
      <c r="F84" s="53">
        <v>5.9348351583279486</v>
      </c>
      <c r="G84" s="53">
        <v>6.3905003221002241</v>
      </c>
      <c r="H84" s="53">
        <v>6.4219502283457963</v>
      </c>
      <c r="I84" s="53">
        <v>6.7041088437616185</v>
      </c>
      <c r="J84" s="53">
        <v>6.3317219768904662</v>
      </c>
      <c r="K84" s="53">
        <v>5.6117525936369042</v>
      </c>
      <c r="L84" s="53">
        <v>5.7983747946137374</v>
      </c>
      <c r="M84" s="53">
        <v>6.2597629450350993</v>
      </c>
      <c r="N84" s="53">
        <v>6.3998959133540003</v>
      </c>
      <c r="O84" s="53">
        <v>5.9359909658955736</v>
      </c>
      <c r="P84" s="53">
        <v>5.9290151240407223</v>
      </c>
      <c r="Q84" s="54">
        <v>19.155008092100221</v>
      </c>
      <c r="R84" s="42">
        <v>19.244077016890468</v>
      </c>
      <c r="S84" s="42">
        <f>+Q84+R84</f>
        <v>38.39908510899069</v>
      </c>
      <c r="T84" s="42">
        <v>18.0346390550351</v>
      </c>
      <c r="U84" s="42">
        <v>18.196300609936294</v>
      </c>
      <c r="V84" s="92">
        <f>+T84+U84</f>
        <v>36.230939664971395</v>
      </c>
      <c r="W84" s="42">
        <v>74.35128841993631</v>
      </c>
    </row>
    <row r="85" spans="2:23">
      <c r="C85" t="s">
        <v>48</v>
      </c>
      <c r="D85" t="s">
        <v>181</v>
      </c>
      <c r="E85" s="55">
        <v>-0.14426658007552812</v>
      </c>
      <c r="F85" s="55">
        <v>-0.10732243295888455</v>
      </c>
      <c r="G85" s="55">
        <v>-0.14400644441767466</v>
      </c>
      <c r="H85" s="55">
        <v>-3.5331629411623489E-2</v>
      </c>
      <c r="I85" s="55">
        <v>-5.5479493221069764E-3</v>
      </c>
      <c r="J85" s="55">
        <v>-3.4264287335014229E-2</v>
      </c>
      <c r="K85" s="55">
        <v>-0.22810795687117613</v>
      </c>
      <c r="L85" s="55">
        <v>-6.6793753193036834E-2</v>
      </c>
      <c r="M85" s="55">
        <v>-1.7294097072480624E-2</v>
      </c>
      <c r="N85" s="55">
        <v>-5.1475244813829812E-2</v>
      </c>
      <c r="O85" s="55">
        <v>-6.8542572674143279E-2</v>
      </c>
      <c r="P85" s="55">
        <v>-2.0343041239257231E-2</v>
      </c>
      <c r="Q85" s="56">
        <v>-9.2031350014054908E-2</v>
      </c>
      <c r="R85" s="37">
        <v>-3.2847554103445656E-2</v>
      </c>
      <c r="S85" s="37"/>
      <c r="T85" s="37">
        <v>-8.0822651250462077E-2</v>
      </c>
      <c r="U85" s="37">
        <v>-4.7449399834039008E-2</v>
      </c>
      <c r="V85" s="93"/>
      <c r="W85" s="37">
        <v>-6.4911288029589037E-2</v>
      </c>
    </row>
    <row r="86" spans="2:23">
      <c r="C86" t="s">
        <v>49</v>
      </c>
      <c r="D86" t="s">
        <v>182</v>
      </c>
      <c r="E86" s="53">
        <v>0.41487854209275199</v>
      </c>
      <c r="F86" s="53">
        <v>0.49906662065823598</v>
      </c>
      <c r="G86" s="53">
        <v>0.73056693288651098</v>
      </c>
      <c r="H86" s="53">
        <v>0.62404159996962394</v>
      </c>
      <c r="I86" s="53">
        <v>0.70826722795239105</v>
      </c>
      <c r="J86" s="53">
        <v>0.63662703478874105</v>
      </c>
      <c r="K86" s="53">
        <v>0.33245988580112601</v>
      </c>
      <c r="L86" s="53">
        <v>0.43601514071014102</v>
      </c>
      <c r="M86" s="53">
        <v>0.59637024319448995</v>
      </c>
      <c r="N86" s="53">
        <v>0.70774498140721387</v>
      </c>
      <c r="O86" s="53">
        <v>0.559664175883409</v>
      </c>
      <c r="P86" s="53">
        <v>0.45541086659175101</v>
      </c>
      <c r="Q86" s="54">
        <v>1.4199944308865138</v>
      </c>
      <c r="R86" s="42">
        <v>1.4648359947887402</v>
      </c>
      <c r="S86" s="42"/>
      <c r="T86" s="42">
        <v>1.3245558131944899</v>
      </c>
      <c r="U86" s="42">
        <v>1.8776705024751601</v>
      </c>
      <c r="V86" s="92"/>
      <c r="W86" s="42">
        <v>6.1512147704751614</v>
      </c>
    </row>
    <row r="87" spans="2:23">
      <c r="B87" t="s">
        <v>11</v>
      </c>
      <c r="C87" t="s">
        <v>30</v>
      </c>
      <c r="D87" t="s">
        <v>183</v>
      </c>
      <c r="E87" s="53">
        <v>4.019591627239306</v>
      </c>
      <c r="F87" s="53">
        <v>3.6193327009855336</v>
      </c>
      <c r="G87" s="53">
        <v>3.9060496086335039</v>
      </c>
      <c r="H87" s="53">
        <v>3.8616912003625692</v>
      </c>
      <c r="I87" s="53">
        <v>4.10810003571578</v>
      </c>
      <c r="J87" s="53">
        <v>4.4865106660660885</v>
      </c>
      <c r="K87" s="53">
        <v>4.0544095132944404</v>
      </c>
      <c r="L87" s="53">
        <v>2.0731932169770872</v>
      </c>
      <c r="M87" s="53">
        <v>3.2034040575394518</v>
      </c>
      <c r="N87" s="53">
        <v>3.4330390709634782</v>
      </c>
      <c r="O87" s="53">
        <v>3.3380454537692299</v>
      </c>
      <c r="P87" s="53">
        <v>2.93089954659203</v>
      </c>
      <c r="Q87" s="54">
        <v>11.374987868633506</v>
      </c>
      <c r="R87" s="42">
        <v>11.90044806606609</v>
      </c>
      <c r="S87" s="42">
        <f>+Q87+R87</f>
        <v>23.275435934699594</v>
      </c>
      <c r="T87" s="42">
        <v>9.4173294375394505</v>
      </c>
      <c r="U87" s="42">
        <v>9.75286636036126</v>
      </c>
      <c r="V87" s="92">
        <f>+T87+U87</f>
        <v>19.17019579790071</v>
      </c>
      <c r="W87" s="42">
        <v>41.750886970361258</v>
      </c>
    </row>
    <row r="88" spans="2:23">
      <c r="C88" t="s">
        <v>48</v>
      </c>
      <c r="D88" t="s">
        <v>184</v>
      </c>
      <c r="E88" s="55">
        <v>9.8475920127637472E-3</v>
      </c>
      <c r="F88" s="55">
        <v>3.5206458041239896E-2</v>
      </c>
      <c r="G88" s="55">
        <v>4.5541760230153105E-2</v>
      </c>
      <c r="H88" s="55">
        <v>9.0790270544381171E-3</v>
      </c>
      <c r="I88" s="55">
        <v>4.6144099631502331E-2</v>
      </c>
      <c r="J88" s="55">
        <v>1.6931496247075753E-2</v>
      </c>
      <c r="K88" s="55">
        <v>-5.0527301783147058E-2</v>
      </c>
      <c r="L88" s="55">
        <v>1.2698867480903493E-2</v>
      </c>
      <c r="M88" s="55">
        <v>6.3543167336095302E-2</v>
      </c>
      <c r="N88" s="55">
        <v>-1.5263742196887198E-2</v>
      </c>
      <c r="O88" s="55">
        <v>-3.6349878179069497E-2</v>
      </c>
      <c r="P88" s="55">
        <v>2.015526763642983E-2</v>
      </c>
      <c r="Q88" s="56">
        <v>1.0997694372451385E-2</v>
      </c>
      <c r="R88" s="37">
        <v>-1.8906217078976165E-2</v>
      </c>
      <c r="S88" s="37"/>
      <c r="T88" s="37">
        <v>2.0659338018601286E-2</v>
      </c>
      <c r="U88" s="37">
        <v>-3.4714605445745339E-3</v>
      </c>
      <c r="V88" s="93"/>
      <c r="W88" s="37">
        <v>-1.2503676633075273E-2</v>
      </c>
    </row>
    <row r="89" spans="2:23">
      <c r="C89" t="s">
        <v>49</v>
      </c>
      <c r="D89" t="s">
        <v>185</v>
      </c>
      <c r="E89" s="53">
        <v>0.97859154126894188</v>
      </c>
      <c r="F89" s="53">
        <v>0.7127113266540509</v>
      </c>
      <c r="G89" s="53">
        <v>0.82050785447708907</v>
      </c>
      <c r="H89" s="53">
        <v>0.77629870506214504</v>
      </c>
      <c r="I89" s="53">
        <v>0.88383392238998104</v>
      </c>
      <c r="J89" s="53">
        <v>1.070845252728692</v>
      </c>
      <c r="K89" s="53">
        <v>0.89829204291376297</v>
      </c>
      <c r="L89" s="53">
        <v>7.8395531308962998E-2</v>
      </c>
      <c r="M89" s="53">
        <v>0.33284893936194798</v>
      </c>
      <c r="N89" s="53">
        <v>0.51882557142955799</v>
      </c>
      <c r="O89" s="53">
        <v>0.59778476247101897</v>
      </c>
      <c r="P89" s="53">
        <v>0.51048431485435797</v>
      </c>
      <c r="Q89" s="54">
        <v>2.3393888794770903</v>
      </c>
      <c r="R89" s="42">
        <v>2.3841839927286919</v>
      </c>
      <c r="S89" s="42"/>
      <c r="T89" s="42">
        <v>1.4302499293619468</v>
      </c>
      <c r="U89" s="42">
        <v>1.737472027325377</v>
      </c>
      <c r="V89" s="92"/>
      <c r="W89" s="42">
        <v>7.6922026623253759</v>
      </c>
    </row>
    <row r="90" spans="2:23">
      <c r="B90" t="s">
        <v>62</v>
      </c>
      <c r="C90" t="s">
        <v>30</v>
      </c>
      <c r="D90" t="s">
        <v>186</v>
      </c>
      <c r="E90" s="53">
        <v>0.22957904000000001</v>
      </c>
      <c r="F90" s="53">
        <v>0.24445502760084001</v>
      </c>
      <c r="G90" s="53">
        <v>0.24512461545000003</v>
      </c>
      <c r="H90" s="53">
        <v>0.22877932858403</v>
      </c>
      <c r="I90" s="53">
        <v>0.22672179835999998</v>
      </c>
      <c r="J90" s="53">
        <v>0.24910874817000001</v>
      </c>
      <c r="K90" s="53">
        <v>0.28871219999999997</v>
      </c>
      <c r="L90" s="53">
        <v>0.134025001</v>
      </c>
      <c r="M90" s="53">
        <v>0.26624609999999993</v>
      </c>
      <c r="N90" s="53">
        <v>0.242382781908</v>
      </c>
      <c r="O90" s="53">
        <v>0.23196096599999999</v>
      </c>
      <c r="P90" s="53">
        <v>0.23196096599999999</v>
      </c>
      <c r="Q90" s="54">
        <v>0.64338203545000006</v>
      </c>
      <c r="R90" s="42">
        <v>0.68420205817000002</v>
      </c>
      <c r="S90" s="42">
        <f>+Q90+R90</f>
        <v>1.3275840936200001</v>
      </c>
      <c r="T90" s="42">
        <v>0.65714824999999999</v>
      </c>
      <c r="U90" s="42">
        <v>0.74710565200000001</v>
      </c>
      <c r="V90" s="92">
        <f>+T90+U90</f>
        <v>1.404253902</v>
      </c>
      <c r="W90" s="42">
        <v>2.7703807720000002</v>
      </c>
    </row>
    <row r="91" spans="2:23">
      <c r="C91" t="s">
        <v>48</v>
      </c>
      <c r="D91" t="s">
        <v>187</v>
      </c>
      <c r="E91" s="55">
        <v>-0.13348929144813171</v>
      </c>
      <c r="F91" s="55">
        <v>0.34776641376835604</v>
      </c>
      <c r="G91" s="55">
        <v>-9.4418498679624333E-3</v>
      </c>
      <c r="H91" s="55">
        <v>-0.21356343158321084</v>
      </c>
      <c r="I91" s="55">
        <v>5.1171137983571355E-2</v>
      </c>
      <c r="J91" s="55">
        <v>-0.18468281115814747</v>
      </c>
      <c r="K91" s="55">
        <v>-5.6398903777390839E-2</v>
      </c>
      <c r="L91" s="55">
        <v>0.22596207253421022</v>
      </c>
      <c r="M91" s="55">
        <v>0.26793039704967675</v>
      </c>
      <c r="N91" s="55">
        <v>-1.2274253094889317E-2</v>
      </c>
      <c r="O91" s="55">
        <v>-6.3199590953464113E-2</v>
      </c>
      <c r="P91" s="55">
        <v>0.29823983633305684</v>
      </c>
      <c r="Q91" s="56">
        <v>-8.054876846438605E-2</v>
      </c>
      <c r="R91" s="37">
        <v>-0.1560676290278874</v>
      </c>
      <c r="S91" s="37"/>
      <c r="T91" s="37">
        <v>6.5171267470161165E-2</v>
      </c>
      <c r="U91" s="37">
        <v>0.11726857482417169</v>
      </c>
      <c r="V91" s="93"/>
      <c r="W91" s="37">
        <v>-1.4196715368842063E-3</v>
      </c>
    </row>
    <row r="92" spans="2:23">
      <c r="C92" t="s">
        <v>49</v>
      </c>
      <c r="D92" t="s">
        <v>188</v>
      </c>
      <c r="E92" s="53">
        <v>1.6952400543784999E-2</v>
      </c>
      <c r="F92" s="53">
        <v>2.8178716983881E-2</v>
      </c>
      <c r="G92" s="53">
        <v>1.2166836177927E-2</v>
      </c>
      <c r="H92" s="53">
        <v>2.6670095295347002E-2</v>
      </c>
      <c r="I92" s="53">
        <v>1.9109734493012998E-2</v>
      </c>
      <c r="J92" s="53">
        <v>4.2177519127801003E-2</v>
      </c>
      <c r="K92" s="53">
        <v>6.2950442147770999E-2</v>
      </c>
      <c r="L92" s="53">
        <v>-1.7452690390893998E-2</v>
      </c>
      <c r="M92" s="53">
        <v>4.9106008027120999E-2</v>
      </c>
      <c r="N92" s="53">
        <v>4.5585986982216005E-2</v>
      </c>
      <c r="O92" s="53">
        <v>4.1151837584261997E-2</v>
      </c>
      <c r="P92" s="53">
        <v>4.5634425425383998E-2</v>
      </c>
      <c r="Q92" s="54">
        <v>5.1010200177926991E-2</v>
      </c>
      <c r="R92" s="42">
        <v>6.3854639127801011E-2</v>
      </c>
      <c r="S92" s="42"/>
      <c r="T92" s="42">
        <v>9.2515768027120998E-2</v>
      </c>
      <c r="U92" s="42">
        <v>0.17036106300964599</v>
      </c>
      <c r="V92" s="92"/>
      <c r="W92" s="42">
        <v>0.41960523700964597</v>
      </c>
    </row>
    <row r="93" spans="2:23">
      <c r="B93" t="s">
        <v>5</v>
      </c>
      <c r="C93" t="s">
        <v>30</v>
      </c>
      <c r="D93" t="s">
        <v>189</v>
      </c>
      <c r="E93" s="53">
        <v>5.6934283260085321</v>
      </c>
      <c r="F93" s="53">
        <v>5.7605339999999998</v>
      </c>
      <c r="G93" s="53">
        <v>6.2187587999999998</v>
      </c>
      <c r="H93" s="53">
        <v>5.7509212779376604</v>
      </c>
      <c r="I93" s="53">
        <v>6.073959175340832</v>
      </c>
      <c r="J93" s="53">
        <v>6.3349505499999994</v>
      </c>
      <c r="K93" s="53">
        <v>7.0519159500000006</v>
      </c>
      <c r="L93" s="53">
        <v>6.1920795000000002</v>
      </c>
      <c r="M93" s="53">
        <v>5.9267137857299996</v>
      </c>
      <c r="N93" s="53">
        <v>6.2820523112900002</v>
      </c>
      <c r="O93" s="53">
        <v>6.8380559500000002</v>
      </c>
      <c r="P93" s="53">
        <v>6.2595618499999999</v>
      </c>
      <c r="Q93" s="54">
        <v>17.11638061</v>
      </c>
      <c r="R93" s="42">
        <v>18.076667929999996</v>
      </c>
      <c r="S93" s="42">
        <f>+Q93+R93</f>
        <v>35.193048539999992</v>
      </c>
      <c r="T93" s="42">
        <v>18.441270835729998</v>
      </c>
      <c r="U93" s="42">
        <v>19.452939290000003</v>
      </c>
      <c r="V93" s="92">
        <f>+T93+U93</f>
        <v>37.894210125729998</v>
      </c>
      <c r="W93" s="42">
        <v>73.155970179999997</v>
      </c>
    </row>
    <row r="94" spans="2:23">
      <c r="C94" t="s">
        <v>48</v>
      </c>
      <c r="D94" t="s">
        <v>190</v>
      </c>
      <c r="E94" s="55">
        <v>-7.5606549448007584E-2</v>
      </c>
      <c r="F94" s="55">
        <v>0.1273482915779256</v>
      </c>
      <c r="G94" s="55">
        <v>4.3328289564772207E-2</v>
      </c>
      <c r="H94" s="55">
        <v>2.902696762462853E-2</v>
      </c>
      <c r="I94" s="55">
        <v>-0.104245917599182</v>
      </c>
      <c r="J94" s="55">
        <v>0.13908584946739139</v>
      </c>
      <c r="K94" s="55">
        <v>7.9523371501147133E-2</v>
      </c>
      <c r="L94" s="55">
        <v>9.04235179862692E-2</v>
      </c>
      <c r="M94" s="55">
        <v>-4.2106985648315207E-3</v>
      </c>
      <c r="N94" s="55">
        <v>3.7705328678609026E-2</v>
      </c>
      <c r="O94" s="55">
        <v>-3.0854042611008149E-2</v>
      </c>
      <c r="P94" s="55">
        <v>6.0098559368165314E-2</v>
      </c>
      <c r="Q94" s="56">
        <v>-1.7807661964594448E-2</v>
      </c>
      <c r="R94" s="37">
        <v>1.0244773875226904E-2</v>
      </c>
      <c r="S94" s="37"/>
      <c r="T94" s="37">
        <v>2.8378910585101919E-2</v>
      </c>
      <c r="U94" s="37">
        <v>3.0835487945957217E-2</v>
      </c>
      <c r="V94" s="93"/>
      <c r="W94" s="37">
        <v>1.6451454860710112E-2</v>
      </c>
    </row>
    <row r="95" spans="2:23">
      <c r="C95" t="s">
        <v>49</v>
      </c>
      <c r="D95" t="s">
        <v>191</v>
      </c>
      <c r="E95" s="53">
        <v>1.3418161583169248</v>
      </c>
      <c r="F95" s="53">
        <v>1.345458045266821</v>
      </c>
      <c r="G95" s="53">
        <v>1.5541254198444923</v>
      </c>
      <c r="H95" s="53">
        <v>1.2949886919048921</v>
      </c>
      <c r="I95" s="53">
        <v>1.4877540381321501</v>
      </c>
      <c r="J95" s="53">
        <v>1.5860607491718068</v>
      </c>
      <c r="K95" s="53">
        <v>1.9349662822451039</v>
      </c>
      <c r="L95" s="53">
        <v>1.535958238779878</v>
      </c>
      <c r="M95" s="53">
        <v>1.453651468283389</v>
      </c>
      <c r="N95" s="53">
        <v>1.719847330978002</v>
      </c>
      <c r="O95" s="53">
        <v>2.0960454128982149</v>
      </c>
      <c r="P95" s="53">
        <v>1.7645837448695669</v>
      </c>
      <c r="Q95" s="54">
        <v>3.6776223368444914</v>
      </c>
      <c r="R95" s="42">
        <v>3.9754754591718062</v>
      </c>
      <c r="S95" s="42"/>
      <c r="T95" s="42">
        <v>4.535911428283387</v>
      </c>
      <c r="U95" s="42">
        <v>5.6351753977677816</v>
      </c>
      <c r="V95" s="92"/>
      <c r="W95" s="42">
        <v>17.381495464767781</v>
      </c>
    </row>
    <row r="96" spans="2:23">
      <c r="B96" t="s">
        <v>63</v>
      </c>
      <c r="C96" t="s">
        <v>30</v>
      </c>
      <c r="D96" t="s">
        <v>192</v>
      </c>
      <c r="E96" s="53">
        <v>0</v>
      </c>
      <c r="F96" s="53">
        <v>0</v>
      </c>
      <c r="G96" s="53">
        <v>0</v>
      </c>
      <c r="H96" s="53">
        <v>0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3">
        <v>0</v>
      </c>
      <c r="O96" s="53">
        <v>0</v>
      </c>
      <c r="P96" s="53">
        <v>0</v>
      </c>
      <c r="Q96" s="54">
        <v>0</v>
      </c>
      <c r="R96" s="42">
        <v>0</v>
      </c>
      <c r="S96" s="42">
        <f>+Q96+R96</f>
        <v>0</v>
      </c>
      <c r="T96" s="42">
        <v>0</v>
      </c>
      <c r="U96" s="42">
        <v>0</v>
      </c>
      <c r="V96" s="92">
        <f>+T96+U96</f>
        <v>0</v>
      </c>
      <c r="W96" s="42">
        <v>0</v>
      </c>
    </row>
    <row r="97" spans="2:23">
      <c r="C97" t="s">
        <v>48</v>
      </c>
      <c r="D97" t="s">
        <v>193</v>
      </c>
      <c r="E97" s="55" t="e">
        <v>#DIV/0!</v>
      </c>
      <c r="F97" s="55" t="e">
        <v>#DIV/0!</v>
      </c>
      <c r="G97" s="55" t="e">
        <v>#DIV/0!</v>
      </c>
      <c r="H97" s="55" t="e">
        <v>#DIV/0!</v>
      </c>
      <c r="I97" s="55" t="e">
        <v>#DIV/0!</v>
      </c>
      <c r="J97" s="55" t="e">
        <v>#DIV/0!</v>
      </c>
      <c r="K97" s="55" t="e">
        <v>#DIV/0!</v>
      </c>
      <c r="L97" s="55" t="e">
        <v>#DIV/0!</v>
      </c>
      <c r="M97" s="55" t="e">
        <v>#DIV/0!</v>
      </c>
      <c r="N97" s="55" t="e">
        <v>#DIV/0!</v>
      </c>
      <c r="O97" s="55" t="e">
        <v>#DIV/0!</v>
      </c>
      <c r="P97" s="55" t="e">
        <v>#DIV/0!</v>
      </c>
      <c r="Q97" s="56" t="e">
        <v>#DIV/0!</v>
      </c>
      <c r="R97" s="37" t="e">
        <v>#DIV/0!</v>
      </c>
      <c r="S97" s="37"/>
      <c r="T97" s="37" t="e">
        <v>#DIV/0!</v>
      </c>
      <c r="U97" s="37" t="e">
        <v>#DIV/0!</v>
      </c>
      <c r="V97" s="93"/>
      <c r="W97" s="37" t="e">
        <v>#DIV/0!</v>
      </c>
    </row>
    <row r="98" spans="2:23">
      <c r="C98" t="s">
        <v>49</v>
      </c>
      <c r="D98" t="s">
        <v>194</v>
      </c>
      <c r="E98" s="53">
        <v>-0.19073103045447101</v>
      </c>
      <c r="F98" s="53">
        <v>-0.19232072184193699</v>
      </c>
      <c r="G98" s="53">
        <v>-0.27518296365903999</v>
      </c>
      <c r="H98" s="53">
        <v>-0.66674543119586605</v>
      </c>
      <c r="I98" s="53">
        <v>-0.29356235178604695</v>
      </c>
      <c r="J98" s="53">
        <v>-0.15377919416530103</v>
      </c>
      <c r="K98" s="53">
        <v>-0.16027289391589702</v>
      </c>
      <c r="L98" s="53">
        <v>-0.52413043720157892</v>
      </c>
      <c r="M98" s="53">
        <v>-0.65114932898417399</v>
      </c>
      <c r="N98" s="53">
        <v>-0.37523700807030402</v>
      </c>
      <c r="O98" s="53">
        <v>-0.53365688547437107</v>
      </c>
      <c r="P98" s="53">
        <v>-0.41765553874934802</v>
      </c>
      <c r="Q98" s="54">
        <v>1.4825765573409599</v>
      </c>
      <c r="R98" s="42">
        <v>-0.27706857116530098</v>
      </c>
      <c r="S98" s="42"/>
      <c r="T98" s="42">
        <v>1.3304397015825089E-2</v>
      </c>
      <c r="U98" s="42">
        <v>-1.008747981223719</v>
      </c>
      <c r="V98" s="92"/>
      <c r="W98" s="42">
        <v>4.3095482776280961E-2</v>
      </c>
    </row>
    <row r="99" spans="2:23">
      <c r="B99" t="s">
        <v>64</v>
      </c>
      <c r="C99" t="s">
        <v>30</v>
      </c>
      <c r="D99" t="s">
        <v>195</v>
      </c>
      <c r="E99" s="53">
        <v>0.25358236800198097</v>
      </c>
      <c r="F99" s="53">
        <v>0.29097514249708001</v>
      </c>
      <c r="G99" s="53">
        <v>0.27639390000000003</v>
      </c>
      <c r="H99" s="53">
        <v>0.293661165</v>
      </c>
      <c r="I99" s="53">
        <v>0.33746915999999999</v>
      </c>
      <c r="J99" s="53">
        <v>0.26915103984375005</v>
      </c>
      <c r="K99" s="53">
        <v>0.44515530000000003</v>
      </c>
      <c r="L99" s="53">
        <v>0.49091052499999999</v>
      </c>
      <c r="M99" s="53">
        <v>0.29922288000000002</v>
      </c>
      <c r="N99" s="53">
        <v>0.35431913999999998</v>
      </c>
      <c r="O99" s="53">
        <v>0.30665686999999997</v>
      </c>
      <c r="P99" s="53">
        <v>0.37742384000000007</v>
      </c>
      <c r="Q99" s="54">
        <v>0.87946678999999994</v>
      </c>
      <c r="R99" s="42">
        <v>0.84452878984375002</v>
      </c>
      <c r="S99" s="42">
        <f>+Q99+R99</f>
        <v>1.7239955798437498</v>
      </c>
      <c r="T99" s="42">
        <v>0.98526003000000006</v>
      </c>
      <c r="U99" s="42">
        <v>0.8930556300000001</v>
      </c>
      <c r="V99" s="92">
        <f>+T99+U99</f>
        <v>1.8783156600000002</v>
      </c>
      <c r="W99" s="42">
        <v>3.6611018400000002</v>
      </c>
    </row>
    <row r="100" spans="2:23">
      <c r="C100" t="s">
        <v>48</v>
      </c>
      <c r="D100" t="s">
        <v>196</v>
      </c>
      <c r="E100" s="55">
        <v>-0.14821064600582273</v>
      </c>
      <c r="F100" s="55">
        <v>0.15928260520955631</v>
      </c>
      <c r="G100" s="55">
        <v>-0.17165651530706927</v>
      </c>
      <c r="H100" s="55">
        <v>-4.8704465035839292E-2</v>
      </c>
      <c r="I100" s="55">
        <v>1.8351870597606892</v>
      </c>
      <c r="J100" s="55">
        <v>0.52565078369909057</v>
      </c>
      <c r="K100" s="55">
        <v>0.31500739726620014</v>
      </c>
      <c r="L100" s="55">
        <v>2.9235462954017896E-2</v>
      </c>
      <c r="M100" s="55">
        <v>0.76080228915485715</v>
      </c>
      <c r="N100" s="55">
        <v>-8.1311345851757463E-2</v>
      </c>
      <c r="O100" s="55">
        <v>0.57890141157774</v>
      </c>
      <c r="P100" s="55">
        <v>0.19299356877242069</v>
      </c>
      <c r="Q100" s="56">
        <v>3.4069839114052605E-2</v>
      </c>
      <c r="R100" s="37">
        <v>0.38033145092337495</v>
      </c>
      <c r="S100" s="37"/>
      <c r="T100" s="37">
        <v>3.5147102791583493E-2</v>
      </c>
      <c r="U100" s="37">
        <v>2.1078129101092746E-2</v>
      </c>
      <c r="V100" s="93"/>
      <c r="W100" s="37">
        <v>0.10981553551449835</v>
      </c>
    </row>
    <row r="101" spans="2:23">
      <c r="C101" t="s">
        <v>49</v>
      </c>
      <c r="D101" t="s">
        <v>197</v>
      </c>
      <c r="E101" s="53">
        <v>-4.2553222615852003E-2</v>
      </c>
      <c r="F101" s="53">
        <v>-1.5065239618669001E-2</v>
      </c>
      <c r="G101" s="53">
        <v>-5.4890899870872006E-2</v>
      </c>
      <c r="H101" s="53">
        <v>-2.2383450750615999E-2</v>
      </c>
      <c r="I101" s="53">
        <v>1.26197844827E-2</v>
      </c>
      <c r="J101" s="53">
        <v>-2.7550555632260998E-2</v>
      </c>
      <c r="K101" s="53">
        <v>6.8226673298226001E-2</v>
      </c>
      <c r="L101" s="53">
        <v>0.112862348623345</v>
      </c>
      <c r="M101" s="53">
        <v>1.2914682362985999E-2</v>
      </c>
      <c r="N101" s="53">
        <v>4.5529991468159996E-2</v>
      </c>
      <c r="O101" s="53">
        <v>-0.16415680037686603</v>
      </c>
      <c r="P101" s="53">
        <v>8.4378618860781004E-2</v>
      </c>
      <c r="Q101" s="54">
        <v>-0.10482139787087202</v>
      </c>
      <c r="R101" s="42">
        <v>-8.7265555632261002E-2</v>
      </c>
      <c r="S101" s="42"/>
      <c r="T101" s="42">
        <v>0.10596180236298601</v>
      </c>
      <c r="U101" s="42">
        <v>7.2311718483914988E-2</v>
      </c>
      <c r="V101" s="92"/>
      <c r="W101" s="42">
        <v>2.5502420483914975E-2</v>
      </c>
    </row>
    <row r="102" spans="2:23">
      <c r="B102" t="s">
        <v>65</v>
      </c>
      <c r="C102" t="s">
        <v>30</v>
      </c>
      <c r="D102" t="s">
        <v>198</v>
      </c>
      <c r="E102" s="53">
        <v>0.49563547262401797</v>
      </c>
      <c r="F102" s="53">
        <v>0.82547320490000009</v>
      </c>
      <c r="G102" s="53">
        <v>1.0525283552</v>
      </c>
      <c r="H102" s="53">
        <v>0.58749323448796309</v>
      </c>
      <c r="I102" s="53">
        <v>0.618899478</v>
      </c>
      <c r="J102" s="53">
        <v>0.75542345399999999</v>
      </c>
      <c r="K102" s="53">
        <v>0.61209427679999995</v>
      </c>
      <c r="L102" s="53">
        <v>0.58392512009999997</v>
      </c>
      <c r="M102" s="53">
        <v>0.69144527826000002</v>
      </c>
      <c r="N102" s="53">
        <v>0.50416849359999993</v>
      </c>
      <c r="O102" s="53">
        <v>0.57024596155000007</v>
      </c>
      <c r="P102" s="53">
        <v>0.71466856799999989</v>
      </c>
      <c r="Q102" s="54">
        <v>2.3654959052000004</v>
      </c>
      <c r="R102" s="42">
        <v>2.027560394</v>
      </c>
      <c r="S102" s="42">
        <f>+Q102+R102</f>
        <v>4.3930562992000004</v>
      </c>
      <c r="T102" s="42">
        <v>1.7432411182599998</v>
      </c>
      <c r="U102" s="42">
        <v>1.7767306595499999</v>
      </c>
      <c r="V102" s="92">
        <f>+T102+U102</f>
        <v>3.5199717778099995</v>
      </c>
      <c r="W102" s="42">
        <v>7.8515985995499999</v>
      </c>
    </row>
    <row r="103" spans="2:23">
      <c r="C103" t="s">
        <v>48</v>
      </c>
      <c r="D103" t="s">
        <v>199</v>
      </c>
      <c r="E103" s="55">
        <v>-0.37515863096160162</v>
      </c>
      <c r="F103" s="55">
        <v>0.55171570772607459</v>
      </c>
      <c r="G103" s="55">
        <v>0.56086597589296905</v>
      </c>
      <c r="H103" s="55">
        <v>9.0774496616996533E-2</v>
      </c>
      <c r="I103" s="55">
        <v>-0.26318538068535757</v>
      </c>
      <c r="J103" s="55">
        <v>-8.6905054438539048E-2</v>
      </c>
      <c r="K103" s="55">
        <v>6.8182372418741935E-2</v>
      </c>
      <c r="L103" s="55">
        <v>0.15708055689599515</v>
      </c>
      <c r="M103" s="55">
        <v>-5.0198379542346357E-2</v>
      </c>
      <c r="N103" s="55">
        <v>-5.1876745465787875E-2</v>
      </c>
      <c r="O103" s="55">
        <v>3.3086937470851473E-2</v>
      </c>
      <c r="P103" s="55">
        <v>-0.16968096734432953</v>
      </c>
      <c r="Q103" s="56">
        <v>0.16511246061998625</v>
      </c>
      <c r="R103" s="37">
        <v>-7.5707923176689867E-2</v>
      </c>
      <c r="S103" s="37"/>
      <c r="T103" s="37">
        <v>-2.1780822057998542E-2</v>
      </c>
      <c r="U103" s="37">
        <v>-8.2275229240467651E-2</v>
      </c>
      <c r="V103" s="93"/>
      <c r="W103" s="37">
        <v>-9.7682419795674102E-3</v>
      </c>
    </row>
    <row r="104" spans="2:23">
      <c r="C104" t="s">
        <v>49</v>
      </c>
      <c r="D104" t="s">
        <v>200</v>
      </c>
      <c r="E104" s="53">
        <v>-4.1640605737633E-2</v>
      </c>
      <c r="F104" s="53">
        <v>0.14137545416299901</v>
      </c>
      <c r="G104" s="53">
        <v>0.38252655688625997</v>
      </c>
      <c r="H104" s="53">
        <v>7.5188917565179999E-3</v>
      </c>
      <c r="I104" s="53">
        <v>2.4689068086587003E-2</v>
      </c>
      <c r="J104" s="53">
        <v>0.15394499049025298</v>
      </c>
      <c r="K104" s="53">
        <v>2.8950736230818997E-2</v>
      </c>
      <c r="L104" s="53">
        <v>6.3995820855271002E-2</v>
      </c>
      <c r="M104" s="53">
        <v>0.12760729580695701</v>
      </c>
      <c r="N104" s="53">
        <v>-4.1602744606539996E-3</v>
      </c>
      <c r="O104" s="53">
        <v>3.7456003825724005E-2</v>
      </c>
      <c r="P104" s="53">
        <v>0.11682172315690599</v>
      </c>
      <c r="Q104" s="54">
        <v>0.63188419688626007</v>
      </c>
      <c r="R104" s="42">
        <v>0.21951644049025298</v>
      </c>
      <c r="S104" s="42"/>
      <c r="T104" s="42">
        <v>-2.0232104193042985E-2</v>
      </c>
      <c r="U104" s="42">
        <v>0.14282032698262997</v>
      </c>
      <c r="V104" s="92"/>
      <c r="W104" s="42">
        <v>0.92641624698262992</v>
      </c>
    </row>
    <row r="105" spans="2:23">
      <c r="B105" t="s">
        <v>66</v>
      </c>
      <c r="C105" t="s">
        <v>30</v>
      </c>
      <c r="D105" t="s">
        <v>201</v>
      </c>
      <c r="E105" s="53">
        <v>0.22500000136620002</v>
      </c>
      <c r="F105" s="53">
        <v>0.37000000021607998</v>
      </c>
      <c r="G105" s="53">
        <v>0.93999999811389001</v>
      </c>
      <c r="H105" s="53">
        <v>0.22999999813999</v>
      </c>
      <c r="I105" s="53">
        <v>0.40000000215800002</v>
      </c>
      <c r="J105" s="53">
        <v>1.2849999943781252</v>
      </c>
      <c r="K105" s="53">
        <v>9.9999999385799995E-2</v>
      </c>
      <c r="L105" s="53">
        <v>0.29999999700450003</v>
      </c>
      <c r="M105" s="53">
        <v>1.0350000032623199</v>
      </c>
      <c r="N105" s="53">
        <v>0.21500000238660796</v>
      </c>
      <c r="O105" s="53">
        <v>0.50000000125800004</v>
      </c>
      <c r="P105" s="53">
        <v>1.4970000037664519</v>
      </c>
      <c r="Q105" s="54">
        <v>1.65986908811389</v>
      </c>
      <c r="R105" s="42">
        <v>2.2308339043781253</v>
      </c>
      <c r="S105" s="42">
        <f>+Q105+R105</f>
        <v>3.8907029924920153</v>
      </c>
      <c r="T105" s="42">
        <v>1.6835960332623199</v>
      </c>
      <c r="U105" s="42">
        <v>2.2552597250244522</v>
      </c>
      <c r="V105" s="92">
        <f>+T105+U105</f>
        <v>3.9388557582867723</v>
      </c>
      <c r="W105" s="42">
        <v>8.0010414950244524</v>
      </c>
    </row>
    <row r="106" spans="2:23">
      <c r="C106" t="s">
        <v>48</v>
      </c>
      <c r="D106" t="s">
        <v>202</v>
      </c>
      <c r="E106" s="55">
        <v>0.15158357024217831</v>
      </c>
      <c r="F106" s="55">
        <v>0.2286512610583698</v>
      </c>
      <c r="G106" s="55">
        <v>8.8328515476064545E-2</v>
      </c>
      <c r="H106" s="55">
        <v>-5.1785207824657814E-2</v>
      </c>
      <c r="I106" s="55">
        <v>-0.19749114534507636</v>
      </c>
      <c r="J106" s="55">
        <v>1.9693681056894174E-2</v>
      </c>
      <c r="K106" s="55">
        <v>-0.54161244375813788</v>
      </c>
      <c r="L106" s="55">
        <v>3.3232476923222648E-2</v>
      </c>
      <c r="M106" s="55">
        <v>0.37316036038372591</v>
      </c>
      <c r="N106" s="55">
        <v>-0.36352757456843848</v>
      </c>
      <c r="O106" s="55">
        <v>0.18426800680904354</v>
      </c>
      <c r="P106" s="55">
        <v>0.4278211690023469</v>
      </c>
      <c r="Q106" s="56">
        <v>0.23385170710343062</v>
      </c>
      <c r="R106" s="37">
        <v>0.11104343125033873</v>
      </c>
      <c r="S106" s="37"/>
      <c r="T106" s="37">
        <v>0.33743369610537183</v>
      </c>
      <c r="U106" s="37">
        <v>0.23267106603008639</v>
      </c>
      <c r="V106" s="93"/>
      <c r="W106" s="37">
        <v>0.25289771298668046</v>
      </c>
    </row>
    <row r="107" spans="2:23">
      <c r="C107" t="s">
        <v>49</v>
      </c>
      <c r="D107" t="s">
        <v>203</v>
      </c>
      <c r="E107" s="53">
        <v>-0.129163353482244</v>
      </c>
      <c r="F107" s="53">
        <v>-3.3241654019412994E-2</v>
      </c>
      <c r="G107" s="53">
        <v>0.29039923244475102</v>
      </c>
      <c r="H107" s="53">
        <v>-0.12904246281543899</v>
      </c>
      <c r="I107" s="53">
        <v>-2.6024633406826002E-2</v>
      </c>
      <c r="J107" s="53">
        <v>0.50283085613345002</v>
      </c>
      <c r="K107" s="53">
        <v>-0.19142174697683001</v>
      </c>
      <c r="L107" s="53">
        <v>-7.491890723737199E-2</v>
      </c>
      <c r="M107" s="53">
        <v>0.323642742386402</v>
      </c>
      <c r="N107" s="53">
        <v>-0.17333457192410101</v>
      </c>
      <c r="O107" s="53">
        <v>1.9233907767491999E-2</v>
      </c>
      <c r="P107" s="53">
        <v>0.6545168175114261</v>
      </c>
      <c r="Q107" s="54">
        <v>0.24657493244475104</v>
      </c>
      <c r="R107" s="42">
        <v>0.48580615613344996</v>
      </c>
      <c r="S107" s="42"/>
      <c r="T107" s="42">
        <v>0.23486092238640202</v>
      </c>
      <c r="U107" s="42">
        <v>0.54399999527891807</v>
      </c>
      <c r="V107" s="92"/>
      <c r="W107" s="42">
        <v>1.9279675852789182</v>
      </c>
    </row>
    <row r="108" spans="2:23">
      <c r="B108" t="s">
        <v>67</v>
      </c>
      <c r="C108" t="s">
        <v>30</v>
      </c>
      <c r="D108" t="s">
        <v>204</v>
      </c>
      <c r="E108" s="53">
        <v>1.9504999353994999E-2</v>
      </c>
      <c r="F108" s="53">
        <v>7.0000000191030018E-2</v>
      </c>
      <c r="G108" s="53">
        <v>6.8999997101999999E-2</v>
      </c>
      <c r="H108" s="53">
        <v>5.999999994E-2</v>
      </c>
      <c r="I108" s="53">
        <v>6.0000000251069996E-2</v>
      </c>
      <c r="J108" s="53">
        <v>7.5000001329374996E-2</v>
      </c>
      <c r="K108" s="53">
        <v>5.9999998192799997E-2</v>
      </c>
      <c r="L108" s="53">
        <v>5.4999997335250003E-2</v>
      </c>
      <c r="M108" s="53">
        <v>0.11000000508464</v>
      </c>
      <c r="N108" s="53">
        <v>8.6999996995890005E-2</v>
      </c>
      <c r="O108" s="53">
        <v>4.9999998826925005E-2</v>
      </c>
      <c r="P108" s="53">
        <v>0.12199999713769701</v>
      </c>
      <c r="Q108" s="54">
        <v>0.16561658710199997</v>
      </c>
      <c r="R108" s="42">
        <v>0.16304850132937498</v>
      </c>
      <c r="S108" s="42">
        <f>+Q108+R108</f>
        <v>0.32866508843137499</v>
      </c>
      <c r="T108" s="42">
        <v>0.19360599508463999</v>
      </c>
      <c r="U108" s="42">
        <v>0.244093575964622</v>
      </c>
      <c r="V108" s="92">
        <f>+T108+U108</f>
        <v>0.43769957104926199</v>
      </c>
      <c r="W108" s="42">
        <v>0.71368890596462198</v>
      </c>
    </row>
    <row r="109" spans="2:23">
      <c r="C109" t="s">
        <v>48</v>
      </c>
      <c r="D109" t="s">
        <v>205</v>
      </c>
      <c r="E109" s="55">
        <v>-0.42089515010920941</v>
      </c>
      <c r="F109" s="55">
        <v>0.26912572229623849</v>
      </c>
      <c r="G109" s="55">
        <v>1.1238394407094991</v>
      </c>
      <c r="H109" s="55">
        <v>0.3977899090181426</v>
      </c>
      <c r="I109" s="55">
        <v>0.38084758095416477</v>
      </c>
      <c r="J109" s="55">
        <v>0.43379120305215429</v>
      </c>
      <c r="K109" s="55">
        <v>0.36264445198129969</v>
      </c>
      <c r="L109" s="55">
        <v>0.30715416411500329</v>
      </c>
      <c r="M109" s="55">
        <v>1.3761546596204719</v>
      </c>
      <c r="N109" s="55">
        <v>1.9773239148261843</v>
      </c>
      <c r="O109" s="55">
        <v>-5.4438668661012934E-2</v>
      </c>
      <c r="P109" s="55">
        <v>0.77002925622937424</v>
      </c>
      <c r="Q109" s="56">
        <v>0.55428685518738485</v>
      </c>
      <c r="R109" s="37">
        <v>0.19861503490173849</v>
      </c>
      <c r="S109" s="37"/>
      <c r="T109" s="37">
        <v>0.55491540648123183</v>
      </c>
      <c r="U109" s="37">
        <v>0.61859326762613676</v>
      </c>
      <c r="V109" s="93"/>
      <c r="W109" s="37">
        <v>0.36954565265673761</v>
      </c>
    </row>
    <row r="110" spans="2:23">
      <c r="C110" t="s">
        <v>49</v>
      </c>
      <c r="D110" t="s">
        <v>206</v>
      </c>
      <c r="E110" s="53">
        <v>-9.4225349761760009E-3</v>
      </c>
      <c r="F110" s="53">
        <v>1.1989353299918999E-2</v>
      </c>
      <c r="G110" s="53">
        <v>1.685102884113E-2</v>
      </c>
      <c r="H110" s="53">
        <v>1.5354125317234001E-2</v>
      </c>
      <c r="I110" s="53">
        <v>1.9330730384542E-2</v>
      </c>
      <c r="J110" s="53">
        <v>1.8950228173599003E-2</v>
      </c>
      <c r="K110" s="53">
        <v>1.6700351796636998E-2</v>
      </c>
      <c r="L110" s="53">
        <v>1.4861402010780001E-2</v>
      </c>
      <c r="M110" s="53">
        <v>5.4181287398936996E-2</v>
      </c>
      <c r="N110" s="53">
        <v>3.8308602293308E-2</v>
      </c>
      <c r="O110" s="53">
        <v>1.4357268336686E-2</v>
      </c>
      <c r="P110" s="53">
        <v>5.4264219986142996E-2</v>
      </c>
      <c r="Q110" s="54">
        <v>3.7158380841129997E-2</v>
      </c>
      <c r="R110" s="42">
        <v>3.2762408173598996E-2</v>
      </c>
      <c r="S110" s="42"/>
      <c r="T110" s="42">
        <v>7.2832857398936995E-2</v>
      </c>
      <c r="U110" s="42">
        <v>9.7157228322828998E-2</v>
      </c>
      <c r="V110" s="92"/>
      <c r="W110" s="42">
        <v>0.22033343032282898</v>
      </c>
    </row>
    <row r="111" spans="2:23">
      <c r="B111" s="101" t="s">
        <v>320</v>
      </c>
      <c r="C111" t="s">
        <v>30</v>
      </c>
      <c r="D111" t="str">
        <f>B111&amp;C111</f>
        <v>East RegionNet Sales</v>
      </c>
      <c r="E111" s="53">
        <v>0.54384838138548597</v>
      </c>
      <c r="F111" s="53">
        <v>0.47780681740911995</v>
      </c>
      <c r="G111" s="53">
        <v>0.57616638406428</v>
      </c>
      <c r="H111" s="53">
        <v>0.46340344365184699</v>
      </c>
      <c r="I111" s="53">
        <v>0.56107157286414511</v>
      </c>
      <c r="J111" s="53">
        <v>0.75109440606942512</v>
      </c>
      <c r="K111" s="53">
        <v>0.38407226114626397</v>
      </c>
      <c r="L111" s="53">
        <v>0.39695077117669503</v>
      </c>
      <c r="M111" s="53">
        <v>0.70779359984044798</v>
      </c>
      <c r="N111" s="53">
        <v>0.54547951724348498</v>
      </c>
      <c r="O111" s="53">
        <v>0.38295068113070901</v>
      </c>
      <c r="P111" s="53">
        <v>0.53777020650351504</v>
      </c>
      <c r="Q111" s="54">
        <v>1.35192143406428</v>
      </c>
      <c r="R111" s="42">
        <v>1.7217907360694251</v>
      </c>
      <c r="S111" s="42">
        <f>+Q111+R111</f>
        <v>3.0737121701337049</v>
      </c>
      <c r="T111" s="42">
        <v>1.338233199840448</v>
      </c>
      <c r="U111" s="42">
        <v>1.3511582276342242</v>
      </c>
      <c r="V111" s="92">
        <f>+T111+U111</f>
        <v>2.6893914274746722</v>
      </c>
      <c r="W111" s="42">
        <v>5.3580552376342236</v>
      </c>
    </row>
    <row r="112" spans="2:23">
      <c r="C112" t="s">
        <v>48</v>
      </c>
      <c r="D112" t="str">
        <f>B111&amp;C112</f>
        <v>East Region  % Local Growth</v>
      </c>
      <c r="E112" s="55">
        <v>0.28047247576854467</v>
      </c>
      <c r="F112" s="55">
        <v>0.1464361307446842</v>
      </c>
      <c r="G112" s="55">
        <v>-4.7809023713277908E-2</v>
      </c>
      <c r="H112" s="55">
        <v>0.39238027536628811</v>
      </c>
      <c r="I112" s="55">
        <v>1.2745867755624904E-2</v>
      </c>
      <c r="J112" s="55">
        <v>0.25515039465699096</v>
      </c>
      <c r="K112" s="55">
        <v>0.14222781234682325</v>
      </c>
      <c r="L112" s="55">
        <v>0.16905930172794914</v>
      </c>
      <c r="M112" s="55">
        <v>0.15465274401551943</v>
      </c>
      <c r="N112" s="55">
        <v>0.59856930929516383</v>
      </c>
      <c r="O112" s="55">
        <v>-0.28016661842787655</v>
      </c>
      <c r="P112" s="55">
        <v>0.27031648919650875</v>
      </c>
      <c r="Q112" s="56">
        <v>-6.997918170898107E-2</v>
      </c>
      <c r="R112" s="37">
        <v>0.14260666652108991</v>
      </c>
      <c r="S112" s="37"/>
      <c r="T112" s="37">
        <v>4.1199885488100087E-2</v>
      </c>
      <c r="U112" s="37">
        <v>4.748020142594888E-2</v>
      </c>
      <c r="V112" s="93"/>
      <c r="W112" s="37">
        <v>-3.573224192820805E-2</v>
      </c>
    </row>
    <row r="113" spans="2:23">
      <c r="C113" t="s">
        <v>49</v>
      </c>
      <c r="D113" t="str">
        <f>B111&amp;C113</f>
        <v>East RegionContribution Income</v>
      </c>
      <c r="E113" s="53">
        <v>0.118105505625497</v>
      </c>
      <c r="F113" s="53">
        <v>7.8185789423284982E-2</v>
      </c>
      <c r="G113" s="53">
        <v>0.150401738834985</v>
      </c>
      <c r="H113" s="53">
        <v>7.8961209222981998E-2</v>
      </c>
      <c r="I113" s="53">
        <v>0.13575205319443198</v>
      </c>
      <c r="J113" s="53">
        <v>0.24180631300425898</v>
      </c>
      <c r="K113" s="53">
        <v>2.7666624138393998E-2</v>
      </c>
      <c r="L113" s="53">
        <v>3.6312880992195998E-2</v>
      </c>
      <c r="M113" s="53">
        <v>0.20104396752988798</v>
      </c>
      <c r="N113" s="53">
        <v>0.13949036132824499</v>
      </c>
      <c r="O113" s="53">
        <v>6.4196656541848002E-2</v>
      </c>
      <c r="P113" s="53">
        <v>0.17937639371222103</v>
      </c>
      <c r="Q113" s="54">
        <v>0.21901500083498501</v>
      </c>
      <c r="R113" s="42">
        <v>0.39334856300425897</v>
      </c>
      <c r="S113" s="42"/>
      <c r="T113" s="42">
        <v>0.19021122752988801</v>
      </c>
      <c r="U113" s="42">
        <v>0.32245108025406899</v>
      </c>
      <c r="V113" s="92"/>
      <c r="W113" s="42">
        <v>0.89948487225406892</v>
      </c>
    </row>
    <row r="114" spans="2:23">
      <c r="B114" t="s">
        <v>68</v>
      </c>
      <c r="C114" t="s">
        <v>30</v>
      </c>
      <c r="D114" t="s">
        <v>207</v>
      </c>
      <c r="E114" s="53">
        <v>0.21232194377991798</v>
      </c>
      <c r="F114" s="53">
        <v>0.20757962330239998</v>
      </c>
      <c r="G114" s="53">
        <v>0.21705284733701899</v>
      </c>
      <c r="H114" s="53">
        <v>0.221047371782082</v>
      </c>
      <c r="I114" s="53">
        <v>0.2393676525</v>
      </c>
      <c r="J114" s="53">
        <v>0.242712435</v>
      </c>
      <c r="K114" s="53">
        <v>0.17358096000000001</v>
      </c>
      <c r="L114" s="53">
        <v>0.14616071999999999</v>
      </c>
      <c r="M114" s="53">
        <v>0.23726425000000001</v>
      </c>
      <c r="N114" s="53">
        <v>0.25695317909999998</v>
      </c>
      <c r="O114" s="53">
        <v>0.23364962899999997</v>
      </c>
      <c r="P114" s="53">
        <v>0.21550208499999998</v>
      </c>
      <c r="Q114" s="54">
        <v>0.65910986733701904</v>
      </c>
      <c r="R114" s="42">
        <v>0.74144148499999996</v>
      </c>
      <c r="S114" s="42">
        <f>+Q114+R114</f>
        <v>1.400551352337019</v>
      </c>
      <c r="T114" s="42">
        <v>0.61820494000000004</v>
      </c>
      <c r="U114" s="42">
        <v>0.68283245400000003</v>
      </c>
      <c r="V114" s="92">
        <f>+T114+U114</f>
        <v>1.3010373940000002</v>
      </c>
      <c r="W114" s="42">
        <v>2.7634007440000001</v>
      </c>
    </row>
    <row r="115" spans="2:23">
      <c r="C115" t="s">
        <v>48</v>
      </c>
      <c r="D115" t="s">
        <v>208</v>
      </c>
      <c r="E115" s="55">
        <v>-0.25632662408213586</v>
      </c>
      <c r="F115" s="55">
        <v>-0.27714435966320511</v>
      </c>
      <c r="G115" s="55">
        <v>-0.20262407842206784</v>
      </c>
      <c r="H115" s="55">
        <v>0.40865197321673502</v>
      </c>
      <c r="I115" s="55">
        <v>2.4345584435833584E-2</v>
      </c>
      <c r="J115" s="55">
        <v>6.2080857415097057E-2</v>
      </c>
      <c r="K115" s="55">
        <v>0.36514581965394655</v>
      </c>
      <c r="L115" s="55">
        <v>3.0518339113775658E-2</v>
      </c>
      <c r="M115" s="55">
        <v>0.57212062243483852</v>
      </c>
      <c r="N115" s="55">
        <v>0.18903794174777699</v>
      </c>
      <c r="O115" s="55">
        <v>-6.2979170603976412E-2</v>
      </c>
      <c r="P115" s="55">
        <v>0.1302032882092711</v>
      </c>
      <c r="Q115" s="56">
        <v>-0.20548367736453949</v>
      </c>
      <c r="R115" s="37">
        <v>0.20315065792556353</v>
      </c>
      <c r="S115" s="37"/>
      <c r="T115" s="37">
        <v>0.48985261970591404</v>
      </c>
      <c r="U115" s="37">
        <v>4.7919462771470189E-2</v>
      </c>
      <c r="V115" s="93"/>
      <c r="W115" s="37">
        <v>0.10431533376651091</v>
      </c>
    </row>
    <row r="116" spans="2:23">
      <c r="C116" t="s">
        <v>49</v>
      </c>
      <c r="D116" t="s">
        <v>209</v>
      </c>
      <c r="E116" s="53">
        <v>5.8488395127819996E-2</v>
      </c>
      <c r="F116" s="53">
        <v>5.8617249953974E-2</v>
      </c>
      <c r="G116" s="53">
        <v>6.5441362553722002E-2</v>
      </c>
      <c r="H116" s="53">
        <v>6.3698084647899E-2</v>
      </c>
      <c r="I116" s="53">
        <v>7.5779156117963001E-2</v>
      </c>
      <c r="J116" s="53">
        <v>7.7352268928378987E-2</v>
      </c>
      <c r="K116" s="53">
        <v>3.4841326280931006E-2</v>
      </c>
      <c r="L116" s="53">
        <v>2.5043765173013998E-2</v>
      </c>
      <c r="M116" s="53">
        <v>8.4687005272730001E-2</v>
      </c>
      <c r="N116" s="53">
        <v>0.10586604235660299</v>
      </c>
      <c r="O116" s="53">
        <v>8.9881289807081002E-2</v>
      </c>
      <c r="P116" s="53">
        <v>7.7817945896130003E-2</v>
      </c>
      <c r="Q116" s="54">
        <v>0.24241517655372199</v>
      </c>
      <c r="R116" s="42">
        <v>0.262651548928379</v>
      </c>
      <c r="S116" s="42"/>
      <c r="T116" s="42">
        <v>0.18989063527272998</v>
      </c>
      <c r="U116" s="42">
        <v>0.26990417570321096</v>
      </c>
      <c r="V116" s="92"/>
      <c r="W116" s="42">
        <v>1.058160539703211</v>
      </c>
    </row>
    <row r="117" spans="2:23">
      <c r="B117" t="s">
        <v>69</v>
      </c>
      <c r="C117" t="s">
        <v>30</v>
      </c>
      <c r="D117" t="s">
        <v>210</v>
      </c>
      <c r="E117" s="53">
        <v>0.118967532371799</v>
      </c>
      <c r="F117" s="53">
        <v>0.11529865035789701</v>
      </c>
      <c r="G117" s="53">
        <v>0.159510930701426</v>
      </c>
      <c r="H117" s="53">
        <v>4.8841454003593E-2</v>
      </c>
      <c r="I117" s="53">
        <v>0.164221753995</v>
      </c>
      <c r="J117" s="53">
        <v>0.13170460608337903</v>
      </c>
      <c r="K117" s="53">
        <v>0.10083403882348799</v>
      </c>
      <c r="L117" s="53">
        <v>3.9429779703181997E-2</v>
      </c>
      <c r="M117" s="53">
        <v>0.124340207202882</v>
      </c>
      <c r="N117" s="53">
        <v>0.1057541082</v>
      </c>
      <c r="O117" s="53">
        <v>0.29120136663852597</v>
      </c>
      <c r="P117" s="53">
        <v>4.0437006626228997E-2</v>
      </c>
      <c r="Q117" s="54">
        <v>0.35457799070142598</v>
      </c>
      <c r="R117" s="42">
        <v>0.38619585608337897</v>
      </c>
      <c r="S117" s="42">
        <f>+Q117+R117</f>
        <v>0.74077384678480496</v>
      </c>
      <c r="T117" s="42">
        <v>0.27049745720288199</v>
      </c>
      <c r="U117" s="42">
        <v>0.39712482326475496</v>
      </c>
      <c r="V117" s="92">
        <f>+T117+U117</f>
        <v>0.66762228046763694</v>
      </c>
      <c r="W117" s="42">
        <v>1.5060282532647551</v>
      </c>
    </row>
    <row r="118" spans="2:23">
      <c r="C118" t="s">
        <v>48</v>
      </c>
      <c r="D118" t="s">
        <v>211</v>
      </c>
      <c r="E118" s="55">
        <v>1.5426758014496489</v>
      </c>
      <c r="F118" s="55">
        <v>1.0888644439701989</v>
      </c>
      <c r="G118" s="55">
        <v>0.51278932935588628</v>
      </c>
      <c r="H118" s="55">
        <v>-0.73621663855943331</v>
      </c>
      <c r="I118" s="55">
        <v>0.38143121080066361</v>
      </c>
      <c r="J118" s="55">
        <v>0.29991105028589832</v>
      </c>
      <c r="K118" s="55">
        <v>-0.53163540796685727</v>
      </c>
      <c r="L118" s="55">
        <v>-0.75009970436949491</v>
      </c>
      <c r="M118" s="55">
        <v>0.46854463117856993</v>
      </c>
      <c r="N118" s="55">
        <v>-0.48692644640556171</v>
      </c>
      <c r="O118" s="55">
        <v>5.626043447423636</v>
      </c>
      <c r="P118" s="55">
        <v>5.9934493274552549</v>
      </c>
      <c r="Q118" s="56">
        <v>0.70275745755529995</v>
      </c>
      <c r="R118" s="37">
        <v>-5.612395991166011E-2</v>
      </c>
      <c r="S118" s="37"/>
      <c r="T118" s="37">
        <v>-0.39696577419137619</v>
      </c>
      <c r="U118" s="37">
        <v>0.57867721377850823</v>
      </c>
      <c r="V118" s="93"/>
      <c r="W118" s="37">
        <v>0.15218673579960076</v>
      </c>
    </row>
    <row r="119" spans="2:23">
      <c r="C119" t="s">
        <v>49</v>
      </c>
      <c r="D119" t="s">
        <v>212</v>
      </c>
      <c r="E119" s="53">
        <v>1.6954722321525999E-2</v>
      </c>
      <c r="F119" s="53">
        <v>1.4936013652457001E-2</v>
      </c>
      <c r="G119" s="53">
        <v>3.6661189813530996E-2</v>
      </c>
      <c r="H119" s="53">
        <v>-1.8847472749909999E-2</v>
      </c>
      <c r="I119" s="53">
        <v>4.6442131346103005E-2</v>
      </c>
      <c r="J119" s="53">
        <v>2.3209962120979002E-2</v>
      </c>
      <c r="K119" s="53">
        <v>5.7620048193629996E-3</v>
      </c>
      <c r="L119" s="53">
        <v>-2.9251212813244002E-2</v>
      </c>
      <c r="M119" s="53">
        <v>1.8625189351795E-2</v>
      </c>
      <c r="N119" s="53">
        <v>9.4806508344680018E-3</v>
      </c>
      <c r="O119" s="53">
        <v>0.12721636249923401</v>
      </c>
      <c r="P119" s="53">
        <v>-2.6447646118657003E-2</v>
      </c>
      <c r="Q119" s="54">
        <v>7.4347919813530991E-2</v>
      </c>
      <c r="R119" s="42">
        <v>6.0189622120979003E-2</v>
      </c>
      <c r="S119" s="42"/>
      <c r="T119" s="42">
        <v>2.8775593517949998E-3</v>
      </c>
      <c r="U119" s="42">
        <v>0.11556272638057699</v>
      </c>
      <c r="V119" s="92"/>
      <c r="W119" s="42">
        <v>0.34513364638057697</v>
      </c>
    </row>
    <row r="120" spans="2:23">
      <c r="B120" t="s">
        <v>70</v>
      </c>
      <c r="C120" t="s">
        <v>30</v>
      </c>
      <c r="D120" t="s">
        <v>213</v>
      </c>
      <c r="E120" s="53">
        <v>4.8061141798024995E-2</v>
      </c>
      <c r="F120" s="53">
        <v>5.4400174223323008E-2</v>
      </c>
      <c r="G120" s="53">
        <v>8.0386592999999992E-2</v>
      </c>
      <c r="H120" s="53">
        <v>4.4362600000000002E-2</v>
      </c>
      <c r="I120" s="53">
        <v>5.9889172516093998E-2</v>
      </c>
      <c r="J120" s="53">
        <v>4.9440379999999999E-2</v>
      </c>
      <c r="K120" s="53">
        <v>5.0752688595881001E-2</v>
      </c>
      <c r="L120" s="53">
        <v>9.9078249999999993E-2</v>
      </c>
      <c r="M120" s="53">
        <v>8.3971799999999999E-2</v>
      </c>
      <c r="N120" s="53">
        <v>5.4907831158875001E-2</v>
      </c>
      <c r="O120" s="53">
        <v>4.0680999999999995E-2</v>
      </c>
      <c r="P120" s="53">
        <v>4.0680999999999995E-2</v>
      </c>
      <c r="Q120" s="54">
        <v>0.18977387299999998</v>
      </c>
      <c r="R120" s="42">
        <v>0.15203348</v>
      </c>
      <c r="S120" s="42">
        <f>+Q120+R120</f>
        <v>0.34180735299999998</v>
      </c>
      <c r="T120" s="42">
        <v>0.21589123000000002</v>
      </c>
      <c r="U120" s="42">
        <v>0.11072192</v>
      </c>
      <c r="V120" s="92">
        <f>+T120+U120</f>
        <v>0.32661315000000002</v>
      </c>
      <c r="W120" s="42">
        <v>0.66891658999999992</v>
      </c>
    </row>
    <row r="121" spans="2:23">
      <c r="C121" t="s">
        <v>48</v>
      </c>
      <c r="D121" t="s">
        <v>214</v>
      </c>
      <c r="E121" s="55">
        <v>-0.27827458542352801</v>
      </c>
      <c r="F121" s="55">
        <v>8.5578060922064728E-2</v>
      </c>
      <c r="G121" s="55">
        <v>0.36365755249483211</v>
      </c>
      <c r="H121" s="55">
        <v>-9.6056805946109408E-2</v>
      </c>
      <c r="I121" s="55">
        <v>1.4087828744111712E-2</v>
      </c>
      <c r="J121" s="55">
        <v>-0.24251174456256305</v>
      </c>
      <c r="K121" s="55">
        <v>-4.5641550004379972E-4</v>
      </c>
      <c r="L121" s="55">
        <v>0.45601040507848778</v>
      </c>
      <c r="M121" s="55">
        <v>-0.25167300709937873</v>
      </c>
      <c r="N121" s="55">
        <v>4.0410355525437536E-2</v>
      </c>
      <c r="O121" s="55">
        <v>-0.42311265816517812</v>
      </c>
      <c r="P121" s="55">
        <v>0.1715006823267359</v>
      </c>
      <c r="Q121" s="56">
        <v>8.3468647843380206E-2</v>
      </c>
      <c r="R121" s="37">
        <v>-0.12679737504834832</v>
      </c>
      <c r="S121" s="37"/>
      <c r="T121" s="37">
        <v>-5.6040704434325933E-2</v>
      </c>
      <c r="U121" s="37">
        <v>-0.2985011707281901</v>
      </c>
      <c r="V121" s="93"/>
      <c r="W121" s="37">
        <v>-8.9903054796335619E-2</v>
      </c>
    </row>
    <row r="122" spans="2:23">
      <c r="C122" t="s">
        <v>49</v>
      </c>
      <c r="D122" t="s">
        <v>215</v>
      </c>
      <c r="E122" s="53">
        <v>1.37270072734E-3</v>
      </c>
      <c r="F122" s="53">
        <v>5.0683417279880003E-3</v>
      </c>
      <c r="G122" s="53">
        <v>2.0937972773380002E-2</v>
      </c>
      <c r="H122" s="53">
        <v>4.5720537768000001E-5</v>
      </c>
      <c r="I122" s="53">
        <v>5.7624759050290001E-3</v>
      </c>
      <c r="J122" s="53">
        <v>2.3069565824720001E-3</v>
      </c>
      <c r="K122" s="53">
        <v>5.0451947804890001E-3</v>
      </c>
      <c r="L122" s="53">
        <v>3.7764428420725998E-2</v>
      </c>
      <c r="M122" s="53">
        <v>3.1586462271822997E-2</v>
      </c>
      <c r="N122" s="53">
        <v>9.3419915321390004E-3</v>
      </c>
      <c r="O122" s="53">
        <v>5.7028558938200004E-4</v>
      </c>
      <c r="P122" s="53">
        <v>1.2905972830300002E-4</v>
      </c>
      <c r="Q122" s="54">
        <v>4.0983344773379997E-2</v>
      </c>
      <c r="R122" s="42">
        <v>-4.9033234175279976E-3</v>
      </c>
      <c r="S122" s="42"/>
      <c r="T122" s="42">
        <v>7.3267592271822987E-2</v>
      </c>
      <c r="U122" s="42">
        <v>6.1298053176850002E-3</v>
      </c>
      <c r="V122" s="92"/>
      <c r="W122" s="42">
        <v>0.14469942731768498</v>
      </c>
    </row>
    <row r="123" spans="2:23">
      <c r="B123" t="s">
        <v>71</v>
      </c>
      <c r="C123" t="s">
        <v>30</v>
      </c>
      <c r="D123" t="s">
        <v>216</v>
      </c>
      <c r="E123" s="53">
        <v>4.0950619657939995E-2</v>
      </c>
      <c r="F123" s="53">
        <v>2.5000376201999998E-2</v>
      </c>
      <c r="G123" s="53">
        <v>8.000121365632E-2</v>
      </c>
      <c r="H123" s="53">
        <v>4.0001222544860993E-2</v>
      </c>
      <c r="I123" s="53">
        <v>5.5001680455766991E-2</v>
      </c>
      <c r="J123" s="53">
        <v>6.2001893365408005E-2</v>
      </c>
      <c r="K123" s="53">
        <v>4.9999999652999998E-2</v>
      </c>
      <c r="L123" s="53">
        <v>6.0000914447099998E-2</v>
      </c>
      <c r="M123" s="53">
        <v>8.0001219139117993E-2</v>
      </c>
      <c r="N123" s="53">
        <v>7.4882286451039004E-2</v>
      </c>
      <c r="O123" s="53">
        <v>9.0001279779840002E-2</v>
      </c>
      <c r="P123" s="53">
        <v>9.0001279779840002E-2</v>
      </c>
      <c r="Q123" s="54">
        <v>0.18213315365632002</v>
      </c>
      <c r="R123" s="42">
        <v>0.16850438336540799</v>
      </c>
      <c r="S123" s="42">
        <f>+Q123+R123</f>
        <v>0.35063753702172801</v>
      </c>
      <c r="T123" s="42">
        <v>0.18508267913911799</v>
      </c>
      <c r="U123" s="42">
        <v>0.25187332955968</v>
      </c>
      <c r="V123" s="92">
        <f>+T123+U123</f>
        <v>0.43695600869879803</v>
      </c>
      <c r="W123" s="42">
        <v>0.82949017955967996</v>
      </c>
    </row>
    <row r="124" spans="2:23">
      <c r="C124" t="s">
        <v>48</v>
      </c>
      <c r="D124" t="s">
        <v>217</v>
      </c>
      <c r="E124" s="55">
        <v>0.15335822874155011</v>
      </c>
      <c r="F124" s="55">
        <v>0.2880373752740315</v>
      </c>
      <c r="G124" s="55">
        <v>0.18642983318591005</v>
      </c>
      <c r="H124" s="55">
        <v>-0.2017816867986218</v>
      </c>
      <c r="I124" s="55">
        <v>0.16067384510593224</v>
      </c>
      <c r="J124" s="55">
        <v>0.69442635707672529</v>
      </c>
      <c r="K124" s="55">
        <v>-0.38034252382425487</v>
      </c>
      <c r="L124" s="55">
        <v>-0.16798451852589466</v>
      </c>
      <c r="M124" s="55">
        <v>0.60621509973668775</v>
      </c>
      <c r="N124" s="55">
        <v>0.17179907962278423</v>
      </c>
      <c r="O124" s="55">
        <v>0.89371968674360425</v>
      </c>
      <c r="P124" s="55">
        <v>-0.36854764217262315</v>
      </c>
      <c r="Q124" s="56">
        <v>0.49447622853516882</v>
      </c>
      <c r="R124" s="37">
        <v>0.24947875263802494</v>
      </c>
      <c r="S124" s="37"/>
      <c r="T124" s="37">
        <v>-7.1110969532643648E-2</v>
      </c>
      <c r="U124" s="37">
        <v>-6.0645521048060952E-3</v>
      </c>
      <c r="V124" s="93"/>
      <c r="W124" s="37">
        <v>0.16373209363621696</v>
      </c>
    </row>
    <row r="125" spans="2:23">
      <c r="C125" t="s">
        <v>49</v>
      </c>
      <c r="D125" t="s">
        <v>218</v>
      </c>
      <c r="E125" s="53">
        <v>-1.1906742522345E-2</v>
      </c>
      <c r="F125" s="53">
        <v>-1.8636310387743001E-2</v>
      </c>
      <c r="G125" s="53">
        <v>1.3363591227119E-2</v>
      </c>
      <c r="H125" s="53">
        <v>-1.1326407575921999E-2</v>
      </c>
      <c r="I125" s="53">
        <v>-3.3747297977459998E-3</v>
      </c>
      <c r="J125" s="53">
        <v>3.4069257338099998E-4</v>
      </c>
      <c r="K125" s="53">
        <v>-6.4446367712290009E-3</v>
      </c>
      <c r="L125" s="53">
        <v>4.4928501941700002E-4</v>
      </c>
      <c r="M125" s="53">
        <v>1.0451681392761E-2</v>
      </c>
      <c r="N125" s="53">
        <v>1.0276011241271999E-2</v>
      </c>
      <c r="O125" s="53">
        <v>1.9406228651202E-2</v>
      </c>
      <c r="P125" s="53">
        <v>1.9142134784401001E-2</v>
      </c>
      <c r="Q125" s="54">
        <v>-2.9979587728810007E-3</v>
      </c>
      <c r="R125" s="42">
        <v>-4.6937874266190002E-3</v>
      </c>
      <c r="S125" s="42"/>
      <c r="T125" s="42">
        <v>1.3989013927609992E-3</v>
      </c>
      <c r="U125" s="42">
        <v>5.4849263435603E-2</v>
      </c>
      <c r="V125" s="92"/>
      <c r="W125" s="42">
        <v>8.5362203435602996E-2</v>
      </c>
    </row>
    <row r="126" spans="2:23">
      <c r="B126" t="s">
        <v>72</v>
      </c>
      <c r="C126" t="s">
        <v>30</v>
      </c>
      <c r="D126" t="s">
        <v>219</v>
      </c>
      <c r="E126" s="53">
        <v>0</v>
      </c>
      <c r="F126" s="53">
        <v>0</v>
      </c>
      <c r="G126" s="53">
        <v>0</v>
      </c>
      <c r="H126" s="53">
        <v>-3.3000000000000002E-2</v>
      </c>
      <c r="I126" s="53">
        <v>-3.3000000000000002E-2</v>
      </c>
      <c r="J126" s="53">
        <v>-3.3000000000000002E-2</v>
      </c>
      <c r="K126" s="53">
        <v>-0.05</v>
      </c>
      <c r="L126" s="53">
        <v>-0.05</v>
      </c>
      <c r="M126" s="53">
        <v>0</v>
      </c>
      <c r="N126" s="53">
        <v>-0.05</v>
      </c>
      <c r="O126" s="53">
        <v>0</v>
      </c>
      <c r="P126" s="53">
        <v>0</v>
      </c>
      <c r="Q126" s="54">
        <v>0</v>
      </c>
      <c r="R126" s="42">
        <v>-3.3000000000000002E-2</v>
      </c>
      <c r="S126" s="42">
        <f>+Q126+R126</f>
        <v>-3.3000000000000002E-2</v>
      </c>
      <c r="T126" s="42">
        <v>0</v>
      </c>
      <c r="U126" s="42">
        <v>0</v>
      </c>
      <c r="V126" s="92">
        <f>+T126+U126</f>
        <v>0</v>
      </c>
      <c r="W126" s="42">
        <v>0</v>
      </c>
    </row>
    <row r="127" spans="2:23">
      <c r="C127" t="s">
        <v>48</v>
      </c>
      <c r="D127" t="s">
        <v>220</v>
      </c>
      <c r="E127" s="55" t="e">
        <v>#DIV/0!</v>
      </c>
      <c r="F127" s="55" t="e">
        <v>#DIV/0!</v>
      </c>
      <c r="G127" s="55" t="e">
        <v>#DIV/0!</v>
      </c>
      <c r="H127" s="55" t="e">
        <v>#DIV/0!</v>
      </c>
      <c r="I127" s="55" t="e">
        <v>#DIV/0!</v>
      </c>
      <c r="J127" s="55" t="e">
        <v>#DIV/0!</v>
      </c>
      <c r="K127" s="55" t="e">
        <v>#DIV/0!</v>
      </c>
      <c r="L127" s="55" t="e">
        <v>#DIV/0!</v>
      </c>
      <c r="M127" s="55" t="e">
        <v>#DIV/0!</v>
      </c>
      <c r="N127" s="55" t="e">
        <v>#DIV/0!</v>
      </c>
      <c r="O127" s="55" t="e">
        <v>#DIV/0!</v>
      </c>
      <c r="P127" s="55" t="e">
        <v>#DIV/0!</v>
      </c>
      <c r="Q127" s="56" t="e">
        <v>#DIV/0!</v>
      </c>
      <c r="R127" s="37" t="e">
        <v>#DIV/0!</v>
      </c>
      <c r="S127" s="37"/>
      <c r="T127" s="37" t="e">
        <v>#DIV/0!</v>
      </c>
      <c r="U127" s="37" t="e">
        <v>#DIV/0!</v>
      </c>
      <c r="V127" s="93"/>
      <c r="W127" s="37" t="e">
        <v>#DIV/0!</v>
      </c>
    </row>
    <row r="128" spans="2:23">
      <c r="C128" t="s">
        <v>49</v>
      </c>
      <c r="D128" t="s">
        <v>221</v>
      </c>
      <c r="E128" s="53">
        <v>-1.3232005E-2</v>
      </c>
      <c r="F128" s="53">
        <v>-1.3232005E-2</v>
      </c>
      <c r="G128" s="53">
        <v>-1.3232005E-2</v>
      </c>
      <c r="H128" s="53">
        <v>-2.0556999999999999E-2</v>
      </c>
      <c r="I128" s="53">
        <v>-2.0556999999999999E-2</v>
      </c>
      <c r="J128" s="53">
        <v>-2.0556999999999999E-2</v>
      </c>
      <c r="K128" s="53">
        <v>-3.3805000000000002E-2</v>
      </c>
      <c r="L128" s="53">
        <v>-3.3805000000000002E-2</v>
      </c>
      <c r="M128" s="53">
        <v>1.6195000000000001E-2</v>
      </c>
      <c r="N128" s="53">
        <v>-3.3805000000000002E-2</v>
      </c>
      <c r="O128" s="53">
        <v>0</v>
      </c>
      <c r="P128" s="53">
        <v>0</v>
      </c>
      <c r="Q128" s="54">
        <v>3.4380340000000002E-2</v>
      </c>
      <c r="R128" s="42">
        <v>7.4745400000000009E-3</v>
      </c>
      <c r="S128" s="42"/>
      <c r="T128" s="42">
        <v>7.8342490000000001E-2</v>
      </c>
      <c r="U128" s="42">
        <v>3.5408730000000006E-2</v>
      </c>
      <c r="V128" s="92"/>
      <c r="W128" s="42">
        <v>0.26369577500000002</v>
      </c>
    </row>
    <row r="129" spans="2:23">
      <c r="B129" t="s">
        <v>73</v>
      </c>
      <c r="C129" t="s">
        <v>30</v>
      </c>
      <c r="D129" t="s">
        <v>222</v>
      </c>
      <c r="E129" s="53">
        <v>0.37630119978378795</v>
      </c>
      <c r="F129" s="53">
        <v>0.22599999895339201</v>
      </c>
      <c r="G129" s="53">
        <v>0.55766979182193599</v>
      </c>
      <c r="H129" s="53">
        <v>0.22500004450851199</v>
      </c>
      <c r="I129" s="53">
        <v>0.84697355840010602</v>
      </c>
      <c r="J129" s="53">
        <v>1.2109932720697121</v>
      </c>
      <c r="K129" s="53">
        <v>0.25391398047993202</v>
      </c>
      <c r="L129" s="53">
        <v>0.49767685024775998</v>
      </c>
      <c r="M129" s="53">
        <v>0.43846399453700002</v>
      </c>
      <c r="N129" s="53">
        <v>0.26630259975926601</v>
      </c>
      <c r="O129" s="53">
        <v>0.15299760786200001</v>
      </c>
      <c r="P129" s="53">
        <v>0.47530673920236</v>
      </c>
      <c r="Q129" s="54">
        <v>1.1588733518219361</v>
      </c>
      <c r="R129" s="42">
        <v>1.590100512069712</v>
      </c>
      <c r="S129" s="42">
        <f>+Q129+R129</f>
        <v>2.7489738638916483</v>
      </c>
      <c r="T129" s="42">
        <v>1.2026767545369998</v>
      </c>
      <c r="U129" s="42">
        <v>0.87615899706435996</v>
      </c>
      <c r="V129" s="92">
        <f>+T129+U129</f>
        <v>2.0788357516013596</v>
      </c>
      <c r="W129" s="42">
        <v>4.2344689170643592</v>
      </c>
    </row>
    <row r="130" spans="2:23">
      <c r="C130" t="s">
        <v>48</v>
      </c>
      <c r="D130" t="s">
        <v>223</v>
      </c>
      <c r="E130" s="55">
        <v>2.3730234517942739</v>
      </c>
      <c r="F130" s="55">
        <v>3.5500244668877521</v>
      </c>
      <c r="G130" s="55">
        <v>8.5985923571220965E-2</v>
      </c>
      <c r="H130" s="55">
        <v>-0.70494410972032051</v>
      </c>
      <c r="I130" s="55">
        <v>1.4089865981090031</v>
      </c>
      <c r="J130" s="55">
        <v>1.8195439444441295</v>
      </c>
      <c r="K130" s="55">
        <v>1.1244604248158998</v>
      </c>
      <c r="L130" s="55">
        <v>0.6242106779095894</v>
      </c>
      <c r="M130" s="55">
        <v>1.9894020040108894E-2</v>
      </c>
      <c r="N130" s="55">
        <v>-0.11278709787160174</v>
      </c>
      <c r="O130" s="55">
        <v>-0.33820746756770897</v>
      </c>
      <c r="P130" s="55">
        <v>-0.28002597287380099</v>
      </c>
      <c r="Q130" s="56">
        <v>0.71357868943650471</v>
      </c>
      <c r="R130" s="37">
        <v>2.3212281043643562E-2</v>
      </c>
      <c r="S130" s="37"/>
      <c r="T130" s="37">
        <v>0.40246635925514623</v>
      </c>
      <c r="U130" s="37">
        <v>-0.26569468005936914</v>
      </c>
      <c r="V130" s="93"/>
      <c r="W130" s="37">
        <v>-1.3144484722749821E-2</v>
      </c>
    </row>
    <row r="131" spans="2:23">
      <c r="C131" t="s">
        <v>49</v>
      </c>
      <c r="D131" t="s">
        <v>224</v>
      </c>
      <c r="E131" s="53">
        <v>4.5294186866180003E-2</v>
      </c>
      <c r="F131" s="53">
        <v>-3.0553300435770002E-2</v>
      </c>
      <c r="G131" s="53">
        <v>0.174811273225629</v>
      </c>
      <c r="H131" s="53">
        <v>-2.594718115683E-2</v>
      </c>
      <c r="I131" s="53">
        <v>0.26192584535247099</v>
      </c>
      <c r="J131" s="53">
        <v>0.43857166075270904</v>
      </c>
      <c r="K131" s="53">
        <v>-2.8137895014864998E-2</v>
      </c>
      <c r="L131" s="53">
        <v>0.10851992455661699</v>
      </c>
      <c r="M131" s="53">
        <v>5.2107383418407996E-2</v>
      </c>
      <c r="N131" s="53">
        <v>-2.0979786741969E-2</v>
      </c>
      <c r="O131" s="53">
        <v>-8.1269534845597E-2</v>
      </c>
      <c r="P131" s="53">
        <v>9.1790779255551E-2</v>
      </c>
      <c r="Q131" s="54">
        <v>0.19872363122562903</v>
      </c>
      <c r="R131" s="42">
        <v>0.33599184075270905</v>
      </c>
      <c r="S131" s="42"/>
      <c r="T131" s="42">
        <v>0.15545390341840801</v>
      </c>
      <c r="U131" s="42">
        <v>7.5862444099540054E-3</v>
      </c>
      <c r="V131" s="92"/>
      <c r="W131" s="42">
        <v>0.43612713240995399</v>
      </c>
    </row>
    <row r="132" spans="2:23">
      <c r="B132" s="101" t="s">
        <v>321</v>
      </c>
      <c r="C132" t="s">
        <v>30</v>
      </c>
      <c r="D132" t="str">
        <f>+B132&amp;C132</f>
        <v>South AfricaNet Sales</v>
      </c>
      <c r="E132" s="53">
        <v>0.46515595599089204</v>
      </c>
      <c r="F132" s="53">
        <v>0.66000000766590006</v>
      </c>
      <c r="G132" s="53">
        <v>0.76500000996259498</v>
      </c>
      <c r="H132" s="53">
        <v>0.50391895256786601</v>
      </c>
      <c r="I132" s="53">
        <v>0.65000001289080001</v>
      </c>
      <c r="J132" s="53">
        <v>0.64499997216244487</v>
      </c>
      <c r="K132" s="53">
        <v>0.63500000674687496</v>
      </c>
      <c r="L132" s="53">
        <v>0.60000002400720009</v>
      </c>
      <c r="M132" s="53">
        <v>0.65000000687765014</v>
      </c>
      <c r="N132" s="53">
        <v>0.62999998400997004</v>
      </c>
      <c r="O132" s="53">
        <v>0.62199998265117606</v>
      </c>
      <c r="P132" s="53">
        <v>0.52999998521724001</v>
      </c>
      <c r="Q132" s="54">
        <v>1.7471391699625949</v>
      </c>
      <c r="R132" s="42">
        <v>1.9006996821624449</v>
      </c>
      <c r="S132" s="42">
        <f>+Q132+R132</f>
        <v>3.64783885212504</v>
      </c>
      <c r="T132" s="42">
        <v>1.60644739687765</v>
      </c>
      <c r="U132" s="42">
        <v>1.8759893178684159</v>
      </c>
      <c r="V132" s="92">
        <f>+T132+U132</f>
        <v>3.4824367147460658</v>
      </c>
      <c r="W132" s="42">
        <v>7.0021724278684161</v>
      </c>
    </row>
    <row r="133" spans="2:23">
      <c r="C133" t="s">
        <v>48</v>
      </c>
      <c r="D133" t="str">
        <f>+B132&amp;C133</f>
        <v>South Africa  % Local Growth</v>
      </c>
      <c r="E133" s="55">
        <v>2.6969613633259934E-2</v>
      </c>
      <c r="F133" s="55">
        <v>0.33994933263849514</v>
      </c>
      <c r="G133" s="55">
        <v>3.9397542185984971E-2</v>
      </c>
      <c r="H133" s="55">
        <v>0.40088224267274619</v>
      </c>
      <c r="I133" s="55">
        <v>0.10152689228576049</v>
      </c>
      <c r="J133" s="55">
        <v>0.18728837833500137</v>
      </c>
      <c r="K133" s="55">
        <v>5.1102210446916776E-2</v>
      </c>
      <c r="L133" s="55">
        <v>0.15653329476336134</v>
      </c>
      <c r="M133" s="55">
        <v>0.15997536426919165</v>
      </c>
      <c r="N133" s="55">
        <v>0.22061649000390376</v>
      </c>
      <c r="O133" s="55">
        <v>0.16865534482861716</v>
      </c>
      <c r="P133" s="55">
        <v>-1.3354006583754519E-3</v>
      </c>
      <c r="Q133" s="56">
        <v>5.932080863962276E-2</v>
      </c>
      <c r="R133" s="37">
        <v>0.25083761712975172</v>
      </c>
      <c r="S133" s="37"/>
      <c r="T133" s="37">
        <v>-5.2600291982697847E-2</v>
      </c>
      <c r="U133" s="37">
        <v>0.1680891812212692</v>
      </c>
      <c r="V133" s="93"/>
      <c r="W133" s="37">
        <v>7.7808457870193831E-2</v>
      </c>
    </row>
    <row r="134" spans="2:23">
      <c r="C134" t="s">
        <v>49</v>
      </c>
      <c r="D134" t="str">
        <f>+B132&amp;C134</f>
        <v>South AfricaContribution Income</v>
      </c>
      <c r="E134" s="53">
        <v>9.4116906063719002E-2</v>
      </c>
      <c r="F134" s="53">
        <v>0.22409251161743599</v>
      </c>
      <c r="G134" s="53">
        <v>0.27382751258065802</v>
      </c>
      <c r="H134" s="53">
        <v>0.121349825611774</v>
      </c>
      <c r="I134" s="53">
        <v>0.17143051241441198</v>
      </c>
      <c r="J134" s="53">
        <v>0.18586750099274699</v>
      </c>
      <c r="K134" s="53">
        <v>0.186633086506962</v>
      </c>
      <c r="L134" s="53">
        <v>5.7342511308990998E-2</v>
      </c>
      <c r="M134" s="53">
        <v>0.18099251092968502</v>
      </c>
      <c r="N134" s="53">
        <v>0.15618250505053499</v>
      </c>
      <c r="O134" s="53">
        <v>0.14551850495580101</v>
      </c>
      <c r="P134" s="53">
        <v>9.3882506396032003E-2</v>
      </c>
      <c r="Q134" s="54">
        <v>0.50620749058065806</v>
      </c>
      <c r="R134" s="42">
        <v>0.60239418099274689</v>
      </c>
      <c r="S134" s="42"/>
      <c r="T134" s="42">
        <v>0.29219968092968496</v>
      </c>
      <c r="U134" s="42">
        <v>0.54820241135183301</v>
      </c>
      <c r="V134" s="92"/>
      <c r="W134" s="42">
        <v>1.9241791293518329</v>
      </c>
    </row>
    <row r="135" spans="2:23">
      <c r="B135" t="s">
        <v>74</v>
      </c>
      <c r="C135" t="s">
        <v>30</v>
      </c>
      <c r="D135" t="s">
        <v>225</v>
      </c>
      <c r="E135" s="53">
        <v>0.12199993838999999</v>
      </c>
      <c r="F135" s="53">
        <v>0.1279999831968</v>
      </c>
      <c r="G135" s="53">
        <v>0.18800008066139998</v>
      </c>
      <c r="H135" s="53">
        <v>0.137999856049007</v>
      </c>
      <c r="I135" s="53">
        <v>0.29200004412120001</v>
      </c>
      <c r="J135" s="53">
        <v>0.28100005646414</v>
      </c>
      <c r="K135" s="53">
        <v>0.10999997525000001</v>
      </c>
      <c r="L135" s="53">
        <v>0.15899997239442001</v>
      </c>
      <c r="M135" s="53">
        <v>0.17100003351599999</v>
      </c>
      <c r="N135" s="53">
        <v>4.9999998279999999E-2</v>
      </c>
      <c r="O135" s="53">
        <v>0.16800003572990399</v>
      </c>
      <c r="P135" s="53">
        <v>0.28300006018787399</v>
      </c>
      <c r="Q135" s="54">
        <v>0.26553493066139999</v>
      </c>
      <c r="R135" s="42">
        <v>0.57539607646414004</v>
      </c>
      <c r="S135" s="42">
        <f>+Q135+R135</f>
        <v>0.84093100712554003</v>
      </c>
      <c r="T135" s="42">
        <v>0.39531419351599995</v>
      </c>
      <c r="U135" s="42">
        <v>0.51285733591777793</v>
      </c>
      <c r="V135" s="92">
        <f>+T135+U135</f>
        <v>0.90817152943377788</v>
      </c>
      <c r="W135" s="42">
        <v>1.6017292459177779</v>
      </c>
    </row>
    <row r="136" spans="2:23">
      <c r="C136" t="s">
        <v>48</v>
      </c>
      <c r="D136" t="s">
        <v>226</v>
      </c>
      <c r="E136" s="55">
        <v>-0.15906323352981849</v>
      </c>
      <c r="F136" s="55">
        <v>0.32188034520623809</v>
      </c>
      <c r="G136" s="55">
        <v>5.388963144810778E-2</v>
      </c>
      <c r="H136" s="55">
        <v>0.78405493630408729</v>
      </c>
      <c r="I136" s="55">
        <v>0.43332150992397711</v>
      </c>
      <c r="J136" s="55">
        <v>0.25793515552134422</v>
      </c>
      <c r="K136" s="55">
        <v>0.36961131445652606</v>
      </c>
      <c r="L136" s="55">
        <v>4.3707369518837442</v>
      </c>
      <c r="M136" s="55">
        <v>-0.30317065542201077</v>
      </c>
      <c r="N136" s="55">
        <v>-0.39908715126694577</v>
      </c>
      <c r="O136" s="55">
        <v>1.3963770105665136</v>
      </c>
      <c r="P136" s="55">
        <v>0.76044362435377566</v>
      </c>
      <c r="Q136" s="56">
        <v>-0.37157571165663855</v>
      </c>
      <c r="R136" s="37">
        <v>0.1414920234910616</v>
      </c>
      <c r="S136" s="37"/>
      <c r="T136" s="37">
        <v>0.12087064794166338</v>
      </c>
      <c r="U136" s="37">
        <v>0.63345100803564769</v>
      </c>
      <c r="V136" s="93"/>
      <c r="W136" s="37">
        <v>-1.1729846546787409E-2</v>
      </c>
    </row>
    <row r="137" spans="2:23">
      <c r="C137" t="s">
        <v>49</v>
      </c>
      <c r="D137" t="s">
        <v>227</v>
      </c>
      <c r="E137" s="53">
        <v>9.1854680270069995E-3</v>
      </c>
      <c r="F137" s="53">
        <v>1.2920746210400999E-2</v>
      </c>
      <c r="G137" s="53">
        <v>4.4595159576061E-2</v>
      </c>
      <c r="H137" s="53">
        <v>1.6375575121992E-2</v>
      </c>
      <c r="I137" s="53">
        <v>9.2538640749780007E-2</v>
      </c>
      <c r="J137" s="53">
        <v>8.6149256623114998E-2</v>
      </c>
      <c r="K137" s="53">
        <v>5.8448735158130004E-3</v>
      </c>
      <c r="L137" s="53">
        <v>3.2300981602227996E-2</v>
      </c>
      <c r="M137" s="53">
        <v>3.8629500757298998E-2</v>
      </c>
      <c r="N137" s="53">
        <v>-2.8010458550576E-2</v>
      </c>
      <c r="O137" s="53">
        <v>3.0813296929937003E-2</v>
      </c>
      <c r="P137" s="53">
        <v>8.2421209756439004E-2</v>
      </c>
      <c r="Q137" s="54">
        <v>-9.303677423939E-3</v>
      </c>
      <c r="R137" s="42">
        <v>0.14821122662311498</v>
      </c>
      <c r="S137" s="42"/>
      <c r="T137" s="42">
        <v>4.2606440757298997E-2</v>
      </c>
      <c r="U137" s="42">
        <v>8.6001386686376011E-2</v>
      </c>
      <c r="V137" s="92"/>
      <c r="W137" s="42">
        <v>0.23511755968637602</v>
      </c>
    </row>
    <row r="138" spans="2:23">
      <c r="B138" t="s">
        <v>23</v>
      </c>
      <c r="C138" t="s">
        <v>30</v>
      </c>
      <c r="D138" t="s">
        <v>228</v>
      </c>
      <c r="E138" s="53">
        <v>0.72540988325582401</v>
      </c>
      <c r="F138" s="53">
        <v>0.93000001071732008</v>
      </c>
      <c r="G138" s="53">
        <v>1.969000022690756</v>
      </c>
      <c r="H138" s="53">
        <v>0.39999999909200001</v>
      </c>
      <c r="I138" s="53">
        <v>1.2000000276575999</v>
      </c>
      <c r="J138" s="53">
        <v>2.0500000236241998</v>
      </c>
      <c r="K138" s="53">
        <v>0.49999998821800096</v>
      </c>
      <c r="L138" s="53">
        <v>0.88999997902803896</v>
      </c>
      <c r="M138" s="53">
        <v>1.5599999929176001</v>
      </c>
      <c r="N138" s="53">
        <v>0.67499996818860286</v>
      </c>
      <c r="O138" s="53">
        <v>0.82499998644112504</v>
      </c>
      <c r="P138" s="53">
        <v>1.8699999692665499</v>
      </c>
      <c r="Q138" s="54">
        <v>2.6559202926907561</v>
      </c>
      <c r="R138" s="42">
        <v>3.5382113236241999</v>
      </c>
      <c r="S138" s="42">
        <f>+Q138+R138</f>
        <v>6.194131616314956</v>
      </c>
      <c r="T138" s="42">
        <v>2.4798671129176002</v>
      </c>
      <c r="U138" s="42">
        <v>3.1819010957076754</v>
      </c>
      <c r="V138" s="92">
        <f>+T138+U138</f>
        <v>5.6617682086252756</v>
      </c>
      <c r="W138" s="42">
        <v>11.694457505707675</v>
      </c>
    </row>
    <row r="139" spans="2:23">
      <c r="C139" t="s">
        <v>48</v>
      </c>
      <c r="D139" t="s">
        <v>229</v>
      </c>
      <c r="E139" s="55">
        <v>0.53248833219386382</v>
      </c>
      <c r="F139" s="55">
        <v>0.16057077772141801</v>
      </c>
      <c r="G139" s="55">
        <v>0.44681419301038183</v>
      </c>
      <c r="H139" s="55">
        <v>7.7706029129722964E-3</v>
      </c>
      <c r="I139" s="55">
        <v>0.25546024226219299</v>
      </c>
      <c r="J139" s="55">
        <v>0.24218417009861279</v>
      </c>
      <c r="K139" s="55">
        <v>0.11274393745410341</v>
      </c>
      <c r="L139" s="55">
        <v>0.40480966553078712</v>
      </c>
      <c r="M139" s="55">
        <v>1.5183506677651686E-2</v>
      </c>
      <c r="N139" s="55">
        <v>0.65335088646984318</v>
      </c>
      <c r="O139" s="55">
        <v>0.20504243940210998</v>
      </c>
      <c r="P139" s="55">
        <v>3.6185798192015325E-2</v>
      </c>
      <c r="Q139" s="56">
        <v>7.711508372393751E-3</v>
      </c>
      <c r="R139" s="37">
        <v>0.17820376083682116</v>
      </c>
      <c r="S139" s="37"/>
      <c r="T139" s="37">
        <v>-5.3314781109630179E-2</v>
      </c>
      <c r="U139" s="37">
        <v>9.8130031934573911E-2</v>
      </c>
      <c r="V139" s="93"/>
      <c r="W139" s="37">
        <v>4.8282362278777205E-2</v>
      </c>
    </row>
    <row r="140" spans="2:23">
      <c r="C140" t="s">
        <v>49</v>
      </c>
      <c r="D140" t="s">
        <v>230</v>
      </c>
      <c r="E140" s="53">
        <v>0.13028214402195601</v>
      </c>
      <c r="F140" s="53">
        <v>0.259478364339289</v>
      </c>
      <c r="G140" s="53">
        <v>0.83632237098684004</v>
      </c>
      <c r="H140" s="53">
        <v>-5.5627213337415E-2</v>
      </c>
      <c r="I140" s="53">
        <v>0.42545216707304301</v>
      </c>
      <c r="J140" s="53">
        <v>0.88832652023707515</v>
      </c>
      <c r="K140" s="53">
        <v>-3.3571932854282005E-2</v>
      </c>
      <c r="L140" s="53">
        <v>0.18107805754456402</v>
      </c>
      <c r="M140" s="53">
        <v>0.54528025183462403</v>
      </c>
      <c r="N140" s="53">
        <v>9.8482873918137009E-2</v>
      </c>
      <c r="O140" s="53">
        <v>0.17618287970392099</v>
      </c>
      <c r="P140" s="53">
        <v>0.77793286981415899</v>
      </c>
      <c r="Q140" s="54">
        <v>0.65845993898684008</v>
      </c>
      <c r="R140" s="42">
        <v>1.1406196502370751</v>
      </c>
      <c r="S140" s="42"/>
      <c r="T140" s="42">
        <v>0.40645537183462399</v>
      </c>
      <c r="U140" s="42">
        <v>0.89954722951807997</v>
      </c>
      <c r="V140" s="92"/>
      <c r="W140" s="42">
        <v>3.1302530675180802</v>
      </c>
    </row>
    <row r="141" spans="2:23">
      <c r="B141" t="s">
        <v>9</v>
      </c>
      <c r="C141" t="s">
        <v>30</v>
      </c>
      <c r="D141" t="s">
        <v>231</v>
      </c>
      <c r="E141" s="53">
        <v>0.44836665752800003</v>
      </c>
      <c r="F141" s="53">
        <v>0.5</v>
      </c>
      <c r="G141" s="53">
        <v>2.44</v>
      </c>
      <c r="H141" s="53">
        <v>0.60799999999999998</v>
      </c>
      <c r="I141" s="53">
        <v>0.55000000000000004</v>
      </c>
      <c r="J141" s="53">
        <v>2.92360708303839</v>
      </c>
      <c r="K141" s="53">
        <v>0.50000001137999994</v>
      </c>
      <c r="L141" s="53">
        <v>0.22</v>
      </c>
      <c r="M141" s="53">
        <v>3.1</v>
      </c>
      <c r="N141" s="53">
        <v>0.6</v>
      </c>
      <c r="O141" s="53">
        <v>1</v>
      </c>
      <c r="P141" s="53">
        <v>2.58</v>
      </c>
      <c r="Q141" s="54">
        <v>2.8959176499999999</v>
      </c>
      <c r="R141" s="42">
        <v>4.3025275730383905</v>
      </c>
      <c r="S141" s="42">
        <f>+Q141+R141</f>
        <v>7.1984452230383908</v>
      </c>
      <c r="T141" s="42">
        <v>3.5347240499999999</v>
      </c>
      <c r="U141" s="42">
        <v>4.0060166199999996</v>
      </c>
      <c r="V141" s="92">
        <f>+T141+U141</f>
        <v>7.5407406699999999</v>
      </c>
      <c r="W141" s="42">
        <v>14.485571050000001</v>
      </c>
    </row>
    <row r="142" spans="2:23">
      <c r="C142" t="s">
        <v>48</v>
      </c>
      <c r="D142" t="s">
        <v>232</v>
      </c>
      <c r="E142" s="55">
        <v>-4.1366107937763387E-3</v>
      </c>
      <c r="F142" s="55">
        <v>-5381.3938448294412</v>
      </c>
      <c r="G142" s="55">
        <v>0.13260722255641835</v>
      </c>
      <c r="H142" s="55">
        <v>0.96332730632752961</v>
      </c>
      <c r="I142" s="55">
        <v>-0.46916790118909862</v>
      </c>
      <c r="J142" s="55">
        <v>2.0558312511257246</v>
      </c>
      <c r="K142" s="55">
        <v>-5.0098449922188898E-2</v>
      </c>
      <c r="L142" s="55">
        <v>-0.75759301588456607</v>
      </c>
      <c r="M142" s="55">
        <v>2.0024739125937812</v>
      </c>
      <c r="N142" s="55">
        <v>0.59389881037768377</v>
      </c>
      <c r="O142" s="55">
        <v>2.385739846115416</v>
      </c>
      <c r="P142" s="55">
        <v>0.26551992804665719</v>
      </c>
      <c r="Q142" s="56">
        <v>0.11190816980750404</v>
      </c>
      <c r="R142" s="37">
        <v>0.86861837442100509</v>
      </c>
      <c r="S142" s="37"/>
      <c r="T142" s="37">
        <v>0.43314136916359958</v>
      </c>
      <c r="U142" s="37">
        <v>0.47797333566384342</v>
      </c>
      <c r="V142" s="93"/>
      <c r="W142" s="37">
        <v>0.4365087982958103</v>
      </c>
    </row>
    <row r="143" spans="2:23">
      <c r="C143" t="s">
        <v>49</v>
      </c>
      <c r="D143" t="s">
        <v>233</v>
      </c>
      <c r="E143" s="53">
        <v>1.1879257842167999E-2</v>
      </c>
      <c r="F143" s="53">
        <v>4.7304250136836007E-2</v>
      </c>
      <c r="G143" s="53">
        <v>1.3669864855503788</v>
      </c>
      <c r="H143" s="53">
        <v>0.12023300794839599</v>
      </c>
      <c r="I143" s="53">
        <v>7.0289288194636007E-2</v>
      </c>
      <c r="J143" s="53">
        <v>1.5870242142561661</v>
      </c>
      <c r="K143" s="53">
        <v>3.7569124476997999E-2</v>
      </c>
      <c r="L143" s="53">
        <v>-0.143333728717221</v>
      </c>
      <c r="M143" s="53">
        <v>1.3544235497606998</v>
      </c>
      <c r="N143" s="53">
        <v>9.4407001035999999E-3</v>
      </c>
      <c r="O143" s="53">
        <v>0.24317370010360001</v>
      </c>
      <c r="P143" s="53">
        <v>1.1342937001036</v>
      </c>
      <c r="Q143" s="54">
        <v>1.0246229915503788</v>
      </c>
      <c r="R143" s="42">
        <v>2.0095395142561658</v>
      </c>
      <c r="S143" s="42"/>
      <c r="T143" s="42">
        <v>1.0599017897606999</v>
      </c>
      <c r="U143" s="42">
        <v>1.2551661002072001</v>
      </c>
      <c r="V143" s="92"/>
      <c r="W143" s="42">
        <v>4.4807740962072016</v>
      </c>
    </row>
    <row r="144" spans="2:23">
      <c r="B144" t="s">
        <v>316</v>
      </c>
      <c r="C144" t="s">
        <v>30</v>
      </c>
      <c r="D144" t="s">
        <v>335</v>
      </c>
      <c r="E144" s="53">
        <v>0.78410027840599106</v>
      </c>
      <c r="F144" s="53">
        <v>0.67700000000000005</v>
      </c>
      <c r="G144" s="53">
        <v>0.65900000000000003</v>
      </c>
      <c r="H144" s="53">
        <v>0.58860077531791899</v>
      </c>
      <c r="I144" s="53">
        <v>0.72501153900691406</v>
      </c>
      <c r="J144" s="53">
        <v>0.63</v>
      </c>
      <c r="K144" s="53">
        <v>0.55789999999999995</v>
      </c>
      <c r="L144" s="53">
        <v>0.60099999999999998</v>
      </c>
      <c r="M144" s="53">
        <v>0.60199999999999998</v>
      </c>
      <c r="N144" s="53">
        <v>0.56000000226799995</v>
      </c>
      <c r="O144" s="53">
        <v>0.60000000268800002</v>
      </c>
      <c r="P144" s="53">
        <v>0.42800000167999996</v>
      </c>
      <c r="Q144" s="54">
        <v>1.87960767</v>
      </c>
      <c r="R144" s="42">
        <v>2.0582141300000001</v>
      </c>
      <c r="S144" s="42">
        <f>+Q144+R144</f>
        <v>3.9378218</v>
      </c>
      <c r="T144" s="42">
        <v>1.7717911099999999</v>
      </c>
      <c r="U144" s="42">
        <v>1.5554985843679998</v>
      </c>
      <c r="V144" s="92">
        <f>+T144+U144</f>
        <v>3.3272896943679999</v>
      </c>
      <c r="W144" s="42">
        <v>7.2490628743679997</v>
      </c>
    </row>
    <row r="145" spans="2:23">
      <c r="C145" t="s">
        <v>48</v>
      </c>
      <c r="D145" t="s">
        <v>336</v>
      </c>
      <c r="E145" s="55">
        <v>0.40226920768331248</v>
      </c>
      <c r="F145" s="55">
        <v>9.4547624472754478E-3</v>
      </c>
      <c r="G145" s="55">
        <v>7.7173068500748496E-2</v>
      </c>
      <c r="H145" s="55">
        <v>-0.20083612246145</v>
      </c>
      <c r="I145" s="55">
        <v>0.30928236203662551</v>
      </c>
      <c r="J145" s="55">
        <v>0.25510830531436723</v>
      </c>
      <c r="K145" s="55">
        <v>2.1183149465956747E-2</v>
      </c>
      <c r="L145" s="55">
        <v>0.27218455752369253</v>
      </c>
      <c r="M145" s="55">
        <v>0.16223445939863054</v>
      </c>
      <c r="N145" s="55">
        <v>9.200928943598724E-3</v>
      </c>
      <c r="O145" s="55">
        <v>7.497230193682726E-2</v>
      </c>
      <c r="P145" s="55">
        <v>0.20053371655927099</v>
      </c>
      <c r="Q145" s="56">
        <v>1.8454312948110375E-2</v>
      </c>
      <c r="R145" s="37">
        <v>0.16012614979845405</v>
      </c>
      <c r="S145" s="37"/>
      <c r="T145" s="37">
        <v>0.14497894721775073</v>
      </c>
      <c r="U145" s="37">
        <v>4.7142941565501598E-2</v>
      </c>
      <c r="V145" s="93"/>
      <c r="W145" s="37">
        <v>9.1742464516414379E-2</v>
      </c>
    </row>
    <row r="146" spans="2:23">
      <c r="C146" t="s">
        <v>49</v>
      </c>
      <c r="D146" t="s">
        <v>337</v>
      </c>
      <c r="E146" s="53">
        <v>0.29041386004742703</v>
      </c>
      <c r="F146" s="53">
        <v>0.26888276395675503</v>
      </c>
      <c r="G146" s="53">
        <v>0.251061850396677</v>
      </c>
      <c r="H146" s="53">
        <v>0.153504149911387</v>
      </c>
      <c r="I146" s="53">
        <v>0.29548760455446804</v>
      </c>
      <c r="J146" s="53">
        <v>0.21889873196753398</v>
      </c>
      <c r="K146" s="53">
        <v>0.17126414794022501</v>
      </c>
      <c r="L146" s="53">
        <v>0.230965736978584</v>
      </c>
      <c r="M146" s="53">
        <v>0.21632543858398501</v>
      </c>
      <c r="N146" s="53">
        <v>0.19362248246689701</v>
      </c>
      <c r="O146" s="53">
        <v>0.23047140668433702</v>
      </c>
      <c r="P146" s="53">
        <v>0.10777307796979199</v>
      </c>
      <c r="Q146" s="54">
        <v>0.67415734039667696</v>
      </c>
      <c r="R146" s="42">
        <v>0.79535888796753396</v>
      </c>
      <c r="S146" s="42"/>
      <c r="T146" s="42">
        <v>0.50912152558398494</v>
      </c>
      <c r="U146" s="42">
        <v>0.5463285746541291</v>
      </c>
      <c r="V146" s="92"/>
      <c r="W146" s="42">
        <v>2.5859652386541292</v>
      </c>
    </row>
    <row r="147" spans="2:23">
      <c r="B147" t="s">
        <v>317</v>
      </c>
      <c r="C147" t="s">
        <v>30</v>
      </c>
      <c r="D147" t="s">
        <v>332</v>
      </c>
      <c r="E147" s="53">
        <v>0.83982020824400105</v>
      </c>
      <c r="F147" s="53">
        <v>0.77838597042015101</v>
      </c>
      <c r="G147" s="53">
        <v>0.79600000000000004</v>
      </c>
      <c r="H147" s="53">
        <v>0.821599047619336</v>
      </c>
      <c r="I147" s="53">
        <v>0.84</v>
      </c>
      <c r="J147" s="53">
        <v>0.95</v>
      </c>
      <c r="K147" s="53">
        <v>0.8</v>
      </c>
      <c r="L147" s="53">
        <v>0.90683556045829505</v>
      </c>
      <c r="M147" s="53">
        <v>1.17</v>
      </c>
      <c r="N147" s="53">
        <v>0.8240362360303769</v>
      </c>
      <c r="O147" s="53">
        <v>0.92109310310870396</v>
      </c>
      <c r="P147" s="53">
        <v>0.71007035005987096</v>
      </c>
      <c r="Q147" s="54">
        <v>2.3454416499999997</v>
      </c>
      <c r="R147" s="42">
        <v>2.52936037</v>
      </c>
      <c r="S147" s="42">
        <f>+Q147+R147</f>
        <v>4.8748020199999997</v>
      </c>
      <c r="T147" s="42">
        <v>2.8706143100000001</v>
      </c>
      <c r="U147" s="42">
        <v>2.8638773531685753</v>
      </c>
      <c r="V147" s="92">
        <f>+T147+U147</f>
        <v>5.7344916631685754</v>
      </c>
      <c r="W147" s="42">
        <v>10.725213383168574</v>
      </c>
    </row>
    <row r="148" spans="2:23">
      <c r="C148" t="s">
        <v>48</v>
      </c>
      <c r="D148" t="s">
        <v>333</v>
      </c>
      <c r="E148" s="55">
        <v>-4.2960594466058322E-2</v>
      </c>
      <c r="F148" s="55">
        <v>0.16172635857902665</v>
      </c>
      <c r="G148" s="55">
        <v>0.50006754352783123</v>
      </c>
      <c r="H148" s="55">
        <v>0.17558440180576762</v>
      </c>
      <c r="I148" s="55">
        <v>0.21887782669079298</v>
      </c>
      <c r="J148" s="55">
        <v>0.36994084997044901</v>
      </c>
      <c r="K148" s="55">
        <v>0.10697677408155414</v>
      </c>
      <c r="L148" s="55">
        <v>0.32892447142800091</v>
      </c>
      <c r="M148" s="55">
        <v>0.33119853639312036</v>
      </c>
      <c r="N148" s="55">
        <v>0.15698085278693497</v>
      </c>
      <c r="O148" s="55">
        <v>1.2340986099006641E-3</v>
      </c>
      <c r="P148" s="55">
        <v>0.22984031963785875</v>
      </c>
      <c r="Q148" s="56">
        <v>0.15865727235268259</v>
      </c>
      <c r="R148" s="37">
        <v>0.19081464242477686</v>
      </c>
      <c r="S148" s="37"/>
      <c r="T148" s="37">
        <v>0.25895203114754001</v>
      </c>
      <c r="U148" s="37">
        <v>0.29613935106399314</v>
      </c>
      <c r="V148" s="93"/>
      <c r="W148" s="37">
        <v>0.23687116382453868</v>
      </c>
    </row>
    <row r="149" spans="2:23">
      <c r="C149" t="s">
        <v>49</v>
      </c>
      <c r="D149" t="s">
        <v>334</v>
      </c>
      <c r="E149" s="53">
        <v>0.30270493310725299</v>
      </c>
      <c r="F149" s="53">
        <v>0.28246624557984401</v>
      </c>
      <c r="G149" s="53">
        <v>0.34121128802260597</v>
      </c>
      <c r="H149" s="53">
        <v>0.28355079114731802</v>
      </c>
      <c r="I149" s="53">
        <v>0.33162141405918599</v>
      </c>
      <c r="J149" s="53">
        <v>0.40400000000000003</v>
      </c>
      <c r="K149" s="53">
        <v>0.266556566954253</v>
      </c>
      <c r="L149" s="53">
        <v>0.42096215392850994</v>
      </c>
      <c r="M149" s="53">
        <v>0.47099999999999997</v>
      </c>
      <c r="N149" s="53">
        <v>0.33941435042672807</v>
      </c>
      <c r="O149" s="53">
        <v>0.372195076570776</v>
      </c>
      <c r="P149" s="53">
        <v>0.36764860544978201</v>
      </c>
      <c r="Q149" s="54">
        <v>0.96586985302260586</v>
      </c>
      <c r="R149" s="42">
        <v>1.0447660590000001</v>
      </c>
      <c r="S149" s="42"/>
      <c r="T149" s="42">
        <v>1.156162588000001</v>
      </c>
      <c r="U149" s="42">
        <v>1.323835611020558</v>
      </c>
      <c r="V149" s="92"/>
      <c r="W149" s="42">
        <v>4.7167593690205587</v>
      </c>
    </row>
    <row r="150" spans="2:23">
      <c r="B150" s="101" t="s">
        <v>318</v>
      </c>
      <c r="C150" t="s">
        <v>30</v>
      </c>
      <c r="D150" t="str">
        <f>+B150&amp;C150</f>
        <v>Argentina UruguayNet Sales</v>
      </c>
      <c r="E150" s="53">
        <v>0.58601376587474996</v>
      </c>
      <c r="F150" s="53">
        <v>0.68855096923930004</v>
      </c>
      <c r="G150" s="53">
        <v>0.88606351595865207</v>
      </c>
      <c r="H150" s="53">
        <v>0.63605912614624205</v>
      </c>
      <c r="I150" s="53">
        <v>0.855353557240078</v>
      </c>
      <c r="J150" s="53">
        <v>0.72180002552059996</v>
      </c>
      <c r="K150" s="53">
        <v>0.61447144133119203</v>
      </c>
      <c r="L150" s="53">
        <v>0.56165001953682392</v>
      </c>
      <c r="M150" s="53">
        <v>0.54661000628989287</v>
      </c>
      <c r="N150" s="53">
        <v>0.58279998840237401</v>
      </c>
      <c r="O150" s="53">
        <v>0.57339998836091999</v>
      </c>
      <c r="P150" s="53">
        <v>0.50115394035647298</v>
      </c>
      <c r="Q150" s="54">
        <v>1.967378895958652</v>
      </c>
      <c r="R150" s="42">
        <v>2.2459591855205998</v>
      </c>
      <c r="S150" s="42">
        <f>+Q150+R150</f>
        <v>4.213338081479252</v>
      </c>
      <c r="T150" s="42">
        <v>1.6242676362898929</v>
      </c>
      <c r="U150" s="42">
        <v>1.7883279987173928</v>
      </c>
      <c r="V150" s="92">
        <f>+T150+U150</f>
        <v>3.4125956350072855</v>
      </c>
      <c r="W150" s="42">
        <v>7.5419001887173929</v>
      </c>
    </row>
    <row r="151" spans="2:23">
      <c r="C151" t="s">
        <v>48</v>
      </c>
      <c r="D151" t="str">
        <f>+B150&amp;C151</f>
        <v>Argentina Uruguay  % Local Growth</v>
      </c>
      <c r="E151" s="55">
        <v>0.25382115970561453</v>
      </c>
      <c r="F151" s="55">
        <v>0.58293384360276601</v>
      </c>
      <c r="G151" s="55">
        <v>0.71572576274806921</v>
      </c>
      <c r="H151" s="55">
        <v>0.74508311080557044</v>
      </c>
      <c r="I151" s="55">
        <v>0.63942406833273591</v>
      </c>
      <c r="J151" s="55">
        <v>0.41499886466547825</v>
      </c>
      <c r="K151" s="55">
        <v>0.42876296465699948</v>
      </c>
      <c r="L151" s="55">
        <v>0.1414059901662702</v>
      </c>
      <c r="M151" s="55">
        <v>0.28171916537131719</v>
      </c>
      <c r="N151" s="55">
        <v>7.4778909456240661E-3</v>
      </c>
      <c r="O151" s="55">
        <v>4.5608615824038745E-2</v>
      </c>
      <c r="P151" s="55">
        <v>1.072795050945347</v>
      </c>
      <c r="Q151" s="56">
        <v>0.50640870881031375</v>
      </c>
      <c r="R151" s="37">
        <v>0.61040370482953887</v>
      </c>
      <c r="S151" s="37"/>
      <c r="T151" s="37">
        <v>0.21530047828105403</v>
      </c>
      <c r="U151" s="37">
        <v>0.29444870411253316</v>
      </c>
      <c r="V151" s="93"/>
      <c r="W151" s="37">
        <v>0.39747162241067791</v>
      </c>
    </row>
    <row r="152" spans="2:23">
      <c r="C152" t="s">
        <v>49</v>
      </c>
      <c r="D152" t="str">
        <f>+B150&amp;C152</f>
        <v>Argentina UruguayContribution Income</v>
      </c>
      <c r="E152" s="53">
        <v>0.13787563330646599</v>
      </c>
      <c r="F152" s="53">
        <v>0.15240152019699899</v>
      </c>
      <c r="G152" s="53">
        <v>0.28310844304560601</v>
      </c>
      <c r="H152" s="53">
        <v>0.13560019318282202</v>
      </c>
      <c r="I152" s="53">
        <v>0.26842485721512499</v>
      </c>
      <c r="J152" s="53">
        <v>0.179461647205825</v>
      </c>
      <c r="K152" s="53">
        <v>9.1834968547510998E-2</v>
      </c>
      <c r="L152" s="53">
        <v>0.12678314550265402</v>
      </c>
      <c r="M152" s="53">
        <v>0.112990648224392</v>
      </c>
      <c r="N152" s="53">
        <v>0.14323368235846901</v>
      </c>
      <c r="O152" s="53">
        <v>0.13778371081542898</v>
      </c>
      <c r="P152" s="53">
        <v>9.7613544954413003E-2</v>
      </c>
      <c r="Q152" s="54">
        <v>0.523185894045606</v>
      </c>
      <c r="R152" s="42">
        <v>0.54654665620582499</v>
      </c>
      <c r="S152" s="42"/>
      <c r="T152" s="42">
        <v>0.365443578224392</v>
      </c>
      <c r="U152" s="42">
        <v>0.41759921476984196</v>
      </c>
      <c r="V152" s="92"/>
      <c r="W152" s="42">
        <v>2.048877488769842</v>
      </c>
    </row>
    <row r="153" spans="2:23">
      <c r="B153" s="101" t="s">
        <v>319</v>
      </c>
      <c r="C153" t="s">
        <v>30</v>
      </c>
      <c r="D153" t="str">
        <f>B153&amp;C153</f>
        <v>BrazilNet Sales</v>
      </c>
      <c r="E153" s="53">
        <v>4.0263149250196868</v>
      </c>
      <c r="F153" s="53">
        <v>3.803590243222617</v>
      </c>
      <c r="G153" s="53">
        <v>5.5336468129096117</v>
      </c>
      <c r="H153" s="53">
        <v>4.2743395886144588</v>
      </c>
      <c r="I153" s="53">
        <v>6.0289903024199294</v>
      </c>
      <c r="J153" s="53">
        <v>5.8404151031479374</v>
      </c>
      <c r="K153" s="53">
        <v>5.1732994524585401</v>
      </c>
      <c r="L153" s="53">
        <v>6.026760632435832</v>
      </c>
      <c r="M153" s="53">
        <v>6.1348576822217371</v>
      </c>
      <c r="N153" s="53">
        <v>4.1390427040964166</v>
      </c>
      <c r="O153" s="53">
        <v>5.8385018476636716</v>
      </c>
      <c r="P153" s="53">
        <v>5.0979950171391284</v>
      </c>
      <c r="Q153" s="54">
        <v>13.841107892909612</v>
      </c>
      <c r="R153" s="42">
        <v>16.181001413147936</v>
      </c>
      <c r="S153" s="42">
        <f>+Q153+R153</f>
        <v>30.022109306057548</v>
      </c>
      <c r="T153" s="42">
        <v>17.514118462221738</v>
      </c>
      <c r="U153" s="42">
        <v>14.8038465448028</v>
      </c>
      <c r="V153" s="92">
        <f>+T153+U153</f>
        <v>32.31796500702454</v>
      </c>
      <c r="W153" s="42">
        <v>62.613306384802797</v>
      </c>
    </row>
    <row r="154" spans="2:23">
      <c r="C154" t="s">
        <v>48</v>
      </c>
      <c r="D154" t="str">
        <f>+B153&amp;C154</f>
        <v>Brazil  % Local Growth</v>
      </c>
      <c r="E154" s="55">
        <v>0.30431099437000309</v>
      </c>
      <c r="F154" s="55">
        <v>0.2116101269550322</v>
      </c>
      <c r="G154" s="55">
        <v>0.16560328949906886</v>
      </c>
      <c r="H154" s="55">
        <v>0.24999846993288022</v>
      </c>
      <c r="I154" s="55">
        <v>0.2518542212667777</v>
      </c>
      <c r="J154" s="55">
        <v>0.20517578100087605</v>
      </c>
      <c r="K154" s="55">
        <v>0.24326477401863802</v>
      </c>
      <c r="L154" s="55">
        <v>0.10107627500591479</v>
      </c>
      <c r="M154" s="55">
        <v>0.1528419451534424</v>
      </c>
      <c r="N154" s="55">
        <v>0.13764018382877968</v>
      </c>
      <c r="O154" s="55">
        <v>0.3512838477108372</v>
      </c>
      <c r="P154" s="55">
        <v>0.11791733440237415</v>
      </c>
      <c r="Q154" s="56">
        <v>0.26944345733181274</v>
      </c>
      <c r="R154" s="37">
        <v>0.23228088733639113</v>
      </c>
      <c r="S154" s="37"/>
      <c r="T154" s="37">
        <v>0.18162976584142973</v>
      </c>
      <c r="U154" s="37">
        <v>0.17336561960241187</v>
      </c>
      <c r="V154" s="93"/>
      <c r="W154" s="37">
        <v>0.22230861030190524</v>
      </c>
    </row>
    <row r="155" spans="2:23">
      <c r="C155" t="s">
        <v>49</v>
      </c>
      <c r="D155" t="str">
        <f>B153&amp;C155</f>
        <v>BrazilContribution Income</v>
      </c>
      <c r="E155" s="53">
        <v>1.6440851664445932</v>
      </c>
      <c r="F155" s="53">
        <v>1.5457240427171439</v>
      </c>
      <c r="G155" s="53">
        <v>2.8630134333777311</v>
      </c>
      <c r="H155" s="53">
        <v>1.5850373194980909</v>
      </c>
      <c r="I155" s="53">
        <v>2.9015621794910231</v>
      </c>
      <c r="J155" s="53">
        <v>2.7502038960310027</v>
      </c>
      <c r="K155" s="53">
        <v>2.3169841808605787</v>
      </c>
      <c r="L155" s="53">
        <v>3.0292034995072359</v>
      </c>
      <c r="M155" s="53">
        <v>2.8149978540918901</v>
      </c>
      <c r="N155" s="53">
        <v>1.4388927617549561</v>
      </c>
      <c r="O155" s="53">
        <v>2.7775455598928418</v>
      </c>
      <c r="P155" s="53">
        <v>2.322595309332192</v>
      </c>
      <c r="Q155" s="54">
        <v>6.4404700223777329</v>
      </c>
      <c r="R155" s="42">
        <v>7.6198814770310017</v>
      </c>
      <c r="S155" s="42"/>
      <c r="T155" s="42">
        <v>8.2846520430918904</v>
      </c>
      <c r="U155" s="42">
        <v>6.3668452152250339</v>
      </c>
      <c r="V155" s="92"/>
      <c r="W155" s="42">
        <v>29.367706027225029</v>
      </c>
    </row>
    <row r="156" spans="2:23">
      <c r="B156" t="s">
        <v>2</v>
      </c>
      <c r="C156" t="s">
        <v>30</v>
      </c>
      <c r="D156" t="s">
        <v>234</v>
      </c>
      <c r="E156" s="53">
        <v>1.0295853002588271</v>
      </c>
      <c r="F156" s="53">
        <v>0.81241018085545502</v>
      </c>
      <c r="G156" s="53">
        <v>1.1835389153224001</v>
      </c>
      <c r="H156" s="53">
        <v>0.99961919999999993</v>
      </c>
      <c r="I156" s="53">
        <v>0.87077738398587101</v>
      </c>
      <c r="J156" s="53">
        <v>0.90019825721279989</v>
      </c>
      <c r="K156" s="53">
        <v>1.0110865646585812</v>
      </c>
      <c r="L156" s="53">
        <v>1.1427857992391099</v>
      </c>
      <c r="M156" s="53">
        <v>0.95945694825699801</v>
      </c>
      <c r="N156" s="53">
        <v>0.94605773788019099</v>
      </c>
      <c r="O156" s="53">
        <v>1.1493472709618229</v>
      </c>
      <c r="P156" s="53">
        <v>1.21696857866135</v>
      </c>
      <c r="Q156" s="54">
        <v>3.0548987653224002</v>
      </c>
      <c r="R156" s="42">
        <v>3.1189214272128001</v>
      </c>
      <c r="S156" s="42">
        <f>+Q156+R156</f>
        <v>6.1738201925352003</v>
      </c>
      <c r="T156" s="42">
        <v>3.1515724182569973</v>
      </c>
      <c r="U156" s="42">
        <v>3.440205909623173</v>
      </c>
      <c r="V156" s="92">
        <f>+T156+U156</f>
        <v>6.5917783278801707</v>
      </c>
      <c r="W156" s="42">
        <v>13.352851959623173</v>
      </c>
    </row>
    <row r="157" spans="2:23">
      <c r="C157" t="s">
        <v>48</v>
      </c>
      <c r="D157" t="s">
        <v>235</v>
      </c>
      <c r="E157" s="55">
        <v>-1.2075182173101931E-2</v>
      </c>
      <c r="F157" s="55">
        <v>-0.12849919812554522</v>
      </c>
      <c r="G157" s="55">
        <v>0.22953386652752825</v>
      </c>
      <c r="H157" s="55">
        <v>0.29099007783256203</v>
      </c>
      <c r="I157" s="55">
        <v>2.8113423399815776E-2</v>
      </c>
      <c r="J157" s="55">
        <v>9.2241706723660805E-2</v>
      </c>
      <c r="K157" s="55">
        <v>0.21987317602298945</v>
      </c>
      <c r="L157" s="55">
        <v>0.30378246498510497</v>
      </c>
      <c r="M157" s="55">
        <v>6.4573724419617534E-2</v>
      </c>
      <c r="N157" s="55">
        <v>0.1566218519728072</v>
      </c>
      <c r="O157" s="55">
        <v>0.85047094465185613</v>
      </c>
      <c r="P157" s="55">
        <v>0.3377204223284937</v>
      </c>
      <c r="Q157" s="56">
        <v>8.248873288758353E-2</v>
      </c>
      <c r="R157" s="37">
        <v>0.28224986388104922</v>
      </c>
      <c r="S157" s="37"/>
      <c r="T157" s="37">
        <v>0.23320389765540778</v>
      </c>
      <c r="U157" s="37">
        <v>0.44188632953657092</v>
      </c>
      <c r="V157" s="93"/>
      <c r="W157" s="37">
        <v>0.30628592827367457</v>
      </c>
    </row>
    <row r="158" spans="2:23">
      <c r="C158" t="s">
        <v>49</v>
      </c>
      <c r="D158" t="s">
        <v>236</v>
      </c>
      <c r="E158" s="53">
        <v>0.374871757719971</v>
      </c>
      <c r="F158" s="53">
        <v>0.29781685688493204</v>
      </c>
      <c r="G158" s="53">
        <v>0.48764858505908698</v>
      </c>
      <c r="H158" s="53">
        <v>0.34370859605954596</v>
      </c>
      <c r="I158" s="53">
        <v>0.29137971514716099</v>
      </c>
      <c r="J158" s="53">
        <v>0.244618039400986</v>
      </c>
      <c r="K158" s="53">
        <v>0.35043018070417598</v>
      </c>
      <c r="L158" s="53">
        <v>0.41380897987139204</v>
      </c>
      <c r="M158" s="53">
        <v>0.35569671376344203</v>
      </c>
      <c r="N158" s="53">
        <v>0.33263609456342302</v>
      </c>
      <c r="O158" s="53">
        <v>0.41094011362297905</v>
      </c>
      <c r="P158" s="53">
        <v>0.18684902569109901</v>
      </c>
      <c r="Q158" s="54">
        <v>1.185658206059087</v>
      </c>
      <c r="R158" s="42">
        <v>0.92151464440098607</v>
      </c>
      <c r="S158" s="42"/>
      <c r="T158" s="42">
        <v>1.2512166827634421</v>
      </c>
      <c r="U158" s="42">
        <v>0.91619385731407799</v>
      </c>
      <c r="V158" s="92"/>
      <c r="W158" s="42">
        <v>4.6581651563140785</v>
      </c>
    </row>
    <row r="159" spans="2:23">
      <c r="B159" t="s">
        <v>1</v>
      </c>
      <c r="C159" t="s">
        <v>30</v>
      </c>
      <c r="D159" t="s">
        <v>237</v>
      </c>
      <c r="E159" s="53">
        <v>0.807466371967962</v>
      </c>
      <c r="F159" s="53">
        <v>0.88859824835000001</v>
      </c>
      <c r="G159" s="53">
        <v>0.93439190591999999</v>
      </c>
      <c r="H159" s="53">
        <v>0.94500401533413592</v>
      </c>
      <c r="I159" s="53">
        <v>0.86151109174069807</v>
      </c>
      <c r="J159" s="53">
        <v>1.0440925664294609</v>
      </c>
      <c r="K159" s="53">
        <v>1.0457656036939249</v>
      </c>
      <c r="L159" s="53">
        <v>1.0846367496480429</v>
      </c>
      <c r="M159" s="53">
        <v>1.1041792586854491</v>
      </c>
      <c r="N159" s="53">
        <v>1.01962390471</v>
      </c>
      <c r="O159" s="53">
        <v>1.0131528479</v>
      </c>
      <c r="P159" s="53">
        <v>0.97424191983227304</v>
      </c>
      <c r="Q159" s="54">
        <v>2.8127231859199999</v>
      </c>
      <c r="R159" s="42">
        <v>3.4535038764294614</v>
      </c>
      <c r="S159" s="42">
        <f>+Q159+R159</f>
        <v>6.2662270623494614</v>
      </c>
      <c r="T159" s="42">
        <v>3.6226679586854487</v>
      </c>
      <c r="U159" s="42">
        <v>3.1111144477322732</v>
      </c>
      <c r="V159" s="92">
        <f>+T159+U159</f>
        <v>6.7337824064177223</v>
      </c>
      <c r="W159" s="42">
        <v>13.326517727732273</v>
      </c>
    </row>
    <row r="160" spans="2:23">
      <c r="C160" t="s">
        <v>48</v>
      </c>
      <c r="D160" t="s">
        <v>238</v>
      </c>
      <c r="E160" s="55">
        <v>0.17227365011628748</v>
      </c>
      <c r="F160" s="55">
        <v>0.27762132691012781</v>
      </c>
      <c r="G160" s="55">
        <v>8.4837381583790866E-2</v>
      </c>
      <c r="H160" s="55">
        <v>8.8665103736313894E-2</v>
      </c>
      <c r="I160" s="55">
        <v>-5.5460021812862623E-2</v>
      </c>
      <c r="J160" s="55">
        <v>0.21750730135549418</v>
      </c>
      <c r="K160" s="55">
        <v>1.9991835301983729E-3</v>
      </c>
      <c r="L160" s="55">
        <v>7.4711671863182283E-2</v>
      </c>
      <c r="M160" s="55">
        <v>0.16210910018222649</v>
      </c>
      <c r="N160" s="55">
        <v>0.16331498803162303</v>
      </c>
      <c r="O160" s="55">
        <v>9.6768930980728043E-2</v>
      </c>
      <c r="P160" s="55">
        <v>-3.0461151221056176E-2</v>
      </c>
      <c r="Q160" s="56">
        <v>0.27854456719962284</v>
      </c>
      <c r="R160" s="37">
        <v>0.29147156546641284</v>
      </c>
      <c r="S160" s="37"/>
      <c r="T160" s="37">
        <v>0.21612273676380689</v>
      </c>
      <c r="U160" s="37">
        <v>0.11225595034833225</v>
      </c>
      <c r="V160" s="93"/>
      <c r="W160" s="37">
        <v>0.24967275175505782</v>
      </c>
    </row>
    <row r="161" spans="2:23">
      <c r="C161" t="s">
        <v>49</v>
      </c>
      <c r="D161" t="s">
        <v>239</v>
      </c>
      <c r="E161" s="53">
        <v>0.34918629185619798</v>
      </c>
      <c r="F161" s="53">
        <v>0.44179167670878805</v>
      </c>
      <c r="G161" s="53">
        <v>0.48696687468830696</v>
      </c>
      <c r="H161" s="53">
        <v>0.45540228653192399</v>
      </c>
      <c r="I161" s="53">
        <v>0.38556732083952799</v>
      </c>
      <c r="J161" s="53">
        <v>0.51870197741062096</v>
      </c>
      <c r="K161" s="53">
        <v>0.51768209620929395</v>
      </c>
      <c r="L161" s="53">
        <v>0.50714367511445202</v>
      </c>
      <c r="M161" s="53">
        <v>0.53358911064478698</v>
      </c>
      <c r="N161" s="53">
        <v>0.500762143260153</v>
      </c>
      <c r="O161" s="53">
        <v>0.53793550514505306</v>
      </c>
      <c r="P161" s="53">
        <v>0.492867069693809</v>
      </c>
      <c r="Q161" s="54">
        <v>1.3371630096883069</v>
      </c>
      <c r="R161" s="42">
        <v>1.852501271410621</v>
      </c>
      <c r="S161" s="42"/>
      <c r="T161" s="42">
        <v>1.9168083506447871</v>
      </c>
      <c r="U161" s="42">
        <v>1.582040693838862</v>
      </c>
      <c r="V161" s="92"/>
      <c r="W161" s="42">
        <v>6.9737915758388613</v>
      </c>
    </row>
    <row r="162" spans="2:23">
      <c r="B162" t="s">
        <v>4</v>
      </c>
      <c r="C162" t="s">
        <v>30</v>
      </c>
      <c r="D162" t="s">
        <v>240</v>
      </c>
      <c r="E162" s="53">
        <v>1.763313401469996</v>
      </c>
      <c r="F162" s="53">
        <v>1.7393906842378799</v>
      </c>
      <c r="G162" s="53">
        <v>1.9997934517599802</v>
      </c>
      <c r="H162" s="53">
        <v>1.9500075100388998</v>
      </c>
      <c r="I162" s="53">
        <v>2.0882098570748431</v>
      </c>
      <c r="J162" s="53">
        <v>2.2100167354727409</v>
      </c>
      <c r="K162" s="53">
        <v>1.9999999597040001</v>
      </c>
      <c r="L162" s="53">
        <v>2.2000082985693998</v>
      </c>
      <c r="M162" s="53">
        <v>2.3100001473190952</v>
      </c>
      <c r="N162" s="53">
        <v>2.2550000997273751</v>
      </c>
      <c r="O162" s="53">
        <v>2.2500001159020004</v>
      </c>
      <c r="P162" s="53">
        <v>2.000000103024</v>
      </c>
      <c r="Q162" s="54">
        <v>6.1919404617599811</v>
      </c>
      <c r="R162" s="42">
        <v>6.0738663954727405</v>
      </c>
      <c r="S162" s="42">
        <f>+Q162+R162</f>
        <v>12.265806857232722</v>
      </c>
      <c r="T162" s="42">
        <v>6.4781949973190951</v>
      </c>
      <c r="U162" s="42">
        <v>6.2617212689260002</v>
      </c>
      <c r="V162" s="92">
        <f>+T162+U162</f>
        <v>12.739916266245096</v>
      </c>
      <c r="W162" s="42">
        <v>24.560518268926</v>
      </c>
    </row>
    <row r="163" spans="2:23">
      <c r="C163" t="s">
        <v>48</v>
      </c>
      <c r="D163" t="s">
        <v>241</v>
      </c>
      <c r="E163" s="55">
        <v>0.11976209424357795</v>
      </c>
      <c r="F163" s="55">
        <v>0.11803640935217502</v>
      </c>
      <c r="G163" s="55">
        <v>0.24576083471653765</v>
      </c>
      <c r="H163" s="55">
        <v>0.31626735087154478</v>
      </c>
      <c r="I163" s="55">
        <v>0.34725823165002007</v>
      </c>
      <c r="J163" s="55">
        <v>3.9486941069653572E-2</v>
      </c>
      <c r="K163" s="55">
        <v>9.1742710796274995E-2</v>
      </c>
      <c r="L163" s="55">
        <v>5.3401096867336156E-2</v>
      </c>
      <c r="M163" s="55">
        <v>6.8172521049500917E-2</v>
      </c>
      <c r="N163" s="55">
        <v>0.45800803802544149</v>
      </c>
      <c r="O163" s="55">
        <v>4.5653644719144543E-2</v>
      </c>
      <c r="P163" s="55">
        <v>2.5377647347584839E-2</v>
      </c>
      <c r="Q163" s="56">
        <v>0.31214233176582384</v>
      </c>
      <c r="R163" s="37">
        <v>0.1740335926431425</v>
      </c>
      <c r="S163" s="37"/>
      <c r="T163" s="37">
        <v>6.8101439074725739E-2</v>
      </c>
      <c r="U163" s="37">
        <v>0.10887530474898222</v>
      </c>
      <c r="V163" s="93"/>
      <c r="W163" s="37">
        <v>0.1412097316784845</v>
      </c>
    </row>
    <row r="164" spans="2:23">
      <c r="C164" t="s">
        <v>49</v>
      </c>
      <c r="D164" t="s">
        <v>242</v>
      </c>
      <c r="E164" s="53">
        <v>0.51510157719548799</v>
      </c>
      <c r="F164" s="53">
        <v>0.56742081559588509</v>
      </c>
      <c r="G164" s="53">
        <v>0.84148494707781796</v>
      </c>
      <c r="H164" s="53">
        <v>0.73153831107714695</v>
      </c>
      <c r="I164" s="53">
        <v>0.84071007132782494</v>
      </c>
      <c r="J164" s="53">
        <v>0.960575902323619</v>
      </c>
      <c r="K164" s="53">
        <v>0.84148923995620206</v>
      </c>
      <c r="L164" s="53">
        <v>1.076650167626743</v>
      </c>
      <c r="M164" s="53">
        <v>1.1889105687209078</v>
      </c>
      <c r="N164" s="53">
        <v>0.73749884643695796</v>
      </c>
      <c r="O164" s="53">
        <v>0.95628341577728893</v>
      </c>
      <c r="P164" s="53">
        <v>0.85698636081746105</v>
      </c>
      <c r="Q164" s="54">
        <v>2.7245979100778177</v>
      </c>
      <c r="R164" s="42">
        <v>2.6554491563236189</v>
      </c>
      <c r="S164" s="42"/>
      <c r="T164" s="42">
        <v>3.3969984767209089</v>
      </c>
      <c r="U164" s="42">
        <v>2.3454216265947498</v>
      </c>
      <c r="V164" s="92"/>
      <c r="W164" s="42">
        <v>10.80162729559475</v>
      </c>
    </row>
    <row r="165" spans="2:23">
      <c r="B165" t="s">
        <v>75</v>
      </c>
      <c r="C165" t="s">
        <v>30</v>
      </c>
      <c r="D165" t="s">
        <v>243</v>
      </c>
      <c r="E165" s="53">
        <v>0.37858730456</v>
      </c>
      <c r="F165" s="53">
        <v>7.1845774919697999E-2</v>
      </c>
      <c r="G165" s="53">
        <v>0.136649667929091</v>
      </c>
      <c r="H165" s="53">
        <v>0.19708476229765301</v>
      </c>
      <c r="I165" s="53">
        <v>0.21055752814262402</v>
      </c>
      <c r="J165" s="53">
        <v>1.236</v>
      </c>
      <c r="K165" s="53">
        <v>1.9003457999999997E-2</v>
      </c>
      <c r="L165" s="53">
        <v>1.9108252069050001E-2</v>
      </c>
      <c r="M165" s="53">
        <v>5.0005499999999994E-2</v>
      </c>
      <c r="N165" s="53">
        <v>1.9018975055374997E-2</v>
      </c>
      <c r="O165" s="53">
        <v>0.437778430582554</v>
      </c>
      <c r="P165" s="53">
        <v>0.55182130184725808</v>
      </c>
      <c r="Q165" s="54">
        <v>0.35121713792909098</v>
      </c>
      <c r="R165" s="42">
        <v>1.6943672400000001</v>
      </c>
      <c r="S165" s="42">
        <f>+Q165+R165</f>
        <v>2.045584377929091</v>
      </c>
      <c r="T165" s="42">
        <v>0.11009556000000001</v>
      </c>
      <c r="U165" s="42">
        <v>0.98476728242981193</v>
      </c>
      <c r="V165" s="92">
        <f>+T165+U165</f>
        <v>1.0948628424298119</v>
      </c>
      <c r="W165" s="42">
        <v>3.1576467124298118</v>
      </c>
    </row>
    <row r="166" spans="2:23">
      <c r="C166" t="s">
        <v>48</v>
      </c>
      <c r="D166" t="s">
        <v>244</v>
      </c>
      <c r="E166" s="55">
        <v>0.45465964948332949</v>
      </c>
      <c r="F166" s="55">
        <v>-0.88256920528081295</v>
      </c>
      <c r="G166" s="55">
        <v>-0.70422585193684029</v>
      </c>
      <c r="H166" s="55">
        <v>-0.70781637931056529</v>
      </c>
      <c r="I166" s="55">
        <v>-0.64208750199347997</v>
      </c>
      <c r="J166" s="55">
        <v>2.6776737915843749</v>
      </c>
      <c r="K166" s="55">
        <v>-0.95948470943350528</v>
      </c>
      <c r="L166" s="55">
        <v>-0.9536756080782921</v>
      </c>
      <c r="M166" s="55">
        <v>-0.84928956737692607</v>
      </c>
      <c r="N166" s="55">
        <v>-0.93418804763071472</v>
      </c>
      <c r="O166" s="55">
        <v>0.43681937037742935</v>
      </c>
      <c r="P166" s="55">
        <v>0.58611558544233766</v>
      </c>
      <c r="Q166" s="56">
        <v>-0.73759365205741134</v>
      </c>
      <c r="R166" s="37">
        <v>5.9708756957919502E-2</v>
      </c>
      <c r="S166" s="37"/>
      <c r="T166" s="37">
        <v>-0.90926169294921322</v>
      </c>
      <c r="U166" s="37">
        <v>4.5863678748060771E-2</v>
      </c>
      <c r="V166" s="93"/>
      <c r="W166" s="37">
        <v>-0.42386703997682335</v>
      </c>
    </row>
    <row r="167" spans="2:23">
      <c r="C167" t="s">
        <v>49</v>
      </c>
      <c r="D167" t="s">
        <v>245</v>
      </c>
      <c r="E167" s="53">
        <v>9.6471585693764017E-2</v>
      </c>
      <c r="F167" s="53">
        <v>-7.1672410196893008E-2</v>
      </c>
      <c r="G167" s="53">
        <v>-6.4935525185400005E-3</v>
      </c>
      <c r="H167" s="53">
        <v>1.4356987223497999E-2</v>
      </c>
      <c r="I167" s="53">
        <v>2.2588094319366998E-2</v>
      </c>
      <c r="J167" s="53">
        <v>0.96514135852474303</v>
      </c>
      <c r="K167" s="53">
        <v>-3.8594869180889994E-2</v>
      </c>
      <c r="L167" s="53">
        <v>-3.8868976844541998E-2</v>
      </c>
      <c r="M167" s="53">
        <v>0.70233938131093698</v>
      </c>
      <c r="N167" s="53">
        <v>-0.13052955914276798</v>
      </c>
      <c r="O167" s="53">
        <v>0.274580461932311</v>
      </c>
      <c r="P167" s="53">
        <v>0.42774348878284701</v>
      </c>
      <c r="Q167" s="54">
        <v>-0.15203928051854002</v>
      </c>
      <c r="R167" s="42">
        <v>0.61475979752474319</v>
      </c>
      <c r="S167" s="42"/>
      <c r="T167" s="42">
        <v>0.45018915431093698</v>
      </c>
      <c r="U167" s="42">
        <v>1.0027581587151582</v>
      </c>
      <c r="V167" s="92"/>
      <c r="W167" s="42">
        <v>2.3272915787151578</v>
      </c>
    </row>
    <row r="168" spans="2:23">
      <c r="B168" t="s">
        <v>24</v>
      </c>
      <c r="C168" t="s">
        <v>30</v>
      </c>
      <c r="D168" t="s">
        <v>246</v>
      </c>
      <c r="E168" s="53">
        <v>4.5085103675300005</v>
      </c>
      <c r="F168" s="53">
        <v>5.1306186162022414</v>
      </c>
      <c r="G168" s="53">
        <v>4.6057215300823131</v>
      </c>
      <c r="H168" s="53">
        <v>3.9714215051491286</v>
      </c>
      <c r="I168" s="53">
        <v>5.1411632164560608</v>
      </c>
      <c r="J168" s="53">
        <v>4.8614632553887773</v>
      </c>
      <c r="K168" s="53">
        <v>4.1915624359132071</v>
      </c>
      <c r="L168" s="53">
        <v>4.2786118966734579</v>
      </c>
      <c r="M168" s="53">
        <v>5.5156873771343102</v>
      </c>
      <c r="N168" s="53">
        <v>4.335131125549271</v>
      </c>
      <c r="O168" s="53">
        <v>4.781048133006542</v>
      </c>
      <c r="P168" s="53">
        <v>4.8228499047811404</v>
      </c>
      <c r="Q168" s="54">
        <v>12.715899940082313</v>
      </c>
      <c r="R168" s="42">
        <v>13.175114205388779</v>
      </c>
      <c r="S168" s="42">
        <f>+Q168+R168</f>
        <v>25.89101414547109</v>
      </c>
      <c r="T168" s="42">
        <v>13.795379377134308</v>
      </c>
      <c r="U168" s="42">
        <v>13.334339167787682</v>
      </c>
      <c r="V168" s="92">
        <f>+T168+U168</f>
        <v>27.129718544921992</v>
      </c>
      <c r="W168" s="42">
        <v>52.962280077787682</v>
      </c>
    </row>
    <row r="169" spans="2:23">
      <c r="C169" t="s">
        <v>48</v>
      </c>
      <c r="D169" t="s">
        <v>247</v>
      </c>
      <c r="E169" s="55">
        <v>-2.1768200513299467E-3</v>
      </c>
      <c r="F169" s="55">
        <v>0.38951176200118909</v>
      </c>
      <c r="G169" s="55">
        <v>7.2928887514626589E-2</v>
      </c>
      <c r="H169" s="55">
        <v>4.3356763179757125E-2</v>
      </c>
      <c r="I169" s="55">
        <v>8.7420940636134745E-3</v>
      </c>
      <c r="J169" s="55">
        <v>4.1283475061527353E-3</v>
      </c>
      <c r="K169" s="55">
        <v>9.7152640236417176E-2</v>
      </c>
      <c r="L169" s="55">
        <v>-1.0690173960053881E-2</v>
      </c>
      <c r="M169" s="55">
        <v>-0.10089854670031659</v>
      </c>
      <c r="N169" s="55">
        <v>1.5958300353828769</v>
      </c>
      <c r="O169" s="55">
        <v>-0.35553829766366962</v>
      </c>
      <c r="P169" s="55">
        <v>0.1899500751676714</v>
      </c>
      <c r="Q169" s="56">
        <v>4.1412380196095035E-2</v>
      </c>
      <c r="R169" s="37">
        <v>-4.6240217228101094E-2</v>
      </c>
      <c r="S169" s="37"/>
      <c r="T169" s="37">
        <v>-2.8639950150491325E-2</v>
      </c>
      <c r="U169" s="37">
        <v>1.5047077821109922E-2</v>
      </c>
      <c r="V169" s="93"/>
      <c r="W169" s="37">
        <v>-5.1230703568435967E-3</v>
      </c>
    </row>
    <row r="170" spans="2:23">
      <c r="C170" t="s">
        <v>49</v>
      </c>
      <c r="D170" t="s">
        <v>248</v>
      </c>
      <c r="E170" s="53">
        <v>0.65459855748999696</v>
      </c>
      <c r="F170" s="53">
        <v>0.32839742191959298</v>
      </c>
      <c r="G170" s="53">
        <v>5.6937324521618995E-2</v>
      </c>
      <c r="H170" s="53">
        <v>-0.25490213767647996</v>
      </c>
      <c r="I170" s="53">
        <v>0.40156601204629799</v>
      </c>
      <c r="J170" s="53">
        <v>0.99897017754475004</v>
      </c>
      <c r="K170" s="53">
        <v>-0.10698398829867399</v>
      </c>
      <c r="L170" s="53">
        <v>0.86495088230639905</v>
      </c>
      <c r="M170" s="53">
        <v>0.93837577256248206</v>
      </c>
      <c r="N170" s="53">
        <v>1.0039710460890119</v>
      </c>
      <c r="O170" s="53">
        <v>1.1107742839100561</v>
      </c>
      <c r="P170" s="53">
        <v>0.55959359237818895</v>
      </c>
      <c r="Q170" s="54">
        <v>-0.3488850814783821</v>
      </c>
      <c r="R170" s="42">
        <v>0.20953641554475008</v>
      </c>
      <c r="S170" s="42"/>
      <c r="T170" s="42">
        <v>0.44221326356248108</v>
      </c>
      <c r="U170" s="42">
        <v>1.9818734682882451</v>
      </c>
      <c r="V170" s="92"/>
      <c r="W170" s="42">
        <v>2.354244166288245</v>
      </c>
    </row>
    <row r="171" spans="2:23" s="3" customFormat="1">
      <c r="B171" s="3" t="s">
        <v>76</v>
      </c>
      <c r="C171" s="3" t="s">
        <v>30</v>
      </c>
      <c r="E171" s="76">
        <v>75.937330058373334</v>
      </c>
      <c r="F171" s="76">
        <v>76.820031532212354</v>
      </c>
      <c r="G171" s="76">
        <v>94.3257262542935</v>
      </c>
      <c r="H171" s="76">
        <v>74.828913832687434</v>
      </c>
      <c r="I171" s="76">
        <v>85.144053484853032</v>
      </c>
      <c r="J171" s="76">
        <v>95.005831349046474</v>
      </c>
      <c r="K171" s="76">
        <v>76.114393837172727</v>
      </c>
      <c r="L171" s="76">
        <v>76.260483237425049</v>
      </c>
      <c r="M171" s="76">
        <v>92.002257713798869</v>
      </c>
      <c r="N171" s="76">
        <v>73.695711265118987</v>
      </c>
      <c r="O171" s="76">
        <v>79.240786690852019</v>
      </c>
      <c r="P171" s="76">
        <v>82.601927480901139</v>
      </c>
      <c r="Q171" s="77">
        <v>240.56158724429346</v>
      </c>
      <c r="R171" s="76">
        <v>253.62942209904659</v>
      </c>
      <c r="S171" s="76"/>
      <c r="T171" s="76">
        <v>237.86792399379888</v>
      </c>
      <c r="U171" s="76">
        <v>235.49967149175305</v>
      </c>
      <c r="V171" s="78"/>
      <c r="W171" s="76">
        <v>962.18951016175299</v>
      </c>
    </row>
    <row r="172" spans="2:23" s="3" customFormat="1">
      <c r="C172" s="3" t="s">
        <v>49</v>
      </c>
      <c r="E172" s="79">
        <v>18.070942858457055</v>
      </c>
      <c r="F172" s="79">
        <v>18.927986188946168</v>
      </c>
      <c r="G172" s="79">
        <v>30.069581678756961</v>
      </c>
      <c r="H172" s="79">
        <v>15.109099656997598</v>
      </c>
      <c r="I172" s="79">
        <v>22.168096785286153</v>
      </c>
      <c r="J172" s="79">
        <v>29.367134282155686</v>
      </c>
      <c r="K172" s="79">
        <v>17.669615512590138</v>
      </c>
      <c r="L172" s="79">
        <v>20.617664645877817</v>
      </c>
      <c r="M172" s="79">
        <v>28.073688721385025</v>
      </c>
      <c r="N172" s="79">
        <v>16.389360819401652</v>
      </c>
      <c r="O172" s="79">
        <v>21.103994484774983</v>
      </c>
      <c r="P172" s="79">
        <v>23.376778087182821</v>
      </c>
      <c r="Q172" s="80">
        <v>64.744498763756965</v>
      </c>
      <c r="R172" s="79">
        <v>67.580601251155656</v>
      </c>
      <c r="S172" s="79"/>
      <c r="T172" s="79">
        <v>61.821039507385009</v>
      </c>
      <c r="U172" s="79">
        <v>62.266298760957774</v>
      </c>
      <c r="V172" s="81"/>
      <c r="W172" s="79">
        <v>257.20935903095784</v>
      </c>
    </row>
    <row r="173" spans="2:23">
      <c r="Q173" s="64"/>
      <c r="R173" s="35"/>
      <c r="S173" s="35"/>
      <c r="T173" s="35"/>
      <c r="U173" s="35"/>
      <c r="V173" s="65"/>
    </row>
    <row r="174" spans="2:23">
      <c r="B174" s="3" t="s">
        <v>77</v>
      </c>
      <c r="Q174" s="64"/>
      <c r="R174" s="35"/>
      <c r="S174" s="35"/>
      <c r="T174" s="35"/>
      <c r="U174" s="35"/>
      <c r="V174" s="65"/>
    </row>
    <row r="175" spans="2:23">
      <c r="B175" t="s">
        <v>78</v>
      </c>
      <c r="C175" t="s">
        <v>30</v>
      </c>
      <c r="D175" t="s">
        <v>249</v>
      </c>
      <c r="E175" s="53">
        <v>24.789722664578871</v>
      </c>
      <c r="F175" s="53">
        <v>26.168691152977587</v>
      </c>
      <c r="G175" s="53">
        <v>34.601745860872633</v>
      </c>
      <c r="H175" s="53">
        <v>23.848742837755161</v>
      </c>
      <c r="I175" s="53">
        <v>28.546442645596645</v>
      </c>
      <c r="J175" s="53">
        <v>32.348713504809339</v>
      </c>
      <c r="K175" s="53">
        <v>24.984537716451399</v>
      </c>
      <c r="L175" s="53">
        <v>27.793173082684525</v>
      </c>
      <c r="M175" s="53">
        <v>33.534982344798181</v>
      </c>
      <c r="N175" s="53">
        <v>22.779474522298358</v>
      </c>
      <c r="O175" s="53">
        <v>25.505405004991164</v>
      </c>
      <c r="P175" s="53">
        <v>27.931544249954896</v>
      </c>
      <c r="Q175" s="54">
        <v>81.738921920872627</v>
      </c>
      <c r="R175" s="42">
        <v>85.924727464809337</v>
      </c>
      <c r="S175" s="42">
        <f>+Q175+R175</f>
        <v>167.66364938568196</v>
      </c>
      <c r="T175" s="42">
        <v>84.086307154798178</v>
      </c>
      <c r="U175" s="42">
        <v>76.725972274946059</v>
      </c>
      <c r="V175" s="92">
        <f>+T175+U175</f>
        <v>160.81227942974425</v>
      </c>
      <c r="W175" s="42">
        <v>326.24349016494608</v>
      </c>
    </row>
    <row r="176" spans="2:23">
      <c r="C176" t="s">
        <v>48</v>
      </c>
      <c r="D176" t="s">
        <v>250</v>
      </c>
      <c r="E176" s="55">
        <v>8.5079757203395182E-2</v>
      </c>
      <c r="F176" s="55">
        <v>0.22359009355254877</v>
      </c>
      <c r="G176" s="55">
        <v>0.25309053974737006</v>
      </c>
      <c r="H176" s="55">
        <v>-5.1374457524631427E-2</v>
      </c>
      <c r="I176" s="55">
        <v>0.1641499680618872</v>
      </c>
      <c r="J176" s="55">
        <v>0.15376226018176511</v>
      </c>
      <c r="K176" s="55">
        <v>9.7662635340282952E-2</v>
      </c>
      <c r="L176" s="55">
        <v>0.15089144807311397</v>
      </c>
      <c r="M176" s="55">
        <v>0.14003881895598611</v>
      </c>
      <c r="N176" s="55">
        <v>3.0145526245215735E-2</v>
      </c>
      <c r="O176" s="55">
        <v>0.13207024700448028</v>
      </c>
      <c r="P176" s="55">
        <v>8.018619588779044E-2</v>
      </c>
      <c r="Q176" s="56">
        <v>0.14740180150229912</v>
      </c>
      <c r="R176" s="37">
        <v>0.10213912128997946</v>
      </c>
      <c r="S176" s="37"/>
      <c r="T176" s="37">
        <v>0.10232222518029599</v>
      </c>
      <c r="U176" s="37">
        <v>8.6871382004314698E-2</v>
      </c>
      <c r="V176" s="93"/>
      <c r="W176" s="37">
        <v>0.10452966567273736</v>
      </c>
    </row>
    <row r="177" spans="2:23">
      <c r="C177" t="s">
        <v>49</v>
      </c>
      <c r="D177" t="s">
        <v>251</v>
      </c>
      <c r="E177" s="53">
        <v>7.9134418436196041</v>
      </c>
      <c r="F177" s="53">
        <v>9.5749023144146719</v>
      </c>
      <c r="G177" s="53">
        <v>14.918139449909379</v>
      </c>
      <c r="H177" s="53">
        <v>6.6584704643201622</v>
      </c>
      <c r="I177" s="53">
        <v>9.8194469180791835</v>
      </c>
      <c r="J177" s="53">
        <v>12.367274099437706</v>
      </c>
      <c r="K177" s="53">
        <v>8.0794647029901761</v>
      </c>
      <c r="L177" s="53">
        <v>10.087348221799125</v>
      </c>
      <c r="M177" s="53">
        <v>13.484045515646253</v>
      </c>
      <c r="N177" s="53">
        <v>6.5863428978662206</v>
      </c>
      <c r="O177" s="53">
        <v>8.7525009525748256</v>
      </c>
      <c r="P177" s="53">
        <v>10.621123297459841</v>
      </c>
      <c r="Q177" s="54">
        <v>30.181978600909375</v>
      </c>
      <c r="R177" s="42">
        <v>30.906476029437716</v>
      </c>
      <c r="S177" s="42"/>
      <c r="T177" s="42">
        <v>29.432552608646251</v>
      </c>
      <c r="U177" s="42">
        <v>26.592471538034676</v>
      </c>
      <c r="V177" s="92"/>
      <c r="W177" s="42">
        <v>116.77156511203472</v>
      </c>
    </row>
    <row r="178" spans="2:23">
      <c r="B178" t="s">
        <v>79</v>
      </c>
      <c r="C178" t="s">
        <v>30</v>
      </c>
      <c r="D178" t="s">
        <v>252</v>
      </c>
      <c r="E178" s="53">
        <v>32.328789375175369</v>
      </c>
      <c r="F178" s="53">
        <v>31.180415701955095</v>
      </c>
      <c r="G178" s="53">
        <v>33.618464469227213</v>
      </c>
      <c r="H178" s="53">
        <v>32.765706122646776</v>
      </c>
      <c r="I178" s="53">
        <v>32.974142247379596</v>
      </c>
      <c r="J178" s="53">
        <v>33.564003283636559</v>
      </c>
      <c r="K178" s="53">
        <v>31.791363720289841</v>
      </c>
      <c r="L178" s="53">
        <v>27.157780045666367</v>
      </c>
      <c r="M178" s="53">
        <v>30.785975178455551</v>
      </c>
      <c r="N178" s="53">
        <v>31.865758863727514</v>
      </c>
      <c r="O178" s="53">
        <v>30.937675544818454</v>
      </c>
      <c r="P178" s="53">
        <v>28.993491372876989</v>
      </c>
      <c r="Q178" s="54">
        <v>97.131099639227202</v>
      </c>
      <c r="R178" s="42">
        <v>96.864513693636567</v>
      </c>
      <c r="S178" s="42">
        <f>+Q178+R178</f>
        <v>193.99561333286377</v>
      </c>
      <c r="T178" s="42">
        <v>86.390272818455557</v>
      </c>
      <c r="U178" s="42">
        <v>92.214226947695437</v>
      </c>
      <c r="V178" s="92">
        <f>+T178+U178</f>
        <v>178.60449976615098</v>
      </c>
      <c r="W178" s="42">
        <v>370.08500142769543</v>
      </c>
    </row>
    <row r="179" spans="2:23">
      <c r="C179" t="s">
        <v>48</v>
      </c>
      <c r="D179" t="s">
        <v>253</v>
      </c>
      <c r="E179" s="55">
        <v>-5.2278780255230674E-2</v>
      </c>
      <c r="F179" s="55">
        <v>1.504161775850682E-2</v>
      </c>
      <c r="G179" s="55">
        <v>1.2562907443203625E-3</v>
      </c>
      <c r="H179" s="55">
        <v>2.4515180670723044E-2</v>
      </c>
      <c r="I179" s="55">
        <v>-2.1260776323573857E-2</v>
      </c>
      <c r="J179" s="55">
        <v>5.1323549286645828E-2</v>
      </c>
      <c r="K179" s="55">
        <v>-4.4604533433173187E-2</v>
      </c>
      <c r="L179" s="55">
        <v>5.5144181423976535E-2</v>
      </c>
      <c r="M179" s="55">
        <v>2.2300098701190579E-2</v>
      </c>
      <c r="N179" s="55">
        <v>-1.4590093950211991E-2</v>
      </c>
      <c r="O179" s="55">
        <v>-2.4192689584416512E-2</v>
      </c>
      <c r="P179" s="55">
        <v>1.5059132642224653E-2</v>
      </c>
      <c r="Q179" s="56">
        <v>-1.7009388186568459E-2</v>
      </c>
      <c r="R179" s="37">
        <v>-4.7729881379161843E-3</v>
      </c>
      <c r="S179" s="37"/>
      <c r="T179" s="37">
        <v>-1.971424021936323E-2</v>
      </c>
      <c r="U179" s="37">
        <v>4.736874688090199E-4</v>
      </c>
      <c r="V179" s="93"/>
      <c r="W179" s="37">
        <v>-1.4171895098846803E-2</v>
      </c>
    </row>
    <row r="180" spans="2:23">
      <c r="C180" t="s">
        <v>49</v>
      </c>
      <c r="D180" t="s">
        <v>254</v>
      </c>
      <c r="E180" s="53">
        <v>5.5544308296861447</v>
      </c>
      <c r="F180" s="53">
        <v>4.7966153761054642</v>
      </c>
      <c r="G180" s="53">
        <v>5.9415004647519032</v>
      </c>
      <c r="H180" s="53">
        <v>4.8630274439425438</v>
      </c>
      <c r="I180" s="53">
        <v>5.3176871081086734</v>
      </c>
      <c r="J180" s="53">
        <v>5.6007145870713924</v>
      </c>
      <c r="K180" s="53">
        <v>5.0556295016786645</v>
      </c>
      <c r="L180" s="53">
        <v>3.5094946027467619</v>
      </c>
      <c r="M180" s="53">
        <v>4.2030492073597694</v>
      </c>
      <c r="N180" s="53">
        <v>4.8814064348712449</v>
      </c>
      <c r="O180" s="53">
        <v>4.82040394835846</v>
      </c>
      <c r="P180" s="53">
        <v>3.9956643818087474</v>
      </c>
      <c r="Q180" s="54">
        <v>17.398619024751916</v>
      </c>
      <c r="R180" s="42">
        <v>14.821656880071405</v>
      </c>
      <c r="S180" s="42"/>
      <c r="T180" s="42">
        <v>11.737022583359773</v>
      </c>
      <c r="U180" s="42">
        <v>14.741303623167212</v>
      </c>
      <c r="V180" s="92"/>
      <c r="W180" s="42">
        <v>58.482797386167221</v>
      </c>
    </row>
    <row r="181" spans="2:23">
      <c r="B181" t="s">
        <v>80</v>
      </c>
      <c r="C181" t="s">
        <v>30</v>
      </c>
      <c r="D181" t="s">
        <v>255</v>
      </c>
      <c r="E181" s="53">
        <v>1.957872460339362</v>
      </c>
      <c r="F181" s="53">
        <v>2.4365339892989311</v>
      </c>
      <c r="G181" s="53">
        <v>3.4510402191749368</v>
      </c>
      <c r="H181" s="53">
        <v>1.9558104895503361</v>
      </c>
      <c r="I181" s="53">
        <v>2.4629204727400769</v>
      </c>
      <c r="J181" s="53">
        <v>3.588528210069462</v>
      </c>
      <c r="K181" s="53">
        <v>1.926489522597234</v>
      </c>
      <c r="L181" s="53">
        <v>2.1214560747667255</v>
      </c>
      <c r="M181" s="53">
        <v>3.369039242789408</v>
      </c>
      <c r="N181" s="53">
        <v>2.1484645551358965</v>
      </c>
      <c r="O181" s="53">
        <v>2.4653867881839999</v>
      </c>
      <c r="P181" s="53">
        <v>3.6354839868137319</v>
      </c>
      <c r="Q181" s="54">
        <v>7.8079646891749359</v>
      </c>
      <c r="R181" s="42">
        <v>8.4029375300694635</v>
      </c>
      <c r="S181" s="42">
        <f>+Q181+R181</f>
        <v>16.210902219244399</v>
      </c>
      <c r="T181" s="42">
        <v>7.2336126827894081</v>
      </c>
      <c r="U181" s="42">
        <v>7.9628503449977321</v>
      </c>
      <c r="V181" s="92">
        <f>+T181+U181</f>
        <v>15.196463027787139</v>
      </c>
      <c r="W181" s="42">
        <v>31.353321844997733</v>
      </c>
    </row>
    <row r="182" spans="2:23">
      <c r="C182" t="s">
        <v>48</v>
      </c>
      <c r="D182" t="s">
        <v>256</v>
      </c>
      <c r="E182" s="55">
        <v>-0.10153064810781887</v>
      </c>
      <c r="F182" s="55">
        <v>0.23099361316723399</v>
      </c>
      <c r="G182" s="55">
        <v>0.13459467900307406</v>
      </c>
      <c r="H182" s="55">
        <v>2.4801830459536562E-2</v>
      </c>
      <c r="I182" s="55">
        <v>-6.5944112013849032E-3</v>
      </c>
      <c r="J182" s="55">
        <v>7.7083049914465393E-2</v>
      </c>
      <c r="K182" s="55">
        <v>-2.7548526133855583E-2</v>
      </c>
      <c r="L182" s="55">
        <v>1.9131391252282567E-2</v>
      </c>
      <c r="M182" s="55">
        <v>0.2607362080597157</v>
      </c>
      <c r="N182" s="55">
        <v>2.6524564212296181E-3</v>
      </c>
      <c r="O182" s="55">
        <v>0.14256528428982568</v>
      </c>
      <c r="P182" s="55">
        <v>0.17621505733333678</v>
      </c>
      <c r="Q182" s="56">
        <v>0.10089457242961553</v>
      </c>
      <c r="R182" s="37">
        <v>8.5649513997356957E-2</v>
      </c>
      <c r="S182" s="37"/>
      <c r="T182" s="37">
        <v>9.0875831069329185E-2</v>
      </c>
      <c r="U182" s="37">
        <v>7.826948712949687E-2</v>
      </c>
      <c r="V182" s="93"/>
      <c r="W182" s="37">
        <v>9.0208208882466501E-2</v>
      </c>
    </row>
    <row r="183" spans="2:23">
      <c r="C183" t="s">
        <v>49</v>
      </c>
      <c r="D183" t="s">
        <v>257</v>
      </c>
      <c r="E183" s="53">
        <v>-5.2997140532067E-2</v>
      </c>
      <c r="F183" s="53">
        <v>0.22999699319479799</v>
      </c>
      <c r="G183" s="53">
        <v>0.908459768504007</v>
      </c>
      <c r="H183" s="53">
        <v>-3.6578762409492004E-2</v>
      </c>
      <c r="I183" s="53">
        <v>0.27041903631278502</v>
      </c>
      <c r="J183" s="53">
        <v>0.97263471237451093</v>
      </c>
      <c r="K183" s="53">
        <v>-4.4478472403199999E-2</v>
      </c>
      <c r="L183" s="53">
        <v>0.153314811044136</v>
      </c>
      <c r="M183" s="53">
        <v>0.88093531377427303</v>
      </c>
      <c r="N183" s="53">
        <v>0.14699380466943698</v>
      </c>
      <c r="O183" s="53">
        <v>0.208161202641785</v>
      </c>
      <c r="P183" s="53">
        <v>1.1599992675176509</v>
      </c>
      <c r="Q183" s="54">
        <v>1.4189399355040071</v>
      </c>
      <c r="R183" s="42">
        <v>1.3648866123745111</v>
      </c>
      <c r="S183" s="42"/>
      <c r="T183" s="42">
        <v>0.92941188377427308</v>
      </c>
      <c r="U183" s="42">
        <v>1.660595050159436</v>
      </c>
      <c r="V183" s="92"/>
      <c r="W183" s="42">
        <v>5.8967561471594374</v>
      </c>
    </row>
    <row r="184" spans="2:23">
      <c r="B184" t="s">
        <v>81</v>
      </c>
      <c r="C184" t="s">
        <v>30</v>
      </c>
      <c r="D184" t="s">
        <v>258</v>
      </c>
      <c r="E184" s="53">
        <v>2.1372336349485042</v>
      </c>
      <c r="F184" s="53">
        <v>2.4440000005334124</v>
      </c>
      <c r="G184" s="53">
        <v>5.9196699051366881</v>
      </c>
      <c r="H184" s="53">
        <v>1.8749188522173852</v>
      </c>
      <c r="I184" s="53">
        <v>3.5389736430697059</v>
      </c>
      <c r="J184" s="53">
        <v>7.1106004073588878</v>
      </c>
      <c r="K184" s="53">
        <v>1.998913962074808</v>
      </c>
      <c r="L184" s="53">
        <v>2.3666768256774189</v>
      </c>
      <c r="M184" s="53">
        <v>5.9194640278482504</v>
      </c>
      <c r="N184" s="53">
        <v>2.221302550237839</v>
      </c>
      <c r="O184" s="53">
        <v>2.7679976126842054</v>
      </c>
      <c r="P184" s="53">
        <v>5.7383067538740242</v>
      </c>
      <c r="Q184" s="54">
        <v>8.7233853951366864</v>
      </c>
      <c r="R184" s="42">
        <v>11.906935167358887</v>
      </c>
      <c r="S184" s="42">
        <f>+Q184+R184</f>
        <v>20.630320562495573</v>
      </c>
      <c r="T184" s="42">
        <v>9.2190295078482496</v>
      </c>
      <c r="U184" s="42">
        <v>10.452923366558229</v>
      </c>
      <c r="V184" s="92">
        <f>+T184+U184</f>
        <v>19.671952874406479</v>
      </c>
      <c r="W184" s="42">
        <v>39.018399146558224</v>
      </c>
    </row>
    <row r="185" spans="2:23">
      <c r="C185" t="s">
        <v>48</v>
      </c>
      <c r="D185" t="s">
        <v>259</v>
      </c>
      <c r="E185" s="55">
        <v>0.29842245717462823</v>
      </c>
      <c r="F185" s="55">
        <v>0.66558982380594789</v>
      </c>
      <c r="G185" s="55">
        <v>0.19328897617417587</v>
      </c>
      <c r="H185" s="55">
        <v>-6.4329150397363297E-3</v>
      </c>
      <c r="I185" s="55">
        <v>0.12749798958870198</v>
      </c>
      <c r="J185" s="55">
        <v>0.86510360367939487</v>
      </c>
      <c r="K185" s="55">
        <v>0.12129684207153141</v>
      </c>
      <c r="L185" s="55">
        <v>-1.4035643710908492E-2</v>
      </c>
      <c r="M185" s="55">
        <v>0.55407030196797868</v>
      </c>
      <c r="N185" s="55">
        <v>0.31399168996596871</v>
      </c>
      <c r="O185" s="55">
        <v>0.51473321325806698</v>
      </c>
      <c r="P185" s="55">
        <v>0.10255276664214802</v>
      </c>
      <c r="Q185" s="56">
        <v>8.9194910023979612E-2</v>
      </c>
      <c r="R185" s="37">
        <v>0.33940996864050771</v>
      </c>
      <c r="S185" s="37"/>
      <c r="T185" s="37">
        <v>0.151771522250786</v>
      </c>
      <c r="U185" s="37">
        <v>0.19633831834340515</v>
      </c>
      <c r="V185" s="93"/>
      <c r="W185" s="37">
        <v>0.15818507418369376</v>
      </c>
    </row>
    <row r="186" spans="2:23">
      <c r="C186" t="s">
        <v>49</v>
      </c>
      <c r="D186" t="s">
        <v>260</v>
      </c>
      <c r="E186" s="53">
        <v>0.34348415987709602</v>
      </c>
      <c r="F186" s="53">
        <v>0.59909147669151297</v>
      </c>
      <c r="G186" s="53">
        <v>2.7843917067428818</v>
      </c>
      <c r="H186" s="53">
        <v>0.20244354457731398</v>
      </c>
      <c r="I186" s="53">
        <v>0.99332162378434596</v>
      </c>
      <c r="J186" s="53">
        <v>3.1576243228618108</v>
      </c>
      <c r="K186" s="53">
        <v>0.221063453686689</v>
      </c>
      <c r="L186" s="53">
        <v>0.22464414935165603</v>
      </c>
      <c r="M186" s="53">
        <v>2.1812821015240327</v>
      </c>
      <c r="N186" s="53">
        <v>0.224964738603042</v>
      </c>
      <c r="O186" s="53">
        <v>0.52426775167097694</v>
      </c>
      <c r="P186" s="53">
        <v>2.1901699701490989</v>
      </c>
      <c r="Q186" s="54">
        <v>2.4319360417428819</v>
      </c>
      <c r="R186" s="42">
        <v>4.1446615928618114</v>
      </c>
      <c r="S186" s="42"/>
      <c r="T186" s="42">
        <v>1.9772655215240329</v>
      </c>
      <c r="U186" s="42">
        <v>2.7599512018200758</v>
      </c>
      <c r="V186" s="92"/>
      <c r="W186" s="42">
        <v>10.052469776820077</v>
      </c>
    </row>
    <row r="187" spans="2:23">
      <c r="B187" t="s">
        <v>82</v>
      </c>
      <c r="C187" t="s">
        <v>30</v>
      </c>
      <c r="D187" t="s">
        <v>261</v>
      </c>
      <c r="E187" s="53">
        <v>10.215201555801213</v>
      </c>
      <c r="F187" s="53">
        <v>9.4597720712451068</v>
      </c>
      <c r="G187" s="53">
        <v>12.129084269799733</v>
      </c>
      <c r="H187" s="53">
        <v>10.412314025368641</v>
      </c>
      <c r="I187" s="53">
        <v>12.480411259610957</v>
      </c>
      <c r="J187" s="53">
        <v>13.532522687783539</v>
      </c>
      <c r="K187" s="53">
        <v>11.221526479846238</v>
      </c>
      <c r="L187" s="53">
        <v>12.542785311956553</v>
      </c>
      <c r="M187" s="53">
        <v>12.877109542773171</v>
      </c>
      <c r="N187" s="53">
        <v>10.345579648170109</v>
      </c>
      <c r="O187" s="53">
        <v>12.783273607167672</v>
      </c>
      <c r="P187" s="53">
        <v>11.480251212600354</v>
      </c>
      <c r="Q187" s="54">
        <v>32.444315659799734</v>
      </c>
      <c r="R187" s="42">
        <v>37.355194037783534</v>
      </c>
      <c r="S187" s="42">
        <f>+Q187+R187</f>
        <v>69.799509697583261</v>
      </c>
      <c r="T187" s="42">
        <v>37.14332245277317</v>
      </c>
      <c r="U187" s="42">
        <v>34.809359389768026</v>
      </c>
      <c r="V187" s="92">
        <f>+T187+U187</f>
        <v>71.952681842541196</v>
      </c>
      <c r="W187" s="42">
        <v>142.52701749976802</v>
      </c>
    </row>
    <row r="188" spans="2:23">
      <c r="C188" t="s">
        <v>48</v>
      </c>
      <c r="D188" t="s">
        <v>262</v>
      </c>
      <c r="E188" s="55">
        <v>0.19800554819339733</v>
      </c>
      <c r="F188" s="55">
        <v>0.10531276155671093</v>
      </c>
      <c r="G188" s="55">
        <v>0.16496463945022588</v>
      </c>
      <c r="H188" s="55">
        <v>0.17265292220835657</v>
      </c>
      <c r="I188" s="55">
        <v>0.20109388541920464</v>
      </c>
      <c r="J188" s="55">
        <v>0.26764660081851543</v>
      </c>
      <c r="K188" s="55">
        <v>0.1227479740651314</v>
      </c>
      <c r="L188" s="55">
        <v>9.26623194476065E-2</v>
      </c>
      <c r="M188" s="55">
        <v>0.12246392143908058</v>
      </c>
      <c r="N188" s="55">
        <v>0.14624731912310365</v>
      </c>
      <c r="O188" s="55">
        <v>0.23534973589304303</v>
      </c>
      <c r="P188" s="55">
        <v>0.15940611265532673</v>
      </c>
      <c r="Q188" s="56">
        <v>0.19424731143217844</v>
      </c>
      <c r="R188" s="37">
        <v>0.24072784510749523</v>
      </c>
      <c r="S188" s="37"/>
      <c r="T188" s="37">
        <v>0.13452436729111314</v>
      </c>
      <c r="U188" s="37">
        <v>0.18430773134987527</v>
      </c>
      <c r="V188" s="93"/>
      <c r="W188" s="37">
        <v>0.19557330382047375</v>
      </c>
    </row>
    <row r="189" spans="2:23">
      <c r="C189" t="s">
        <v>49</v>
      </c>
      <c r="D189" t="s">
        <v>263</v>
      </c>
      <c r="E189" s="53">
        <v>3.6207505253711623</v>
      </c>
      <c r="F189" s="53">
        <v>3.4847773226234606</v>
      </c>
      <c r="G189" s="53">
        <v>5.5491531591492924</v>
      </c>
      <c r="H189" s="53">
        <v>3.7044264746317257</v>
      </c>
      <c r="I189" s="53">
        <v>5.3396251669536827</v>
      </c>
      <c r="J189" s="53">
        <v>6.2443532528643315</v>
      </c>
      <c r="K189" s="53">
        <v>4.5176465119913498</v>
      </c>
      <c r="L189" s="53">
        <v>5.7666483816850276</v>
      </c>
      <c r="M189" s="53">
        <v>6.3958497153403426</v>
      </c>
      <c r="N189" s="53">
        <v>3.51053080212482</v>
      </c>
      <c r="O189" s="53">
        <v>5.6527352504410171</v>
      </c>
      <c r="P189" s="53">
        <v>4.8150764826913939</v>
      </c>
      <c r="Q189" s="54">
        <v>13.705105142149293</v>
      </c>
      <c r="R189" s="42">
        <v>16.019023267864334</v>
      </c>
      <c r="S189" s="42"/>
      <c r="T189" s="42">
        <v>17.310175340340351</v>
      </c>
      <c r="U189" s="42">
        <v>14.406289056132414</v>
      </c>
      <c r="V189" s="92"/>
      <c r="W189" s="42">
        <v>63.331570399132438</v>
      </c>
    </row>
    <row r="190" spans="2:23">
      <c r="B190" t="s">
        <v>83</v>
      </c>
      <c r="C190" t="s">
        <v>30</v>
      </c>
      <c r="D190" t="s">
        <v>264</v>
      </c>
      <c r="E190" s="53">
        <v>4.5085103675300005</v>
      </c>
      <c r="F190" s="53">
        <v>5.1306186162022414</v>
      </c>
      <c r="G190" s="53">
        <v>4.6057215300823131</v>
      </c>
      <c r="H190" s="53">
        <v>3.9714215051491286</v>
      </c>
      <c r="I190" s="53">
        <v>5.1411632164560608</v>
      </c>
      <c r="J190" s="53">
        <v>4.8614632553887773</v>
      </c>
      <c r="K190" s="53">
        <v>4.1915624359132071</v>
      </c>
      <c r="L190" s="53">
        <v>4.2786118966734579</v>
      </c>
      <c r="M190" s="53">
        <v>5.5156873771343102</v>
      </c>
      <c r="N190" s="53">
        <v>4.335131125549271</v>
      </c>
      <c r="O190" s="53">
        <v>4.781048133006542</v>
      </c>
      <c r="P190" s="53">
        <v>4.8228499047811404</v>
      </c>
      <c r="Q190" s="54">
        <v>12.715899940082313</v>
      </c>
      <c r="R190" s="42">
        <v>13.175114205388779</v>
      </c>
      <c r="S190" s="42">
        <f>+Q190+R190</f>
        <v>25.89101414547109</v>
      </c>
      <c r="T190" s="42">
        <v>13.795379377134308</v>
      </c>
      <c r="U190" s="42">
        <v>13.334339167787682</v>
      </c>
      <c r="V190" s="92">
        <f>+T190+U190</f>
        <v>27.129718544921992</v>
      </c>
      <c r="W190" s="42">
        <v>52.962280077787682</v>
      </c>
    </row>
    <row r="191" spans="2:23">
      <c r="C191" t="s">
        <v>48</v>
      </c>
      <c r="D191" t="s">
        <v>265</v>
      </c>
      <c r="E191" s="55">
        <v>-2.1768200513299467E-3</v>
      </c>
      <c r="F191" s="55">
        <v>0.38951176200118909</v>
      </c>
      <c r="G191" s="55">
        <v>7.2928887514626589E-2</v>
      </c>
      <c r="H191" s="55">
        <v>4.3356763179757125E-2</v>
      </c>
      <c r="I191" s="55">
        <v>8.7420940636134745E-3</v>
      </c>
      <c r="J191" s="55">
        <v>4.1283475061527353E-3</v>
      </c>
      <c r="K191" s="55">
        <v>9.7152640236417176E-2</v>
      </c>
      <c r="L191" s="55">
        <v>-1.0690173960053881E-2</v>
      </c>
      <c r="M191" s="55">
        <v>-0.10089854670031659</v>
      </c>
      <c r="N191" s="55">
        <v>1.5958300353828769</v>
      </c>
      <c r="O191" s="55">
        <v>-0.35553829766366962</v>
      </c>
      <c r="P191" s="55">
        <v>0.1899500751676714</v>
      </c>
      <c r="Q191" s="56">
        <v>4.1412380196095035E-2</v>
      </c>
      <c r="R191" s="37">
        <v>-4.6240217228101094E-2</v>
      </c>
      <c r="S191" s="37"/>
      <c r="T191" s="37">
        <v>-2.8639950150491325E-2</v>
      </c>
      <c r="U191" s="37">
        <v>1.5047077821109922E-2</v>
      </c>
      <c r="V191" s="93"/>
      <c r="W191" s="37">
        <v>-5.1230703568435967E-3</v>
      </c>
    </row>
    <row r="192" spans="2:23">
      <c r="C192" t="s">
        <v>49</v>
      </c>
      <c r="D192" t="s">
        <v>266</v>
      </c>
      <c r="E192" s="53">
        <v>0.65459855748999696</v>
      </c>
      <c r="F192" s="53">
        <v>0.32839742191959298</v>
      </c>
      <c r="G192" s="53">
        <v>5.6937324521618995E-2</v>
      </c>
      <c r="H192" s="53">
        <v>-0.25490213767647996</v>
      </c>
      <c r="I192" s="53">
        <v>0.40156601204629799</v>
      </c>
      <c r="J192" s="53">
        <v>0.99897017754475004</v>
      </c>
      <c r="K192" s="53">
        <v>-0.10698398829867399</v>
      </c>
      <c r="L192" s="53">
        <v>0.86495088230639905</v>
      </c>
      <c r="M192" s="53">
        <v>0.93837577256248206</v>
      </c>
      <c r="N192" s="53">
        <v>1.0039710460890119</v>
      </c>
      <c r="O192" s="53">
        <v>1.1107742839100561</v>
      </c>
      <c r="P192" s="53">
        <v>0.55959359237818895</v>
      </c>
      <c r="Q192" s="54">
        <v>-0.3488850814783821</v>
      </c>
      <c r="R192" s="42">
        <v>0.20953641554475008</v>
      </c>
      <c r="S192" s="42"/>
      <c r="T192" s="42">
        <v>0.44221326356248108</v>
      </c>
      <c r="U192" s="42">
        <v>1.9818734682882451</v>
      </c>
      <c r="V192" s="92"/>
      <c r="W192" s="42">
        <v>2.354244166288245</v>
      </c>
    </row>
    <row r="193" spans="2:23" s="3" customFormat="1">
      <c r="B193" s="3" t="s">
        <v>13</v>
      </c>
      <c r="C193" s="3" t="s">
        <v>30</v>
      </c>
      <c r="D193" t="s">
        <v>267</v>
      </c>
      <c r="E193" s="58">
        <v>75.937330058373306</v>
      </c>
      <c r="F193" s="58">
        <v>76.820031532212369</v>
      </c>
      <c r="G193" s="58">
        <v>94.325726254293528</v>
      </c>
      <c r="H193" s="58">
        <v>74.828913832687419</v>
      </c>
      <c r="I193" s="58">
        <v>85.144053484853032</v>
      </c>
      <c r="J193" s="58">
        <v>95.005831349046559</v>
      </c>
      <c r="K193" s="58">
        <v>76.114393837172727</v>
      </c>
      <c r="L193" s="58">
        <v>76.260483237425035</v>
      </c>
      <c r="M193" s="58">
        <v>92.002257713798883</v>
      </c>
      <c r="N193" s="58">
        <v>73.695711265119002</v>
      </c>
      <c r="O193" s="58">
        <v>79.240786690852019</v>
      </c>
      <c r="P193" s="58">
        <v>82.601927480901153</v>
      </c>
      <c r="Q193" s="59">
        <v>240.5499542442935</v>
      </c>
      <c r="R193" s="58">
        <v>253.60900309904659</v>
      </c>
      <c r="S193" s="58">
        <f t="shared" ref="S193:V193" si="0">S175+S178+S181+S184+S187+S190</f>
        <v>494.19100934334006</v>
      </c>
      <c r="T193" s="58">
        <v>237.85201499379892</v>
      </c>
      <c r="U193" s="58">
        <v>235.49178349175318</v>
      </c>
      <c r="V193" s="60">
        <f t="shared" si="0"/>
        <v>473.3675954855521</v>
      </c>
      <c r="W193" s="58">
        <v>962.11351416175319</v>
      </c>
    </row>
    <row r="194" spans="2:23" s="3" customFormat="1">
      <c r="C194" s="3" t="s">
        <v>48</v>
      </c>
      <c r="D194" t="s">
        <v>268</v>
      </c>
      <c r="E194" s="66">
        <v>3.1179956086512826E-2</v>
      </c>
      <c r="F194" s="66">
        <v>0.13858712056987743</v>
      </c>
      <c r="G194" s="66">
        <v>0.13050240111976777</v>
      </c>
      <c r="H194" s="66">
        <v>1.7919048925688064E-2</v>
      </c>
      <c r="I194" s="66">
        <v>7.7949118366749878E-2</v>
      </c>
      <c r="J194" s="66">
        <v>0.15222593404315865</v>
      </c>
      <c r="K194" s="66">
        <v>3.5950054459396322E-2</v>
      </c>
      <c r="L194" s="66">
        <v>8.669580071403131E-2</v>
      </c>
      <c r="M194" s="66">
        <v>9.9867264402799513E-2</v>
      </c>
      <c r="N194" s="66">
        <v>6.7423545716467984E-2</v>
      </c>
      <c r="O194" s="66">
        <v>4.0637525585470881E-2</v>
      </c>
      <c r="P194" s="66">
        <v>7.6830816015969944E-2</v>
      </c>
      <c r="Q194" s="67">
        <v>7.6571732054075498E-2</v>
      </c>
      <c r="R194" s="66">
        <v>7.8672809268156341E-2</v>
      </c>
      <c r="S194" s="66"/>
      <c r="T194" s="66">
        <v>5.2923788783185106E-2</v>
      </c>
      <c r="U194" s="66">
        <v>6.3064645897508889E-2</v>
      </c>
      <c r="V194" s="94"/>
      <c r="W194" s="66">
        <v>6.4194944634598128E-2</v>
      </c>
    </row>
    <row r="195" spans="2:23" s="3" customFormat="1">
      <c r="C195" s="3" t="s">
        <v>49</v>
      </c>
      <c r="D195" t="s">
        <v>269</v>
      </c>
      <c r="E195" s="61">
        <v>18.033708775511926</v>
      </c>
      <c r="F195" s="61">
        <v>19.013780904949492</v>
      </c>
      <c r="G195" s="61">
        <v>30.158581873579106</v>
      </c>
      <c r="H195" s="61">
        <v>15.136887027385782</v>
      </c>
      <c r="I195" s="61">
        <v>22.142065865284987</v>
      </c>
      <c r="J195" s="61">
        <v>29.341571152154515</v>
      </c>
      <c r="K195" s="61">
        <v>17.722341709645022</v>
      </c>
      <c r="L195" s="61">
        <v>20.60640104893309</v>
      </c>
      <c r="M195" s="61">
        <v>28.083537626207153</v>
      </c>
      <c r="N195" s="61">
        <v>16.354209724223789</v>
      </c>
      <c r="O195" s="61">
        <v>21.068843389597113</v>
      </c>
      <c r="P195" s="61">
        <v>23.34162699200493</v>
      </c>
      <c r="Q195" s="62">
        <v>64.64404566457911</v>
      </c>
      <c r="R195" s="61">
        <v>67.541100286154574</v>
      </c>
      <c r="S195" s="61">
        <f t="shared" ref="S195:V195" si="1">S177+S180+S183+S186+S189+S192</f>
        <v>0</v>
      </c>
      <c r="T195" s="61">
        <v>61.773282712207163</v>
      </c>
      <c r="U195" s="61">
        <v>62.209467250602053</v>
      </c>
      <c r="V195" s="63">
        <f t="shared" si="1"/>
        <v>0</v>
      </c>
      <c r="W195" s="61">
        <v>256.70296915560209</v>
      </c>
    </row>
    <row r="196" spans="2:23">
      <c r="D196" t="s">
        <v>270</v>
      </c>
      <c r="Q196" s="64"/>
      <c r="R196" s="35"/>
      <c r="S196" s="35"/>
      <c r="T196" s="35"/>
      <c r="U196" s="35"/>
      <c r="V196" s="65"/>
    </row>
    <row r="197" spans="2:23" s="3" customFormat="1">
      <c r="B197" s="68" t="s">
        <v>84</v>
      </c>
      <c r="E197" s="69">
        <v>0</v>
      </c>
      <c r="F197" s="69">
        <v>0</v>
      </c>
      <c r="G197" s="69">
        <v>0</v>
      </c>
      <c r="H197" s="69">
        <v>0</v>
      </c>
      <c r="I197" s="69">
        <v>0</v>
      </c>
      <c r="J197" s="69">
        <v>0</v>
      </c>
      <c r="K197" s="69">
        <v>0</v>
      </c>
      <c r="L197" s="69">
        <v>0</v>
      </c>
      <c r="M197" s="69">
        <v>0</v>
      </c>
      <c r="N197" s="69">
        <v>0</v>
      </c>
      <c r="O197" s="69">
        <v>0</v>
      </c>
      <c r="P197" s="69">
        <v>0</v>
      </c>
      <c r="Q197" s="70">
        <v>1.1632999999960703E-2</v>
      </c>
      <c r="R197" s="71">
        <v>2.0419000000003962E-2</v>
      </c>
      <c r="S197" s="71"/>
      <c r="T197" s="71">
        <v>1.590899999996509E-2</v>
      </c>
      <c r="U197" s="71">
        <v>7.8879999998662242E-3</v>
      </c>
      <c r="V197" s="72"/>
      <c r="W197" s="69">
        <v>7.5995999999804553E-2</v>
      </c>
    </row>
    <row r="198" spans="2:23" s="68" customFormat="1">
      <c r="B198" s="68" t="s">
        <v>85</v>
      </c>
      <c r="E198" s="69">
        <v>3.7234082945129643E-2</v>
      </c>
      <c r="F198" s="69">
        <v>-8.5794716003324112E-2</v>
      </c>
      <c r="G198" s="69">
        <v>-8.9000194822144607E-2</v>
      </c>
      <c r="H198" s="69">
        <v>-2.7787370388184129E-2</v>
      </c>
      <c r="I198" s="69">
        <v>2.603092000116547E-2</v>
      </c>
      <c r="J198" s="69">
        <v>2.556313000117072E-2</v>
      </c>
      <c r="K198" s="69">
        <v>-5.2726197054884238E-2</v>
      </c>
      <c r="L198" s="69">
        <v>1.1263596944726117E-2</v>
      </c>
      <c r="M198" s="69">
        <v>-9.8489048221281905E-3</v>
      </c>
      <c r="N198" s="69">
        <v>3.5151095177862857E-2</v>
      </c>
      <c r="O198" s="69">
        <v>3.5151095177869962E-2</v>
      </c>
      <c r="P198" s="69">
        <v>3.5151095177891278E-2</v>
      </c>
      <c r="Q198" s="70">
        <v>0.10045309917785517</v>
      </c>
      <c r="R198" s="71">
        <v>3.9500965001082022E-2</v>
      </c>
      <c r="S198" s="71"/>
      <c r="T198" s="71">
        <v>4.7756795177846811E-2</v>
      </c>
      <c r="U198" s="71">
        <v>5.6831510355721093E-2</v>
      </c>
      <c r="V198" s="72"/>
      <c r="W198" s="69">
        <v>0.50638987535575097</v>
      </c>
    </row>
    <row r="199" spans="2:23">
      <c r="B199" s="3"/>
      <c r="Q199" s="64"/>
      <c r="R199" s="35"/>
      <c r="S199" s="35"/>
      <c r="T199" s="35"/>
      <c r="U199" s="35"/>
      <c r="V199" s="65"/>
    </row>
    <row r="200" spans="2:23">
      <c r="B200" s="3" t="s">
        <v>86</v>
      </c>
      <c r="Q200" s="64"/>
      <c r="R200" s="35"/>
      <c r="S200" s="35"/>
      <c r="T200" s="35"/>
      <c r="U200" s="35"/>
      <c r="V200" s="65"/>
    </row>
    <row r="201" spans="2:23">
      <c r="B201" t="s">
        <v>26</v>
      </c>
      <c r="C201" t="s">
        <v>30</v>
      </c>
      <c r="D201" t="s">
        <v>271</v>
      </c>
      <c r="E201" s="53">
        <v>3.5796575938499999</v>
      </c>
      <c r="F201" s="53">
        <v>3.6952831891</v>
      </c>
      <c r="G201" s="53">
        <v>4.0521226172500002</v>
      </c>
      <c r="H201" s="53">
        <v>4.3615885022322445</v>
      </c>
      <c r="I201" s="53">
        <v>4.5270480475925856</v>
      </c>
      <c r="J201" s="53">
        <v>4.1797902503647872</v>
      </c>
      <c r="K201" s="53">
        <v>4.7212766028851156</v>
      </c>
      <c r="L201" s="53">
        <v>4.4824344015515099</v>
      </c>
      <c r="M201" s="53">
        <v>4.2552656812329355</v>
      </c>
      <c r="N201" s="53">
        <v>3.9635925227466999</v>
      </c>
      <c r="O201" s="53">
        <v>3.9039677820665282</v>
      </c>
      <c r="P201" s="53">
        <v>4.0038200951258824</v>
      </c>
      <c r="Q201" s="54">
        <v>10.523470387250002</v>
      </c>
      <c r="R201" s="42">
        <v>12.386323490364788</v>
      </c>
      <c r="S201" s="42">
        <f>+Q201+R201</f>
        <v>22.909793877614788</v>
      </c>
      <c r="T201" s="42">
        <v>12.916105741232936</v>
      </c>
      <c r="U201" s="42">
        <v>11.895293977192411</v>
      </c>
      <c r="V201" s="92">
        <f>+T201+U201</f>
        <v>24.811399718425349</v>
      </c>
      <c r="W201" s="42">
        <v>47.484080207192413</v>
      </c>
    </row>
    <row r="202" spans="2:23">
      <c r="C202" t="s">
        <v>48</v>
      </c>
      <c r="D202" t="s">
        <v>272</v>
      </c>
      <c r="E202" s="55">
        <v>0.11795955206235839</v>
      </c>
      <c r="F202" s="55">
        <v>0.18870572728943638</v>
      </c>
      <c r="G202" s="55">
        <v>9.0771086094693948E-2</v>
      </c>
      <c r="H202" s="55">
        <v>0.13802182725610887</v>
      </c>
      <c r="I202" s="55">
        <v>4.3081210809746806E-2</v>
      </c>
      <c r="J202" s="55">
        <v>0.2214524925303363</v>
      </c>
      <c r="K202" s="55">
        <v>-2.6767713381792957E-2</v>
      </c>
      <c r="L202" s="55">
        <v>0.13070099682730182</v>
      </c>
      <c r="M202" s="55">
        <v>0.19575238479655765</v>
      </c>
      <c r="N202" s="55">
        <v>-8.0152977941971404E-2</v>
      </c>
      <c r="O202" s="55">
        <v>0.1374184467648254</v>
      </c>
      <c r="P202" s="55">
        <v>5.5766829597472679E-2</v>
      </c>
      <c r="Q202" s="56">
        <v>5.9370395607496226E-2</v>
      </c>
      <c r="R202" s="37">
        <v>6.4794947435553946E-2</v>
      </c>
      <c r="S202" s="37"/>
      <c r="T202" s="37">
        <v>5.0026124902050238E-2</v>
      </c>
      <c r="U202" s="37">
        <v>2.7586482584333764E-2</v>
      </c>
      <c r="V202" s="93"/>
      <c r="W202" s="37">
        <v>4.6747665822106217E-2</v>
      </c>
    </row>
    <row r="203" spans="2:23">
      <c r="C203" t="s">
        <v>49</v>
      </c>
      <c r="D203" t="s">
        <v>273</v>
      </c>
      <c r="E203" s="53">
        <v>1.288954127493809</v>
      </c>
      <c r="F203" s="53">
        <v>1.1849763620701521</v>
      </c>
      <c r="G203" s="53">
        <v>1.49460673305373</v>
      </c>
      <c r="H203" s="53">
        <v>1.3353975307979151</v>
      </c>
      <c r="I203" s="53">
        <v>1.7508630625236361</v>
      </c>
      <c r="J203" s="53">
        <v>1.497623221699967</v>
      </c>
      <c r="K203" s="53">
        <v>1.8631375897913982</v>
      </c>
      <c r="L203" s="53">
        <v>1.6744946661433728</v>
      </c>
      <c r="M203" s="53">
        <v>1.522063521923001</v>
      </c>
      <c r="N203" s="53">
        <v>1.4019933461644971</v>
      </c>
      <c r="O203" s="53">
        <v>1.3475096049935189</v>
      </c>
      <c r="P203" s="53">
        <v>1.4511171606934059</v>
      </c>
      <c r="Q203" s="54">
        <v>3.6963603100537328</v>
      </c>
      <c r="R203" s="42">
        <v>4.1884028906999662</v>
      </c>
      <c r="S203" s="42"/>
      <c r="T203" s="42">
        <v>4.6068896119229992</v>
      </c>
      <c r="U203" s="42">
        <v>4.205086045686925</v>
      </c>
      <c r="V203" s="92"/>
      <c r="W203" s="42">
        <v>16.901606863686926</v>
      </c>
    </row>
    <row r="204" spans="2:23">
      <c r="B204" t="s">
        <v>87</v>
      </c>
      <c r="C204" t="s">
        <v>30</v>
      </c>
      <c r="D204" t="s">
        <v>274</v>
      </c>
      <c r="E204" s="53">
        <v>1.4102728108491822</v>
      </c>
      <c r="F204" s="53">
        <v>1.428497918730649</v>
      </c>
      <c r="G204" s="53">
        <v>1.8280394143886141</v>
      </c>
      <c r="H204" s="53">
        <v>1.474287794756266</v>
      </c>
      <c r="I204" s="53">
        <v>1.462050406317885</v>
      </c>
      <c r="J204" s="53">
        <v>1.9707308780000001</v>
      </c>
      <c r="K204" s="53">
        <v>1.5695313799999999</v>
      </c>
      <c r="L204" s="53">
        <v>1.5812094707577189</v>
      </c>
      <c r="M204" s="53">
        <v>2.00019415</v>
      </c>
      <c r="N204" s="53">
        <v>1.8439108881817239</v>
      </c>
      <c r="O204" s="53">
        <v>1.5516881583118241</v>
      </c>
      <c r="P204" s="53">
        <v>1.5063044842095419</v>
      </c>
      <c r="Q204" s="54">
        <v>4.3627365143886134</v>
      </c>
      <c r="R204" s="42">
        <v>5.0635190479999999</v>
      </c>
      <c r="S204" s="42">
        <f>+Q204+R204</f>
        <v>9.4262555623886133</v>
      </c>
      <c r="T204" s="42">
        <v>5.3196615299999994</v>
      </c>
      <c r="U204" s="42">
        <v>4.6746948125213654</v>
      </c>
      <c r="V204" s="92">
        <f>+T204+U204</f>
        <v>9.994356342521364</v>
      </c>
      <c r="W204" s="42">
        <v>19.435247872521366</v>
      </c>
    </row>
    <row r="205" spans="2:23">
      <c r="C205" t="s">
        <v>48</v>
      </c>
      <c r="D205" t="s">
        <v>275</v>
      </c>
      <c r="E205" s="55">
        <v>0.40682797796331227</v>
      </c>
      <c r="F205" s="55">
        <v>0.36530376635617823</v>
      </c>
      <c r="G205" s="55">
        <v>0.1495954450673728</v>
      </c>
      <c r="H205" s="55">
        <v>0.24348346528589276</v>
      </c>
      <c r="I205" s="55">
        <v>0.16955604330752144</v>
      </c>
      <c r="J205" s="55">
        <v>0.10284494242639196</v>
      </c>
      <c r="K205" s="55">
        <v>0.111702483624843</v>
      </c>
      <c r="L205" s="55">
        <v>0.1291050366133239</v>
      </c>
      <c r="M205" s="55">
        <v>0.18599522661378967</v>
      </c>
      <c r="N205" s="55">
        <v>0.25863010473761994</v>
      </c>
      <c r="O205" s="55">
        <v>0.23103145471492825</v>
      </c>
      <c r="P205" s="55">
        <v>0.1765403609017922</v>
      </c>
      <c r="Q205" s="56">
        <v>0.20035309489500186</v>
      </c>
      <c r="R205" s="37">
        <v>0.19732358909818937</v>
      </c>
      <c r="S205" s="37"/>
      <c r="T205" s="37">
        <v>0.18509970919172511</v>
      </c>
      <c r="U205" s="37">
        <v>0.16627965352877291</v>
      </c>
      <c r="V205" s="93"/>
      <c r="W205" s="37">
        <v>0.18777119040380461</v>
      </c>
    </row>
    <row r="206" spans="2:23">
      <c r="C206" t="s">
        <v>49</v>
      </c>
      <c r="D206" t="s">
        <v>276</v>
      </c>
      <c r="E206" s="53">
        <v>0.24813269029498797</v>
      </c>
      <c r="F206" s="53">
        <v>0.31375169769739802</v>
      </c>
      <c r="G206" s="53">
        <v>0.5353695530845699</v>
      </c>
      <c r="H206" s="53">
        <v>0.22068389183734402</v>
      </c>
      <c r="I206" s="53">
        <v>0.23735277871518201</v>
      </c>
      <c r="J206" s="53">
        <v>0.52257627604953394</v>
      </c>
      <c r="K206" s="53">
        <v>0.27058091143653001</v>
      </c>
      <c r="L206" s="53">
        <v>0.26467810612242604</v>
      </c>
      <c r="M206" s="53">
        <v>0.453702655282681</v>
      </c>
      <c r="N206" s="53">
        <v>0.403166585420069</v>
      </c>
      <c r="O206" s="53">
        <v>0.28494177224249401</v>
      </c>
      <c r="P206" s="53">
        <v>0.270560081397062</v>
      </c>
      <c r="Q206" s="54">
        <v>0.92921978908456992</v>
      </c>
      <c r="R206" s="42">
        <v>1.0158244940495338</v>
      </c>
      <c r="S206" s="42"/>
      <c r="T206" s="42">
        <v>1.1395402892826809</v>
      </c>
      <c r="U206" s="42">
        <v>0.89977733263955606</v>
      </c>
      <c r="V206" s="92"/>
      <c r="W206" s="42">
        <v>3.8695440556395559</v>
      </c>
    </row>
    <row r="207" spans="2:23">
      <c r="B207" t="s">
        <v>88</v>
      </c>
      <c r="C207" t="s">
        <v>30</v>
      </c>
      <c r="D207" t="s">
        <v>277</v>
      </c>
      <c r="E207" s="53">
        <v>2.9482732856160929</v>
      </c>
      <c r="F207" s="53">
        <v>2.9876937381413868</v>
      </c>
      <c r="G207" s="53">
        <v>3.1913731140020016</v>
      </c>
      <c r="H207" s="53">
        <v>2.9309108393113221</v>
      </c>
      <c r="I207" s="53">
        <v>3.3731221833845564</v>
      </c>
      <c r="J207" s="53">
        <v>3.6990610797390358</v>
      </c>
      <c r="K207" s="53">
        <v>3.1075829377448709</v>
      </c>
      <c r="L207" s="53">
        <v>3.5543684809985754</v>
      </c>
      <c r="M207" s="53">
        <v>4.1597767011546889</v>
      </c>
      <c r="N207" s="53">
        <v>3.260839160718958</v>
      </c>
      <c r="O207" s="53">
        <v>3.3886659633375928</v>
      </c>
      <c r="P207" s="53">
        <v>3.5157421452759769</v>
      </c>
      <c r="Q207" s="54">
        <v>8.9359151340020038</v>
      </c>
      <c r="R207" s="42">
        <v>9.7520098797390364</v>
      </c>
      <c r="S207" s="42">
        <f>+Q207+R207</f>
        <v>18.68792501374104</v>
      </c>
      <c r="T207" s="42">
        <v>10.574173771154689</v>
      </c>
      <c r="U207" s="42">
        <v>10.03474799861357</v>
      </c>
      <c r="V207" s="92">
        <f>+T207+U207</f>
        <v>20.608921769768259</v>
      </c>
      <c r="W207" s="42">
        <v>39.03351767861357</v>
      </c>
    </row>
    <row r="208" spans="2:23">
      <c r="C208" t="s">
        <v>48</v>
      </c>
      <c r="D208" t="s">
        <v>278</v>
      </c>
      <c r="E208" s="55">
        <v>0.16528554024545555</v>
      </c>
      <c r="F208" s="55">
        <v>0.22570249005174076</v>
      </c>
      <c r="G208" s="55">
        <v>1.4948052094328548E-2</v>
      </c>
      <c r="H208" s="55">
        <v>8.3923289117780075E-2</v>
      </c>
      <c r="I208" s="55">
        <v>0.24273873347696717</v>
      </c>
      <c r="J208" s="55">
        <v>0.22146899680254556</v>
      </c>
      <c r="K208" s="55">
        <v>0.17688983553060389</v>
      </c>
      <c r="L208" s="55">
        <v>0.28026747445592792</v>
      </c>
      <c r="M208" s="55">
        <v>0.32036555871198746</v>
      </c>
      <c r="N208" s="55">
        <v>0.13010066955602154</v>
      </c>
      <c r="O208" s="55">
        <v>0.2527481422256681</v>
      </c>
      <c r="P208" s="55">
        <v>0.2646752482327977</v>
      </c>
      <c r="Q208" s="56">
        <v>0.11778265104540375</v>
      </c>
      <c r="R208" s="37">
        <v>0.15688156480954013</v>
      </c>
      <c r="S208" s="37"/>
      <c r="T208" s="37">
        <v>0.22588762637105486</v>
      </c>
      <c r="U208" s="37">
        <v>0.19913262267335741</v>
      </c>
      <c r="V208" s="93"/>
      <c r="W208" s="37">
        <v>0.16853024904198566</v>
      </c>
    </row>
    <row r="209" spans="2:23">
      <c r="C209" t="s">
        <v>49</v>
      </c>
      <c r="D209" t="s">
        <v>279</v>
      </c>
      <c r="E209" s="53">
        <v>1.0694272212784461</v>
      </c>
      <c r="F209" s="53">
        <v>1.157733617834148</v>
      </c>
      <c r="G209" s="53">
        <v>1.2427327782753319</v>
      </c>
      <c r="H209" s="53">
        <v>1.1558036680601911</v>
      </c>
      <c r="I209" s="53">
        <v>1.4812725979459489</v>
      </c>
      <c r="J209" s="53">
        <v>1.788525622425392</v>
      </c>
      <c r="K209" s="53">
        <v>1.2269747181686048</v>
      </c>
      <c r="L209" s="53">
        <v>1.531398228754786</v>
      </c>
      <c r="M209" s="53">
        <v>1.9686252892635212</v>
      </c>
      <c r="N209" s="53">
        <v>1.233407792042859</v>
      </c>
      <c r="O209" s="53">
        <v>1.3150794370044259</v>
      </c>
      <c r="P209" s="53">
        <v>1.4313325109020358</v>
      </c>
      <c r="Q209" s="54">
        <v>3.1966247702753328</v>
      </c>
      <c r="R209" s="42">
        <v>3.9710787354253916</v>
      </c>
      <c r="S209" s="42"/>
      <c r="T209" s="42">
        <v>4.5068943542635225</v>
      </c>
      <c r="U209" s="42">
        <v>3.8941299019064628</v>
      </c>
      <c r="V209" s="92"/>
      <c r="W209" s="42">
        <v>14.913907291906465</v>
      </c>
    </row>
    <row r="210" spans="2:23">
      <c r="B210" t="s">
        <v>89</v>
      </c>
      <c r="C210" t="s">
        <v>30</v>
      </c>
      <c r="E210" s="53">
        <v>15.491127172034471</v>
      </c>
      <c r="F210" s="53">
        <v>17.386871785516661</v>
      </c>
      <c r="G210" s="53">
        <v>22.467486700244894</v>
      </c>
      <c r="H210" s="53">
        <v>16.889728242885226</v>
      </c>
      <c r="I210" s="53">
        <v>17.962301216446797</v>
      </c>
      <c r="J210" s="53">
        <v>18.749767324592838</v>
      </c>
      <c r="K210" s="53">
        <v>18.883708172505809</v>
      </c>
      <c r="L210" s="53">
        <v>18.147707390898066</v>
      </c>
      <c r="M210" s="53">
        <v>20.844227914412748</v>
      </c>
      <c r="N210" s="53">
        <v>17.545127290246551</v>
      </c>
      <c r="O210" s="53">
        <v>16.765400237598225</v>
      </c>
      <c r="P210" s="53">
        <v>19.030175236886432</v>
      </c>
      <c r="Q210" s="54">
        <v>54.787230120244899</v>
      </c>
      <c r="R210" s="42">
        <v>54.218664684592838</v>
      </c>
      <c r="S210" s="42">
        <f>+Q210+R210</f>
        <v>109.00589480483774</v>
      </c>
      <c r="T210" s="42">
        <v>56.316717654412756</v>
      </c>
      <c r="U210" s="42">
        <v>53.137492764484655</v>
      </c>
      <c r="V210" s="92">
        <f>+T210+U210</f>
        <v>109.45421041889742</v>
      </c>
      <c r="W210" s="42">
        <v>215.74834103448467</v>
      </c>
    </row>
    <row r="211" spans="2:23">
      <c r="C211" t="s">
        <v>48</v>
      </c>
      <c r="E211" s="74">
        <v>0.10588659404624035</v>
      </c>
      <c r="F211" s="74">
        <v>0.183568820504842</v>
      </c>
      <c r="G211" s="74">
        <v>0.27533545359049111</v>
      </c>
      <c r="H211" s="74">
        <v>-7.7008744637228871E-2</v>
      </c>
      <c r="I211" s="74">
        <v>5.5594818526306801E-2</v>
      </c>
      <c r="J211" s="74">
        <v>0.10621196939090513</v>
      </c>
      <c r="K211" s="74">
        <v>5.9551754499024181E-2</v>
      </c>
      <c r="L211" s="74">
        <v>9.7411413855810883E-2</v>
      </c>
      <c r="M211" s="74">
        <v>0.23864649899248166</v>
      </c>
      <c r="N211" s="74">
        <v>3.1281401644859964E-2</v>
      </c>
      <c r="O211" s="74">
        <v>6.5329131677356295E-2</v>
      </c>
      <c r="P211" s="74">
        <v>0.16244944840380199</v>
      </c>
      <c r="Q211" s="54">
        <v>0.19164764656113473</v>
      </c>
      <c r="R211" s="87">
        <v>3.2592717993839934E-2</v>
      </c>
      <c r="S211" s="87"/>
      <c r="T211" s="87">
        <v>0.10341065598791907</v>
      </c>
      <c r="U211" s="87">
        <v>8.0218123607266878E-2</v>
      </c>
      <c r="V211" s="95"/>
      <c r="W211" s="87">
        <v>9.0023290629152292E-2</v>
      </c>
    </row>
    <row r="212" spans="2:23">
      <c r="C212" t="s">
        <v>49</v>
      </c>
      <c r="E212" s="53">
        <v>4.7234214713090985</v>
      </c>
      <c r="F212" s="53">
        <v>6.1455666192236977</v>
      </c>
      <c r="G212" s="53">
        <v>9.4893512879766586</v>
      </c>
      <c r="H212" s="53">
        <v>5.0522503914178243</v>
      </c>
      <c r="I212" s="53">
        <v>6.264026919115226</v>
      </c>
      <c r="J212" s="53">
        <v>6.6562524449362304</v>
      </c>
      <c r="K212" s="53">
        <v>6.8234914026956117</v>
      </c>
      <c r="L212" s="53">
        <v>6.2820075558481703</v>
      </c>
      <c r="M212" s="53">
        <v>7.6303247659764537</v>
      </c>
      <c r="N212" s="53">
        <v>5.817196714376129</v>
      </c>
      <c r="O212" s="53">
        <v>5.33707272309434</v>
      </c>
      <c r="P212" s="53">
        <v>6.9827196747004665</v>
      </c>
      <c r="Q212" s="54">
        <v>20.479456226976662</v>
      </c>
      <c r="R212" s="42">
        <v>18.549498163936239</v>
      </c>
      <c r="S212" s="42"/>
      <c r="T212" s="42">
        <v>20.023841872976455</v>
      </c>
      <c r="U212" s="42">
        <v>18.503429669794809</v>
      </c>
      <c r="V212" s="92"/>
      <c r="W212" s="42">
        <v>77.03778460579484</v>
      </c>
    </row>
    <row r="213" spans="2:23">
      <c r="B213" t="s">
        <v>90</v>
      </c>
      <c r="C213" t="s">
        <v>30</v>
      </c>
      <c r="D213" t="s">
        <v>280</v>
      </c>
      <c r="E213" s="53">
        <v>9.2985954925444023</v>
      </c>
      <c r="F213" s="53">
        <v>8.7818193674609191</v>
      </c>
      <c r="G213" s="53">
        <v>12.134259160627744</v>
      </c>
      <c r="H213" s="53">
        <v>6.9590145948699353</v>
      </c>
      <c r="I213" s="53">
        <v>10.584141429149842</v>
      </c>
      <c r="J213" s="53">
        <v>13.598946180216499</v>
      </c>
      <c r="K213" s="53">
        <v>6.1008295439455917</v>
      </c>
      <c r="L213" s="53">
        <v>9.6454656917864625</v>
      </c>
      <c r="M213" s="53">
        <v>12.69075443038543</v>
      </c>
      <c r="N213" s="53">
        <v>5.2343472320518085</v>
      </c>
      <c r="O213" s="53">
        <v>8.7400047673929304</v>
      </c>
      <c r="P213" s="53">
        <v>8.9013690130684644</v>
      </c>
      <c r="Q213" s="54">
        <v>26.951691800627746</v>
      </c>
      <c r="R213" s="42">
        <v>31.706062780216499</v>
      </c>
      <c r="S213" s="42">
        <f>+Q213+R213</f>
        <v>58.657754580844241</v>
      </c>
      <c r="T213" s="42">
        <v>27.76958950038544</v>
      </c>
      <c r="U213" s="42">
        <v>23.588479510461394</v>
      </c>
      <c r="V213" s="92">
        <f>+T213+U213</f>
        <v>51.358069010846833</v>
      </c>
      <c r="W213" s="42">
        <v>110.49514913046139</v>
      </c>
    </row>
    <row r="214" spans="2:23">
      <c r="C214" t="s">
        <v>48</v>
      </c>
      <c r="D214" t="s">
        <v>281</v>
      </c>
      <c r="E214" s="55">
        <v>4.9123172923447839E-2</v>
      </c>
      <c r="F214" s="55">
        <v>0.32426559768229557</v>
      </c>
      <c r="G214" s="55">
        <v>0.21004368528698886</v>
      </c>
      <c r="H214" s="55">
        <v>2.1295643932093003E-2</v>
      </c>
      <c r="I214" s="55">
        <v>0.4106046147927756</v>
      </c>
      <c r="J214" s="55">
        <v>0.22637780413041755</v>
      </c>
      <c r="K214" s="55">
        <v>0.23399557676605973</v>
      </c>
      <c r="L214" s="55">
        <v>0.26473133002476873</v>
      </c>
      <c r="M214" s="55">
        <v>6.6782427979148427E-3</v>
      </c>
      <c r="N214" s="55">
        <v>2.6123566631432421E-2</v>
      </c>
      <c r="O214" s="55">
        <v>0.29175857779021519</v>
      </c>
      <c r="P214" s="55">
        <v>-6.0998885381430501E-2</v>
      </c>
      <c r="Q214" s="56">
        <v>5.8338231150045376E-2</v>
      </c>
      <c r="R214" s="37">
        <v>0.24798912316678368</v>
      </c>
      <c r="S214" s="37"/>
      <c r="T214" s="37">
        <v>0.10011657597421673</v>
      </c>
      <c r="U214" s="37">
        <v>0.1025909552196223</v>
      </c>
      <c r="V214" s="93"/>
      <c r="W214" s="37">
        <v>0.13522672474162697</v>
      </c>
    </row>
    <row r="215" spans="2:23">
      <c r="C215" t="s">
        <v>49</v>
      </c>
      <c r="D215" t="s">
        <v>282</v>
      </c>
      <c r="E215" s="53">
        <v>3.1900203723105109</v>
      </c>
      <c r="F215" s="53">
        <v>3.4293356951909599</v>
      </c>
      <c r="G215" s="53">
        <v>5.4287881619327303</v>
      </c>
      <c r="H215" s="53">
        <v>1.606220072902339</v>
      </c>
      <c r="I215" s="53">
        <v>3.5554199989639539</v>
      </c>
      <c r="J215" s="53">
        <v>5.7110216545014678</v>
      </c>
      <c r="K215" s="53">
        <v>1.2559733002945668</v>
      </c>
      <c r="L215" s="53">
        <v>3.8053406659509519</v>
      </c>
      <c r="M215" s="53">
        <v>5.8537207496697938</v>
      </c>
      <c r="N215" s="53">
        <v>0.76914618349009489</v>
      </c>
      <c r="O215" s="53">
        <v>3.4154282294804781</v>
      </c>
      <c r="P215" s="53">
        <v>3.6384036227593843</v>
      </c>
      <c r="Q215" s="54">
        <v>9.7025223739327302</v>
      </c>
      <c r="R215" s="42">
        <v>12.356977865501467</v>
      </c>
      <c r="S215" s="42"/>
      <c r="T215" s="42">
        <v>9.4087107356697963</v>
      </c>
      <c r="U215" s="42">
        <v>8.0890418682398639</v>
      </c>
      <c r="V215" s="92"/>
      <c r="W215" s="42">
        <v>39.733780506239867</v>
      </c>
    </row>
    <row r="216" spans="2:23">
      <c r="B216" t="s">
        <v>91</v>
      </c>
      <c r="C216" t="s">
        <v>30</v>
      </c>
      <c r="D216" t="s">
        <v>283</v>
      </c>
      <c r="E216" s="53">
        <v>8.3653960115836892</v>
      </c>
      <c r="F216" s="53">
        <v>7.9600707216724071</v>
      </c>
      <c r="G216" s="53">
        <v>10.770465148069659</v>
      </c>
      <c r="H216" s="53">
        <v>6.4068296406670875</v>
      </c>
      <c r="I216" s="53">
        <v>9.7215200391049859</v>
      </c>
      <c r="J216" s="53">
        <v>12.167350332280373</v>
      </c>
      <c r="K216" s="53">
        <v>5.4102452270296064</v>
      </c>
      <c r="L216" s="53">
        <v>8.7241842215317806</v>
      </c>
      <c r="M216" s="53">
        <v>11.315991592798895</v>
      </c>
      <c r="N216" s="53">
        <v>4.592927646089044</v>
      </c>
      <c r="O216" s="53">
        <v>7.9964025839443984</v>
      </c>
      <c r="P216" s="53">
        <v>7.8722843264315747</v>
      </c>
      <c r="Q216" s="54">
        <v>24.017501038069661</v>
      </c>
      <c r="R216" s="42">
        <v>28.741292012280375</v>
      </c>
      <c r="S216" s="42">
        <f>+Q216+R216</f>
        <v>52.758793050350036</v>
      </c>
      <c r="T216" s="42">
        <v>24.908338882798898</v>
      </c>
      <c r="U216" s="42">
        <v>20.94501293037597</v>
      </c>
      <c r="V216" s="92">
        <f>+T216+U216</f>
        <v>45.853351813174868</v>
      </c>
      <c r="W216" s="42">
        <v>99.05480210037598</v>
      </c>
    </row>
    <row r="217" spans="2:23">
      <c r="C217" t="s">
        <v>48</v>
      </c>
      <c r="D217" t="s">
        <v>284</v>
      </c>
      <c r="E217" s="55">
        <v>6.9022250119919859E-2</v>
      </c>
      <c r="F217" s="55">
        <v>0.35806509973754963</v>
      </c>
      <c r="G217" s="55">
        <v>0.19525032322202016</v>
      </c>
      <c r="H217" s="55">
        <v>6.0366802043106668E-2</v>
      </c>
      <c r="I217" s="55">
        <v>0.45771231662670009</v>
      </c>
      <c r="J217" s="55">
        <v>0.21977654200316604</v>
      </c>
      <c r="K217" s="55">
        <v>0.28428953592601292</v>
      </c>
      <c r="L217" s="55">
        <v>0.25427506350697726</v>
      </c>
      <c r="M217" s="55">
        <v>6.6338253389865562E-3</v>
      </c>
      <c r="N217" s="55">
        <v>1.2397489994874899E-2</v>
      </c>
      <c r="O217" s="55">
        <v>0.33779567714420311</v>
      </c>
      <c r="P217" s="55">
        <v>-6.8755926728316E-2</v>
      </c>
      <c r="Q217" s="56">
        <v>5.9475084960466343E-2</v>
      </c>
      <c r="R217" s="37">
        <v>0.26753457570240491</v>
      </c>
      <c r="S217" s="37"/>
      <c r="T217" s="37">
        <v>0.10840218068554774</v>
      </c>
      <c r="U217" s="37">
        <v>0.10130753807886372</v>
      </c>
      <c r="V217" s="93"/>
      <c r="W217" s="37">
        <v>0.14276554974119593</v>
      </c>
    </row>
    <row r="218" spans="2:23">
      <c r="C218" t="s">
        <v>49</v>
      </c>
      <c r="D218" t="s">
        <v>285</v>
      </c>
      <c r="E218" s="53">
        <v>2.848567847363745</v>
      </c>
      <c r="F218" s="53">
        <v>3.1463448196519339</v>
      </c>
      <c r="G218" s="53">
        <v>4.8139992716358027</v>
      </c>
      <c r="H218" s="53">
        <v>1.5168553050739129</v>
      </c>
      <c r="I218" s="53">
        <v>3.2634582531185421</v>
      </c>
      <c r="J218" s="53">
        <v>5.1098529961482466</v>
      </c>
      <c r="K218" s="53">
        <v>1.1037882542352448</v>
      </c>
      <c r="L218" s="53">
        <v>3.5150224380386517</v>
      </c>
      <c r="M218" s="53">
        <v>5.2951994872859141</v>
      </c>
      <c r="N218" s="53">
        <v>0.67743751664420804</v>
      </c>
      <c r="O218" s="53">
        <v>3.2228050271457143</v>
      </c>
      <c r="P218" s="53">
        <v>3.2258720924077107</v>
      </c>
      <c r="Q218" s="54">
        <v>8.6353585336358059</v>
      </c>
      <c r="R218" s="42">
        <v>11.228985033148248</v>
      </c>
      <c r="S218" s="42"/>
      <c r="T218" s="42">
        <v>8.4777205142859167</v>
      </c>
      <c r="U218" s="42">
        <v>7.2069726945534258</v>
      </c>
      <c r="V218" s="92"/>
      <c r="W218" s="42">
        <v>35.574797125553438</v>
      </c>
    </row>
    <row r="219" spans="2:23">
      <c r="B219" s="101" t="s">
        <v>314</v>
      </c>
      <c r="C219" t="s">
        <v>30</v>
      </c>
      <c r="D219" t="str">
        <f>+B219&amp;C219</f>
        <v>AlpineNet Sales</v>
      </c>
      <c r="E219" s="53">
        <v>2.5264022935072701</v>
      </c>
      <c r="F219" s="53">
        <v>2.5694341258739999</v>
      </c>
      <c r="G219" s="53">
        <v>2.5290945912000002</v>
      </c>
      <c r="H219" s="53">
        <v>2.4617096374500012</v>
      </c>
      <c r="I219" s="53">
        <v>2.4504071678999999</v>
      </c>
      <c r="J219" s="53">
        <v>2.4473043000999999</v>
      </c>
      <c r="K219" s="53">
        <v>2.368288089</v>
      </c>
      <c r="L219" s="53">
        <v>2.3587400355899999</v>
      </c>
      <c r="M219" s="53">
        <v>2.3577002097499999</v>
      </c>
      <c r="N219" s="53">
        <v>2.3121779339000001</v>
      </c>
      <c r="O219" s="53">
        <v>2.3155919266000002</v>
      </c>
      <c r="P219" s="53">
        <v>2.2278639671999998</v>
      </c>
      <c r="Q219" s="54">
        <v>7.4056556512000009</v>
      </c>
      <c r="R219" s="42">
        <v>7.2876445901000029</v>
      </c>
      <c r="S219" s="42">
        <f>+Q219+R219</f>
        <v>14.693300241300005</v>
      </c>
      <c r="T219" s="42">
        <v>6.5910745197500002</v>
      </c>
      <c r="U219" s="42">
        <v>7.1599841138000002</v>
      </c>
      <c r="V219" s="92">
        <f>+T219+U219</f>
        <v>13.75105863355</v>
      </c>
      <c r="W219" s="42">
        <v>28.464782033800006</v>
      </c>
    </row>
    <row r="220" spans="2:23">
      <c r="C220" t="s">
        <v>48</v>
      </c>
      <c r="D220" t="str">
        <f>+B219&amp;C220</f>
        <v>Alpine  % Local Growth</v>
      </c>
      <c r="E220" s="55">
        <v>7.6638802707714254E-2</v>
      </c>
      <c r="F220" s="55">
        <v>0.14506333033831931</v>
      </c>
      <c r="G220" s="55">
        <v>-4.5758537139218014E-2</v>
      </c>
      <c r="H220" s="55">
        <v>8.8178013133216215E-2</v>
      </c>
      <c r="I220" s="55">
        <v>4.4899267675803101E-2</v>
      </c>
      <c r="J220" s="55">
        <v>9.049500492787152E-2</v>
      </c>
      <c r="K220" s="55">
        <v>1.6268789697984475E-2</v>
      </c>
      <c r="L220" s="55">
        <v>0.17971501206427798</v>
      </c>
      <c r="M220" s="55">
        <v>1.6998257272437291E-2</v>
      </c>
      <c r="N220" s="55">
        <v>-4.4078042740519768E-3</v>
      </c>
      <c r="O220" s="55">
        <v>1.4051549309610563E-2</v>
      </c>
      <c r="P220" s="55">
        <v>-2.9311519271526726E-2</v>
      </c>
      <c r="Q220" s="56">
        <v>1.9386320354888326E-2</v>
      </c>
      <c r="R220" s="37">
        <v>6.7412582181307579E-2</v>
      </c>
      <c r="S220" s="37"/>
      <c r="T220" s="37">
        <v>6.6976879508309252E-4</v>
      </c>
      <c r="U220" s="37">
        <v>4.0731861054338986E-2</v>
      </c>
      <c r="V220" s="93"/>
      <c r="W220" s="37">
        <v>3.5408388044889369E-2</v>
      </c>
    </row>
    <row r="221" spans="2:23">
      <c r="C221" t="s">
        <v>49</v>
      </c>
      <c r="D221" t="str">
        <f>+B219&amp;C221</f>
        <v>AlpineContribution Income</v>
      </c>
      <c r="E221" s="53">
        <v>0.55416586577002402</v>
      </c>
      <c r="F221" s="53">
        <v>0.567438473225784</v>
      </c>
      <c r="G221" s="53">
        <v>0.63916413003843997</v>
      </c>
      <c r="H221" s="53">
        <v>0.43506340496651003</v>
      </c>
      <c r="I221" s="53">
        <v>0.43802384370125902</v>
      </c>
      <c r="J221" s="53">
        <v>0.44826880237980504</v>
      </c>
      <c r="K221" s="53">
        <v>0.40960012923968098</v>
      </c>
      <c r="L221" s="53">
        <v>0.46206954756362995</v>
      </c>
      <c r="M221" s="53">
        <v>0.48187772666261097</v>
      </c>
      <c r="N221" s="53">
        <v>0.44453731067004798</v>
      </c>
      <c r="O221" s="53">
        <v>0.45354592818330597</v>
      </c>
      <c r="P221" s="53">
        <v>0.39849863429082399</v>
      </c>
      <c r="Q221" s="54">
        <v>1.4398024020384401</v>
      </c>
      <c r="R221" s="42">
        <v>1.586831562379805</v>
      </c>
      <c r="S221" s="42"/>
      <c r="T221" s="42">
        <v>1.120254516662611</v>
      </c>
      <c r="U221" s="42">
        <v>1.36377309247413</v>
      </c>
      <c r="V221" s="92"/>
      <c r="W221" s="42">
        <v>5.4562876444741306</v>
      </c>
    </row>
    <row r="222" spans="2:23">
      <c r="B222" t="s">
        <v>25</v>
      </c>
      <c r="C222" t="s">
        <v>30</v>
      </c>
      <c r="D222" t="str">
        <f>+B222&amp;C222</f>
        <v>BeneluxNet Sales</v>
      </c>
      <c r="E222" s="53">
        <v>4.0935729649999999</v>
      </c>
      <c r="F222" s="53">
        <v>3.6651150269999997</v>
      </c>
      <c r="G222" s="53">
        <v>3.8836354700000002</v>
      </c>
      <c r="H222" s="53">
        <v>3.9987666458810009</v>
      </c>
      <c r="I222" s="53">
        <v>3.8017374725000002</v>
      </c>
      <c r="J222" s="53">
        <v>4.0606087201700003</v>
      </c>
      <c r="K222" s="53">
        <v>3.7897561800000004</v>
      </c>
      <c r="L222" s="53">
        <v>3.082575023</v>
      </c>
      <c r="M222" s="53">
        <v>3.8083736699999999</v>
      </c>
      <c r="N222" s="53">
        <v>4.1427384176109996</v>
      </c>
      <c r="O222" s="53">
        <v>3.6476880600000001</v>
      </c>
      <c r="P222" s="53">
        <v>3.600306595649446</v>
      </c>
      <c r="Q222" s="54">
        <v>11.921586760000002</v>
      </c>
      <c r="R222" s="42">
        <v>11.94033562017</v>
      </c>
      <c r="S222" s="42">
        <f>+Q222+R222</f>
        <v>23.86192238017</v>
      </c>
      <c r="T222" s="42">
        <v>10.435936940000001</v>
      </c>
      <c r="U222" s="42">
        <v>11.307823805649445</v>
      </c>
      <c r="V222" s="92">
        <f>+T222+U222</f>
        <v>21.743760745649446</v>
      </c>
      <c r="W222" s="42">
        <v>45.251958145649446</v>
      </c>
    </row>
    <row r="223" spans="2:23">
      <c r="C223" t="s">
        <v>48</v>
      </c>
      <c r="D223" t="str">
        <f>+B222&amp;C223</f>
        <v>Benelux  % Local Growth</v>
      </c>
      <c r="E223" s="55">
        <v>-3.4282054659313728E-2</v>
      </c>
      <c r="F223" s="55">
        <v>4.4647770181329233E-2</v>
      </c>
      <c r="G223" s="55">
        <v>-2.7923284744426295E-2</v>
      </c>
      <c r="H223" s="55">
        <v>9.1257114709974357E-2</v>
      </c>
      <c r="I223" s="55">
        <v>-3.9574500709734839E-2</v>
      </c>
      <c r="J223" s="55">
        <v>0.10565865813484526</v>
      </c>
      <c r="K223" s="55">
        <v>5.7010347768954674E-2</v>
      </c>
      <c r="L223" s="55">
        <v>-3.8673334703773756E-3</v>
      </c>
      <c r="M223" s="55">
        <v>-3.0453969688710749E-2</v>
      </c>
      <c r="N223" s="55">
        <v>6.0204770542644573E-2</v>
      </c>
      <c r="O223" s="55">
        <v>1.9980687981712535E-2</v>
      </c>
      <c r="P223" s="55">
        <v>6.917562286401932E-2</v>
      </c>
      <c r="Q223" s="56">
        <v>1.2375465624035062E-2</v>
      </c>
      <c r="R223" s="37">
        <v>6.0463759213979881E-2</v>
      </c>
      <c r="S223" s="37"/>
      <c r="T223" s="37">
        <v>-6.6133737185241227E-3</v>
      </c>
      <c r="U223" s="37">
        <v>4.5972642574335275E-2</v>
      </c>
      <c r="V223" s="93"/>
      <c r="W223" s="37">
        <v>2.3239489799002356E-2</v>
      </c>
    </row>
    <row r="224" spans="2:23">
      <c r="C224" t="s">
        <v>49</v>
      </c>
      <c r="D224" t="str">
        <f>+B222&amp;C224</f>
        <v>BeneluxContribution Income</v>
      </c>
      <c r="E224" s="53">
        <v>0.91891578590502299</v>
      </c>
      <c r="F224" s="53">
        <v>0.64669938993967702</v>
      </c>
      <c r="G224" s="53">
        <v>0.71254539750913792</v>
      </c>
      <c r="H224" s="53">
        <v>0.81479264141499297</v>
      </c>
      <c r="I224" s="53">
        <v>0.72966699088959697</v>
      </c>
      <c r="J224" s="53">
        <v>0.71241671181517396</v>
      </c>
      <c r="K224" s="53">
        <v>0.693495351329938</v>
      </c>
      <c r="L224" s="53">
        <v>0.36908569209585895</v>
      </c>
      <c r="M224" s="53">
        <v>0.662315774030378</v>
      </c>
      <c r="N224" s="53">
        <v>0.85581590584035494</v>
      </c>
      <c r="O224" s="53">
        <v>0.62577768513495402</v>
      </c>
      <c r="P224" s="53">
        <v>0.60161911216550301</v>
      </c>
      <c r="Q224" s="54">
        <v>2.3302117735091388</v>
      </c>
      <c r="R224" s="42">
        <v>2.105082461815174</v>
      </c>
      <c r="S224" s="42"/>
      <c r="T224" s="42">
        <v>1.5161071240303781</v>
      </c>
      <c r="U224" s="42">
        <v>2.0194058873004561</v>
      </c>
      <c r="V224" s="92"/>
      <c r="W224" s="42">
        <v>8.0754716033004552</v>
      </c>
    </row>
    <row r="225" spans="2:23">
      <c r="B225" s="101" t="s">
        <v>315</v>
      </c>
      <c r="C225" t="s">
        <v>30</v>
      </c>
      <c r="D225" t="str">
        <f>+B225&amp;C225</f>
        <v>IberiaNet Sales</v>
      </c>
      <c r="E225" s="53">
        <v>2.940479748999997</v>
      </c>
      <c r="F225" s="53">
        <v>2.7555257838992797</v>
      </c>
      <c r="G225" s="53">
        <v>3.2108507288000001</v>
      </c>
      <c r="H225" s="53">
        <v>3.0883403809757199</v>
      </c>
      <c r="I225" s="53">
        <v>3.0518466361813612</v>
      </c>
      <c r="J225" s="53">
        <v>2.7224999800000012</v>
      </c>
      <c r="K225" s="53">
        <v>2.9930957332185</v>
      </c>
      <c r="L225" s="53">
        <v>2.01011231259554</v>
      </c>
      <c r="M225" s="53">
        <v>2.3461712039609997</v>
      </c>
      <c r="N225" s="53">
        <v>2.69379753450866</v>
      </c>
      <c r="O225" s="53">
        <v>2.4023278157999997</v>
      </c>
      <c r="P225" s="53">
        <v>2.2641323918474998</v>
      </c>
      <c r="Q225" s="54">
        <v>9.0518214088000004</v>
      </c>
      <c r="R225" s="42">
        <v>8.221620660000001</v>
      </c>
      <c r="S225" s="42">
        <f>+Q225+R225</f>
        <v>17.273442068800001</v>
      </c>
      <c r="T225" s="42">
        <v>6.869433953960999</v>
      </c>
      <c r="U225" s="42">
        <v>7.1853935576475001</v>
      </c>
      <c r="V225" s="92">
        <f>+T225+U225</f>
        <v>14.054827511608499</v>
      </c>
      <c r="W225" s="42">
        <v>30.947859917647499</v>
      </c>
    </row>
    <row r="226" spans="2:23">
      <c r="C226" t="s">
        <v>48</v>
      </c>
      <c r="D226" t="str">
        <f>+B225&amp;C226</f>
        <v>Iberia  % Local Growth</v>
      </c>
      <c r="E226" s="55">
        <v>-2.9795770265064546E-2</v>
      </c>
      <c r="F226" s="55">
        <v>-7.6857976321759114E-2</v>
      </c>
      <c r="G226" s="55">
        <v>9.6054199510239538E-2</v>
      </c>
      <c r="H226" s="55">
        <v>-1.0803963296410452E-2</v>
      </c>
      <c r="I226" s="55">
        <v>-8.6777906425681256E-2</v>
      </c>
      <c r="J226" s="55">
        <v>-1.2781800670061631E-2</v>
      </c>
      <c r="K226" s="55">
        <v>-2.7052976580514188E-2</v>
      </c>
      <c r="L226" s="55">
        <v>0.1543126620903103</v>
      </c>
      <c r="M226" s="55">
        <v>-5.4241560903831726E-2</v>
      </c>
      <c r="N226" s="55">
        <v>-4.4740108415821503E-2</v>
      </c>
      <c r="O226" s="55">
        <v>-4.2629716231251294E-2</v>
      </c>
      <c r="P226" s="55">
        <v>-0.12977390378051662</v>
      </c>
      <c r="Q226" s="56">
        <v>7.9692075232533424E-3</v>
      </c>
      <c r="R226" s="37">
        <v>-0.10527158569695483</v>
      </c>
      <c r="S226" s="37"/>
      <c r="T226" s="37">
        <v>-4.8627978663280731E-2</v>
      </c>
      <c r="U226" s="37">
        <v>-9.099146688158781E-2</v>
      </c>
      <c r="V226" s="93"/>
      <c r="W226" s="37">
        <v>-6.7584514723343508E-2</v>
      </c>
    </row>
    <row r="227" spans="2:23">
      <c r="C227" t="s">
        <v>49</v>
      </c>
      <c r="D227" t="str">
        <f>+B225&amp;C227</f>
        <v>IberiaContribution Income</v>
      </c>
      <c r="E227" s="53">
        <v>0.35026963523246402</v>
      </c>
      <c r="F227" s="53">
        <v>0.14518898284014897</v>
      </c>
      <c r="G227" s="53">
        <v>0.40423506398068598</v>
      </c>
      <c r="H227" s="53">
        <v>0.33005240059583002</v>
      </c>
      <c r="I227" s="53">
        <v>0.33722638620748396</v>
      </c>
      <c r="J227" s="53">
        <v>0.17223431997066399</v>
      </c>
      <c r="K227" s="53">
        <v>0.32412508185043598</v>
      </c>
      <c r="L227" s="53">
        <v>-6.6317940184702009E-2</v>
      </c>
      <c r="M227" s="53">
        <v>0.114877551148899</v>
      </c>
      <c r="N227" s="53">
        <v>8.8608918208816001E-2</v>
      </c>
      <c r="O227" s="53">
        <v>0.15584085509079401</v>
      </c>
      <c r="P227" s="53">
        <v>9.3269703776967999E-2</v>
      </c>
      <c r="Q227" s="54">
        <v>1.3676751159806879</v>
      </c>
      <c r="R227" s="42">
        <v>0.67435747997066386</v>
      </c>
      <c r="S227" s="42"/>
      <c r="T227" s="42">
        <v>0.32914010114889902</v>
      </c>
      <c r="U227" s="42">
        <v>0.32209106886776201</v>
      </c>
      <c r="V227" s="92"/>
      <c r="W227" s="42">
        <v>2.9087980008677623</v>
      </c>
    </row>
    <row r="228" spans="2:23">
      <c r="B228" s="101" t="s">
        <v>313</v>
      </c>
      <c r="C228" t="s">
        <v>30</v>
      </c>
      <c r="D228" t="str">
        <f>+B228&amp;C228</f>
        <v>NordicNet Sales</v>
      </c>
      <c r="E228" s="53">
        <v>3.1062811669240129</v>
      </c>
      <c r="F228" s="53">
        <v>2.8045323000774962</v>
      </c>
      <c r="G228" s="53">
        <v>3.1156499330434819</v>
      </c>
      <c r="H228" s="53">
        <v>3.1427787008600001</v>
      </c>
      <c r="I228" s="53">
        <v>2.9767156435200008</v>
      </c>
      <c r="J228" s="53">
        <v>2.9836733712399996</v>
      </c>
      <c r="K228" s="53">
        <v>1.89651706114</v>
      </c>
      <c r="L228" s="53">
        <v>2.6271426403900011</v>
      </c>
      <c r="M228" s="53">
        <v>3.0588682064400001</v>
      </c>
      <c r="N228" s="53">
        <v>2.8026948721923741</v>
      </c>
      <c r="O228" s="53">
        <v>2.76947690675365</v>
      </c>
      <c r="P228" s="53">
        <v>2.5942734315472999</v>
      </c>
      <c r="Q228" s="54">
        <v>8.7634915330434833</v>
      </c>
      <c r="R228" s="42">
        <v>8.7389315412400013</v>
      </c>
      <c r="S228" s="42">
        <f>+Q228+R228</f>
        <v>17.502423074283485</v>
      </c>
      <c r="T228" s="42">
        <v>6.7473890264399996</v>
      </c>
      <c r="U228" s="42">
        <v>8.1648189683009491</v>
      </c>
      <c r="V228" s="92">
        <f>+T228+U228</f>
        <v>14.91220799474095</v>
      </c>
      <c r="W228" s="42">
        <v>31.67294702830095</v>
      </c>
    </row>
    <row r="229" spans="2:23">
      <c r="C229" t="s">
        <v>48</v>
      </c>
      <c r="D229" t="str">
        <f>+B228&amp;C229</f>
        <v>Nordic  % Local Growth</v>
      </c>
      <c r="E229" s="55">
        <v>1.6970382407974077E-2</v>
      </c>
      <c r="F229" s="55">
        <v>9.1340023153894861E-2</v>
      </c>
      <c r="G229" s="55">
        <v>8.8097639388821231E-2</v>
      </c>
      <c r="H229" s="55">
        <v>0.13060595934593744</v>
      </c>
      <c r="I229" s="55">
        <v>7.1650120481180843E-2</v>
      </c>
      <c r="J229" s="55">
        <v>8.8836683969039279E-2</v>
      </c>
      <c r="K229" s="55">
        <v>-1.1934416199725337E-2</v>
      </c>
      <c r="L229" s="55">
        <v>0.19656490671590857</v>
      </c>
      <c r="M229" s="55">
        <v>0.10773359357137932</v>
      </c>
      <c r="N229" s="55">
        <v>-4.284737900492061E-2</v>
      </c>
      <c r="O229" s="55">
        <v>1.0458808603114711E-2</v>
      </c>
      <c r="P229" s="55">
        <v>0.12375706607153819</v>
      </c>
      <c r="Q229" s="56">
        <v>3.1164590339083923E-2</v>
      </c>
      <c r="R229" s="37">
        <v>5.6695406250057492E-2</v>
      </c>
      <c r="S229" s="37"/>
      <c r="T229" s="37">
        <v>-1.0298281536496682E-2</v>
      </c>
      <c r="U229" s="37">
        <v>3.0528859514768483E-2</v>
      </c>
      <c r="V229" s="93"/>
      <c r="W229" s="37">
        <v>8.9170911780802539E-3</v>
      </c>
    </row>
    <row r="230" spans="2:23">
      <c r="C230" t="s">
        <v>49</v>
      </c>
      <c r="D230" t="str">
        <f>+B228&amp;C230</f>
        <v>NordicContribution Income</v>
      </c>
      <c r="E230" s="53">
        <v>0.59225046695157701</v>
      </c>
      <c r="F230" s="53">
        <v>0.47028332584174198</v>
      </c>
      <c r="G230" s="53">
        <v>0.610081371748462</v>
      </c>
      <c r="H230" s="53">
        <v>0.59636071556197801</v>
      </c>
      <c r="I230" s="53">
        <v>0.49214815196151196</v>
      </c>
      <c r="J230" s="53">
        <v>0.46133549508687804</v>
      </c>
      <c r="K230" s="53">
        <v>-4.0974673436840001E-3</v>
      </c>
      <c r="L230" s="53">
        <v>0.75189693008409897</v>
      </c>
      <c r="M230" s="53">
        <v>0.54254247770594399</v>
      </c>
      <c r="N230" s="53">
        <v>0.42796962910953196</v>
      </c>
      <c r="O230" s="53">
        <v>0.415387601849043</v>
      </c>
      <c r="P230" s="53">
        <v>0.35701913688746001</v>
      </c>
      <c r="Q230" s="54">
        <v>1.329838543748463</v>
      </c>
      <c r="R230" s="42">
        <v>1.2786621650868792</v>
      </c>
      <c r="S230" s="42"/>
      <c r="T230" s="42">
        <v>0.39227321770594392</v>
      </c>
      <c r="U230" s="42">
        <v>1.2609274187365032</v>
      </c>
      <c r="V230" s="92"/>
      <c r="W230" s="42">
        <v>4.0154337607365038</v>
      </c>
    </row>
    <row r="231" spans="2:23">
      <c r="B231" t="s">
        <v>92</v>
      </c>
      <c r="C231" t="s">
        <v>30</v>
      </c>
      <c r="D231" t="s">
        <v>286</v>
      </c>
      <c r="E231" s="53">
        <v>1.2957764791738238</v>
      </c>
      <c r="F231" s="53">
        <v>1.5579999939141198</v>
      </c>
      <c r="G231" s="53">
        <v>4.5970001033521557</v>
      </c>
      <c r="H231" s="53">
        <v>1.1459998551410071</v>
      </c>
      <c r="I231" s="53">
        <v>2.0420000717788001</v>
      </c>
      <c r="J231" s="53">
        <v>5.2546071631267326</v>
      </c>
      <c r="K231" s="53">
        <v>1.1099999748480012</v>
      </c>
      <c r="L231" s="53">
        <v>1.268999951422459</v>
      </c>
      <c r="M231" s="53">
        <v>4.8310000264336006</v>
      </c>
      <c r="N231" s="53">
        <v>1.324999966468603</v>
      </c>
      <c r="O231" s="53">
        <v>1.9930000221710289</v>
      </c>
      <c r="P231" s="53">
        <v>4.7330000294544243</v>
      </c>
      <c r="Q231" s="54">
        <v>5.8173728733521557</v>
      </c>
      <c r="R231" s="42">
        <v>8.4161349731267325</v>
      </c>
      <c r="S231" s="42">
        <f>+Q231+R231</f>
        <v>14.233507846478888</v>
      </c>
      <c r="T231" s="42">
        <v>6.409905356433601</v>
      </c>
      <c r="U231" s="42">
        <v>7.7007750516254525</v>
      </c>
      <c r="V231" s="92">
        <f>+T231+U231</f>
        <v>14.110680408059054</v>
      </c>
      <c r="W231" s="42">
        <v>27.781757801625456</v>
      </c>
    </row>
    <row r="232" spans="2:23">
      <c r="C232" t="s">
        <v>48</v>
      </c>
      <c r="D232" t="s">
        <v>287</v>
      </c>
      <c r="E232" s="55">
        <v>0.20841864357937395</v>
      </c>
      <c r="F232" s="55">
        <v>0.73158712307983809</v>
      </c>
      <c r="G232" s="55">
        <v>0.24396916246273664</v>
      </c>
      <c r="H232" s="55">
        <v>0.46170270666857988</v>
      </c>
      <c r="I232" s="55">
        <v>-6.9982869704393949E-2</v>
      </c>
      <c r="J232" s="55">
        <v>0.85658182314253373</v>
      </c>
      <c r="K232" s="55">
        <v>5.0398810327462101E-2</v>
      </c>
      <c r="L232" s="55">
        <v>-0.19670667099027053</v>
      </c>
      <c r="M232" s="55">
        <v>0.71955424760773323</v>
      </c>
      <c r="N232" s="55">
        <v>0.53021536542368097</v>
      </c>
      <c r="O232" s="55">
        <v>0.89629880374387838</v>
      </c>
      <c r="P232" s="55">
        <v>0.18144555339563981</v>
      </c>
      <c r="Q232" s="56">
        <v>2.532696127860988E-2</v>
      </c>
      <c r="R232" s="37">
        <v>0.44867201041887683</v>
      </c>
      <c r="S232" s="37"/>
      <c r="T232" s="37">
        <v>0.17869288300260594</v>
      </c>
      <c r="U232" s="37">
        <v>0.29975993915790733</v>
      </c>
      <c r="V232" s="93"/>
      <c r="W232" s="37">
        <v>0.21547292160710302</v>
      </c>
    </row>
    <row r="233" spans="2:23">
      <c r="C233" t="s">
        <v>49</v>
      </c>
      <c r="D233" t="s">
        <v>288</v>
      </c>
      <c r="E233" s="53">
        <v>0.151346869891131</v>
      </c>
      <c r="F233" s="53">
        <v>0.31970336068652905</v>
      </c>
      <c r="G233" s="53">
        <v>2.2479040161132779</v>
      </c>
      <c r="H233" s="53">
        <v>8.0981369732973998E-2</v>
      </c>
      <c r="I233" s="53">
        <v>0.58828009601745912</v>
      </c>
      <c r="J233" s="53">
        <v>2.5614999911163574</v>
      </c>
      <c r="K233" s="53">
        <v>9.8420651385289996E-3</v>
      </c>
      <c r="L233" s="53">
        <v>7.0045310429571003E-2</v>
      </c>
      <c r="M233" s="53">
        <v>1.9383333023526232</v>
      </c>
      <c r="N233" s="53">
        <v>7.9913115471161006E-2</v>
      </c>
      <c r="O233" s="53">
        <v>0.45016987673746001</v>
      </c>
      <c r="P233" s="53">
        <v>1.9946477796742001</v>
      </c>
      <c r="Q233" s="54">
        <v>1.673779253113278</v>
      </c>
      <c r="R233" s="42">
        <v>3.2983703911163573</v>
      </c>
      <c r="S233" s="42"/>
      <c r="T233" s="42">
        <v>1.5089636023526232</v>
      </c>
      <c r="U233" s="42">
        <v>2.2407147164116599</v>
      </c>
      <c r="V233" s="92"/>
      <c r="W233" s="42">
        <v>7.8461447234116584</v>
      </c>
    </row>
    <row r="234" spans="2:23">
      <c r="B234" t="s">
        <v>93</v>
      </c>
      <c r="C234" t="s">
        <v>30</v>
      </c>
      <c r="D234" t="s">
        <v>289</v>
      </c>
      <c r="E234" s="53">
        <v>0.84145715577468005</v>
      </c>
      <c r="F234" s="53">
        <v>0.88600000661929201</v>
      </c>
      <c r="G234" s="53">
        <v>1.3226698017845311</v>
      </c>
      <c r="H234" s="53">
        <v>0.72891899707637797</v>
      </c>
      <c r="I234" s="53">
        <v>1.496973571290906</v>
      </c>
      <c r="J234" s="53">
        <v>1.8559932442321569</v>
      </c>
      <c r="K234" s="53">
        <v>0.88891398722680703</v>
      </c>
      <c r="L234" s="53">
        <v>1.0976768742549601</v>
      </c>
      <c r="M234" s="53">
        <v>1.0884640014146498</v>
      </c>
      <c r="N234" s="53">
        <v>0.89630258376923599</v>
      </c>
      <c r="O234" s="53">
        <v>0.77499759051317607</v>
      </c>
      <c r="P234" s="53">
        <v>1.0053067244195999</v>
      </c>
      <c r="Q234" s="54">
        <v>2.9060125217845312</v>
      </c>
      <c r="R234" s="42">
        <v>3.4908001942321571</v>
      </c>
      <c r="S234" s="42">
        <f>+Q234+R234</f>
        <v>6.3968127160166883</v>
      </c>
      <c r="T234" s="42">
        <v>2.8091241514146494</v>
      </c>
      <c r="U234" s="42">
        <v>2.7521483149327759</v>
      </c>
      <c r="V234" s="92">
        <f>+T234+U234</f>
        <v>5.5612724663474253</v>
      </c>
      <c r="W234" s="42">
        <v>11.236641344932778</v>
      </c>
    </row>
    <row r="235" spans="2:23">
      <c r="C235" t="s">
        <v>48</v>
      </c>
      <c r="D235" t="s">
        <v>290</v>
      </c>
      <c r="E235" s="55">
        <v>0.45887046099603301</v>
      </c>
      <c r="F235" s="55">
        <v>0.57709825750343169</v>
      </c>
      <c r="G235" s="55">
        <v>5.684540565216635E-2</v>
      </c>
      <c r="H235" s="55">
        <v>-0.31267358669867673</v>
      </c>
      <c r="I235" s="55">
        <v>0.57198620169694048</v>
      </c>
      <c r="J235" s="55">
        <v>0.88923136724925111</v>
      </c>
      <c r="K235" s="55">
        <v>0.21848046339644023</v>
      </c>
      <c r="L235" s="55">
        <v>0.32724353266420497</v>
      </c>
      <c r="M235" s="55">
        <v>0.10051115984693314</v>
      </c>
      <c r="N235" s="55">
        <v>0.10655587312669211</v>
      </c>
      <c r="O235" s="55">
        <v>2.0960891754299653E-2</v>
      </c>
      <c r="P235" s="55">
        <v>-0.15406171043959016</v>
      </c>
      <c r="Q235" s="56">
        <v>0.22596781348713146</v>
      </c>
      <c r="R235" s="37">
        <v>0.13936634867926417</v>
      </c>
      <c r="S235" s="37"/>
      <c r="T235" s="37">
        <v>9.6250533335358185E-2</v>
      </c>
      <c r="U235" s="37">
        <v>-1.1623578253975454E-2</v>
      </c>
      <c r="V235" s="93"/>
      <c r="W235" s="37">
        <v>4.3432189407456558E-2</v>
      </c>
    </row>
    <row r="236" spans="2:23">
      <c r="C236" t="s">
        <v>49</v>
      </c>
      <c r="D236" t="s">
        <v>291</v>
      </c>
      <c r="E236" s="53">
        <v>0.13941109292989898</v>
      </c>
      <c r="F236" s="53">
        <v>0.19353921118166698</v>
      </c>
      <c r="G236" s="53">
        <v>0.44863878580628802</v>
      </c>
      <c r="H236" s="53">
        <v>9.5402644454942995E-2</v>
      </c>
      <c r="I236" s="53">
        <v>0.43335635776688503</v>
      </c>
      <c r="J236" s="53">
        <v>0.624439161745455</v>
      </c>
      <c r="K236" s="53">
        <v>0.15849519149209501</v>
      </c>
      <c r="L236" s="53">
        <v>0.16586243586560798</v>
      </c>
      <c r="M236" s="53">
        <v>0.233099894348092</v>
      </c>
      <c r="N236" s="53">
        <v>0.13520271830856501</v>
      </c>
      <c r="O236" s="53">
        <v>6.4248970110205014E-2</v>
      </c>
      <c r="P236" s="53">
        <v>0.185673285651583</v>
      </c>
      <c r="Q236" s="54">
        <v>0.70493112180628803</v>
      </c>
      <c r="R236" s="42">
        <v>0.93838602174545493</v>
      </c>
      <c r="S236" s="42"/>
      <c r="T236" s="42">
        <v>0.44765358434809194</v>
      </c>
      <c r="U236" s="42">
        <v>0.55578865576178804</v>
      </c>
      <c r="V236" s="92"/>
      <c r="W236" s="42">
        <v>2.3603062617617878</v>
      </c>
    </row>
    <row r="237" spans="2:23">
      <c r="B237" t="s">
        <v>94</v>
      </c>
      <c r="C237" t="s">
        <v>30</v>
      </c>
      <c r="D237" t="s">
        <v>292</v>
      </c>
      <c r="E237" s="53">
        <v>1.1737765407838239</v>
      </c>
      <c r="F237" s="53">
        <v>1.4300000107173201</v>
      </c>
      <c r="G237" s="53">
        <v>4.4090000226907557</v>
      </c>
      <c r="H237" s="53">
        <v>1.0079999990919999</v>
      </c>
      <c r="I237" s="53">
        <v>1.7500000276576</v>
      </c>
      <c r="J237" s="53">
        <v>4.9736071066625902</v>
      </c>
      <c r="K237" s="53">
        <v>0.99999999959800112</v>
      </c>
      <c r="L237" s="53">
        <v>1.109999979028039</v>
      </c>
      <c r="M237" s="53">
        <v>4.6599999929175997</v>
      </c>
      <c r="N237" s="53">
        <v>1.2749999681886028</v>
      </c>
      <c r="O237" s="53">
        <v>1.824999986441125</v>
      </c>
      <c r="P237" s="53">
        <v>4.4499999692665497</v>
      </c>
      <c r="Q237" s="54">
        <v>5.5518379426907556</v>
      </c>
      <c r="R237" s="42">
        <v>7.8407388966625904</v>
      </c>
      <c r="S237" s="42">
        <f>+Q237+R237</f>
        <v>13.392576839353346</v>
      </c>
      <c r="T237" s="42">
        <v>6.0145911629175997</v>
      </c>
      <c r="U237" s="42">
        <v>7.187917715707675</v>
      </c>
      <c r="V237" s="92">
        <f>+T237+U237</f>
        <v>13.202508878625274</v>
      </c>
      <c r="W237" s="42">
        <v>26.180028555707676</v>
      </c>
    </row>
    <row r="238" spans="2:23">
      <c r="C238" t="s">
        <v>48</v>
      </c>
      <c r="D238" t="s">
        <v>293</v>
      </c>
      <c r="E238" s="55">
        <v>0.27089401654668632</v>
      </c>
      <c r="F238" s="55">
        <v>0.78474902375787792</v>
      </c>
      <c r="G238" s="55">
        <v>0.25425301284131874</v>
      </c>
      <c r="H238" s="55">
        <v>0.42655519744923903</v>
      </c>
      <c r="I238" s="55">
        <v>-0.12145680589696815</v>
      </c>
      <c r="J238" s="55">
        <v>0.90775327588123067</v>
      </c>
      <c r="K238" s="55">
        <v>2.489467261610883E-2</v>
      </c>
      <c r="L238" s="55">
        <v>-0.27974404884627246</v>
      </c>
      <c r="M238" s="55">
        <v>0.8138230436255921</v>
      </c>
      <c r="N238" s="55">
        <v>0.6248300945339581</v>
      </c>
      <c r="O238" s="55">
        <v>0.86227113606339367</v>
      </c>
      <c r="P238" s="55">
        <v>0.15783011276685513</v>
      </c>
      <c r="Q238" s="56">
        <v>5.9500084571113596E-2</v>
      </c>
      <c r="R238" s="37">
        <v>0.47782974982417098</v>
      </c>
      <c r="S238" s="37"/>
      <c r="T238" s="37">
        <v>0.18258999622875136</v>
      </c>
      <c r="U238" s="37">
        <v>0.28171108488849383</v>
      </c>
      <c r="V238" s="93"/>
      <c r="W238" s="37">
        <v>0.2325977962033498</v>
      </c>
    </row>
    <row r="239" spans="2:23">
      <c r="C239" t="s">
        <v>49</v>
      </c>
      <c r="D239" t="s">
        <v>294</v>
      </c>
      <c r="E239" s="53">
        <v>0.14216140186412402</v>
      </c>
      <c r="F239" s="53">
        <v>0.30678261447612498</v>
      </c>
      <c r="G239" s="53">
        <v>2.2033088565372183</v>
      </c>
      <c r="H239" s="53">
        <v>6.4605794610980996E-2</v>
      </c>
      <c r="I239" s="53">
        <v>0.49574145526767899</v>
      </c>
      <c r="J239" s="53">
        <v>2.4753507344932415</v>
      </c>
      <c r="K239" s="53">
        <v>3.9971916227160001E-3</v>
      </c>
      <c r="L239" s="53">
        <v>3.7744328827343007E-2</v>
      </c>
      <c r="M239" s="53">
        <v>1.899703801595324</v>
      </c>
      <c r="N239" s="53">
        <v>0.10792357402173701</v>
      </c>
      <c r="O239" s="53">
        <v>0.41935657980752106</v>
      </c>
      <c r="P239" s="53">
        <v>1.9122265699177601</v>
      </c>
      <c r="Q239" s="54">
        <v>1.6830829305372181</v>
      </c>
      <c r="R239" s="42">
        <v>3.1501591644932416</v>
      </c>
      <c r="S239" s="42"/>
      <c r="T239" s="42">
        <v>1.4663571615953239</v>
      </c>
      <c r="U239" s="42">
        <v>2.1547133297252814</v>
      </c>
      <c r="V239" s="92"/>
      <c r="W239" s="42">
        <v>7.6110271637252795</v>
      </c>
    </row>
    <row r="240" spans="2:23">
      <c r="B240" t="s">
        <v>95</v>
      </c>
      <c r="C240" t="s">
        <v>30</v>
      </c>
      <c r="D240" t="s">
        <v>295</v>
      </c>
      <c r="E240" s="53">
        <v>46.609604759178715</v>
      </c>
      <c r="F240" s="53">
        <v>47.974172943158223</v>
      </c>
      <c r="G240" s="53">
        <v>54.322764915773419</v>
      </c>
      <c r="H240" s="53">
        <v>47.913400243436143</v>
      </c>
      <c r="I240" s="53">
        <v>49.932368953430611</v>
      </c>
      <c r="J240" s="53">
        <v>50.184706591776219</v>
      </c>
      <c r="K240" s="53">
        <v>48.800651295332322</v>
      </c>
      <c r="L240" s="53">
        <v>43.021465966777946</v>
      </c>
      <c r="M240" s="53">
        <v>49.483272228498073</v>
      </c>
      <c r="N240" s="53">
        <v>47.337128530624661</v>
      </c>
      <c r="O240" s="53">
        <v>46.240464934932483</v>
      </c>
      <c r="P240" s="53">
        <v>46.401006735207702</v>
      </c>
      <c r="Q240" s="54">
        <v>147.16958590577343</v>
      </c>
      <c r="R240" s="42">
        <v>145.19397692177617</v>
      </c>
      <c r="S240" s="42">
        <f>+Q240+R240</f>
        <v>292.36356282754957</v>
      </c>
      <c r="T240" s="42">
        <v>136.14783012849807</v>
      </c>
      <c r="U240" s="42">
        <v>139.84258341014018</v>
      </c>
      <c r="V240" s="92">
        <f>+T240+U240</f>
        <v>275.99041353863822</v>
      </c>
      <c r="W240" s="42">
        <v>563.24061005014016</v>
      </c>
    </row>
    <row r="241" spans="2:23">
      <c r="C241" t="s">
        <v>48</v>
      </c>
      <c r="D241" t="s">
        <v>296</v>
      </c>
      <c r="E241" s="55">
        <v>-2.4031673369150609E-2</v>
      </c>
      <c r="F241" s="55">
        <v>8.7430008613820859E-2</v>
      </c>
      <c r="G241" s="55">
        <v>0.10913845720129135</v>
      </c>
      <c r="H241" s="55">
        <v>-2.3222803204803338E-2</v>
      </c>
      <c r="I241" s="55">
        <v>-1.0425006985714694E-2</v>
      </c>
      <c r="J241" s="55">
        <v>5.6017332323772082E-2</v>
      </c>
      <c r="K241" s="55">
        <v>-1.4016720039914728E-2</v>
      </c>
      <c r="L241" s="55">
        <v>4.6297329980531494E-2</v>
      </c>
      <c r="M241" s="55">
        <v>4.9966708564733606E-2</v>
      </c>
      <c r="N241" s="55">
        <v>4.1302768251729398E-2</v>
      </c>
      <c r="O241" s="55">
        <v>-6.8813026247222256E-2</v>
      </c>
      <c r="P241" s="55">
        <v>6.2160950423993791E-2</v>
      </c>
      <c r="Q241" s="56">
        <v>4.5594643640679292E-2</v>
      </c>
      <c r="R241" s="37">
        <v>-1.1808737972963746E-2</v>
      </c>
      <c r="S241" s="37"/>
      <c r="T241" s="37">
        <v>-2.0888873750376123E-3</v>
      </c>
      <c r="U241" s="37">
        <v>1.1576643759183179E-2</v>
      </c>
      <c r="V241" s="93"/>
      <c r="W241" s="37">
        <v>4.5006884257281186E-3</v>
      </c>
    </row>
    <row r="242" spans="2:23">
      <c r="C242" t="s">
        <v>49</v>
      </c>
      <c r="D242" t="s">
        <v>297</v>
      </c>
      <c r="E242" s="53">
        <v>9.2569525628792562</v>
      </c>
      <c r="F242" s="53">
        <v>9.3863818282511424</v>
      </c>
      <c r="G242" s="53">
        <v>13.280522849860434</v>
      </c>
      <c r="H242" s="53">
        <v>7.8583404184067049</v>
      </c>
      <c r="I242" s="53">
        <v>9.873926106116798</v>
      </c>
      <c r="J242" s="53">
        <v>10.533782527384602</v>
      </c>
      <c r="K242" s="53">
        <v>9.8317753138398576</v>
      </c>
      <c r="L242" s="53">
        <v>8.326329699551918</v>
      </c>
      <c r="M242" s="53">
        <v>9.7526719840406653</v>
      </c>
      <c r="N242" s="53">
        <v>9.6804540111925643</v>
      </c>
      <c r="O242" s="53">
        <v>9.2537223863881923</v>
      </c>
      <c r="P242" s="53">
        <v>9.3604103799017935</v>
      </c>
      <c r="Q242" s="54">
        <v>31.840011631860449</v>
      </c>
      <c r="R242" s="42">
        <v>27.186972601384628</v>
      </c>
      <c r="S242" s="42"/>
      <c r="T242" s="42">
        <v>24.60410186704069</v>
      </c>
      <c r="U242" s="42">
        <v>29.003025102289978</v>
      </c>
      <c r="V242" s="92"/>
      <c r="W242" s="42">
        <v>112.60804113529001</v>
      </c>
    </row>
    <row r="243" spans="2:23">
      <c r="B243" t="s">
        <v>96</v>
      </c>
      <c r="C243" t="s">
        <v>30</v>
      </c>
      <c r="D243" t="s">
        <v>298</v>
      </c>
      <c r="E243" s="53">
        <v>29.327725299194608</v>
      </c>
      <c r="F243" s="53">
        <v>28.845858589054149</v>
      </c>
      <c r="G243" s="53">
        <v>40.002961338520095</v>
      </c>
      <c r="H243" s="53">
        <v>26.915513589251287</v>
      </c>
      <c r="I243" s="53">
        <v>35.211684531422428</v>
      </c>
      <c r="J243" s="53">
        <v>44.821124757270333</v>
      </c>
      <c r="K243" s="53">
        <v>27.313742541840398</v>
      </c>
      <c r="L243" s="53">
        <v>33.239017270647096</v>
      </c>
      <c r="M243" s="53">
        <v>42.518985485300803</v>
      </c>
      <c r="N243" s="53">
        <v>26.35858273449433</v>
      </c>
      <c r="O243" s="53">
        <v>33.000321755919543</v>
      </c>
      <c r="P243" s="53">
        <v>36.200920745693445</v>
      </c>
      <c r="Q243" s="54">
        <v>93.380368338520086</v>
      </c>
      <c r="R243" s="42">
        <v>108.41502617727033</v>
      </c>
      <c r="S243" s="42">
        <f>+Q243+R243</f>
        <v>201.79539451579041</v>
      </c>
      <c r="T243" s="42">
        <v>101.7041848653008</v>
      </c>
      <c r="U243" s="42">
        <v>95.649200081613003</v>
      </c>
      <c r="V243" s="92">
        <f>+T243+U243</f>
        <v>197.35338494691382</v>
      </c>
      <c r="W243" s="42">
        <v>398.87290411161291</v>
      </c>
    </row>
    <row r="244" spans="2:23">
      <c r="C244" t="s">
        <v>48</v>
      </c>
      <c r="D244" t="s">
        <v>299</v>
      </c>
      <c r="E244" s="55">
        <v>0.1305043800931005</v>
      </c>
      <c r="F244" s="55">
        <v>0.22944558324094022</v>
      </c>
      <c r="G244" s="55">
        <v>0.1587350481369707</v>
      </c>
      <c r="H244" s="55">
        <v>9.3614602223208415E-2</v>
      </c>
      <c r="I244" s="55">
        <v>0.22103274056745728</v>
      </c>
      <c r="J244" s="55">
        <v>0.27682262572169608</v>
      </c>
      <c r="K244" s="55">
        <v>0.1354039286528865</v>
      </c>
      <c r="L244" s="55">
        <v>0.14341642437794555</v>
      </c>
      <c r="M244" s="55">
        <v>0.16492688203712824</v>
      </c>
      <c r="N244" s="55">
        <v>0.11792078910877986</v>
      </c>
      <c r="O244" s="55">
        <v>0.25293611717115194</v>
      </c>
      <c r="P244" s="55">
        <v>9.6781181681491107E-2</v>
      </c>
      <c r="Q244" s="56">
        <v>0.1259796048783684</v>
      </c>
      <c r="R244" s="37">
        <v>0.21951257085226894</v>
      </c>
      <c r="S244" s="37"/>
      <c r="T244" s="37">
        <v>0.13659103148583618</v>
      </c>
      <c r="U244" s="37">
        <v>0.15107653653648973</v>
      </c>
      <c r="V244" s="93"/>
      <c r="W244" s="37">
        <v>0.1593524370280639</v>
      </c>
    </row>
    <row r="245" spans="2:23">
      <c r="C245" t="s">
        <v>49</v>
      </c>
      <c r="D245" t="s">
        <v>300</v>
      </c>
      <c r="E245" s="53">
        <v>8.7767562126326784</v>
      </c>
      <c r="F245" s="53">
        <v>9.6273990766983619</v>
      </c>
      <c r="G245" s="53">
        <v>16.878059023718642</v>
      </c>
      <c r="H245" s="53">
        <v>7.2785466089790818</v>
      </c>
      <c r="I245" s="53">
        <v>12.268139759168159</v>
      </c>
      <c r="J245" s="53">
        <v>18.807788624769884</v>
      </c>
      <c r="K245" s="53">
        <v>7.8905663958051502</v>
      </c>
      <c r="L245" s="53">
        <v>12.280071349381178</v>
      </c>
      <c r="M245" s="53">
        <v>18.330865642166479</v>
      </c>
      <c r="N245" s="53">
        <v>6.6737557130312242</v>
      </c>
      <c r="O245" s="53">
        <v>11.815121003208922</v>
      </c>
      <c r="P245" s="53">
        <v>13.981216612103145</v>
      </c>
      <c r="Q245" s="54">
        <v>32.80403403271864</v>
      </c>
      <c r="R245" s="42">
        <v>40.354127684769878</v>
      </c>
      <c r="S245" s="42"/>
      <c r="T245" s="42">
        <v>37.169180845166473</v>
      </c>
      <c r="U245" s="42">
        <v>33.206442148312071</v>
      </c>
      <c r="V245" s="92"/>
      <c r="W245" s="42">
        <v>144.0949280203121</v>
      </c>
    </row>
    <row r="246" spans="2:23">
      <c r="B246" s="101" t="s">
        <v>316</v>
      </c>
      <c r="C246" t="s">
        <v>30</v>
      </c>
      <c r="D246" t="str">
        <f>+B246&amp;C246</f>
        <v>Central America &amp; Caribbean RegionNet Sales</v>
      </c>
      <c r="E246" s="53">
        <v>0.78410027840599106</v>
      </c>
      <c r="F246" s="53">
        <v>0.67700000000000005</v>
      </c>
      <c r="G246" s="53">
        <v>0.65900000000000003</v>
      </c>
      <c r="H246" s="53">
        <v>0.58860077531791899</v>
      </c>
      <c r="I246" s="53">
        <v>0.72501153900691406</v>
      </c>
      <c r="J246" s="53">
        <v>0.63</v>
      </c>
      <c r="K246" s="53">
        <v>0.55789999999999995</v>
      </c>
      <c r="L246" s="53">
        <v>0.60099999999999998</v>
      </c>
      <c r="M246" s="53">
        <v>0.60199999999999998</v>
      </c>
      <c r="N246" s="53">
        <v>0.56000000226799995</v>
      </c>
      <c r="O246" s="53">
        <v>0.60000000268800002</v>
      </c>
      <c r="P246" s="53">
        <v>0.42800000167999996</v>
      </c>
      <c r="Q246" s="54">
        <v>1.87960767</v>
      </c>
      <c r="R246" s="42">
        <v>2.0582141300000001</v>
      </c>
      <c r="S246" s="42">
        <f>+Q246+R246</f>
        <v>3.9378218</v>
      </c>
      <c r="T246" s="42">
        <v>1.7717911099999999</v>
      </c>
      <c r="U246" s="42">
        <v>1.5554985843679998</v>
      </c>
      <c r="V246" s="92">
        <f>+T246+U246</f>
        <v>3.3272896943679999</v>
      </c>
      <c r="W246" s="42">
        <v>7.2490628743679997</v>
      </c>
    </row>
    <row r="247" spans="2:23">
      <c r="C247" t="s">
        <v>48</v>
      </c>
      <c r="D247" t="str">
        <f>+B246&amp;C247</f>
        <v>Central America &amp; Caribbean Region  % Local Growth</v>
      </c>
      <c r="E247" s="55">
        <v>0.40226920768331248</v>
      </c>
      <c r="F247" s="55">
        <v>9.4547624472754478E-3</v>
      </c>
      <c r="G247" s="55">
        <v>7.7173068500748496E-2</v>
      </c>
      <c r="H247" s="55">
        <v>-0.20083612246145</v>
      </c>
      <c r="I247" s="55">
        <v>0.30928236203662551</v>
      </c>
      <c r="J247" s="55">
        <v>0.25510830531436723</v>
      </c>
      <c r="K247" s="55">
        <v>2.1183149465956747E-2</v>
      </c>
      <c r="L247" s="55">
        <v>0.27218455752369253</v>
      </c>
      <c r="M247" s="55">
        <v>0.16223445939863054</v>
      </c>
      <c r="N247" s="55">
        <v>9.200928943598724E-3</v>
      </c>
      <c r="O247" s="55">
        <v>7.497230193682726E-2</v>
      </c>
      <c r="P247" s="55">
        <v>0.20053371655927099</v>
      </c>
      <c r="Q247" s="56">
        <v>1.8454312948110375E-2</v>
      </c>
      <c r="R247" s="37">
        <v>0.16012614979845405</v>
      </c>
      <c r="S247" s="37"/>
      <c r="T247" s="37">
        <v>0.14497894721775073</v>
      </c>
      <c r="U247" s="37">
        <v>4.7142941565501598E-2</v>
      </c>
      <c r="V247" s="93"/>
      <c r="W247" s="37">
        <v>9.1742464516414379E-2</v>
      </c>
    </row>
    <row r="248" spans="2:23">
      <c r="C248" t="s">
        <v>49</v>
      </c>
      <c r="D248" t="str">
        <f>+B246&amp;C248</f>
        <v>Central America &amp; Caribbean RegionContribution Income</v>
      </c>
      <c r="E248" s="53">
        <v>0.29041386004742703</v>
      </c>
      <c r="F248" s="53">
        <v>0.26888276395675503</v>
      </c>
      <c r="G248" s="53">
        <v>0.251061850396677</v>
      </c>
      <c r="H248" s="53">
        <v>0.153504149911387</v>
      </c>
      <c r="I248" s="53">
        <v>0.29548760455446804</v>
      </c>
      <c r="J248" s="53">
        <v>0.21889873196753398</v>
      </c>
      <c r="K248" s="53">
        <v>0.17126414794022501</v>
      </c>
      <c r="L248" s="53">
        <v>0.230965736978584</v>
      </c>
      <c r="M248" s="53">
        <v>0.21632543858398501</v>
      </c>
      <c r="N248" s="53">
        <v>0.19362248246689701</v>
      </c>
      <c r="O248" s="53">
        <v>0.23047140668433702</v>
      </c>
      <c r="P248" s="53">
        <v>0.10777307796979199</v>
      </c>
      <c r="Q248" s="54">
        <v>0.67415734039667696</v>
      </c>
      <c r="R248" s="42">
        <v>0.79535888796753396</v>
      </c>
      <c r="S248" s="42"/>
      <c r="T248" s="42">
        <v>0.50912152558398494</v>
      </c>
      <c r="U248" s="42">
        <v>0.5463285746541291</v>
      </c>
      <c r="V248" s="92"/>
      <c r="W248" s="42">
        <v>2.5859652386541292</v>
      </c>
    </row>
    <row r="249" spans="2:23">
      <c r="B249" s="101" t="s">
        <v>317</v>
      </c>
      <c r="C249" t="s">
        <v>30</v>
      </c>
      <c r="D249" t="str">
        <f>+B249&amp;C249</f>
        <v>Andean RegionNet Sales</v>
      </c>
      <c r="E249" s="53">
        <v>0.83982020824400105</v>
      </c>
      <c r="F249" s="53">
        <v>0.77838597042015101</v>
      </c>
      <c r="G249" s="53">
        <v>0.79600000000000004</v>
      </c>
      <c r="H249" s="53">
        <v>0.821599047619336</v>
      </c>
      <c r="I249" s="53">
        <v>0.84</v>
      </c>
      <c r="J249" s="53">
        <v>0.95</v>
      </c>
      <c r="K249" s="53">
        <v>0.8</v>
      </c>
      <c r="L249" s="53">
        <v>0.90683556045829505</v>
      </c>
      <c r="M249" s="53">
        <v>1.17</v>
      </c>
      <c r="N249" s="53">
        <v>0.8240362360303769</v>
      </c>
      <c r="O249" s="53">
        <v>0.92109310310870396</v>
      </c>
      <c r="P249" s="53">
        <v>0.71007035005987096</v>
      </c>
      <c r="Q249" s="54">
        <v>2.3454416499999997</v>
      </c>
      <c r="R249" s="42">
        <v>2.52936037</v>
      </c>
      <c r="S249" s="42">
        <f>+Q249+R249</f>
        <v>4.8748020199999997</v>
      </c>
      <c r="T249" s="42">
        <v>2.8706143100000001</v>
      </c>
      <c r="U249" s="42">
        <v>2.8638773531685753</v>
      </c>
      <c r="V249" s="92">
        <f>+T249+U249</f>
        <v>5.7344916631685754</v>
      </c>
      <c r="W249" s="42">
        <v>10.725213383168574</v>
      </c>
    </row>
    <row r="250" spans="2:23">
      <c r="C250" t="s">
        <v>48</v>
      </c>
      <c r="D250" t="str">
        <f>+B249&amp;C250</f>
        <v>Andean Region  % Local Growth</v>
      </c>
      <c r="E250" s="55">
        <v>-4.2960594466058322E-2</v>
      </c>
      <c r="F250" s="55">
        <v>0.16172635857902665</v>
      </c>
      <c r="G250" s="55">
        <v>0.50006754352783123</v>
      </c>
      <c r="H250" s="55">
        <v>0.17558440180576762</v>
      </c>
      <c r="I250" s="55">
        <v>0.21887782669079298</v>
      </c>
      <c r="J250" s="55">
        <v>0.36994084997044901</v>
      </c>
      <c r="K250" s="55">
        <v>0.10697677408155414</v>
      </c>
      <c r="L250" s="55">
        <v>0.32892447142800091</v>
      </c>
      <c r="M250" s="55">
        <v>0.33119853639312036</v>
      </c>
      <c r="N250" s="55">
        <v>0.15698085278693497</v>
      </c>
      <c r="O250" s="55">
        <v>1.2340986099006641E-3</v>
      </c>
      <c r="P250" s="55">
        <v>0.22984031963785875</v>
      </c>
      <c r="Q250" s="56">
        <v>0.15865727235268259</v>
      </c>
      <c r="R250" s="37">
        <v>0.19081464242477686</v>
      </c>
      <c r="S250" s="37"/>
      <c r="T250" s="37">
        <v>0.25895203114754001</v>
      </c>
      <c r="U250" s="37">
        <v>0.29613935106399314</v>
      </c>
      <c r="V250" s="93"/>
      <c r="W250" s="37">
        <v>0.23687116382453868</v>
      </c>
    </row>
    <row r="251" spans="2:23">
      <c r="C251" t="s">
        <v>49</v>
      </c>
      <c r="D251" t="str">
        <f>+B249&amp;C251</f>
        <v>Andean RegionContribution Income</v>
      </c>
      <c r="E251" s="53">
        <v>0.30270493310725299</v>
      </c>
      <c r="F251" s="53">
        <v>0.28246624557984401</v>
      </c>
      <c r="G251" s="53">
        <v>0.34121128802260597</v>
      </c>
      <c r="H251" s="53">
        <v>0.28355079114731802</v>
      </c>
      <c r="I251" s="53">
        <v>0.33162141405918599</v>
      </c>
      <c r="J251" s="53">
        <v>0.40400000000000003</v>
      </c>
      <c r="K251" s="53">
        <v>0.266556566954253</v>
      </c>
      <c r="L251" s="53">
        <v>0.42096215392850994</v>
      </c>
      <c r="M251" s="53">
        <v>0.47099999999999997</v>
      </c>
      <c r="N251" s="53">
        <v>0.33941435042672807</v>
      </c>
      <c r="O251" s="53">
        <v>0.372195076570776</v>
      </c>
      <c r="P251" s="53">
        <v>0.36764860544978201</v>
      </c>
      <c r="Q251" s="54">
        <v>0.96586985302260586</v>
      </c>
      <c r="R251" s="42">
        <v>1.0447660590000001</v>
      </c>
      <c r="S251" s="42"/>
      <c r="T251" s="42">
        <v>1.156162588000001</v>
      </c>
      <c r="U251" s="42">
        <v>1.323835611020558</v>
      </c>
      <c r="V251" s="92"/>
      <c r="W251" s="42">
        <v>4.7167593690205587</v>
      </c>
    </row>
    <row r="252" spans="2:23">
      <c r="Q252" s="64"/>
      <c r="R252" s="35"/>
      <c r="S252" s="35"/>
      <c r="T252" s="35"/>
      <c r="U252" s="35"/>
      <c r="V252" s="65"/>
    </row>
    <row r="253" spans="2:23">
      <c r="Q253" s="64"/>
      <c r="R253" s="35"/>
      <c r="S253" s="35"/>
      <c r="T253" s="35"/>
      <c r="U253" s="35"/>
      <c r="V253" s="65"/>
    </row>
    <row r="254" spans="2:23">
      <c r="B254" t="s">
        <v>97</v>
      </c>
      <c r="C254" t="s">
        <v>30</v>
      </c>
      <c r="D254" t="s">
        <v>301</v>
      </c>
      <c r="E254" s="83"/>
      <c r="F254" s="83"/>
      <c r="G254" s="83"/>
      <c r="H254" s="83"/>
      <c r="I254" s="83"/>
      <c r="J254" s="83">
        <v>50.655000000000001</v>
      </c>
      <c r="K254" s="83">
        <v>53.17</v>
      </c>
      <c r="L254" s="83">
        <v>53</v>
      </c>
      <c r="M254" s="83">
        <v>52.18</v>
      </c>
      <c r="N254" s="83">
        <v>53</v>
      </c>
      <c r="O254" s="83">
        <v>51.3</v>
      </c>
      <c r="P254" s="83">
        <v>51.7</v>
      </c>
      <c r="Q254" s="96"/>
      <c r="R254" s="42">
        <v>151.74495435</v>
      </c>
      <c r="S254" s="42">
        <f>+Q254+R254</f>
        <v>151.74495435</v>
      </c>
      <c r="T254" s="42">
        <v>161.47268640000001</v>
      </c>
      <c r="U254" s="42">
        <v>159.51550981999998</v>
      </c>
      <c r="V254" s="92">
        <f>+T254+U254</f>
        <v>320.98819621999996</v>
      </c>
      <c r="W254" s="53">
        <v>622.47948973000007</v>
      </c>
    </row>
    <row r="255" spans="2:23">
      <c r="C255" t="s">
        <v>48</v>
      </c>
      <c r="D255" t="s">
        <v>302</v>
      </c>
      <c r="E255" s="84"/>
      <c r="F255" s="84"/>
      <c r="G255" s="84"/>
      <c r="H255" s="84"/>
      <c r="I255" s="84"/>
      <c r="J255" s="84">
        <v>6.4136139512816895E-2</v>
      </c>
      <c r="K255" s="84">
        <v>2.339154092368809E-2</v>
      </c>
      <c r="L255" s="84">
        <v>-3.1892519781609521E-3</v>
      </c>
      <c r="M255" s="84">
        <v>2.7952692234154374E-2</v>
      </c>
      <c r="N255" s="84">
        <v>-3.4773691193869603E-2</v>
      </c>
      <c r="O255" s="84">
        <v>-6.7777409513251133E-3</v>
      </c>
      <c r="P255" s="84">
        <v>7.1548524752148776E-4</v>
      </c>
      <c r="Q255" s="97"/>
      <c r="R255" s="87">
        <v>2.7351663555143464E-2</v>
      </c>
      <c r="S255" s="87"/>
      <c r="T255" s="87">
        <v>3.5842524372788752E-2</v>
      </c>
      <c r="U255" s="87">
        <v>8.1720392121548135E-3</v>
      </c>
      <c r="V255" s="95"/>
      <c r="W255" s="74">
        <v>1.9322826839198823E-2</v>
      </c>
    </row>
    <row r="256" spans="2:23">
      <c r="C256" t="s">
        <v>49</v>
      </c>
      <c r="D256" t="s">
        <v>303</v>
      </c>
      <c r="E256" s="83"/>
      <c r="F256" s="83"/>
      <c r="G256" s="83"/>
      <c r="H256" s="83"/>
      <c r="I256" s="83"/>
      <c r="J256" s="83">
        <v>9.9163965988667613</v>
      </c>
      <c r="K256" s="83">
        <v>12.37764357992492</v>
      </c>
      <c r="L256" s="83">
        <v>11.585374267366275</v>
      </c>
      <c r="M256" s="83">
        <v>11.226182093933595</v>
      </c>
      <c r="N256" s="83">
        <v>11.749156999999999</v>
      </c>
      <c r="O256" s="83">
        <v>10.8628</v>
      </c>
      <c r="P256" s="83">
        <v>9.573617500000001</v>
      </c>
      <c r="Q256" s="96"/>
      <c r="R256" s="42">
        <v>32.092156727866758</v>
      </c>
      <c r="S256" s="42"/>
      <c r="T256" s="42">
        <v>38.983110450933587</v>
      </c>
      <c r="U256" s="42">
        <v>34.501055455999996</v>
      </c>
      <c r="V256" s="92"/>
      <c r="W256" s="53">
        <v>140.01030819300001</v>
      </c>
    </row>
    <row r="257" spans="2:23">
      <c r="B257" t="s">
        <v>98</v>
      </c>
      <c r="C257" t="s">
        <v>30</v>
      </c>
      <c r="D257" t="s">
        <v>304</v>
      </c>
      <c r="E257" s="83"/>
      <c r="F257" s="83"/>
      <c r="G257" s="83"/>
      <c r="H257" s="83"/>
      <c r="I257" s="83"/>
      <c r="J257" s="83">
        <v>145.66083134904656</v>
      </c>
      <c r="K257" s="83">
        <v>129.28439383717273</v>
      </c>
      <c r="L257" s="83">
        <v>129.26048323742503</v>
      </c>
      <c r="M257" s="83">
        <v>144.18225771379886</v>
      </c>
      <c r="N257" s="83">
        <v>126.695711265119</v>
      </c>
      <c r="O257" s="83">
        <v>130.54078669085203</v>
      </c>
      <c r="P257" s="83">
        <v>134.30192748090116</v>
      </c>
      <c r="Q257" s="96"/>
      <c r="R257" s="42">
        <v>405.35395744904656</v>
      </c>
      <c r="S257" s="42">
        <f>+Q257+R257</f>
        <v>405.35395744904656</v>
      </c>
      <c r="T257" s="42">
        <v>399.32470139379882</v>
      </c>
      <c r="U257" s="42">
        <v>395.00729331175319</v>
      </c>
      <c r="V257" s="92">
        <f>+T257+U257</f>
        <v>794.33199470555201</v>
      </c>
      <c r="W257" s="53">
        <v>1584.5930038917531</v>
      </c>
    </row>
    <row r="258" spans="2:23">
      <c r="C258" t="s">
        <v>48</v>
      </c>
      <c r="D258" t="s">
        <v>305</v>
      </c>
      <c r="E258" s="84"/>
      <c r="F258" s="84"/>
      <c r="G258" s="84"/>
      <c r="H258" s="84"/>
      <c r="I258" s="84"/>
      <c r="J258" s="84">
        <v>0.11989738606385111</v>
      </c>
      <c r="K258" s="84">
        <v>3.0720703219037623E-2</v>
      </c>
      <c r="L258" s="84">
        <v>4.7775835789335613E-2</v>
      </c>
      <c r="M258" s="84">
        <v>7.3061231805817958E-2</v>
      </c>
      <c r="N258" s="84">
        <v>2.3863286486298908E-2</v>
      </c>
      <c r="O258" s="84">
        <v>2.209030551116371E-2</v>
      </c>
      <c r="P258" s="84">
        <v>4.7108115380340786E-2</v>
      </c>
      <c r="Q258" s="97"/>
      <c r="R258" s="87">
        <v>5.8903336223898511E-2</v>
      </c>
      <c r="S258" s="87"/>
      <c r="T258" s="87">
        <v>4.5985041647992692E-2</v>
      </c>
      <c r="U258" s="87">
        <v>4.0974128366267189E-2</v>
      </c>
      <c r="V258" s="95"/>
      <c r="W258" s="74">
        <v>4.6408251222586794E-2</v>
      </c>
    </row>
    <row r="259" spans="2:23">
      <c r="C259" t="s">
        <v>49</v>
      </c>
      <c r="D259" t="s">
        <v>306</v>
      </c>
      <c r="E259" s="83"/>
      <c r="F259" s="83"/>
      <c r="G259" s="83"/>
      <c r="H259" s="83"/>
      <c r="I259" s="83"/>
      <c r="J259" s="83">
        <v>39.257967751021255</v>
      </c>
      <c r="K259" s="83">
        <v>30.099985289569929</v>
      </c>
      <c r="L259" s="83">
        <v>32.191775316299371</v>
      </c>
      <c r="M259" s="83">
        <v>39.309719720140741</v>
      </c>
      <c r="N259" s="83">
        <v>28.103366724223783</v>
      </c>
      <c r="O259" s="83">
        <v>31.93164338959712</v>
      </c>
      <c r="P259" s="83">
        <v>32.915244492004916</v>
      </c>
      <c r="Q259" s="96"/>
      <c r="R259" s="42">
        <v>99.633257014021254</v>
      </c>
      <c r="S259" s="42"/>
      <c r="T259" s="42">
        <v>100.75639316314071</v>
      </c>
      <c r="U259" s="42">
        <v>96.710522706602021</v>
      </c>
      <c r="V259" s="92"/>
      <c r="W259" s="53">
        <v>396.71327734860193</v>
      </c>
    </row>
  </sheetData>
  <mergeCells count="2">
    <mergeCell ref="F1:P1"/>
    <mergeCell ref="Q1: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ACT - 2013</vt:lpstr>
      <vt:lpstr>OP - 2014</vt:lpstr>
      <vt:lpstr>ACT - 2014</vt:lpstr>
      <vt:lpstr>MRE</vt:lpstr>
    </vt:vector>
  </TitlesOfParts>
  <Company>3M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A413WZZ</dc:creator>
  <cp:lastModifiedBy>a2s0szz</cp:lastModifiedBy>
  <dcterms:created xsi:type="dcterms:W3CDTF">2014-07-28T16:37:27Z</dcterms:created>
  <dcterms:modified xsi:type="dcterms:W3CDTF">2014-11-17T13:12:36Z</dcterms:modified>
</cp:coreProperties>
</file>