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f290\Desktop\2019MachineLearning\Sample-Repository\"/>
    </mc:Choice>
  </mc:AlternateContent>
  <xr:revisionPtr revIDLastSave="0" documentId="13_ncr:1_{EAA05CDF-A19F-41E8-81A5-A87A1E24B60B}" xr6:coauthVersionLast="45" xr6:coauthVersionMax="45" xr10:uidLastSave="{00000000-0000-0000-0000-000000000000}"/>
  <bookViews>
    <workbookView xWindow="-96" yWindow="-96" windowWidth="19392" windowHeight="10392" activeTab="2" xr2:uid="{00000000-000D-0000-FFFF-FFFF00000000}"/>
  </bookViews>
  <sheets>
    <sheet name="Ea results" sheetId="1" r:id="rId1"/>
    <sheet name="Ea results 2" sheetId="3" r:id="rId2"/>
    <sheet name="Ea v. conduct" sheetId="5" r:id="rId3"/>
    <sheet name="phase 3 result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2" l="1"/>
  <c r="P5" i="2"/>
  <c r="P2" i="2"/>
  <c r="P6" i="3" l="1"/>
  <c r="P7" i="3" s="1"/>
  <c r="P8" i="3" s="1"/>
  <c r="P9" i="3" s="1"/>
  <c r="P10" i="3" s="1"/>
  <c r="P11" i="3" s="1"/>
  <c r="P12" i="3" s="1"/>
  <c r="P13" i="3" s="1"/>
  <c r="P14" i="3" s="1"/>
  <c r="P15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2" i="3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<sst xmlns="http://schemas.openxmlformats.org/spreadsheetml/2006/main" count="38" uniqueCount="28">
  <si>
    <t>LiTFSI wt</t>
  </si>
  <si>
    <t>Temp C</t>
  </si>
  <si>
    <t>1000/K</t>
  </si>
  <si>
    <t>rf_pred ds1</t>
  </si>
  <si>
    <t>deriv</t>
  </si>
  <si>
    <t>Ea (kJ/mol)</t>
  </si>
  <si>
    <t>Ea (eV)</t>
  </si>
  <si>
    <t>Predicted Exponent</t>
  </si>
  <si>
    <t>Composition</t>
  </si>
  <si>
    <t>Temperature</t>
  </si>
  <si>
    <t>Conductivity</t>
  </si>
  <si>
    <t>LiTFSIwt</t>
  </si>
  <si>
    <t>temp</t>
  </si>
  <si>
    <t>rf_pred ds3</t>
  </si>
  <si>
    <t>LiTFSI wt%</t>
  </si>
  <si>
    <t>Activation Energy</t>
  </si>
  <si>
    <t>kJ/mol</t>
  </si>
  <si>
    <t>eV</t>
  </si>
  <si>
    <t>average conduct</t>
  </si>
  <si>
    <t>Experimental Validation Value</t>
  </si>
  <si>
    <t>Random Forest Predicted Value</t>
  </si>
  <si>
    <t>Conductivity log[σ (S cm-1)]</t>
  </si>
  <si>
    <t>MAE</t>
  </si>
  <si>
    <t>RMSE</t>
  </si>
  <si>
    <t>conduct</t>
  </si>
  <si>
    <t>Figure 8</t>
  </si>
  <si>
    <t>Figure 10</t>
  </si>
  <si>
    <t>Figure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</si>
</sst>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84B4E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4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37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8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4B4E0"/>
      <color rgb="FFD285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results'!$C$54:$C$66</c:f>
              <c:numCache>
                <c:formatCode>General</c:formatCode>
                <c:ptCount val="13"/>
                <c:pt idx="0">
                  <c:v>3.4129692829999998</c:v>
                </c:pt>
                <c:pt idx="1">
                  <c:v>3.3557046979999998</c:v>
                </c:pt>
                <c:pt idx="2">
                  <c:v>3.3003300329999998</c:v>
                </c:pt>
                <c:pt idx="3">
                  <c:v>3.246753247</c:v>
                </c:pt>
                <c:pt idx="4">
                  <c:v>3.1948881789999999</c:v>
                </c:pt>
                <c:pt idx="5">
                  <c:v>3.1446540879999998</c:v>
                </c:pt>
                <c:pt idx="6">
                  <c:v>3.0959752319999998</c:v>
                </c:pt>
                <c:pt idx="7">
                  <c:v>3.0487804879999998</c:v>
                </c:pt>
                <c:pt idx="8">
                  <c:v>3.0030030029999999</c:v>
                </c:pt>
                <c:pt idx="9">
                  <c:v>2.958579882</c:v>
                </c:pt>
                <c:pt idx="10">
                  <c:v>2.9154518949999999</c:v>
                </c:pt>
                <c:pt idx="11">
                  <c:v>2.8735632180000001</c:v>
                </c:pt>
                <c:pt idx="12">
                  <c:v>2.83286119</c:v>
                </c:pt>
              </c:numCache>
            </c:numRef>
          </c:xVal>
          <c:yVal>
            <c:numRef>
              <c:f>'Ea results'!$D$54:$D$66</c:f>
              <c:numCache>
                <c:formatCode>General</c:formatCode>
                <c:ptCount val="13"/>
                <c:pt idx="0">
                  <c:v>-4.6870000000000003</c:v>
                </c:pt>
                <c:pt idx="1">
                  <c:v>-4.6970000000000001</c:v>
                </c:pt>
                <c:pt idx="2">
                  <c:v>-4.2899599999999998</c:v>
                </c:pt>
                <c:pt idx="3">
                  <c:v>-4.1321399999999997</c:v>
                </c:pt>
                <c:pt idx="4">
                  <c:v>-4.0583799999999997</c:v>
                </c:pt>
                <c:pt idx="5">
                  <c:v>-3.98</c:v>
                </c:pt>
                <c:pt idx="6">
                  <c:v>-3.82</c:v>
                </c:pt>
                <c:pt idx="7">
                  <c:v>-3.7149999999999999</c:v>
                </c:pt>
                <c:pt idx="8">
                  <c:v>-3.4874999999999998</c:v>
                </c:pt>
                <c:pt idx="9">
                  <c:v>-3.6549999999999998</c:v>
                </c:pt>
                <c:pt idx="10">
                  <c:v>-3.38</c:v>
                </c:pt>
                <c:pt idx="11">
                  <c:v>-3.4319999999999999</c:v>
                </c:pt>
                <c:pt idx="12">
                  <c:v>-3.202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5-4500-8306-A9A819021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98272"/>
        <c:axId val="558298928"/>
      </c:scatterChart>
      <c:valAx>
        <c:axId val="5582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98928"/>
        <c:crosses val="autoZero"/>
        <c:crossBetween val="midCat"/>
      </c:valAx>
      <c:valAx>
        <c:axId val="5582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062948381452314"/>
                  <c:y val="-0.45646945173519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 2'!$C$72:$C$81</c:f>
              <c:numCache>
                <c:formatCode>General</c:formatCode>
                <c:ptCount val="10"/>
                <c:pt idx="0">
                  <c:v>3.3557046979865772</c:v>
                </c:pt>
                <c:pt idx="1">
                  <c:v>3.3003300330033003</c:v>
                </c:pt>
                <c:pt idx="2">
                  <c:v>3.2467532467532467</c:v>
                </c:pt>
                <c:pt idx="3">
                  <c:v>3.1948881789137382</c:v>
                </c:pt>
                <c:pt idx="4">
                  <c:v>3.1446540880503147</c:v>
                </c:pt>
                <c:pt idx="5">
                  <c:v>3.0959752321981426</c:v>
                </c:pt>
                <c:pt idx="6">
                  <c:v>3.0487804878048781</c:v>
                </c:pt>
                <c:pt idx="7">
                  <c:v>3.0030030030030028</c:v>
                </c:pt>
                <c:pt idx="8">
                  <c:v>2.9585798816568047</c:v>
                </c:pt>
                <c:pt idx="9">
                  <c:v>2.9154518950437316</c:v>
                </c:pt>
              </c:numCache>
            </c:numRef>
          </c:xVal>
          <c:yVal>
            <c:numRef>
              <c:f>'Ea results 2'!$D$72:$D$81</c:f>
              <c:numCache>
                <c:formatCode>General</c:formatCode>
                <c:ptCount val="10"/>
                <c:pt idx="0">
                  <c:v>-5.6910800000000004</c:v>
                </c:pt>
                <c:pt idx="1">
                  <c:v>-5.5106900000000003</c:v>
                </c:pt>
                <c:pt idx="2">
                  <c:v>-5.4570600000000002</c:v>
                </c:pt>
                <c:pt idx="3">
                  <c:v>-5.0032399999999999</c:v>
                </c:pt>
                <c:pt idx="4">
                  <c:v>-5.0285500000000001</c:v>
                </c:pt>
                <c:pt idx="5">
                  <c:v>-4.0674900000000003</c:v>
                </c:pt>
                <c:pt idx="6">
                  <c:v>-3.7035</c:v>
                </c:pt>
                <c:pt idx="7">
                  <c:v>-3.5</c:v>
                </c:pt>
                <c:pt idx="8">
                  <c:v>-3.6</c:v>
                </c:pt>
                <c:pt idx="9">
                  <c:v>-3.4119999999999999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D-451C-8460-6187EFE77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95056"/>
        <c:axId val="700394072"/>
      </c:scatterChart>
      <c:valAx>
        <c:axId val="70039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94072"/>
        <c:crosses val="autoZero"/>
        <c:crossBetween val="midCat"/>
      </c:valAx>
      <c:valAx>
        <c:axId val="70039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9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 2'!$C$82:$C$91</c:f>
              <c:numCache>
                <c:formatCode>General</c:formatCode>
                <c:ptCount val="10"/>
                <c:pt idx="0">
                  <c:v>3.3557046979865772</c:v>
                </c:pt>
                <c:pt idx="1">
                  <c:v>3.3003300330033003</c:v>
                </c:pt>
                <c:pt idx="2">
                  <c:v>3.2467532467532467</c:v>
                </c:pt>
                <c:pt idx="3">
                  <c:v>3.1948881789137382</c:v>
                </c:pt>
                <c:pt idx="4">
                  <c:v>3.1446540880503147</c:v>
                </c:pt>
                <c:pt idx="5">
                  <c:v>3.0959752321981426</c:v>
                </c:pt>
                <c:pt idx="6">
                  <c:v>3.0487804878048781</c:v>
                </c:pt>
                <c:pt idx="7">
                  <c:v>3.0030030030030028</c:v>
                </c:pt>
                <c:pt idx="8">
                  <c:v>2.9585798816568047</c:v>
                </c:pt>
                <c:pt idx="9">
                  <c:v>2.9154518950437316</c:v>
                </c:pt>
              </c:numCache>
            </c:numRef>
          </c:xVal>
          <c:yVal>
            <c:numRef>
              <c:f>'Ea results 2'!$D$82:$D$91</c:f>
              <c:numCache>
                <c:formatCode>General</c:formatCode>
                <c:ptCount val="10"/>
                <c:pt idx="0">
                  <c:v>-9.16</c:v>
                </c:pt>
                <c:pt idx="1">
                  <c:v>-8.8000000000000007</c:v>
                </c:pt>
                <c:pt idx="2">
                  <c:v>-8.8000000000000007</c:v>
                </c:pt>
                <c:pt idx="3">
                  <c:v>-7.1050000000000004</c:v>
                </c:pt>
                <c:pt idx="4">
                  <c:v>-7.1050000000000004</c:v>
                </c:pt>
                <c:pt idx="5">
                  <c:v>-6.28</c:v>
                </c:pt>
                <c:pt idx="6">
                  <c:v>-5.2</c:v>
                </c:pt>
                <c:pt idx="7">
                  <c:v>-4.37</c:v>
                </c:pt>
                <c:pt idx="8">
                  <c:v>-4.29</c:v>
                </c:pt>
                <c:pt idx="9">
                  <c:v>-4.0599999999999996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9-4285-A05D-6FC532CFA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66072"/>
        <c:axId val="411965088"/>
      </c:scatterChart>
      <c:valAx>
        <c:axId val="41196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65088"/>
        <c:crosses val="autoZero"/>
        <c:crossBetween val="midCat"/>
      </c:valAx>
      <c:valAx>
        <c:axId val="4119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6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 2'!$C$92:$C$101</c:f>
              <c:numCache>
                <c:formatCode>General</c:formatCode>
                <c:ptCount val="10"/>
                <c:pt idx="0">
                  <c:v>3.3557046979865772</c:v>
                </c:pt>
                <c:pt idx="1">
                  <c:v>3.3003300330033003</c:v>
                </c:pt>
                <c:pt idx="2">
                  <c:v>3.2467532467532467</c:v>
                </c:pt>
                <c:pt idx="3">
                  <c:v>3.1948881789137382</c:v>
                </c:pt>
                <c:pt idx="4">
                  <c:v>3.1446540880503147</c:v>
                </c:pt>
                <c:pt idx="5">
                  <c:v>3.0959752321981426</c:v>
                </c:pt>
                <c:pt idx="6">
                  <c:v>3.0487804878048781</c:v>
                </c:pt>
                <c:pt idx="7">
                  <c:v>3.0030030030030028</c:v>
                </c:pt>
                <c:pt idx="8">
                  <c:v>2.9585798816568047</c:v>
                </c:pt>
                <c:pt idx="9">
                  <c:v>2.9154518950437316</c:v>
                </c:pt>
              </c:numCache>
            </c:numRef>
          </c:xVal>
          <c:yVal>
            <c:numRef>
              <c:f>'Ea results 2'!$D$92:$D$101</c:f>
              <c:numCache>
                <c:formatCode>General</c:formatCode>
                <c:ptCount val="10"/>
                <c:pt idx="0">
                  <c:v>-5.7455800000000004</c:v>
                </c:pt>
                <c:pt idx="1">
                  <c:v>-5.7082600000000001</c:v>
                </c:pt>
                <c:pt idx="2">
                  <c:v>-5.5106999999999999</c:v>
                </c:pt>
                <c:pt idx="3">
                  <c:v>-5.5948200000000003</c:v>
                </c:pt>
                <c:pt idx="4">
                  <c:v>-5.5948200000000003</c:v>
                </c:pt>
                <c:pt idx="5">
                  <c:v>-6.1159499999999998</c:v>
                </c:pt>
                <c:pt idx="6">
                  <c:v>-5.2</c:v>
                </c:pt>
                <c:pt idx="7">
                  <c:v>-4.37</c:v>
                </c:pt>
                <c:pt idx="8">
                  <c:v>-4.29</c:v>
                </c:pt>
                <c:pt idx="9">
                  <c:v>-4.0599999999999996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7-476C-AF6A-6B7D5EA68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23792"/>
        <c:axId val="617592592"/>
      </c:scatterChart>
      <c:valAx>
        <c:axId val="61222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92592"/>
        <c:crosses val="autoZero"/>
        <c:crossBetween val="midCat"/>
      </c:valAx>
      <c:valAx>
        <c:axId val="6175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 2'!$C$102:$C$111</c:f>
              <c:numCache>
                <c:formatCode>General</c:formatCode>
                <c:ptCount val="10"/>
                <c:pt idx="0">
                  <c:v>3.3557046979865772</c:v>
                </c:pt>
                <c:pt idx="1">
                  <c:v>3.3003300330033003</c:v>
                </c:pt>
                <c:pt idx="2">
                  <c:v>3.2467532467532467</c:v>
                </c:pt>
                <c:pt idx="3">
                  <c:v>3.1948881789137382</c:v>
                </c:pt>
                <c:pt idx="4">
                  <c:v>3.1446540880503147</c:v>
                </c:pt>
                <c:pt idx="5">
                  <c:v>3.0959752321981426</c:v>
                </c:pt>
                <c:pt idx="6">
                  <c:v>3.0487804878048781</c:v>
                </c:pt>
                <c:pt idx="7">
                  <c:v>3.0030030030030028</c:v>
                </c:pt>
                <c:pt idx="8">
                  <c:v>2.9585798816568047</c:v>
                </c:pt>
                <c:pt idx="9">
                  <c:v>2.9154518950437316</c:v>
                </c:pt>
              </c:numCache>
            </c:numRef>
          </c:xVal>
          <c:yVal>
            <c:numRef>
              <c:f>'Ea results 2'!$D$102:$D$111</c:f>
              <c:numCache>
                <c:formatCode>General</c:formatCode>
                <c:ptCount val="10"/>
                <c:pt idx="0">
                  <c:v>-5.7455800000000004</c:v>
                </c:pt>
                <c:pt idx="1">
                  <c:v>-5.7082600000000001</c:v>
                </c:pt>
                <c:pt idx="2">
                  <c:v>-5.5106999999999999</c:v>
                </c:pt>
                <c:pt idx="3">
                  <c:v>-5.5948200000000003</c:v>
                </c:pt>
                <c:pt idx="4">
                  <c:v>-5.5948200000000003</c:v>
                </c:pt>
                <c:pt idx="5">
                  <c:v>-6.1159499999999998</c:v>
                </c:pt>
                <c:pt idx="6">
                  <c:v>-5.2</c:v>
                </c:pt>
                <c:pt idx="7">
                  <c:v>-4.37</c:v>
                </c:pt>
                <c:pt idx="8">
                  <c:v>-4.29</c:v>
                </c:pt>
                <c:pt idx="9">
                  <c:v>-4.0599999999999996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B-4C47-A88D-1C5903A5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89840"/>
        <c:axId val="581985576"/>
      </c:scatterChart>
      <c:valAx>
        <c:axId val="58198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85576"/>
        <c:crosses val="autoZero"/>
        <c:crossBetween val="midCat"/>
      </c:valAx>
      <c:valAx>
        <c:axId val="58198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8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Activation Energy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'Ea v. conduct'!$A$3:$A$13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'Ea v. conduct'!$B$3:$B$13</c:f>
              <c:numCache>
                <c:formatCode>General</c:formatCode>
                <c:ptCount val="11"/>
                <c:pt idx="0">
                  <c:v>0.82926898678679228</c:v>
                </c:pt>
                <c:pt idx="1">
                  <c:v>0.74135982197456785</c:v>
                </c:pt>
                <c:pt idx="2">
                  <c:v>0.57972483731002111</c:v>
                </c:pt>
                <c:pt idx="3">
                  <c:v>0.67762093821491054</c:v>
                </c:pt>
                <c:pt idx="4">
                  <c:v>0.51025574431686749</c:v>
                </c:pt>
                <c:pt idx="5">
                  <c:v>0.42475929918190469</c:v>
                </c:pt>
                <c:pt idx="6">
                  <c:v>0.29222343719633087</c:v>
                </c:pt>
                <c:pt idx="7">
                  <c:v>0.51878643174718531</c:v>
                </c:pt>
                <c:pt idx="8">
                  <c:v>1.1341505854327565</c:v>
                </c:pt>
                <c:pt idx="9">
                  <c:v>0.32901741227457026</c:v>
                </c:pt>
                <c:pt idx="10">
                  <c:v>0.32901741227457026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A2-4C55-84CB-43BE5CB7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56840"/>
        <c:axId val="450653560"/>
      </c:scatterChart>
      <c:scatterChart>
        <c:scatterStyle val="smoothMarker"/>
        <c:varyColors val="0"/>
        <c:ser>
          <c:idx val="1"/>
          <c:order val="1"/>
          <c:tx>
            <c:v>Conductivity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'Ea v. conduct'!$A$3:$A$13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'Ea v. conduct'!$C$3:$C$13</c:f>
              <c:numCache>
                <c:formatCode>General</c:formatCode>
                <c:ptCount val="11"/>
                <c:pt idx="0">
                  <c:v>-7.6086999999999998</c:v>
                </c:pt>
                <c:pt idx="1">
                  <c:v>-7.3279800000000002</c:v>
                </c:pt>
                <c:pt idx="2">
                  <c:v>-5.9696300000000004</c:v>
                </c:pt>
                <c:pt idx="3">
                  <c:v>-6.2578399999999998</c:v>
                </c:pt>
                <c:pt idx="4">
                  <c:v>-5.6806999999999999</c:v>
                </c:pt>
                <c:pt idx="5">
                  <c:v>-5.7211699999999999</c:v>
                </c:pt>
                <c:pt idx="6">
                  <c:v>-4.9496099999999998</c:v>
                </c:pt>
                <c:pt idx="7">
                  <c:v>-5.6910800000000004</c:v>
                </c:pt>
                <c:pt idx="8">
                  <c:v>-9.16</c:v>
                </c:pt>
                <c:pt idx="9">
                  <c:v>-5.7455800000000004</c:v>
                </c:pt>
                <c:pt idx="10">
                  <c:v>-5.7455800000000004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A2-4C55-84CB-43BE5CB7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1104"/>
        <c:axId val="453073224"/>
      </c:scatterChart>
      <c:valAx>
        <c:axId val="4506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LiTFSI weight percent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53560"/>
        <c:crosses val="autoZero"/>
        <c:crossBetween val="midCat"/>
      </c:valAx>
      <c:valAx>
        <c:axId val="45065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Predicted Activation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56840"/>
        <c:crosses val="autoZero"/>
        <c:crossBetween val="midCat"/>
      </c:valAx>
      <c:valAx>
        <c:axId val="453073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Predicted Conductivity log[</a:t>
                </a:r>
                <a:r>
                  <a:rPr lang="el-GR" sz="1400" b="0" i="0" baseline="0">
                    <a:effectLst/>
                  </a:rPr>
                  <a:t>σ</a:t>
                </a:r>
                <a:r>
                  <a:rPr lang="en-US" sz="1400" b="0" i="0" baseline="0">
                    <a:effectLst/>
                  </a:rPr>
                  <a:t> (S cm</a:t>
                </a:r>
                <a:r>
                  <a:rPr lang="en-US" sz="1400" b="0" i="0" baseline="30000">
                    <a:effectLst/>
                  </a:rPr>
                  <a:t>-1</a:t>
                </a:r>
                <a:r>
                  <a:rPr lang="en-US" sz="1400" b="0" i="0" baseline="0">
                    <a:effectLst/>
                  </a:rPr>
                  <a:t>)]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1104"/>
        <c:crosses val="max"/>
        <c:crossBetween val="midCat"/>
      </c:valAx>
      <c:valAx>
        <c:axId val="60008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307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95350177453426"/>
          <c:y val="0.35069973465719423"/>
          <c:w val="0.19077455850303918"/>
          <c:h val="0.22899892531408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Random Forest Predictions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'phase 3 results'!$A$2:$A$52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'phase 3 results'!$C$2:$C$52</c:f>
              <c:numCache>
                <c:formatCode>General</c:formatCode>
                <c:ptCount val="51"/>
                <c:pt idx="0">
                  <c:v>-7.6328199999999997</c:v>
                </c:pt>
                <c:pt idx="1">
                  <c:v>-7.6328199999999997</c:v>
                </c:pt>
                <c:pt idx="2">
                  <c:v>-7.6328199999999997</c:v>
                </c:pt>
                <c:pt idx="3">
                  <c:v>-7.6328199999999997</c:v>
                </c:pt>
                <c:pt idx="4">
                  <c:v>-7.34131</c:v>
                </c:pt>
                <c:pt idx="5">
                  <c:v>-7.34131</c:v>
                </c:pt>
                <c:pt idx="6">
                  <c:v>-7.34131</c:v>
                </c:pt>
                <c:pt idx="7">
                  <c:v>-7.34131</c:v>
                </c:pt>
                <c:pt idx="8">
                  <c:v>-6.3226800000000001</c:v>
                </c:pt>
                <c:pt idx="9">
                  <c:v>-6.3226800000000001</c:v>
                </c:pt>
                <c:pt idx="10">
                  <c:v>-6.3226800000000001</c:v>
                </c:pt>
                <c:pt idx="11">
                  <c:v>-6.1241500000000002</c:v>
                </c:pt>
                <c:pt idx="12">
                  <c:v>-6.1241500000000002</c:v>
                </c:pt>
                <c:pt idx="13">
                  <c:v>-6.26241</c:v>
                </c:pt>
                <c:pt idx="14">
                  <c:v>-6.26241</c:v>
                </c:pt>
                <c:pt idx="15">
                  <c:v>-6.26241</c:v>
                </c:pt>
                <c:pt idx="16">
                  <c:v>-5.2762700000000002</c:v>
                </c:pt>
                <c:pt idx="17">
                  <c:v>-5.4319899999999999</c:v>
                </c:pt>
                <c:pt idx="18">
                  <c:v>-5.3673299999999999</c:v>
                </c:pt>
                <c:pt idx="19">
                  <c:v>-5.4198300000000001</c:v>
                </c:pt>
                <c:pt idx="20">
                  <c:v>-5.7873299999999999</c:v>
                </c:pt>
                <c:pt idx="21">
                  <c:v>-5.6474900000000003</c:v>
                </c:pt>
                <c:pt idx="22">
                  <c:v>-5.6474900000000003</c:v>
                </c:pt>
                <c:pt idx="23">
                  <c:v>-5.5799899999999996</c:v>
                </c:pt>
                <c:pt idx="24">
                  <c:v>-5.5799899999999996</c:v>
                </c:pt>
                <c:pt idx="25">
                  <c:v>-5.6439599999999999</c:v>
                </c:pt>
                <c:pt idx="26">
                  <c:v>-5.5614600000000003</c:v>
                </c:pt>
                <c:pt idx="27">
                  <c:v>-5.4440499999999998</c:v>
                </c:pt>
                <c:pt idx="28">
                  <c:v>-5.4440499999999998</c:v>
                </c:pt>
                <c:pt idx="29">
                  <c:v>-5.4440499999999998</c:v>
                </c:pt>
                <c:pt idx="30">
                  <c:v>-5.3480400000000001</c:v>
                </c:pt>
                <c:pt idx="31">
                  <c:v>-5.3638199999999996</c:v>
                </c:pt>
                <c:pt idx="32">
                  <c:v>-5.3638199999999996</c:v>
                </c:pt>
                <c:pt idx="33">
                  <c:v>-5.3638199999999996</c:v>
                </c:pt>
                <c:pt idx="34">
                  <c:v>-5.7039499999999999</c:v>
                </c:pt>
                <c:pt idx="35">
                  <c:v>-5.7039499999999999</c:v>
                </c:pt>
                <c:pt idx="36">
                  <c:v>-5.7039499999999999</c:v>
                </c:pt>
                <c:pt idx="37">
                  <c:v>-5.7039499999999999</c:v>
                </c:pt>
                <c:pt idx="38">
                  <c:v>-5.7039499999999999</c:v>
                </c:pt>
                <c:pt idx="39">
                  <c:v>-5.7039499999999999</c:v>
                </c:pt>
                <c:pt idx="40">
                  <c:v>-9.3074999999999992</c:v>
                </c:pt>
                <c:pt idx="41">
                  <c:v>-9.3074999999999992</c:v>
                </c:pt>
                <c:pt idx="42">
                  <c:v>-9.3074999999999992</c:v>
                </c:pt>
                <c:pt idx="43">
                  <c:v>-9.3074999999999992</c:v>
                </c:pt>
                <c:pt idx="44">
                  <c:v>-9.3074999999999992</c:v>
                </c:pt>
                <c:pt idx="45">
                  <c:v>-6.1482999999999999</c:v>
                </c:pt>
                <c:pt idx="46">
                  <c:v>-6.1482999999999999</c:v>
                </c:pt>
                <c:pt idx="47">
                  <c:v>-6.1482999999999999</c:v>
                </c:pt>
                <c:pt idx="48">
                  <c:v>-6.1482999999999999</c:v>
                </c:pt>
                <c:pt idx="49">
                  <c:v>-6.1482999999999999</c:v>
                </c:pt>
                <c:pt idx="50">
                  <c:v>-5.8196899999999996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0-4FC6-B6B6-54FA6F1C1EF7}"/>
            </c:ext>
          </c:extLst>
        </c:ser>
        <c:ser>
          <c:idx val="1"/>
          <c:order val="1"/>
          <c:tx>
            <c:v>Experimental Validation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'phase 3 results'!$M$2:$M$10</c:f>
              <c:numCache>
                <c:formatCode>General</c:formatCode>
                <c:ptCount val="9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xVal>
          <c:yVal>
            <c:numRef>
              <c:f>'phase 3 results'!$O$2:$O$10</c:f>
              <c:numCache>
                <c:formatCode>General</c:formatCode>
                <c:ptCount val="9"/>
                <c:pt idx="0">
                  <c:v>-5.8656227111344954</c:v>
                </c:pt>
                <c:pt idx="1">
                  <c:v>-5.8808216465152467</c:v>
                </c:pt>
                <c:pt idx="2">
                  <c:v>-6.2833332182617676</c:v>
                </c:pt>
                <c:pt idx="3">
                  <c:v>-6.461692338773271</c:v>
                </c:pt>
                <c:pt idx="4">
                  <c:v>-6.1766504484934197</c:v>
                </c:pt>
                <c:pt idx="5">
                  <c:v>-6.3788768080705518</c:v>
                </c:pt>
                <c:pt idx="6">
                  <c:v>-5.8608370485836785</c:v>
                </c:pt>
                <c:pt idx="7">
                  <c:v>-5.1760686741506898</c:v>
                </c:pt>
                <c:pt idx="8">
                  <c:v>-5.2312132570087275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0-4FC6-B6B6-54FA6F1C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64784"/>
        <c:axId val="413265112"/>
      </c:scatterChart>
      <c:valAx>
        <c:axId val="413264784"/>
        <c:scaling>
          <c:orientation val="minMax"/>
          <c:max val="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LiTFSI weight percent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65112"/>
        <c:crosses val="autoZero"/>
        <c:crossBetween val="midCat"/>
      </c:valAx>
      <c:valAx>
        <c:axId val="413265112"/>
        <c:scaling>
          <c:orientation val="minMax"/>
          <c:max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Conductivity log[</a:t>
                </a:r>
                <a:r>
                  <a:rPr lang="el-GR" sz="1400" b="0" i="0" u="none" strike="noStrike" baseline="0">
                    <a:effectLst/>
                  </a:rPr>
                  <a:t>σ</a:t>
                </a:r>
                <a:r>
                  <a:rPr lang="en-US" sz="1400" b="0" i="0" u="none" strike="noStrike" baseline="0">
                    <a:effectLst/>
                  </a:rPr>
                  <a:t> (S cm</a:t>
                </a:r>
                <a:r>
                  <a:rPr lang="en-US" sz="1400" b="0" i="0" u="none" strike="noStrike" baseline="30000">
                    <a:effectLst/>
                  </a:rPr>
                  <a:t>-1</a:t>
                </a:r>
                <a:r>
                  <a:rPr lang="en-US" sz="1400" b="0" i="0" u="none" strike="noStrike" baseline="0">
                    <a:effectLst/>
                  </a:rPr>
                  <a:t>)]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6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15434022408827"/>
          <c:y val="0.53030884997468442"/>
          <c:w val="0.18562052477579274"/>
          <c:h val="0.25922696470036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'Ea results'!$C$41:$C$53</c:f>
              <c:numCache>
                <c:formatCode>General</c:formatCode>
                <c:ptCount val="13"/>
                <c:pt idx="0">
                  <c:v>3.4129692829999998</c:v>
                </c:pt>
                <c:pt idx="1">
                  <c:v>3.3557046979999998</c:v>
                </c:pt>
                <c:pt idx="2">
                  <c:v>3.3003300329999998</c:v>
                </c:pt>
                <c:pt idx="3">
                  <c:v>3.246753247</c:v>
                </c:pt>
                <c:pt idx="4">
                  <c:v>3.1948881789999999</c:v>
                </c:pt>
                <c:pt idx="5">
                  <c:v>3.1446540879999998</c:v>
                </c:pt>
                <c:pt idx="6">
                  <c:v>3.0959752319999998</c:v>
                </c:pt>
                <c:pt idx="7">
                  <c:v>3.0487804879999998</c:v>
                </c:pt>
                <c:pt idx="8">
                  <c:v>3.0030030029999999</c:v>
                </c:pt>
                <c:pt idx="9">
                  <c:v>2.958579882</c:v>
                </c:pt>
                <c:pt idx="10">
                  <c:v>2.9154518949999999</c:v>
                </c:pt>
                <c:pt idx="11">
                  <c:v>2.8735632180000001</c:v>
                </c:pt>
                <c:pt idx="12">
                  <c:v>2.83286119</c:v>
                </c:pt>
              </c:numCache>
            </c:numRef>
          </c:xVal>
          <c:yVal>
            <c:numRef>
              <c:f>'Ea results'!$D$41:$D$53</c:f>
              <c:numCache>
                <c:formatCode>General</c:formatCode>
                <c:ptCount val="13"/>
                <c:pt idx="0">
                  <c:v>-4.8520000000000003</c:v>
                </c:pt>
                <c:pt idx="1">
                  <c:v>-4.8520000000000003</c:v>
                </c:pt>
                <c:pt idx="2">
                  <c:v>-4.5191999999999997</c:v>
                </c:pt>
                <c:pt idx="3">
                  <c:v>-4.6517600000000003</c:v>
                </c:pt>
                <c:pt idx="4">
                  <c:v>-4.5350000000000001</c:v>
                </c:pt>
                <c:pt idx="5">
                  <c:v>-4.37</c:v>
                </c:pt>
                <c:pt idx="6">
                  <c:v>-4.0819999999999999</c:v>
                </c:pt>
                <c:pt idx="7">
                  <c:v>-3.9910000000000001</c:v>
                </c:pt>
                <c:pt idx="8">
                  <c:v>-3.6385000000000001</c:v>
                </c:pt>
                <c:pt idx="9">
                  <c:v>-3.806</c:v>
                </c:pt>
                <c:pt idx="10">
                  <c:v>-3.488</c:v>
                </c:pt>
                <c:pt idx="11">
                  <c:v>-3.58</c:v>
                </c:pt>
                <c:pt idx="12">
                  <c:v>-3.274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E-49EB-A23C-492D99088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68144"/>
        <c:axId val="421268800"/>
      </c:scatterChart>
      <c:valAx>
        <c:axId val="4212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1000/K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68800"/>
        <c:crosses val="autoZero"/>
        <c:crossBetween val="midCat"/>
      </c:valAx>
      <c:valAx>
        <c:axId val="4212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6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 2'!$C$2:$C$11</c:f>
              <c:numCache>
                <c:formatCode>General</c:formatCode>
                <c:ptCount val="10"/>
                <c:pt idx="0">
                  <c:v>3.3557046979865772</c:v>
                </c:pt>
                <c:pt idx="1">
                  <c:v>3.3003300330033003</c:v>
                </c:pt>
                <c:pt idx="2">
                  <c:v>3.2467532467532467</c:v>
                </c:pt>
                <c:pt idx="3">
                  <c:v>3.1948881789137382</c:v>
                </c:pt>
                <c:pt idx="4">
                  <c:v>3.1446540880503147</c:v>
                </c:pt>
                <c:pt idx="5">
                  <c:v>3.0959752321981426</c:v>
                </c:pt>
                <c:pt idx="6">
                  <c:v>3.0487804878048781</c:v>
                </c:pt>
                <c:pt idx="7">
                  <c:v>3.0030030030030028</c:v>
                </c:pt>
                <c:pt idx="8">
                  <c:v>2.9585798816568047</c:v>
                </c:pt>
                <c:pt idx="9">
                  <c:v>2.9154518950437316</c:v>
                </c:pt>
              </c:numCache>
            </c:numRef>
          </c:xVal>
          <c:yVal>
            <c:numRef>
              <c:f>'Ea results 2'!$D$2:$D$11</c:f>
              <c:numCache>
                <c:formatCode>General</c:formatCode>
                <c:ptCount val="10"/>
                <c:pt idx="0">
                  <c:v>-7.6086999999999998</c:v>
                </c:pt>
                <c:pt idx="1">
                  <c:v>-7.2687499999999998</c:v>
                </c:pt>
                <c:pt idx="2">
                  <c:v>-7.1957100000000001</c:v>
                </c:pt>
                <c:pt idx="3">
                  <c:v>-6.7190500000000002</c:v>
                </c:pt>
                <c:pt idx="4">
                  <c:v>-6.4175899999999997</c:v>
                </c:pt>
                <c:pt idx="5">
                  <c:v>-5.32</c:v>
                </c:pt>
                <c:pt idx="6">
                  <c:v>-5.0333300000000003</c:v>
                </c:pt>
                <c:pt idx="7">
                  <c:v>-4.3533299999999997</c:v>
                </c:pt>
                <c:pt idx="8">
                  <c:v>-4.2753500000000004</c:v>
                </c:pt>
                <c:pt idx="9">
                  <c:v>-3.54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3-4569-ACFF-EBF1C75AA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74208"/>
        <c:axId val="586277816"/>
      </c:scatterChart>
      <c:valAx>
        <c:axId val="58627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7816"/>
        <c:crosses val="autoZero"/>
        <c:crossBetween val="midCat"/>
      </c:valAx>
      <c:valAx>
        <c:axId val="58627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 2'!$C$12:$C$21</c:f>
              <c:numCache>
                <c:formatCode>General</c:formatCode>
                <c:ptCount val="10"/>
                <c:pt idx="0">
                  <c:v>3.3557046979865772</c:v>
                </c:pt>
                <c:pt idx="1">
                  <c:v>3.3003300330033003</c:v>
                </c:pt>
                <c:pt idx="2">
                  <c:v>3.2467532467532467</c:v>
                </c:pt>
                <c:pt idx="3">
                  <c:v>3.1948881789137382</c:v>
                </c:pt>
                <c:pt idx="4">
                  <c:v>3.1446540880503147</c:v>
                </c:pt>
                <c:pt idx="5">
                  <c:v>3.0959752321981426</c:v>
                </c:pt>
                <c:pt idx="6">
                  <c:v>3.0487804878048781</c:v>
                </c:pt>
                <c:pt idx="7">
                  <c:v>3.0030030030030028</c:v>
                </c:pt>
                <c:pt idx="8">
                  <c:v>2.9585798816568047</c:v>
                </c:pt>
                <c:pt idx="9">
                  <c:v>2.9154518950437316</c:v>
                </c:pt>
              </c:numCache>
            </c:numRef>
          </c:xVal>
          <c:yVal>
            <c:numRef>
              <c:f>'Ea results 2'!$D$12:$D$21</c:f>
              <c:numCache>
                <c:formatCode>General</c:formatCode>
                <c:ptCount val="10"/>
                <c:pt idx="0">
                  <c:v>-7.3279800000000002</c:v>
                </c:pt>
                <c:pt idx="1">
                  <c:v>-7.2490600000000001</c:v>
                </c:pt>
                <c:pt idx="2">
                  <c:v>-7.2399699999999996</c:v>
                </c:pt>
                <c:pt idx="3">
                  <c:v>-6.8137800000000004</c:v>
                </c:pt>
                <c:pt idx="4">
                  <c:v>-6.5572499999999998</c:v>
                </c:pt>
                <c:pt idx="5">
                  <c:v>-5.3747299999999996</c:v>
                </c:pt>
                <c:pt idx="6">
                  <c:v>-5.1240300000000003</c:v>
                </c:pt>
                <c:pt idx="7">
                  <c:v>-4.61008</c:v>
                </c:pt>
                <c:pt idx="8">
                  <c:v>-4.7741199999999999</c:v>
                </c:pt>
                <c:pt idx="9">
                  <c:v>-3.6520199999999998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A-450B-BA6E-0F79B291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97624"/>
        <c:axId val="701898280"/>
      </c:scatterChart>
      <c:valAx>
        <c:axId val="70189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98280"/>
        <c:crosses val="autoZero"/>
        <c:crossBetween val="midCat"/>
      </c:valAx>
      <c:valAx>
        <c:axId val="7018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9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 2'!$C$22:$C$31</c:f>
              <c:numCache>
                <c:formatCode>General</c:formatCode>
                <c:ptCount val="10"/>
                <c:pt idx="0">
                  <c:v>3.3557046979865772</c:v>
                </c:pt>
                <c:pt idx="1">
                  <c:v>3.3003300330033003</c:v>
                </c:pt>
                <c:pt idx="2">
                  <c:v>3.2467532467532467</c:v>
                </c:pt>
                <c:pt idx="3">
                  <c:v>3.1948881789137382</c:v>
                </c:pt>
                <c:pt idx="4">
                  <c:v>3.1446540880503147</c:v>
                </c:pt>
                <c:pt idx="5">
                  <c:v>3.0959752321981426</c:v>
                </c:pt>
                <c:pt idx="6">
                  <c:v>3.0487804878048781</c:v>
                </c:pt>
                <c:pt idx="7">
                  <c:v>3.0030030030030028</c:v>
                </c:pt>
                <c:pt idx="8">
                  <c:v>2.9585798816568047</c:v>
                </c:pt>
                <c:pt idx="9">
                  <c:v>2.9154518950437316</c:v>
                </c:pt>
              </c:numCache>
            </c:numRef>
          </c:xVal>
          <c:yVal>
            <c:numRef>
              <c:f>'Ea results 2'!$D$22:$D$31</c:f>
              <c:numCache>
                <c:formatCode>General</c:formatCode>
                <c:ptCount val="10"/>
                <c:pt idx="0">
                  <c:v>-5.9696300000000004</c:v>
                </c:pt>
                <c:pt idx="1">
                  <c:v>-5.3513099999999998</c:v>
                </c:pt>
                <c:pt idx="2">
                  <c:v>-5.3513099999999998</c:v>
                </c:pt>
                <c:pt idx="3">
                  <c:v>-5.0616300000000001</c:v>
                </c:pt>
                <c:pt idx="4">
                  <c:v>-5.1907699999999997</c:v>
                </c:pt>
                <c:pt idx="5">
                  <c:v>-4.04</c:v>
                </c:pt>
                <c:pt idx="6">
                  <c:v>-3.6640000000000001</c:v>
                </c:pt>
                <c:pt idx="7">
                  <c:v>-3.32</c:v>
                </c:pt>
                <c:pt idx="8">
                  <c:v>-3.4350000000000001</c:v>
                </c:pt>
                <c:pt idx="9">
                  <c:v>-3.15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C-44B4-A70E-D9AD80C20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1936"/>
        <c:axId val="700379312"/>
      </c:scatterChart>
      <c:valAx>
        <c:axId val="7003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79312"/>
        <c:crosses val="autoZero"/>
        <c:crossBetween val="midCat"/>
      </c:valAx>
      <c:valAx>
        <c:axId val="7003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 2'!$C$32:$C$41</c:f>
              <c:numCache>
                <c:formatCode>General</c:formatCode>
                <c:ptCount val="10"/>
                <c:pt idx="0">
                  <c:v>3.3557046979865772</c:v>
                </c:pt>
                <c:pt idx="1">
                  <c:v>3.3003300330033003</c:v>
                </c:pt>
                <c:pt idx="2">
                  <c:v>3.2467532467532467</c:v>
                </c:pt>
                <c:pt idx="3">
                  <c:v>3.1948881789137382</c:v>
                </c:pt>
                <c:pt idx="4">
                  <c:v>3.1446540880503147</c:v>
                </c:pt>
                <c:pt idx="5">
                  <c:v>3.0959752321981426</c:v>
                </c:pt>
                <c:pt idx="6">
                  <c:v>3.0487804878048781</c:v>
                </c:pt>
                <c:pt idx="7">
                  <c:v>3.0030030030030028</c:v>
                </c:pt>
                <c:pt idx="8">
                  <c:v>2.9585798816568047</c:v>
                </c:pt>
                <c:pt idx="9">
                  <c:v>2.9154518950437316</c:v>
                </c:pt>
              </c:numCache>
            </c:numRef>
          </c:xVal>
          <c:yVal>
            <c:numRef>
              <c:f>'Ea results 2'!$D$32:$D$41</c:f>
              <c:numCache>
                <c:formatCode>General</c:formatCode>
                <c:ptCount val="10"/>
                <c:pt idx="0">
                  <c:v>-6.2578399999999998</c:v>
                </c:pt>
                <c:pt idx="1">
                  <c:v>-5.8945800000000004</c:v>
                </c:pt>
                <c:pt idx="2">
                  <c:v>-5.8945800000000004</c:v>
                </c:pt>
                <c:pt idx="3">
                  <c:v>-4.9796300000000002</c:v>
                </c:pt>
                <c:pt idx="4">
                  <c:v>-5.2386400000000002</c:v>
                </c:pt>
                <c:pt idx="5">
                  <c:v>-3.8319999999999999</c:v>
                </c:pt>
                <c:pt idx="6">
                  <c:v>-3.5289999999999999</c:v>
                </c:pt>
                <c:pt idx="7">
                  <c:v>-3.36</c:v>
                </c:pt>
                <c:pt idx="8">
                  <c:v>-3.4449999999999998</c:v>
                </c:pt>
                <c:pt idx="9">
                  <c:v>-3.1850000000000001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3-4B8E-B1CF-F1F1C9B2D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99592"/>
        <c:axId val="701900576"/>
      </c:scatterChart>
      <c:valAx>
        <c:axId val="70189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00576"/>
        <c:crosses val="autoZero"/>
        <c:crossBetween val="midCat"/>
      </c:valAx>
      <c:valAx>
        <c:axId val="7019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9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229615048118983"/>
                  <c:y val="-0.409896835812190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 2'!$C$42:$C$51</c:f>
              <c:numCache>
                <c:formatCode>General</c:formatCode>
                <c:ptCount val="10"/>
                <c:pt idx="0">
                  <c:v>3.3557046979865772</c:v>
                </c:pt>
                <c:pt idx="1">
                  <c:v>3.3003300330033003</c:v>
                </c:pt>
                <c:pt idx="2">
                  <c:v>3.2467532467532467</c:v>
                </c:pt>
                <c:pt idx="3">
                  <c:v>3.1948881789137382</c:v>
                </c:pt>
                <c:pt idx="4">
                  <c:v>3.1446540880503147</c:v>
                </c:pt>
                <c:pt idx="5">
                  <c:v>3.0959752321981426</c:v>
                </c:pt>
                <c:pt idx="6">
                  <c:v>3.0487804878048781</c:v>
                </c:pt>
                <c:pt idx="7">
                  <c:v>3.0030030030030028</c:v>
                </c:pt>
                <c:pt idx="8">
                  <c:v>2.9585798816568047</c:v>
                </c:pt>
                <c:pt idx="9">
                  <c:v>2.9154518950437316</c:v>
                </c:pt>
              </c:numCache>
            </c:numRef>
          </c:xVal>
          <c:yVal>
            <c:numRef>
              <c:f>'Ea results 2'!$D$42:$D$51</c:f>
              <c:numCache>
                <c:formatCode>General</c:formatCode>
                <c:ptCount val="10"/>
                <c:pt idx="0">
                  <c:v>-5.6806999999999999</c:v>
                </c:pt>
                <c:pt idx="1">
                  <c:v>-5.7824999999999998</c:v>
                </c:pt>
                <c:pt idx="2">
                  <c:v>-5.6725000000000003</c:v>
                </c:pt>
                <c:pt idx="3">
                  <c:v>-4.7374999999999998</c:v>
                </c:pt>
                <c:pt idx="4">
                  <c:v>-4.53</c:v>
                </c:pt>
                <c:pt idx="5">
                  <c:v>-4.093</c:v>
                </c:pt>
                <c:pt idx="6">
                  <c:v>-3.8075000000000001</c:v>
                </c:pt>
                <c:pt idx="7">
                  <c:v>-3.661</c:v>
                </c:pt>
                <c:pt idx="8">
                  <c:v>-3.7774999999999999</c:v>
                </c:pt>
                <c:pt idx="9">
                  <c:v>-3.4335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3-4CB0-B1D8-28850A114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17888"/>
        <c:axId val="612218216"/>
      </c:scatterChart>
      <c:valAx>
        <c:axId val="6122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18216"/>
        <c:crosses val="autoZero"/>
        <c:crossBetween val="midCat"/>
      </c:valAx>
      <c:valAx>
        <c:axId val="61221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1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 2'!$C$52:$C$61</c:f>
              <c:numCache>
                <c:formatCode>General</c:formatCode>
                <c:ptCount val="10"/>
                <c:pt idx="0">
                  <c:v>3.3557046979865772</c:v>
                </c:pt>
                <c:pt idx="1">
                  <c:v>3.3003300330033003</c:v>
                </c:pt>
                <c:pt idx="2">
                  <c:v>3.2467532467532467</c:v>
                </c:pt>
                <c:pt idx="3">
                  <c:v>3.1948881789137382</c:v>
                </c:pt>
                <c:pt idx="4">
                  <c:v>3.1446540880503147</c:v>
                </c:pt>
                <c:pt idx="5">
                  <c:v>3.0959752321981426</c:v>
                </c:pt>
                <c:pt idx="6">
                  <c:v>3.0487804878048781</c:v>
                </c:pt>
                <c:pt idx="7">
                  <c:v>3.0030030030030028</c:v>
                </c:pt>
                <c:pt idx="8">
                  <c:v>2.9585798816568047</c:v>
                </c:pt>
                <c:pt idx="9">
                  <c:v>2.9154518950437316</c:v>
                </c:pt>
              </c:numCache>
            </c:numRef>
          </c:xVal>
          <c:yVal>
            <c:numRef>
              <c:f>'Ea results 2'!$D$52:$D$61</c:f>
              <c:numCache>
                <c:formatCode>General</c:formatCode>
                <c:ptCount val="10"/>
                <c:pt idx="0">
                  <c:v>-5.7211699999999999</c:v>
                </c:pt>
                <c:pt idx="1">
                  <c:v>-5.3285900000000002</c:v>
                </c:pt>
                <c:pt idx="2">
                  <c:v>-5.2573100000000004</c:v>
                </c:pt>
                <c:pt idx="3">
                  <c:v>-4.9393900000000004</c:v>
                </c:pt>
                <c:pt idx="4">
                  <c:v>-4.9853300000000003</c:v>
                </c:pt>
                <c:pt idx="5">
                  <c:v>-4.242</c:v>
                </c:pt>
                <c:pt idx="6">
                  <c:v>-3.9409999999999998</c:v>
                </c:pt>
                <c:pt idx="7">
                  <c:v>-3.8635000000000002</c:v>
                </c:pt>
                <c:pt idx="8">
                  <c:v>-3.8944999999999999</c:v>
                </c:pt>
                <c:pt idx="9">
                  <c:v>-3.6164999999999998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A-436B-AEDD-26F7D4C7C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824"/>
        <c:axId val="700391448"/>
      </c:scatterChart>
      <c:valAx>
        <c:axId val="70038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91448"/>
        <c:crosses val="autoZero"/>
        <c:crossBetween val="midCat"/>
      </c:valAx>
      <c:valAx>
        <c:axId val="7003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8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2"/>
            <c:dispRSqr val="1"/>
            <c:dispEq val="1"/>
            <c:trendlineLbl>
              <c:layout>
                <c:manualLayout>
                  <c:x val="-0.45070603705200268"/>
                  <c:y val="-0.62608451349503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 2'!$C$62:$C$71</c:f>
              <c:numCache>
                <c:formatCode>General</c:formatCode>
                <c:ptCount val="10"/>
                <c:pt idx="0">
                  <c:v>3.3557046979865772</c:v>
                </c:pt>
                <c:pt idx="1">
                  <c:v>3.3003300330033003</c:v>
                </c:pt>
                <c:pt idx="2">
                  <c:v>3.2467532467532467</c:v>
                </c:pt>
                <c:pt idx="3">
                  <c:v>3.1948881789137382</c:v>
                </c:pt>
                <c:pt idx="4">
                  <c:v>3.1446540880503147</c:v>
                </c:pt>
                <c:pt idx="5">
                  <c:v>3.0959752321981426</c:v>
                </c:pt>
                <c:pt idx="6">
                  <c:v>3.0487804878048781</c:v>
                </c:pt>
                <c:pt idx="7">
                  <c:v>3.0030030030030028</c:v>
                </c:pt>
                <c:pt idx="8">
                  <c:v>2.9585798816568047</c:v>
                </c:pt>
                <c:pt idx="9">
                  <c:v>2.9154518950437316</c:v>
                </c:pt>
              </c:numCache>
            </c:numRef>
          </c:xVal>
          <c:yVal>
            <c:numRef>
              <c:f>'Ea results 2'!$D$62:$D$71</c:f>
              <c:numCache>
                <c:formatCode>General</c:formatCode>
                <c:ptCount val="10"/>
                <c:pt idx="0">
                  <c:v>-4.9496099999999998</c:v>
                </c:pt>
                <c:pt idx="1">
                  <c:v>-4.7876799999999999</c:v>
                </c:pt>
                <c:pt idx="2">
                  <c:v>-4.86517</c:v>
                </c:pt>
                <c:pt idx="3">
                  <c:v>-4.7847</c:v>
                </c:pt>
                <c:pt idx="4">
                  <c:v>-4.8466100000000001</c:v>
                </c:pt>
                <c:pt idx="5">
                  <c:v>-4.1820000000000004</c:v>
                </c:pt>
                <c:pt idx="6">
                  <c:v>-3.9365000000000001</c:v>
                </c:pt>
                <c:pt idx="7">
                  <c:v>-3.7294999999999998</c:v>
                </c:pt>
                <c:pt idx="8">
                  <c:v>-3.88</c:v>
                </c:pt>
                <c:pt idx="9">
                  <c:v>-3.5840000000000001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8-4038-94CF-961345E67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65848"/>
        <c:axId val="421267488"/>
      </c:scatterChart>
      <c:valAx>
        <c:axId val="421265848"/>
        <c:scaling>
          <c:orientation val="minMax"/>
          <c:max val="3.4"/>
          <c:min val="2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1000/k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67488"/>
        <c:crosses val="autoZero"/>
        <c:crossBetween val="midCat"/>
      </c:valAx>
      <c:valAx>
        <c:axId val="421267488"/>
        <c:scaling>
          <c:orientation val="minMax"/>
          <c:max val="0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Predicted Conductivity log[</a:t>
                </a:r>
                <a:r>
                  <a:rPr lang="el-GR" sz="1200" b="0" i="0" baseline="0">
                    <a:effectLst/>
                  </a:rPr>
                  <a:t>σ</a:t>
                </a:r>
                <a:r>
                  <a:rPr lang="en-US" sz="1200" b="0" i="0" baseline="0">
                    <a:effectLst/>
                  </a:rPr>
                  <a:t> (S cm</a:t>
                </a:r>
                <a:r>
                  <a:rPr lang="en-US" sz="1200" b="0" i="0" baseline="30000">
                    <a:effectLst/>
                  </a:rPr>
                  <a:t>-1</a:t>
                </a:r>
                <a:r>
                  <a:rPr lang="en-US" sz="1200" b="0" i="0" baseline="0">
                    <a:effectLst/>
                  </a:rPr>
                  <a:t>)]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6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163830</xdr:colOff>
      <xdr:row>48</xdr:row>
      <xdr:rowOff>85725</xdr:rowOff>
    </xdr:from>
    <xdr:to>
      <xdr:col>15</xdr:col>
      <xdr:colOff>255270</xdr:colOff>
      <xdr:row>63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DCFC0-B71C-471D-98BE-2B6B7536A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388620</xdr:colOff>
      <xdr:row>33</xdr:row>
      <xdr:rowOff>120015</xdr:rowOff>
    </xdr:from>
    <xdr:to>
      <xdr:col>14</xdr:col>
      <xdr:colOff>480060</xdr:colOff>
      <xdr:row>48</xdr:row>
      <xdr:rowOff>120015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AF1C2D-58EA-42CF-8B88-08A9D771A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15240</xdr:rowOff>
    </xdr:from>
    <xdr:to>
      <xdr:col>14</xdr:col>
      <xdr:colOff>137160</xdr:colOff>
      <xdr:row>15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5FEED-936E-42E3-A7A6-B140AE999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615315</xdr:colOff>
      <xdr:row>9</xdr:row>
      <xdr:rowOff>85725</xdr:rowOff>
    </xdr:from>
    <xdr:to>
      <xdr:col>14</xdr:col>
      <xdr:colOff>66675</xdr:colOff>
      <xdr:row>24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EB3F8-BAD6-488E-BAC1-036E98B93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</xdr:colOff>
      <xdr:row>14</xdr:row>
      <xdr:rowOff>116205</xdr:rowOff>
    </xdr:from>
    <xdr:to>
      <xdr:col>14</xdr:col>
      <xdr:colOff>131445</xdr:colOff>
      <xdr:row>29</xdr:row>
      <xdr:rowOff>112395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AA3C76-0AA9-43E7-8F25-82763829A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638175</xdr:colOff>
      <xdr:row>27</xdr:row>
      <xdr:rowOff>47625</xdr:rowOff>
    </xdr:from>
    <xdr:to>
      <xdr:col>14</xdr:col>
      <xdr:colOff>89535</xdr:colOff>
      <xdr:row>42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3B29CC-D2B5-4488-9315-4600D091D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36</xdr:row>
      <xdr:rowOff>51435</xdr:rowOff>
    </xdr:from>
    <xdr:to>
      <xdr:col>14</xdr:col>
      <xdr:colOff>100965</xdr:colOff>
      <xdr:row>51</xdr:row>
      <xdr:rowOff>51435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1A3175-21A6-4A0A-96F5-B5E141FA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</xdr:colOff>
      <xdr:row>48</xdr:row>
      <xdr:rowOff>5715</xdr:rowOff>
    </xdr:from>
    <xdr:to>
      <xdr:col>14</xdr:col>
      <xdr:colOff>131445</xdr:colOff>
      <xdr:row>63</xdr:row>
      <xdr:rowOff>5715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FBED4-CD38-4B42-B3EA-80BBFE970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196873</xdr:colOff>
      <xdr:row>15</xdr:row>
      <xdr:rowOff>137834</xdr:rowOff>
    </xdr:from>
    <xdr:to>
      <xdr:col>22</xdr:col>
      <xdr:colOff>596567</xdr:colOff>
      <xdr:row>39</xdr:row>
      <xdr:rowOff>163142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365BD7-5D4D-4FC6-A3A7-D7BE103E2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24765</xdr:colOff>
      <xdr:row>71</xdr:row>
      <xdr:rowOff>66675</xdr:rowOff>
    </xdr:from>
    <xdr:to>
      <xdr:col>14</xdr:col>
      <xdr:colOff>116205</xdr:colOff>
      <xdr:row>86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42CB05-C16B-4735-B33C-9F6FE44AB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17145</xdr:colOff>
      <xdr:row>76</xdr:row>
      <xdr:rowOff>97155</xdr:rowOff>
    </xdr:from>
    <xdr:to>
      <xdr:col>14</xdr:col>
      <xdr:colOff>108585</xdr:colOff>
      <xdr:row>91</xdr:row>
      <xdr:rowOff>97155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233718-CF36-42B0-AD9B-CC3152118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638175</xdr:colOff>
      <xdr:row>89</xdr:row>
      <xdr:rowOff>146685</xdr:rowOff>
    </xdr:from>
    <xdr:to>
      <xdr:col>14</xdr:col>
      <xdr:colOff>89535</xdr:colOff>
      <xdr:row>104</xdr:row>
      <xdr:rowOff>146685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7EB5AD-BA2D-4398-90EA-7F7E8A384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40005</xdr:colOff>
      <xdr:row>99</xdr:row>
      <xdr:rowOff>81915</xdr:rowOff>
    </xdr:from>
    <xdr:to>
      <xdr:col>14</xdr:col>
      <xdr:colOff>131445</xdr:colOff>
      <xdr:row>114</xdr:row>
      <xdr:rowOff>81915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96F254-08DC-475F-BBB0-72F6018B2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574693</xdr:colOff>
      <xdr:row>2</xdr:row>
      <xdr:rowOff>118985</xdr:rowOff>
    </xdr:from>
    <xdr:to>
      <xdr:col>17</xdr:col>
      <xdr:colOff>478825</xdr:colOff>
      <xdr:row>25</xdr:row>
      <xdr:rowOff>61784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678FE-D93B-4C2D-89A7-43AE794FB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34</xdr:row>
      <xdr:rowOff>120650</xdr:rowOff>
    </xdr:from>
    <xdr:to>
      <xdr:col>14</xdr:col>
      <xdr:colOff>802640</xdr:colOff>
      <xdr:row>56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9EDDA-8C76-4359-A11F-795C1F172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workbookViewId="0">
      <pane ySplit="1" topLeftCell="A78" activePane="bottomLeft" state="frozen"/>
      <selection pane="bottomLeft" activeCell="F15" sqref="F15"/>
    </sheetView>
  </sheetViews>
  <sheetFormatPr defaultRowHeight="14.4" x14ac:dyDescent="0.55000000000000004"/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10</v>
      </c>
      <c r="B2">
        <v>20</v>
      </c>
      <c r="C2">
        <v>3.4129692829999998</v>
      </c>
      <c r="D2">
        <v>-7.7919999999999998</v>
      </c>
      <c r="E2">
        <v>-8.5252999999999997</v>
      </c>
      <c r="F2">
        <f>E2*-8.314</f>
        <v>70.879344199999991</v>
      </c>
      <c r="G2">
        <f>F2*0.0103642723</f>
        <v>0.73461282373422554</v>
      </c>
    </row>
    <row r="3" spans="1:7" x14ac:dyDescent="0.55000000000000004">
      <c r="A3">
        <v>10</v>
      </c>
      <c r="B3">
        <v>25</v>
      </c>
      <c r="C3">
        <v>3.3557046979999998</v>
      </c>
      <c r="D3">
        <v>-7.6719999999999997</v>
      </c>
      <c r="F3">
        <f t="shared" ref="F3:F15" si="0">E3*-8.314</f>
        <v>0</v>
      </c>
      <c r="G3">
        <f t="shared" ref="G3:G28" si="1">F3*0.0103642723</f>
        <v>0</v>
      </c>
    </row>
    <row r="4" spans="1:7" x14ac:dyDescent="0.55000000000000004">
      <c r="A4">
        <v>10</v>
      </c>
      <c r="B4">
        <v>30</v>
      </c>
      <c r="C4">
        <v>3.3003300329999998</v>
      </c>
      <c r="D4">
        <v>-7.4169999999999998</v>
      </c>
      <c r="F4">
        <f t="shared" si="0"/>
        <v>0</v>
      </c>
      <c r="G4">
        <f t="shared" si="1"/>
        <v>0</v>
      </c>
    </row>
    <row r="5" spans="1:7" x14ac:dyDescent="0.55000000000000004">
      <c r="A5">
        <v>10</v>
      </c>
      <c r="B5">
        <v>35</v>
      </c>
      <c r="C5">
        <v>3.246753247</v>
      </c>
      <c r="D5">
        <v>-7.2774999999999999</v>
      </c>
      <c r="F5">
        <f t="shared" si="0"/>
        <v>0</v>
      </c>
      <c r="G5">
        <f t="shared" si="1"/>
        <v>0</v>
      </c>
    </row>
    <row r="6" spans="1:7" x14ac:dyDescent="0.55000000000000004">
      <c r="A6">
        <v>10</v>
      </c>
      <c r="B6">
        <v>40</v>
      </c>
      <c r="C6">
        <v>3.1948881789999999</v>
      </c>
      <c r="D6">
        <v>-6.32</v>
      </c>
      <c r="F6">
        <f t="shared" si="0"/>
        <v>0</v>
      </c>
      <c r="G6">
        <f t="shared" si="1"/>
        <v>0</v>
      </c>
    </row>
    <row r="7" spans="1:7" x14ac:dyDescent="0.55000000000000004">
      <c r="A7">
        <v>10</v>
      </c>
      <c r="B7">
        <v>45</v>
      </c>
      <c r="C7">
        <v>3.1446540879999998</v>
      </c>
      <c r="D7">
        <v>-5.73</v>
      </c>
      <c r="F7">
        <f t="shared" si="0"/>
        <v>0</v>
      </c>
      <c r="G7">
        <f t="shared" si="1"/>
        <v>0</v>
      </c>
    </row>
    <row r="8" spans="1:7" x14ac:dyDescent="0.55000000000000004">
      <c r="A8">
        <v>10</v>
      </c>
      <c r="B8">
        <v>50</v>
      </c>
      <c r="C8">
        <v>3.0959752319999998</v>
      </c>
      <c r="D8">
        <v>-5.4</v>
      </c>
      <c r="F8">
        <f t="shared" si="0"/>
        <v>0</v>
      </c>
      <c r="G8">
        <f t="shared" si="1"/>
        <v>0</v>
      </c>
    </row>
    <row r="9" spans="1:7" x14ac:dyDescent="0.55000000000000004">
      <c r="A9">
        <v>10</v>
      </c>
      <c r="B9">
        <v>55</v>
      </c>
      <c r="C9">
        <v>3.0487804879999998</v>
      </c>
      <c r="D9">
        <v>-5.28</v>
      </c>
      <c r="F9">
        <f t="shared" si="0"/>
        <v>0</v>
      </c>
      <c r="G9">
        <f t="shared" si="1"/>
        <v>0</v>
      </c>
    </row>
    <row r="10" spans="1:7" x14ac:dyDescent="0.55000000000000004">
      <c r="A10">
        <v>10</v>
      </c>
      <c r="B10">
        <v>60</v>
      </c>
      <c r="C10">
        <v>3.0030030029999999</v>
      </c>
      <c r="D10">
        <v>-4.5199999999999996</v>
      </c>
      <c r="F10">
        <f t="shared" si="0"/>
        <v>0</v>
      </c>
      <c r="G10">
        <f t="shared" si="1"/>
        <v>0</v>
      </c>
    </row>
    <row r="11" spans="1:7" x14ac:dyDescent="0.55000000000000004">
      <c r="A11">
        <v>10</v>
      </c>
      <c r="B11">
        <v>65</v>
      </c>
      <c r="C11">
        <v>2.958579882</v>
      </c>
      <c r="D11">
        <v>-4.1833299999999998</v>
      </c>
      <c r="F11">
        <f t="shared" si="0"/>
        <v>0</v>
      </c>
      <c r="G11">
        <f t="shared" si="1"/>
        <v>0</v>
      </c>
    </row>
    <row r="12" spans="1:7" x14ac:dyDescent="0.55000000000000004">
      <c r="A12">
        <v>10</v>
      </c>
      <c r="B12">
        <v>70</v>
      </c>
      <c r="C12">
        <v>2.9154518949999999</v>
      </c>
      <c r="D12">
        <v>-3.66</v>
      </c>
      <c r="F12">
        <f t="shared" si="0"/>
        <v>0</v>
      </c>
      <c r="G12">
        <f t="shared" si="1"/>
        <v>0</v>
      </c>
    </row>
    <row r="13" spans="1:7" x14ac:dyDescent="0.55000000000000004">
      <c r="A13">
        <v>10</v>
      </c>
      <c r="B13">
        <v>75</v>
      </c>
      <c r="C13">
        <v>2.8735632180000001</v>
      </c>
      <c r="D13">
        <v>-3.67</v>
      </c>
      <c r="F13">
        <f t="shared" si="0"/>
        <v>0</v>
      </c>
      <c r="G13">
        <f t="shared" si="1"/>
        <v>0</v>
      </c>
    </row>
    <row r="14" spans="1:7" x14ac:dyDescent="0.55000000000000004">
      <c r="A14">
        <v>10</v>
      </c>
      <c r="B14">
        <v>80</v>
      </c>
      <c r="C14">
        <v>2.83286119</v>
      </c>
      <c r="D14">
        <v>-3.37</v>
      </c>
      <c r="F14">
        <f t="shared" si="0"/>
        <v>0</v>
      </c>
      <c r="G14">
        <f t="shared" si="1"/>
        <v>0</v>
      </c>
    </row>
    <row r="15" spans="1:7" x14ac:dyDescent="0.55000000000000004">
      <c r="A15">
        <v>20</v>
      </c>
      <c r="B15">
        <v>20</v>
      </c>
      <c r="C15">
        <v>3.4129692829999998</v>
      </c>
      <c r="D15">
        <v>-5.57</v>
      </c>
      <c r="E15">
        <v>-4.5721999999999996</v>
      </c>
      <c r="F15">
        <f t="shared" si="0"/>
        <v>38.013270799999994</v>
      </c>
      <c r="G15">
        <f t="shared" si="1"/>
        <v>0.39397988958483876</v>
      </c>
    </row>
    <row r="16" spans="1:7" x14ac:dyDescent="0.55000000000000004">
      <c r="A16">
        <v>20</v>
      </c>
      <c r="B16">
        <v>25</v>
      </c>
      <c r="C16">
        <v>3.3557046979999998</v>
      </c>
      <c r="D16">
        <v>-5.62</v>
      </c>
      <c r="F16">
        <v>0</v>
      </c>
      <c r="G16">
        <f t="shared" si="1"/>
        <v>0</v>
      </c>
    </row>
    <row r="17" spans="1:7" x14ac:dyDescent="0.55000000000000004">
      <c r="A17">
        <v>20</v>
      </c>
      <c r="B17">
        <v>30</v>
      </c>
      <c r="C17">
        <v>3.3003300329999998</v>
      </c>
      <c r="D17">
        <v>-5.21</v>
      </c>
      <c r="F17">
        <v>0</v>
      </c>
      <c r="G17">
        <f t="shared" si="1"/>
        <v>0</v>
      </c>
    </row>
    <row r="18" spans="1:7" x14ac:dyDescent="0.55000000000000004">
      <c r="A18">
        <v>20</v>
      </c>
      <c r="B18">
        <v>35</v>
      </c>
      <c r="C18">
        <v>3.246753247</v>
      </c>
      <c r="D18">
        <v>-5.17333</v>
      </c>
      <c r="F18">
        <v>0</v>
      </c>
      <c r="G18">
        <f t="shared" si="1"/>
        <v>0</v>
      </c>
    </row>
    <row r="19" spans="1:7" x14ac:dyDescent="0.55000000000000004">
      <c r="A19">
        <v>20</v>
      </c>
      <c r="B19">
        <v>40</v>
      </c>
      <c r="C19">
        <v>3.1948881789999999</v>
      </c>
      <c r="D19">
        <v>-4.7949999999999999</v>
      </c>
      <c r="F19">
        <v>0</v>
      </c>
      <c r="G19">
        <f t="shared" si="1"/>
        <v>0</v>
      </c>
    </row>
    <row r="20" spans="1:7" x14ac:dyDescent="0.55000000000000004">
      <c r="A20">
        <v>20</v>
      </c>
      <c r="B20">
        <v>45</v>
      </c>
      <c r="C20">
        <v>3.1446540879999998</v>
      </c>
      <c r="D20">
        <v>-4.54</v>
      </c>
      <c r="F20">
        <v>0</v>
      </c>
      <c r="G20">
        <f t="shared" si="1"/>
        <v>0</v>
      </c>
    </row>
    <row r="21" spans="1:7" x14ac:dyDescent="0.55000000000000004">
      <c r="A21">
        <v>20</v>
      </c>
      <c r="B21">
        <v>50</v>
      </c>
      <c r="C21">
        <v>3.0959752319999998</v>
      </c>
      <c r="D21">
        <v>-4.3049999999999997</v>
      </c>
      <c r="F21">
        <v>0</v>
      </c>
      <c r="G21">
        <f t="shared" si="1"/>
        <v>0</v>
      </c>
    </row>
    <row r="22" spans="1:7" x14ac:dyDescent="0.55000000000000004">
      <c r="A22">
        <v>20</v>
      </c>
      <c r="B22">
        <v>55</v>
      </c>
      <c r="C22">
        <v>3.0487804879999998</v>
      </c>
      <c r="D22">
        <v>-4.1449999999999996</v>
      </c>
      <c r="F22">
        <v>0</v>
      </c>
      <c r="G22">
        <f t="shared" si="1"/>
        <v>0</v>
      </c>
    </row>
    <row r="23" spans="1:7" x14ac:dyDescent="0.55000000000000004">
      <c r="A23">
        <v>20</v>
      </c>
      <c r="B23">
        <v>60</v>
      </c>
      <c r="C23">
        <v>3.0030030029999999</v>
      </c>
      <c r="D23">
        <v>-3.7025000000000001</v>
      </c>
      <c r="F23">
        <v>0</v>
      </c>
      <c r="G23">
        <f t="shared" si="1"/>
        <v>0</v>
      </c>
    </row>
    <row r="24" spans="1:7" x14ac:dyDescent="0.55000000000000004">
      <c r="A24">
        <v>20</v>
      </c>
      <c r="B24">
        <v>65</v>
      </c>
      <c r="C24">
        <v>2.958579882</v>
      </c>
      <c r="D24">
        <v>-3.75</v>
      </c>
      <c r="F24">
        <v>0</v>
      </c>
      <c r="G24">
        <f t="shared" si="1"/>
        <v>0</v>
      </c>
    </row>
    <row r="25" spans="1:7" x14ac:dyDescent="0.55000000000000004">
      <c r="A25">
        <v>20</v>
      </c>
      <c r="B25">
        <v>70</v>
      </c>
      <c r="C25">
        <v>2.9154518949999999</v>
      </c>
      <c r="D25">
        <v>-3.36</v>
      </c>
      <c r="F25">
        <v>0</v>
      </c>
      <c r="G25">
        <f t="shared" si="1"/>
        <v>0</v>
      </c>
    </row>
    <row r="26" spans="1:7" x14ac:dyDescent="0.55000000000000004">
      <c r="A26">
        <v>20</v>
      </c>
      <c r="B26">
        <v>75</v>
      </c>
      <c r="C26">
        <v>2.8735632180000001</v>
      </c>
      <c r="D26">
        <v>-3.43</v>
      </c>
      <c r="F26">
        <v>0</v>
      </c>
      <c r="G26">
        <f t="shared" si="1"/>
        <v>0</v>
      </c>
    </row>
    <row r="27" spans="1:7" x14ac:dyDescent="0.55000000000000004">
      <c r="A27">
        <v>20</v>
      </c>
      <c r="B27">
        <v>80</v>
      </c>
      <c r="C27">
        <v>2.83286119</v>
      </c>
      <c r="D27">
        <v>-3.0750000000000002</v>
      </c>
      <c r="F27">
        <v>0</v>
      </c>
      <c r="G27">
        <f t="shared" si="1"/>
        <v>0</v>
      </c>
    </row>
    <row r="28" spans="1:7" x14ac:dyDescent="0.55000000000000004">
      <c r="A28">
        <v>30</v>
      </c>
      <c r="B28">
        <v>20</v>
      </c>
      <c r="C28">
        <v>3.4129692829999998</v>
      </c>
      <c r="D28">
        <v>-5.29</v>
      </c>
      <c r="E28">
        <v>-3.8894000000000002</v>
      </c>
      <c r="F28">
        <v>32.338416299999999</v>
      </c>
      <c r="G28">
        <f t="shared" si="1"/>
        <v>0.33516415228395846</v>
      </c>
    </row>
    <row r="29" spans="1:7" x14ac:dyDescent="0.55000000000000004">
      <c r="A29">
        <v>30</v>
      </c>
      <c r="B29">
        <v>25</v>
      </c>
      <c r="C29">
        <v>3.3557046979999998</v>
      </c>
      <c r="D29">
        <v>-5.37</v>
      </c>
      <c r="F29">
        <v>0</v>
      </c>
      <c r="G29">
        <v>0</v>
      </c>
    </row>
    <row r="30" spans="1:7" x14ac:dyDescent="0.55000000000000004">
      <c r="A30">
        <v>30</v>
      </c>
      <c r="B30">
        <v>30</v>
      </c>
      <c r="C30">
        <v>3.3003300329999998</v>
      </c>
      <c r="D30">
        <v>-4.8869999999999996</v>
      </c>
      <c r="F30">
        <v>0</v>
      </c>
      <c r="G30">
        <v>0</v>
      </c>
    </row>
    <row r="31" spans="1:7" x14ac:dyDescent="0.55000000000000004">
      <c r="A31">
        <v>30</v>
      </c>
      <c r="B31">
        <v>35</v>
      </c>
      <c r="C31">
        <v>3.246753247</v>
      </c>
      <c r="D31">
        <v>-4.82</v>
      </c>
      <c r="F31">
        <v>0</v>
      </c>
      <c r="G31">
        <v>0</v>
      </c>
    </row>
    <row r="32" spans="1:7" x14ac:dyDescent="0.55000000000000004">
      <c r="A32">
        <v>30</v>
      </c>
      <c r="B32">
        <v>40</v>
      </c>
      <c r="C32">
        <v>3.1948881789999999</v>
      </c>
      <c r="D32">
        <v>-4.47</v>
      </c>
      <c r="F32">
        <v>0</v>
      </c>
      <c r="G32">
        <v>0</v>
      </c>
    </row>
    <row r="33" spans="1:7" x14ac:dyDescent="0.55000000000000004">
      <c r="A33">
        <v>30</v>
      </c>
      <c r="B33">
        <v>45</v>
      </c>
      <c r="C33">
        <v>3.1446540879999998</v>
      </c>
      <c r="D33">
        <v>-4.3150000000000004</v>
      </c>
      <c r="F33">
        <v>0</v>
      </c>
      <c r="G33">
        <v>0</v>
      </c>
    </row>
    <row r="34" spans="1:7" x14ac:dyDescent="0.55000000000000004">
      <c r="A34">
        <v>30</v>
      </c>
      <c r="B34">
        <v>50</v>
      </c>
      <c r="C34">
        <v>3.0959752319999998</v>
      </c>
      <c r="D34">
        <v>-3.96</v>
      </c>
      <c r="F34">
        <v>0</v>
      </c>
      <c r="G34">
        <v>0</v>
      </c>
    </row>
    <row r="35" spans="1:7" x14ac:dyDescent="0.55000000000000004">
      <c r="A35">
        <v>30</v>
      </c>
      <c r="B35">
        <v>55</v>
      </c>
      <c r="C35">
        <v>3.0487804879999998</v>
      </c>
      <c r="D35">
        <v>-3.8570000000000002</v>
      </c>
      <c r="F35">
        <v>0</v>
      </c>
      <c r="G35">
        <v>0</v>
      </c>
    </row>
    <row r="36" spans="1:7" x14ac:dyDescent="0.55000000000000004">
      <c r="A36">
        <v>30</v>
      </c>
      <c r="B36">
        <v>60</v>
      </c>
      <c r="C36">
        <v>3.0030030029999999</v>
      </c>
      <c r="D36">
        <v>-3.5525000000000002</v>
      </c>
      <c r="F36">
        <v>0</v>
      </c>
      <c r="G36">
        <v>0</v>
      </c>
    </row>
    <row r="37" spans="1:7" x14ac:dyDescent="0.55000000000000004">
      <c r="A37">
        <v>30</v>
      </c>
      <c r="B37">
        <v>65</v>
      </c>
      <c r="C37">
        <v>2.958579882</v>
      </c>
      <c r="D37">
        <v>-3.7149999999999999</v>
      </c>
      <c r="F37">
        <v>0</v>
      </c>
      <c r="G37">
        <v>0</v>
      </c>
    </row>
    <row r="38" spans="1:7" x14ac:dyDescent="0.55000000000000004">
      <c r="A38">
        <v>30</v>
      </c>
      <c r="B38">
        <v>70</v>
      </c>
      <c r="C38">
        <v>2.9154518949999999</v>
      </c>
      <c r="D38">
        <v>-3.3660000000000001</v>
      </c>
      <c r="F38">
        <v>0</v>
      </c>
      <c r="G38">
        <v>0</v>
      </c>
    </row>
    <row r="39" spans="1:7" x14ac:dyDescent="0.55000000000000004">
      <c r="A39">
        <v>30</v>
      </c>
      <c r="B39">
        <v>75</v>
      </c>
      <c r="C39">
        <v>2.8735632180000001</v>
      </c>
      <c r="D39">
        <v>-3.452</v>
      </c>
      <c r="F39">
        <v>0</v>
      </c>
      <c r="G39">
        <v>0</v>
      </c>
    </row>
    <row r="40" spans="1:7" x14ac:dyDescent="0.55000000000000004">
      <c r="A40">
        <v>30</v>
      </c>
      <c r="B40">
        <v>80</v>
      </c>
      <c r="C40">
        <v>2.83286119</v>
      </c>
      <c r="D40">
        <v>-3.1720000000000002</v>
      </c>
      <c r="F40">
        <v>0</v>
      </c>
      <c r="G40">
        <v>0</v>
      </c>
    </row>
    <row r="41" spans="1:7" x14ac:dyDescent="0.55000000000000004">
      <c r="A41">
        <v>40</v>
      </c>
      <c r="B41">
        <v>20</v>
      </c>
      <c r="C41">
        <v>3.4129692829999998</v>
      </c>
      <c r="D41">
        <v>-4.8520000000000003</v>
      </c>
      <c r="E41">
        <v>-2.7984</v>
      </c>
      <c r="F41">
        <v>23.2672968</v>
      </c>
      <c r="G41">
        <v>0.241142264</v>
      </c>
    </row>
    <row r="42" spans="1:7" x14ac:dyDescent="0.55000000000000004">
      <c r="A42">
        <v>40</v>
      </c>
      <c r="B42">
        <v>25</v>
      </c>
      <c r="C42">
        <v>3.3557046979999998</v>
      </c>
      <c r="D42">
        <v>-4.8520000000000003</v>
      </c>
    </row>
    <row r="43" spans="1:7" x14ac:dyDescent="0.55000000000000004">
      <c r="A43">
        <v>40</v>
      </c>
      <c r="B43">
        <v>30</v>
      </c>
      <c r="C43">
        <v>3.3003300329999998</v>
      </c>
      <c r="D43">
        <v>-4.5191999999999997</v>
      </c>
    </row>
    <row r="44" spans="1:7" x14ac:dyDescent="0.55000000000000004">
      <c r="A44">
        <v>40</v>
      </c>
      <c r="B44">
        <v>35</v>
      </c>
      <c r="C44">
        <v>3.246753247</v>
      </c>
      <c r="D44">
        <v>-4.6517600000000003</v>
      </c>
    </row>
    <row r="45" spans="1:7" x14ac:dyDescent="0.55000000000000004">
      <c r="A45">
        <v>40</v>
      </c>
      <c r="B45">
        <v>40</v>
      </c>
      <c r="C45">
        <v>3.1948881789999999</v>
      </c>
      <c r="D45">
        <v>-4.5350000000000001</v>
      </c>
    </row>
    <row r="46" spans="1:7" x14ac:dyDescent="0.55000000000000004">
      <c r="A46">
        <v>40</v>
      </c>
      <c r="B46">
        <v>45</v>
      </c>
      <c r="C46">
        <v>3.1446540879999998</v>
      </c>
      <c r="D46">
        <v>-4.37</v>
      </c>
    </row>
    <row r="47" spans="1:7" x14ac:dyDescent="0.55000000000000004">
      <c r="A47">
        <v>40</v>
      </c>
      <c r="B47">
        <v>50</v>
      </c>
      <c r="C47">
        <v>3.0959752319999998</v>
      </c>
      <c r="D47">
        <v>-4.0819999999999999</v>
      </c>
    </row>
    <row r="48" spans="1:7" x14ac:dyDescent="0.55000000000000004">
      <c r="A48">
        <v>40</v>
      </c>
      <c r="B48">
        <v>55</v>
      </c>
      <c r="C48">
        <v>3.0487804879999998</v>
      </c>
      <c r="D48">
        <v>-3.9910000000000001</v>
      </c>
    </row>
    <row r="49" spans="1:5" x14ac:dyDescent="0.55000000000000004">
      <c r="A49">
        <v>40</v>
      </c>
      <c r="B49">
        <v>60</v>
      </c>
      <c r="C49">
        <v>3.0030030029999999</v>
      </c>
      <c r="D49">
        <v>-3.6385000000000001</v>
      </c>
    </row>
    <row r="50" spans="1:5" x14ac:dyDescent="0.55000000000000004">
      <c r="A50">
        <v>40</v>
      </c>
      <c r="B50">
        <v>65</v>
      </c>
      <c r="C50">
        <v>2.958579882</v>
      </c>
      <c r="D50">
        <v>-3.806</v>
      </c>
    </row>
    <row r="51" spans="1:5" x14ac:dyDescent="0.55000000000000004">
      <c r="A51">
        <v>40</v>
      </c>
      <c r="B51">
        <v>70</v>
      </c>
      <c r="C51">
        <v>2.9154518949999999</v>
      </c>
      <c r="D51">
        <v>-3.488</v>
      </c>
    </row>
    <row r="52" spans="1:5" x14ac:dyDescent="0.55000000000000004">
      <c r="A52">
        <v>40</v>
      </c>
      <c r="B52">
        <v>75</v>
      </c>
      <c r="C52">
        <v>2.8735632180000001</v>
      </c>
      <c r="D52">
        <v>-3.58</v>
      </c>
    </row>
    <row r="53" spans="1:5" x14ac:dyDescent="0.55000000000000004">
      <c r="A53">
        <v>40</v>
      </c>
      <c r="B53">
        <v>80</v>
      </c>
      <c r="C53">
        <v>2.83286119</v>
      </c>
      <c r="D53">
        <v>-3.274</v>
      </c>
    </row>
    <row r="54" spans="1:5" x14ac:dyDescent="0.55000000000000004">
      <c r="A54">
        <v>50</v>
      </c>
      <c r="B54">
        <v>20</v>
      </c>
      <c r="C54">
        <v>3.4129692829999998</v>
      </c>
      <c r="D54">
        <v>-4.6870000000000003</v>
      </c>
      <c r="E54">
        <v>-2.4864999999999999</v>
      </c>
    </row>
    <row r="55" spans="1:5" x14ac:dyDescent="0.55000000000000004">
      <c r="A55">
        <v>50</v>
      </c>
      <c r="B55">
        <v>25</v>
      </c>
      <c r="C55">
        <v>3.3557046979999998</v>
      </c>
      <c r="D55">
        <v>-4.6970000000000001</v>
      </c>
    </row>
    <row r="56" spans="1:5" x14ac:dyDescent="0.55000000000000004">
      <c r="A56">
        <v>50</v>
      </c>
      <c r="B56">
        <v>30</v>
      </c>
      <c r="C56">
        <v>3.3003300329999998</v>
      </c>
      <c r="D56">
        <v>-4.2899599999999998</v>
      </c>
    </row>
    <row r="57" spans="1:5" x14ac:dyDescent="0.55000000000000004">
      <c r="A57">
        <v>50</v>
      </c>
      <c r="B57">
        <v>35</v>
      </c>
      <c r="C57">
        <v>3.246753247</v>
      </c>
      <c r="D57">
        <v>-4.1321399999999997</v>
      </c>
    </row>
    <row r="58" spans="1:5" x14ac:dyDescent="0.55000000000000004">
      <c r="A58">
        <v>50</v>
      </c>
      <c r="B58">
        <v>40</v>
      </c>
      <c r="C58">
        <v>3.1948881789999999</v>
      </c>
      <c r="D58">
        <v>-4.0583799999999997</v>
      </c>
    </row>
    <row r="59" spans="1:5" x14ac:dyDescent="0.55000000000000004">
      <c r="A59">
        <v>50</v>
      </c>
      <c r="B59">
        <v>45</v>
      </c>
      <c r="C59">
        <v>3.1446540879999998</v>
      </c>
      <c r="D59">
        <v>-3.98</v>
      </c>
    </row>
    <row r="60" spans="1:5" x14ac:dyDescent="0.55000000000000004">
      <c r="A60">
        <v>50</v>
      </c>
      <c r="B60">
        <v>50</v>
      </c>
      <c r="C60">
        <v>3.0959752319999998</v>
      </c>
      <c r="D60">
        <v>-3.82</v>
      </c>
    </row>
    <row r="61" spans="1:5" x14ac:dyDescent="0.55000000000000004">
      <c r="A61">
        <v>50</v>
      </c>
      <c r="B61">
        <v>55</v>
      </c>
      <c r="C61">
        <v>3.0487804879999998</v>
      </c>
      <c r="D61">
        <v>-3.7149999999999999</v>
      </c>
    </row>
    <row r="62" spans="1:5" x14ac:dyDescent="0.55000000000000004">
      <c r="A62">
        <v>50</v>
      </c>
      <c r="B62">
        <v>60</v>
      </c>
      <c r="C62">
        <v>3.0030030029999999</v>
      </c>
      <c r="D62">
        <v>-3.4874999999999998</v>
      </c>
    </row>
    <row r="63" spans="1:5" x14ac:dyDescent="0.55000000000000004">
      <c r="A63">
        <v>50</v>
      </c>
      <c r="B63">
        <v>65</v>
      </c>
      <c r="C63">
        <v>2.958579882</v>
      </c>
      <c r="D63">
        <v>-3.6549999999999998</v>
      </c>
    </row>
    <row r="64" spans="1:5" x14ac:dyDescent="0.55000000000000004">
      <c r="A64">
        <v>50</v>
      </c>
      <c r="B64">
        <v>70</v>
      </c>
      <c r="C64">
        <v>2.9154518949999999</v>
      </c>
      <c r="D64">
        <v>-3.38</v>
      </c>
    </row>
    <row r="65" spans="1:4" x14ac:dyDescent="0.55000000000000004">
      <c r="A65">
        <v>50</v>
      </c>
      <c r="B65">
        <v>75</v>
      </c>
      <c r="C65">
        <v>2.8735632180000001</v>
      </c>
      <c r="D65">
        <v>-3.4319999999999999</v>
      </c>
    </row>
    <row r="66" spans="1:4" x14ac:dyDescent="0.55000000000000004">
      <c r="A66">
        <v>50</v>
      </c>
      <c r="B66">
        <v>80</v>
      </c>
      <c r="C66">
        <v>2.83286119</v>
      </c>
      <c r="D66">
        <v>-3.202</v>
      </c>
    </row>
    <row r="67" spans="1:4" x14ac:dyDescent="0.55000000000000004">
      <c r="A67">
        <v>60</v>
      </c>
      <c r="B67">
        <v>20</v>
      </c>
      <c r="C67">
        <v>3.4129692829999998</v>
      </c>
      <c r="D67">
        <v>-4.6870000000000003</v>
      </c>
    </row>
    <row r="68" spans="1:4" x14ac:dyDescent="0.55000000000000004">
      <c r="A68">
        <v>60</v>
      </c>
      <c r="B68">
        <v>25</v>
      </c>
      <c r="C68">
        <v>3.3557046979999998</v>
      </c>
      <c r="D68">
        <v>-4.6970000000000001</v>
      </c>
    </row>
    <row r="69" spans="1:4" x14ac:dyDescent="0.55000000000000004">
      <c r="A69">
        <v>60</v>
      </c>
      <c r="B69">
        <v>30</v>
      </c>
      <c r="C69">
        <v>3.3003300329999998</v>
      </c>
      <c r="D69">
        <v>-4.2899599999999998</v>
      </c>
    </row>
    <row r="70" spans="1:4" x14ac:dyDescent="0.55000000000000004">
      <c r="A70">
        <v>60</v>
      </c>
      <c r="B70">
        <v>35</v>
      </c>
      <c r="C70">
        <v>3.246753247</v>
      </c>
      <c r="D70">
        <v>-4.1321399999999997</v>
      </c>
    </row>
    <row r="71" spans="1:4" x14ac:dyDescent="0.55000000000000004">
      <c r="A71">
        <v>60</v>
      </c>
      <c r="B71">
        <v>40</v>
      </c>
      <c r="C71">
        <v>3.1948881789999999</v>
      </c>
      <c r="D71">
        <v>-4.0583799999999997</v>
      </c>
    </row>
    <row r="72" spans="1:4" x14ac:dyDescent="0.55000000000000004">
      <c r="A72">
        <v>60</v>
      </c>
      <c r="B72">
        <v>45</v>
      </c>
      <c r="C72">
        <v>3.1446540879999998</v>
      </c>
      <c r="D72">
        <v>-3.98</v>
      </c>
    </row>
    <row r="73" spans="1:4" x14ac:dyDescent="0.55000000000000004">
      <c r="A73">
        <v>60</v>
      </c>
      <c r="B73">
        <v>50</v>
      </c>
      <c r="C73">
        <v>3.0959752319999998</v>
      </c>
      <c r="D73">
        <v>-3.82</v>
      </c>
    </row>
    <row r="74" spans="1:4" x14ac:dyDescent="0.55000000000000004">
      <c r="A74">
        <v>60</v>
      </c>
      <c r="B74">
        <v>55</v>
      </c>
      <c r="C74">
        <v>3.0487804879999998</v>
      </c>
      <c r="D74">
        <v>-3.7149999999999999</v>
      </c>
    </row>
    <row r="75" spans="1:4" x14ac:dyDescent="0.55000000000000004">
      <c r="A75">
        <v>60</v>
      </c>
      <c r="B75">
        <v>60</v>
      </c>
      <c r="C75">
        <v>3.0030030029999999</v>
      </c>
      <c r="D75">
        <v>-3.4874999999999998</v>
      </c>
    </row>
    <row r="76" spans="1:4" x14ac:dyDescent="0.55000000000000004">
      <c r="A76">
        <v>60</v>
      </c>
      <c r="B76">
        <v>65</v>
      </c>
      <c r="C76">
        <v>2.958579882</v>
      </c>
      <c r="D76">
        <v>-3.6549999999999998</v>
      </c>
    </row>
    <row r="77" spans="1:4" x14ac:dyDescent="0.55000000000000004">
      <c r="A77">
        <v>60</v>
      </c>
      <c r="B77">
        <v>70</v>
      </c>
      <c r="C77">
        <v>2.9154518949999999</v>
      </c>
      <c r="D77">
        <v>-3.38</v>
      </c>
    </row>
    <row r="78" spans="1:4" x14ac:dyDescent="0.55000000000000004">
      <c r="A78">
        <v>60</v>
      </c>
      <c r="B78">
        <v>75</v>
      </c>
      <c r="C78">
        <v>2.8735632180000001</v>
      </c>
      <c r="D78">
        <v>-3.4319999999999999</v>
      </c>
    </row>
    <row r="79" spans="1:4" x14ac:dyDescent="0.55000000000000004">
      <c r="A79">
        <v>60</v>
      </c>
      <c r="B79">
        <v>80</v>
      </c>
      <c r="C79">
        <v>2.83286119</v>
      </c>
      <c r="D79">
        <v>-3.202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7C5A-0766-4E5D-BFC5-E2F9D75B3141}">
  <dimension ref="A1:R111"/>
  <sheetViews>
    <sheetView zoomScale="64" zoomScaleNormal="64" workbookViewId="0">
      <pane ySplit="1" topLeftCell="A49" activePane="bottomLeft" state="frozen"/>
      <selection pane="bottomLeft" activeCell="D1" sqref="D1"/>
    </sheetView>
  </sheetViews>
  <sheetFormatPr defaultRowHeight="14.4" x14ac:dyDescent="0.55000000000000004"/>
  <cols>
    <col min="4" max="4" width="9.89453125" customWidth="1"/>
    <col min="6" max="6" width="9.41796875" customWidth="1"/>
    <col min="17" max="17" width="10.9453125" customWidth="1"/>
  </cols>
  <sheetData>
    <row r="1" spans="1:18" x14ac:dyDescent="0.55000000000000004">
      <c r="A1" t="s">
        <v>11</v>
      </c>
      <c r="B1" t="s">
        <v>12</v>
      </c>
      <c r="C1" t="s">
        <v>2</v>
      </c>
      <c r="D1" t="s">
        <v>13</v>
      </c>
      <c r="E1" t="s">
        <v>4</v>
      </c>
      <c r="F1" t="s">
        <v>5</v>
      </c>
      <c r="G1" t="s">
        <v>6</v>
      </c>
    </row>
    <row r="2" spans="1:18" x14ac:dyDescent="0.55000000000000004">
      <c r="A2">
        <v>10</v>
      </c>
      <c r="B2">
        <v>25</v>
      </c>
      <c r="C2">
        <f>1000/(B2+273)</f>
        <v>3.3557046979865772</v>
      </c>
      <c r="D2">
        <v>-7.6086999999999998</v>
      </c>
      <c r="E2">
        <v>-9.6237999999999992</v>
      </c>
      <c r="F2">
        <f>E2*-8.314</f>
        <v>80.012273199999996</v>
      </c>
      <c r="G2">
        <f>F2*0.0103642723</f>
        <v>0.82926898678679228</v>
      </c>
    </row>
    <row r="3" spans="1:18" x14ac:dyDescent="0.55000000000000004">
      <c r="A3">
        <v>10</v>
      </c>
      <c r="B3">
        <v>30</v>
      </c>
      <c r="C3">
        <f t="shared" ref="C3:C66" si="0">1000/(B3+273)</f>
        <v>3.3003300330033003</v>
      </c>
      <c r="D3">
        <v>-7.2687499999999998</v>
      </c>
      <c r="F3">
        <f t="shared" ref="F3:F66" si="1">E3*-8.314</f>
        <v>0</v>
      </c>
      <c r="G3">
        <f t="shared" ref="G3:G66" si="2">F3*0.0103642723</f>
        <v>0</v>
      </c>
      <c r="P3" s="11" t="s">
        <v>14</v>
      </c>
      <c r="Q3" s="9" t="s">
        <v>15</v>
      </c>
      <c r="R3" s="10"/>
    </row>
    <row r="4" spans="1:18" x14ac:dyDescent="0.55000000000000004">
      <c r="A4">
        <v>10</v>
      </c>
      <c r="B4">
        <v>35</v>
      </c>
      <c r="C4">
        <f t="shared" si="0"/>
        <v>3.2467532467532467</v>
      </c>
      <c r="D4">
        <v>-7.1957100000000001</v>
      </c>
      <c r="F4">
        <f t="shared" si="1"/>
        <v>0</v>
      </c>
      <c r="G4">
        <f t="shared" si="2"/>
        <v>0</v>
      </c>
      <c r="P4" s="11"/>
      <c r="Q4" s="7" t="s">
        <v>16</v>
      </c>
      <c r="R4" s="8" t="s">
        <v>17</v>
      </c>
    </row>
    <row r="5" spans="1:18" x14ac:dyDescent="0.55000000000000004">
      <c r="A5">
        <v>10</v>
      </c>
      <c r="B5">
        <v>40</v>
      </c>
      <c r="C5">
        <f t="shared" si="0"/>
        <v>3.1948881789137382</v>
      </c>
      <c r="D5">
        <v>-6.7190500000000002</v>
      </c>
      <c r="F5">
        <f t="shared" si="1"/>
        <v>0</v>
      </c>
      <c r="G5">
        <f t="shared" si="2"/>
        <v>0</v>
      </c>
      <c r="P5" s="2">
        <v>10</v>
      </c>
      <c r="Q5" s="5">
        <v>80.012273199999996</v>
      </c>
      <c r="R5" s="3">
        <v>0.82926898678679228</v>
      </c>
    </row>
    <row r="6" spans="1:18" x14ac:dyDescent="0.55000000000000004">
      <c r="A6">
        <v>10</v>
      </c>
      <c r="B6">
        <v>45</v>
      </c>
      <c r="C6">
        <f t="shared" si="0"/>
        <v>3.1446540880503147</v>
      </c>
      <c r="D6">
        <v>-6.4175899999999997</v>
      </c>
      <c r="F6">
        <f t="shared" si="1"/>
        <v>0</v>
      </c>
      <c r="G6">
        <f t="shared" si="2"/>
        <v>0</v>
      </c>
      <c r="P6" s="2">
        <f>P5+5</f>
        <v>15</v>
      </c>
      <c r="Q6" s="6">
        <v>71.530330399999997</v>
      </c>
      <c r="R6" s="4">
        <v>0.74135982197456785</v>
      </c>
    </row>
    <row r="7" spans="1:18" x14ac:dyDescent="0.55000000000000004">
      <c r="A7">
        <v>10</v>
      </c>
      <c r="B7">
        <v>50</v>
      </c>
      <c r="C7">
        <f t="shared" si="0"/>
        <v>3.0959752321981426</v>
      </c>
      <c r="D7">
        <v>-5.32</v>
      </c>
      <c r="F7">
        <f t="shared" si="1"/>
        <v>0</v>
      </c>
      <c r="G7">
        <f t="shared" si="2"/>
        <v>0</v>
      </c>
      <c r="P7" s="2">
        <f t="shared" ref="P7:P14" si="3">P6+5</f>
        <v>20</v>
      </c>
      <c r="Q7" s="6">
        <v>55.934929199999999</v>
      </c>
      <c r="R7" s="4">
        <v>0.57972483731002111</v>
      </c>
    </row>
    <row r="8" spans="1:18" x14ac:dyDescent="0.55000000000000004">
      <c r="A8">
        <v>10</v>
      </c>
      <c r="B8">
        <v>55</v>
      </c>
      <c r="C8">
        <f t="shared" si="0"/>
        <v>3.0487804878048781</v>
      </c>
      <c r="D8">
        <v>-5.0333300000000003</v>
      </c>
      <c r="F8">
        <f t="shared" si="1"/>
        <v>0</v>
      </c>
      <c r="G8">
        <f t="shared" si="2"/>
        <v>0</v>
      </c>
      <c r="P8" s="2">
        <f t="shared" si="3"/>
        <v>25</v>
      </c>
      <c r="Q8" s="6">
        <v>65.380464599999996</v>
      </c>
      <c r="R8" s="4">
        <v>0.67762093821491054</v>
      </c>
    </row>
    <row r="9" spans="1:18" x14ac:dyDescent="0.55000000000000004">
      <c r="A9">
        <v>10</v>
      </c>
      <c r="B9">
        <v>60</v>
      </c>
      <c r="C9">
        <f t="shared" si="0"/>
        <v>3.0030030030030028</v>
      </c>
      <c r="D9">
        <v>-4.3533299999999997</v>
      </c>
      <c r="F9">
        <f t="shared" si="1"/>
        <v>0</v>
      </c>
      <c r="G9">
        <f t="shared" si="2"/>
        <v>0</v>
      </c>
      <c r="P9" s="2">
        <f t="shared" si="3"/>
        <v>30</v>
      </c>
      <c r="Q9" s="6">
        <v>49.232182399999999</v>
      </c>
      <c r="R9" s="4">
        <v>0.51025574431686749</v>
      </c>
    </row>
    <row r="10" spans="1:18" x14ac:dyDescent="0.55000000000000004">
      <c r="A10">
        <v>10</v>
      </c>
      <c r="B10">
        <v>65</v>
      </c>
      <c r="C10">
        <f t="shared" si="0"/>
        <v>2.9585798816568047</v>
      </c>
      <c r="D10">
        <v>-4.2753500000000004</v>
      </c>
      <c r="F10">
        <f t="shared" si="1"/>
        <v>0</v>
      </c>
      <c r="G10">
        <f t="shared" si="2"/>
        <v>0</v>
      </c>
      <c r="P10" s="2">
        <f t="shared" si="3"/>
        <v>35</v>
      </c>
      <c r="Q10" s="6">
        <v>40.983031600000004</v>
      </c>
      <c r="R10" s="4">
        <v>0.42475929918190469</v>
      </c>
    </row>
    <row r="11" spans="1:18" x14ac:dyDescent="0.55000000000000004">
      <c r="A11">
        <v>10</v>
      </c>
      <c r="B11">
        <v>70</v>
      </c>
      <c r="C11">
        <f t="shared" si="0"/>
        <v>2.9154518950437316</v>
      </c>
      <c r="D11">
        <v>-3.54</v>
      </c>
      <c r="F11">
        <f t="shared" si="1"/>
        <v>0</v>
      </c>
      <c r="G11">
        <f t="shared" si="2"/>
        <v>0</v>
      </c>
      <c r="P11" s="2">
        <f t="shared" si="3"/>
        <v>40</v>
      </c>
      <c r="Q11" s="6">
        <v>28.195268200000001</v>
      </c>
      <c r="R11" s="4">
        <v>0.29222343719633087</v>
      </c>
    </row>
    <row r="12" spans="1:18" x14ac:dyDescent="0.55000000000000004">
      <c r="A12">
        <v>15</v>
      </c>
      <c r="B12">
        <v>25</v>
      </c>
      <c r="C12">
        <f t="shared" si="0"/>
        <v>3.3557046979865772</v>
      </c>
      <c r="D12">
        <v>-7.3279800000000002</v>
      </c>
      <c r="E12">
        <v>-8.6036000000000001</v>
      </c>
      <c r="F12">
        <f t="shared" si="1"/>
        <v>71.530330399999997</v>
      </c>
      <c r="G12">
        <f t="shared" si="2"/>
        <v>0.74135982197456785</v>
      </c>
      <c r="P12" s="2">
        <f t="shared" si="3"/>
        <v>45</v>
      </c>
      <c r="Q12" s="6">
        <v>50.055268400000003</v>
      </c>
      <c r="R12" s="4">
        <v>0.51878643174718531</v>
      </c>
    </row>
    <row r="13" spans="1:18" x14ac:dyDescent="0.55000000000000004">
      <c r="A13">
        <v>15</v>
      </c>
      <c r="B13">
        <v>30</v>
      </c>
      <c r="C13">
        <f t="shared" si="0"/>
        <v>3.3003300330033003</v>
      </c>
      <c r="D13">
        <v>-7.2490600000000001</v>
      </c>
      <c r="F13">
        <f t="shared" si="1"/>
        <v>0</v>
      </c>
      <c r="G13">
        <f t="shared" si="2"/>
        <v>0</v>
      </c>
      <c r="P13" s="2">
        <f>P12+5</f>
        <v>50</v>
      </c>
      <c r="Q13" s="6">
        <v>109.42886800000001</v>
      </c>
      <c r="R13" s="4">
        <v>1.1341505854327565</v>
      </c>
    </row>
    <row r="14" spans="1:18" x14ac:dyDescent="0.55000000000000004">
      <c r="A14">
        <v>15</v>
      </c>
      <c r="B14">
        <v>35</v>
      </c>
      <c r="C14">
        <f t="shared" si="0"/>
        <v>3.2467532467532467</v>
      </c>
      <c r="D14">
        <v>-7.2399699999999996</v>
      </c>
      <c r="F14">
        <f t="shared" si="1"/>
        <v>0</v>
      </c>
      <c r="G14">
        <f t="shared" si="2"/>
        <v>0</v>
      </c>
      <c r="P14" s="2">
        <f t="shared" si="3"/>
        <v>55</v>
      </c>
      <c r="Q14" s="6">
        <v>31.7453462</v>
      </c>
      <c r="R14" s="4">
        <v>0.32901741227457026</v>
      </c>
    </row>
    <row r="15" spans="1:18" x14ac:dyDescent="0.55000000000000004">
      <c r="A15">
        <v>15</v>
      </c>
      <c r="B15">
        <v>40</v>
      </c>
      <c r="C15">
        <f t="shared" si="0"/>
        <v>3.1948881789137382</v>
      </c>
      <c r="D15">
        <v>-6.8137800000000004</v>
      </c>
      <c r="F15">
        <f t="shared" si="1"/>
        <v>0</v>
      </c>
      <c r="G15">
        <f t="shared" si="2"/>
        <v>0</v>
      </c>
      <c r="P15" s="2">
        <f>P14+5</f>
        <v>60</v>
      </c>
      <c r="Q15" s="6">
        <v>31.7453462</v>
      </c>
      <c r="R15" s="4">
        <v>0.32901741227457026</v>
      </c>
    </row>
    <row r="16" spans="1:18" x14ac:dyDescent="0.55000000000000004">
      <c r="A16">
        <v>15</v>
      </c>
      <c r="B16">
        <v>45</v>
      </c>
      <c r="C16">
        <f t="shared" si="0"/>
        <v>3.1446540880503147</v>
      </c>
      <c r="D16">
        <v>-6.5572499999999998</v>
      </c>
      <c r="F16">
        <f t="shared" si="1"/>
        <v>0</v>
      </c>
      <c r="G16">
        <f t="shared" si="2"/>
        <v>0</v>
      </c>
    </row>
    <row r="17" spans="1:16" x14ac:dyDescent="0.55000000000000004">
      <c r="A17">
        <v>15</v>
      </c>
      <c r="B17">
        <v>50</v>
      </c>
      <c r="C17">
        <f t="shared" si="0"/>
        <v>3.0959752321981426</v>
      </c>
      <c r="D17">
        <v>-5.3747299999999996</v>
      </c>
      <c r="F17">
        <f t="shared" si="1"/>
        <v>0</v>
      </c>
      <c r="G17">
        <f t="shared" si="2"/>
        <v>0</v>
      </c>
    </row>
    <row r="18" spans="1:16" x14ac:dyDescent="0.55000000000000004">
      <c r="A18">
        <v>15</v>
      </c>
      <c r="B18">
        <v>55</v>
      </c>
      <c r="C18">
        <f t="shared" si="0"/>
        <v>3.0487804878048781</v>
      </c>
      <c r="D18">
        <v>-5.1240300000000003</v>
      </c>
      <c r="F18">
        <f t="shared" si="1"/>
        <v>0</v>
      </c>
      <c r="G18">
        <f t="shared" si="2"/>
        <v>0</v>
      </c>
    </row>
    <row r="19" spans="1:16" x14ac:dyDescent="0.55000000000000004">
      <c r="A19">
        <v>15</v>
      </c>
      <c r="B19">
        <v>60</v>
      </c>
      <c r="C19">
        <f t="shared" si="0"/>
        <v>3.0030030030030028</v>
      </c>
      <c r="D19">
        <v>-4.61008</v>
      </c>
      <c r="F19">
        <f t="shared" si="1"/>
        <v>0</v>
      </c>
      <c r="G19">
        <f t="shared" si="2"/>
        <v>0</v>
      </c>
      <c r="P19" t="s">
        <v>27</v>
      </c>
    </row>
    <row r="20" spans="1:16" x14ac:dyDescent="0.55000000000000004">
      <c r="A20">
        <v>15</v>
      </c>
      <c r="B20">
        <v>65</v>
      </c>
      <c r="C20">
        <f t="shared" si="0"/>
        <v>2.9585798816568047</v>
      </c>
      <c r="D20">
        <v>-4.7741199999999999</v>
      </c>
      <c r="F20">
        <f t="shared" si="1"/>
        <v>0</v>
      </c>
      <c r="G20">
        <f t="shared" si="2"/>
        <v>0</v>
      </c>
    </row>
    <row r="21" spans="1:16" x14ac:dyDescent="0.55000000000000004">
      <c r="A21">
        <v>15</v>
      </c>
      <c r="B21">
        <v>70</v>
      </c>
      <c r="C21">
        <f t="shared" si="0"/>
        <v>2.9154518950437316</v>
      </c>
      <c r="D21">
        <v>-3.6520199999999998</v>
      </c>
      <c r="F21">
        <f t="shared" si="1"/>
        <v>0</v>
      </c>
      <c r="G21">
        <f t="shared" si="2"/>
        <v>0</v>
      </c>
    </row>
    <row r="22" spans="1:16" x14ac:dyDescent="0.55000000000000004">
      <c r="A22">
        <v>20</v>
      </c>
      <c r="B22">
        <v>25</v>
      </c>
      <c r="C22">
        <f t="shared" si="0"/>
        <v>3.3557046979865772</v>
      </c>
      <c r="D22">
        <v>-5.9696300000000004</v>
      </c>
      <c r="E22">
        <v>-6.7278000000000002</v>
      </c>
      <c r="F22">
        <f t="shared" si="1"/>
        <v>55.934929199999999</v>
      </c>
      <c r="G22">
        <f t="shared" si="2"/>
        <v>0.57972483731002111</v>
      </c>
    </row>
    <row r="23" spans="1:16" x14ac:dyDescent="0.55000000000000004">
      <c r="A23">
        <v>20</v>
      </c>
      <c r="B23">
        <v>30</v>
      </c>
      <c r="C23">
        <f t="shared" si="0"/>
        <v>3.3003300330033003</v>
      </c>
      <c r="D23">
        <v>-5.3513099999999998</v>
      </c>
      <c r="F23">
        <f t="shared" si="1"/>
        <v>0</v>
      </c>
      <c r="G23">
        <f t="shared" si="2"/>
        <v>0</v>
      </c>
    </row>
    <row r="24" spans="1:16" x14ac:dyDescent="0.55000000000000004">
      <c r="A24">
        <v>20</v>
      </c>
      <c r="B24">
        <v>35</v>
      </c>
      <c r="C24">
        <f t="shared" si="0"/>
        <v>3.2467532467532467</v>
      </c>
      <c r="D24">
        <v>-5.3513099999999998</v>
      </c>
      <c r="F24">
        <f t="shared" si="1"/>
        <v>0</v>
      </c>
      <c r="G24">
        <f t="shared" si="2"/>
        <v>0</v>
      </c>
    </row>
    <row r="25" spans="1:16" x14ac:dyDescent="0.55000000000000004">
      <c r="A25">
        <v>20</v>
      </c>
      <c r="B25">
        <v>40</v>
      </c>
      <c r="C25">
        <f t="shared" si="0"/>
        <v>3.1948881789137382</v>
      </c>
      <c r="D25">
        <v>-5.0616300000000001</v>
      </c>
      <c r="F25">
        <f t="shared" si="1"/>
        <v>0</v>
      </c>
      <c r="G25">
        <f t="shared" si="2"/>
        <v>0</v>
      </c>
    </row>
    <row r="26" spans="1:16" x14ac:dyDescent="0.55000000000000004">
      <c r="A26">
        <v>20</v>
      </c>
      <c r="B26">
        <v>45</v>
      </c>
      <c r="C26">
        <f t="shared" si="0"/>
        <v>3.1446540880503147</v>
      </c>
      <c r="D26">
        <v>-5.1907699999999997</v>
      </c>
      <c r="F26">
        <f t="shared" si="1"/>
        <v>0</v>
      </c>
      <c r="G26">
        <f t="shared" si="2"/>
        <v>0</v>
      </c>
    </row>
    <row r="27" spans="1:16" x14ac:dyDescent="0.55000000000000004">
      <c r="A27">
        <v>20</v>
      </c>
      <c r="B27">
        <v>50</v>
      </c>
      <c r="C27">
        <f t="shared" si="0"/>
        <v>3.0959752321981426</v>
      </c>
      <c r="D27">
        <v>-4.04</v>
      </c>
      <c r="F27">
        <f t="shared" si="1"/>
        <v>0</v>
      </c>
      <c r="G27">
        <f t="shared" si="2"/>
        <v>0</v>
      </c>
    </row>
    <row r="28" spans="1:16" x14ac:dyDescent="0.55000000000000004">
      <c r="A28">
        <v>20</v>
      </c>
      <c r="B28">
        <v>55</v>
      </c>
      <c r="C28">
        <f t="shared" si="0"/>
        <v>3.0487804878048781</v>
      </c>
      <c r="D28">
        <v>-3.6640000000000001</v>
      </c>
      <c r="F28">
        <f t="shared" si="1"/>
        <v>0</v>
      </c>
      <c r="G28">
        <f t="shared" si="2"/>
        <v>0</v>
      </c>
    </row>
    <row r="29" spans="1:16" x14ac:dyDescent="0.55000000000000004">
      <c r="A29">
        <v>20</v>
      </c>
      <c r="B29">
        <v>60</v>
      </c>
      <c r="C29">
        <f t="shared" si="0"/>
        <v>3.0030030030030028</v>
      </c>
      <c r="D29">
        <v>-3.32</v>
      </c>
      <c r="F29">
        <f t="shared" si="1"/>
        <v>0</v>
      </c>
      <c r="G29">
        <f t="shared" si="2"/>
        <v>0</v>
      </c>
    </row>
    <row r="30" spans="1:16" x14ac:dyDescent="0.55000000000000004">
      <c r="A30">
        <v>20</v>
      </c>
      <c r="B30">
        <v>65</v>
      </c>
      <c r="C30">
        <f t="shared" si="0"/>
        <v>2.9585798816568047</v>
      </c>
      <c r="D30">
        <v>-3.4350000000000001</v>
      </c>
      <c r="F30">
        <f t="shared" si="1"/>
        <v>0</v>
      </c>
      <c r="G30">
        <f t="shared" si="2"/>
        <v>0</v>
      </c>
    </row>
    <row r="31" spans="1:16" x14ac:dyDescent="0.55000000000000004">
      <c r="A31">
        <v>20</v>
      </c>
      <c r="B31">
        <v>70</v>
      </c>
      <c r="C31">
        <f t="shared" si="0"/>
        <v>2.9154518950437316</v>
      </c>
      <c r="D31">
        <v>-3.15</v>
      </c>
      <c r="F31">
        <f t="shared" si="1"/>
        <v>0</v>
      </c>
      <c r="G31">
        <f t="shared" si="2"/>
        <v>0</v>
      </c>
    </row>
    <row r="32" spans="1:16" x14ac:dyDescent="0.55000000000000004">
      <c r="A32">
        <v>25</v>
      </c>
      <c r="B32">
        <v>25</v>
      </c>
      <c r="C32">
        <f t="shared" si="0"/>
        <v>3.3557046979865772</v>
      </c>
      <c r="D32">
        <v>-6.2578399999999998</v>
      </c>
      <c r="E32">
        <v>-7.8639000000000001</v>
      </c>
      <c r="F32">
        <f t="shared" si="1"/>
        <v>65.380464599999996</v>
      </c>
      <c r="G32">
        <f t="shared" si="2"/>
        <v>0.67762093821491054</v>
      </c>
    </row>
    <row r="33" spans="1:7" x14ac:dyDescent="0.55000000000000004">
      <c r="A33">
        <v>25</v>
      </c>
      <c r="B33">
        <v>30</v>
      </c>
      <c r="C33">
        <f t="shared" si="0"/>
        <v>3.3003300330033003</v>
      </c>
      <c r="D33">
        <v>-5.8945800000000004</v>
      </c>
      <c r="F33">
        <f t="shared" si="1"/>
        <v>0</v>
      </c>
      <c r="G33">
        <f t="shared" si="2"/>
        <v>0</v>
      </c>
    </row>
    <row r="34" spans="1:7" x14ac:dyDescent="0.55000000000000004">
      <c r="A34">
        <v>25</v>
      </c>
      <c r="B34">
        <v>35</v>
      </c>
      <c r="C34">
        <f t="shared" si="0"/>
        <v>3.2467532467532467</v>
      </c>
      <c r="D34">
        <v>-5.8945800000000004</v>
      </c>
      <c r="F34">
        <f t="shared" si="1"/>
        <v>0</v>
      </c>
      <c r="G34">
        <f t="shared" si="2"/>
        <v>0</v>
      </c>
    </row>
    <row r="35" spans="1:7" x14ac:dyDescent="0.55000000000000004">
      <c r="A35">
        <v>25</v>
      </c>
      <c r="B35">
        <v>40</v>
      </c>
      <c r="C35">
        <f t="shared" si="0"/>
        <v>3.1948881789137382</v>
      </c>
      <c r="D35">
        <v>-4.9796300000000002</v>
      </c>
      <c r="F35">
        <f t="shared" si="1"/>
        <v>0</v>
      </c>
      <c r="G35">
        <f t="shared" si="2"/>
        <v>0</v>
      </c>
    </row>
    <row r="36" spans="1:7" x14ac:dyDescent="0.55000000000000004">
      <c r="A36">
        <v>25</v>
      </c>
      <c r="B36">
        <v>45</v>
      </c>
      <c r="C36">
        <f t="shared" si="0"/>
        <v>3.1446540880503147</v>
      </c>
      <c r="D36">
        <v>-5.2386400000000002</v>
      </c>
      <c r="F36">
        <f t="shared" si="1"/>
        <v>0</v>
      </c>
      <c r="G36">
        <f t="shared" si="2"/>
        <v>0</v>
      </c>
    </row>
    <row r="37" spans="1:7" x14ac:dyDescent="0.55000000000000004">
      <c r="A37">
        <v>25</v>
      </c>
      <c r="B37">
        <v>50</v>
      </c>
      <c r="C37">
        <f t="shared" si="0"/>
        <v>3.0959752321981426</v>
      </c>
      <c r="D37">
        <v>-3.8319999999999999</v>
      </c>
      <c r="F37">
        <f t="shared" si="1"/>
        <v>0</v>
      </c>
      <c r="G37">
        <f t="shared" si="2"/>
        <v>0</v>
      </c>
    </row>
    <row r="38" spans="1:7" x14ac:dyDescent="0.55000000000000004">
      <c r="A38">
        <v>25</v>
      </c>
      <c r="B38">
        <v>55</v>
      </c>
      <c r="C38">
        <f t="shared" si="0"/>
        <v>3.0487804878048781</v>
      </c>
      <c r="D38">
        <v>-3.5289999999999999</v>
      </c>
      <c r="F38">
        <f t="shared" si="1"/>
        <v>0</v>
      </c>
      <c r="G38">
        <f t="shared" si="2"/>
        <v>0</v>
      </c>
    </row>
    <row r="39" spans="1:7" x14ac:dyDescent="0.55000000000000004">
      <c r="A39">
        <v>25</v>
      </c>
      <c r="B39">
        <v>60</v>
      </c>
      <c r="C39">
        <f t="shared" si="0"/>
        <v>3.0030030030030028</v>
      </c>
      <c r="D39">
        <v>-3.36</v>
      </c>
      <c r="F39">
        <f t="shared" si="1"/>
        <v>0</v>
      </c>
      <c r="G39">
        <f t="shared" si="2"/>
        <v>0</v>
      </c>
    </row>
    <row r="40" spans="1:7" x14ac:dyDescent="0.55000000000000004">
      <c r="A40">
        <v>25</v>
      </c>
      <c r="B40">
        <v>65</v>
      </c>
      <c r="C40">
        <f t="shared" si="0"/>
        <v>2.9585798816568047</v>
      </c>
      <c r="D40">
        <v>-3.4449999999999998</v>
      </c>
      <c r="F40">
        <f t="shared" si="1"/>
        <v>0</v>
      </c>
      <c r="G40">
        <f t="shared" si="2"/>
        <v>0</v>
      </c>
    </row>
    <row r="41" spans="1:7" x14ac:dyDescent="0.55000000000000004">
      <c r="A41">
        <v>25</v>
      </c>
      <c r="B41">
        <v>70</v>
      </c>
      <c r="C41">
        <f t="shared" si="0"/>
        <v>2.9154518950437316</v>
      </c>
      <c r="D41">
        <v>-3.1850000000000001</v>
      </c>
      <c r="F41">
        <f t="shared" si="1"/>
        <v>0</v>
      </c>
      <c r="G41">
        <f t="shared" si="2"/>
        <v>0</v>
      </c>
    </row>
    <row r="42" spans="1:7" x14ac:dyDescent="0.55000000000000004">
      <c r="A42">
        <v>30</v>
      </c>
      <c r="B42">
        <v>25</v>
      </c>
      <c r="C42">
        <f t="shared" si="0"/>
        <v>3.3557046979865772</v>
      </c>
      <c r="D42">
        <v>-5.6806999999999999</v>
      </c>
      <c r="E42">
        <v>-5.9215999999999998</v>
      </c>
      <c r="F42">
        <f t="shared" si="1"/>
        <v>49.232182399999999</v>
      </c>
      <c r="G42">
        <f t="shared" si="2"/>
        <v>0.51025574431686749</v>
      </c>
    </row>
    <row r="43" spans="1:7" x14ac:dyDescent="0.55000000000000004">
      <c r="A43">
        <v>30</v>
      </c>
      <c r="B43">
        <v>30</v>
      </c>
      <c r="C43">
        <f t="shared" si="0"/>
        <v>3.3003300330033003</v>
      </c>
      <c r="D43">
        <v>-5.7824999999999998</v>
      </c>
      <c r="F43">
        <f t="shared" si="1"/>
        <v>0</v>
      </c>
      <c r="G43">
        <f t="shared" si="2"/>
        <v>0</v>
      </c>
    </row>
    <row r="44" spans="1:7" x14ac:dyDescent="0.55000000000000004">
      <c r="A44">
        <v>30</v>
      </c>
      <c r="B44">
        <v>35</v>
      </c>
      <c r="C44">
        <f t="shared" si="0"/>
        <v>3.2467532467532467</v>
      </c>
      <c r="D44">
        <v>-5.6725000000000003</v>
      </c>
      <c r="F44">
        <f t="shared" si="1"/>
        <v>0</v>
      </c>
      <c r="G44">
        <f t="shared" si="2"/>
        <v>0</v>
      </c>
    </row>
    <row r="45" spans="1:7" x14ac:dyDescent="0.55000000000000004">
      <c r="A45">
        <v>30</v>
      </c>
      <c r="B45">
        <v>40</v>
      </c>
      <c r="C45">
        <f t="shared" si="0"/>
        <v>3.1948881789137382</v>
      </c>
      <c r="D45">
        <v>-4.7374999999999998</v>
      </c>
      <c r="F45">
        <f t="shared" si="1"/>
        <v>0</v>
      </c>
      <c r="G45">
        <f t="shared" si="2"/>
        <v>0</v>
      </c>
    </row>
    <row r="46" spans="1:7" x14ac:dyDescent="0.55000000000000004">
      <c r="A46">
        <v>30</v>
      </c>
      <c r="B46">
        <v>45</v>
      </c>
      <c r="C46">
        <f t="shared" si="0"/>
        <v>3.1446540880503147</v>
      </c>
      <c r="D46">
        <v>-4.53</v>
      </c>
      <c r="F46">
        <f t="shared" si="1"/>
        <v>0</v>
      </c>
      <c r="G46">
        <f t="shared" si="2"/>
        <v>0</v>
      </c>
    </row>
    <row r="47" spans="1:7" x14ac:dyDescent="0.55000000000000004">
      <c r="A47">
        <v>30</v>
      </c>
      <c r="B47">
        <v>50</v>
      </c>
      <c r="C47">
        <f t="shared" si="0"/>
        <v>3.0959752321981426</v>
      </c>
      <c r="D47">
        <v>-4.093</v>
      </c>
      <c r="F47">
        <f t="shared" si="1"/>
        <v>0</v>
      </c>
      <c r="G47">
        <f t="shared" si="2"/>
        <v>0</v>
      </c>
    </row>
    <row r="48" spans="1:7" x14ac:dyDescent="0.55000000000000004">
      <c r="A48">
        <v>30</v>
      </c>
      <c r="B48">
        <v>55</v>
      </c>
      <c r="C48">
        <f t="shared" si="0"/>
        <v>3.0487804878048781</v>
      </c>
      <c r="D48">
        <v>-3.8075000000000001</v>
      </c>
      <c r="F48">
        <f t="shared" si="1"/>
        <v>0</v>
      </c>
      <c r="G48">
        <f t="shared" si="2"/>
        <v>0</v>
      </c>
    </row>
    <row r="49" spans="1:7" x14ac:dyDescent="0.55000000000000004">
      <c r="A49">
        <v>30</v>
      </c>
      <c r="B49">
        <v>60</v>
      </c>
      <c r="C49">
        <f t="shared" si="0"/>
        <v>3.0030030030030028</v>
      </c>
      <c r="D49">
        <v>-3.661</v>
      </c>
      <c r="F49">
        <f t="shared" si="1"/>
        <v>0</v>
      </c>
      <c r="G49">
        <f t="shared" si="2"/>
        <v>0</v>
      </c>
    </row>
    <row r="50" spans="1:7" x14ac:dyDescent="0.55000000000000004">
      <c r="A50">
        <v>30</v>
      </c>
      <c r="B50">
        <v>65</v>
      </c>
      <c r="C50">
        <f t="shared" si="0"/>
        <v>2.9585798816568047</v>
      </c>
      <c r="D50">
        <v>-3.7774999999999999</v>
      </c>
      <c r="F50">
        <f t="shared" si="1"/>
        <v>0</v>
      </c>
      <c r="G50">
        <f t="shared" si="2"/>
        <v>0</v>
      </c>
    </row>
    <row r="51" spans="1:7" x14ac:dyDescent="0.55000000000000004">
      <c r="A51">
        <v>30</v>
      </c>
      <c r="B51">
        <v>70</v>
      </c>
      <c r="C51">
        <f t="shared" si="0"/>
        <v>2.9154518950437316</v>
      </c>
      <c r="D51">
        <v>-3.4335</v>
      </c>
      <c r="F51">
        <f t="shared" si="1"/>
        <v>0</v>
      </c>
      <c r="G51">
        <f t="shared" si="2"/>
        <v>0</v>
      </c>
    </row>
    <row r="52" spans="1:7" x14ac:dyDescent="0.55000000000000004">
      <c r="A52">
        <v>35</v>
      </c>
      <c r="B52">
        <v>25</v>
      </c>
      <c r="C52">
        <f t="shared" si="0"/>
        <v>3.3557046979865772</v>
      </c>
      <c r="D52">
        <v>-5.7211699999999999</v>
      </c>
      <c r="E52">
        <v>-4.9294000000000002</v>
      </c>
      <c r="F52">
        <f t="shared" si="1"/>
        <v>40.983031600000004</v>
      </c>
      <c r="G52">
        <f t="shared" si="2"/>
        <v>0.42475929918190469</v>
      </c>
    </row>
    <row r="53" spans="1:7" x14ac:dyDescent="0.55000000000000004">
      <c r="A53">
        <v>35</v>
      </c>
      <c r="B53">
        <v>30</v>
      </c>
      <c r="C53">
        <f t="shared" si="0"/>
        <v>3.3003300330033003</v>
      </c>
      <c r="D53">
        <v>-5.3285900000000002</v>
      </c>
      <c r="F53">
        <f t="shared" si="1"/>
        <v>0</v>
      </c>
      <c r="G53">
        <f t="shared" si="2"/>
        <v>0</v>
      </c>
    </row>
    <row r="54" spans="1:7" x14ac:dyDescent="0.55000000000000004">
      <c r="A54">
        <v>35</v>
      </c>
      <c r="B54">
        <v>35</v>
      </c>
      <c r="C54">
        <f t="shared" si="0"/>
        <v>3.2467532467532467</v>
      </c>
      <c r="D54">
        <v>-5.2573100000000004</v>
      </c>
      <c r="F54">
        <f t="shared" si="1"/>
        <v>0</v>
      </c>
      <c r="G54">
        <f t="shared" si="2"/>
        <v>0</v>
      </c>
    </row>
    <row r="55" spans="1:7" x14ac:dyDescent="0.55000000000000004">
      <c r="A55">
        <v>35</v>
      </c>
      <c r="B55">
        <v>40</v>
      </c>
      <c r="C55">
        <f t="shared" si="0"/>
        <v>3.1948881789137382</v>
      </c>
      <c r="D55">
        <v>-4.9393900000000004</v>
      </c>
      <c r="F55">
        <f t="shared" si="1"/>
        <v>0</v>
      </c>
      <c r="G55">
        <f t="shared" si="2"/>
        <v>0</v>
      </c>
    </row>
    <row r="56" spans="1:7" x14ac:dyDescent="0.55000000000000004">
      <c r="A56">
        <v>35</v>
      </c>
      <c r="B56">
        <v>45</v>
      </c>
      <c r="C56">
        <f t="shared" si="0"/>
        <v>3.1446540880503147</v>
      </c>
      <c r="D56">
        <v>-4.9853300000000003</v>
      </c>
      <c r="F56">
        <f t="shared" si="1"/>
        <v>0</v>
      </c>
      <c r="G56">
        <f t="shared" si="2"/>
        <v>0</v>
      </c>
    </row>
    <row r="57" spans="1:7" x14ac:dyDescent="0.55000000000000004">
      <c r="A57">
        <v>35</v>
      </c>
      <c r="B57">
        <v>50</v>
      </c>
      <c r="C57">
        <f t="shared" si="0"/>
        <v>3.0959752321981426</v>
      </c>
      <c r="D57">
        <v>-4.242</v>
      </c>
      <c r="F57">
        <f t="shared" si="1"/>
        <v>0</v>
      </c>
      <c r="G57">
        <f t="shared" si="2"/>
        <v>0</v>
      </c>
    </row>
    <row r="58" spans="1:7" x14ac:dyDescent="0.55000000000000004">
      <c r="A58">
        <v>35</v>
      </c>
      <c r="B58">
        <v>55</v>
      </c>
      <c r="C58">
        <f t="shared" si="0"/>
        <v>3.0487804878048781</v>
      </c>
      <c r="D58">
        <v>-3.9409999999999998</v>
      </c>
      <c r="F58">
        <f t="shared" si="1"/>
        <v>0</v>
      </c>
      <c r="G58">
        <f t="shared" si="2"/>
        <v>0</v>
      </c>
    </row>
    <row r="59" spans="1:7" x14ac:dyDescent="0.55000000000000004">
      <c r="A59">
        <v>35</v>
      </c>
      <c r="B59">
        <v>60</v>
      </c>
      <c r="C59">
        <f t="shared" si="0"/>
        <v>3.0030030030030028</v>
      </c>
      <c r="D59">
        <v>-3.8635000000000002</v>
      </c>
      <c r="F59">
        <f t="shared" si="1"/>
        <v>0</v>
      </c>
      <c r="G59">
        <f t="shared" si="2"/>
        <v>0</v>
      </c>
    </row>
    <row r="60" spans="1:7" x14ac:dyDescent="0.55000000000000004">
      <c r="A60">
        <v>35</v>
      </c>
      <c r="B60">
        <v>65</v>
      </c>
      <c r="C60">
        <f t="shared" si="0"/>
        <v>2.9585798816568047</v>
      </c>
      <c r="D60">
        <v>-3.8944999999999999</v>
      </c>
      <c r="F60">
        <f t="shared" si="1"/>
        <v>0</v>
      </c>
      <c r="G60">
        <f t="shared" si="2"/>
        <v>0</v>
      </c>
    </row>
    <row r="61" spans="1:7" x14ac:dyDescent="0.55000000000000004">
      <c r="A61">
        <v>35</v>
      </c>
      <c r="B61">
        <v>70</v>
      </c>
      <c r="C61">
        <f t="shared" si="0"/>
        <v>2.9154518950437316</v>
      </c>
      <c r="D61">
        <v>-3.6164999999999998</v>
      </c>
      <c r="F61">
        <f t="shared" si="1"/>
        <v>0</v>
      </c>
      <c r="G61">
        <f t="shared" si="2"/>
        <v>0</v>
      </c>
    </row>
    <row r="62" spans="1:7" x14ac:dyDescent="0.55000000000000004">
      <c r="A62">
        <v>40</v>
      </c>
      <c r="B62">
        <v>25</v>
      </c>
      <c r="C62">
        <f t="shared" si="0"/>
        <v>3.3557046979865772</v>
      </c>
      <c r="D62">
        <v>-4.9496099999999998</v>
      </c>
      <c r="E62">
        <v>-3.3913000000000002</v>
      </c>
      <c r="F62">
        <f t="shared" si="1"/>
        <v>28.195268200000001</v>
      </c>
      <c r="G62">
        <f t="shared" si="2"/>
        <v>0.29222343719633087</v>
      </c>
    </row>
    <row r="63" spans="1:7" x14ac:dyDescent="0.55000000000000004">
      <c r="A63">
        <v>40</v>
      </c>
      <c r="B63">
        <v>30</v>
      </c>
      <c r="C63">
        <f t="shared" si="0"/>
        <v>3.3003300330033003</v>
      </c>
      <c r="D63">
        <v>-4.7876799999999999</v>
      </c>
      <c r="F63">
        <f t="shared" si="1"/>
        <v>0</v>
      </c>
      <c r="G63">
        <f t="shared" si="2"/>
        <v>0</v>
      </c>
    </row>
    <row r="64" spans="1:7" x14ac:dyDescent="0.55000000000000004">
      <c r="A64">
        <v>40</v>
      </c>
      <c r="B64">
        <v>35</v>
      </c>
      <c r="C64">
        <f t="shared" si="0"/>
        <v>3.2467532467532467</v>
      </c>
      <c r="D64">
        <v>-4.86517</v>
      </c>
      <c r="F64">
        <f t="shared" si="1"/>
        <v>0</v>
      </c>
      <c r="G64">
        <f t="shared" si="2"/>
        <v>0</v>
      </c>
    </row>
    <row r="65" spans="1:7" x14ac:dyDescent="0.55000000000000004">
      <c r="A65">
        <v>40</v>
      </c>
      <c r="B65">
        <v>40</v>
      </c>
      <c r="C65">
        <f t="shared" si="0"/>
        <v>3.1948881789137382</v>
      </c>
      <c r="D65">
        <v>-4.7847</v>
      </c>
      <c r="F65">
        <f t="shared" si="1"/>
        <v>0</v>
      </c>
      <c r="G65">
        <f t="shared" si="2"/>
        <v>0</v>
      </c>
    </row>
    <row r="66" spans="1:7" x14ac:dyDescent="0.55000000000000004">
      <c r="A66">
        <v>40</v>
      </c>
      <c r="B66">
        <v>45</v>
      </c>
      <c r="C66">
        <f t="shared" si="0"/>
        <v>3.1446540880503147</v>
      </c>
      <c r="D66">
        <v>-4.8466100000000001</v>
      </c>
      <c r="F66">
        <f t="shared" si="1"/>
        <v>0</v>
      </c>
      <c r="G66">
        <f t="shared" si="2"/>
        <v>0</v>
      </c>
    </row>
    <row r="67" spans="1:7" x14ac:dyDescent="0.55000000000000004">
      <c r="A67">
        <v>40</v>
      </c>
      <c r="B67">
        <v>50</v>
      </c>
      <c r="C67">
        <f t="shared" ref="C67:C111" si="4">1000/(B67+273)</f>
        <v>3.0959752321981426</v>
      </c>
      <c r="D67">
        <v>-4.1820000000000004</v>
      </c>
      <c r="F67">
        <f t="shared" ref="F67:F111" si="5">E67*-8.314</f>
        <v>0</v>
      </c>
      <c r="G67">
        <f t="shared" ref="G67:G111" si="6">F67*0.0103642723</f>
        <v>0</v>
      </c>
    </row>
    <row r="68" spans="1:7" x14ac:dyDescent="0.55000000000000004">
      <c r="A68">
        <v>40</v>
      </c>
      <c r="B68">
        <v>55</v>
      </c>
      <c r="C68">
        <f t="shared" si="4"/>
        <v>3.0487804878048781</v>
      </c>
      <c r="D68">
        <v>-3.9365000000000001</v>
      </c>
      <c r="F68">
        <f t="shared" si="5"/>
        <v>0</v>
      </c>
      <c r="G68">
        <f t="shared" si="6"/>
        <v>0</v>
      </c>
    </row>
    <row r="69" spans="1:7" x14ac:dyDescent="0.55000000000000004">
      <c r="A69">
        <v>40</v>
      </c>
      <c r="B69">
        <v>60</v>
      </c>
      <c r="C69">
        <f t="shared" si="4"/>
        <v>3.0030030030030028</v>
      </c>
      <c r="D69">
        <v>-3.7294999999999998</v>
      </c>
      <c r="F69">
        <f t="shared" si="5"/>
        <v>0</v>
      </c>
      <c r="G69">
        <f t="shared" si="6"/>
        <v>0</v>
      </c>
    </row>
    <row r="70" spans="1:7" x14ac:dyDescent="0.55000000000000004">
      <c r="A70">
        <v>40</v>
      </c>
      <c r="B70">
        <v>65</v>
      </c>
      <c r="C70">
        <f t="shared" si="4"/>
        <v>2.9585798816568047</v>
      </c>
      <c r="D70">
        <v>-3.88</v>
      </c>
      <c r="F70">
        <f t="shared" si="5"/>
        <v>0</v>
      </c>
      <c r="G70">
        <f t="shared" si="6"/>
        <v>0</v>
      </c>
    </row>
    <row r="71" spans="1:7" x14ac:dyDescent="0.55000000000000004">
      <c r="A71">
        <v>40</v>
      </c>
      <c r="B71">
        <v>70</v>
      </c>
      <c r="C71">
        <f t="shared" si="4"/>
        <v>2.9154518950437316</v>
      </c>
      <c r="D71">
        <v>-3.5840000000000001</v>
      </c>
      <c r="F71">
        <f t="shared" si="5"/>
        <v>0</v>
      </c>
      <c r="G71">
        <f t="shared" si="6"/>
        <v>0</v>
      </c>
    </row>
    <row r="72" spans="1:7" x14ac:dyDescent="0.55000000000000004">
      <c r="A72">
        <v>45</v>
      </c>
      <c r="B72">
        <v>25</v>
      </c>
      <c r="C72">
        <f t="shared" si="4"/>
        <v>3.3557046979865772</v>
      </c>
      <c r="D72">
        <v>-5.6910800000000004</v>
      </c>
      <c r="E72">
        <v>-6.0206</v>
      </c>
      <c r="F72">
        <f t="shared" si="5"/>
        <v>50.055268400000003</v>
      </c>
      <c r="G72">
        <f t="shared" si="6"/>
        <v>0.51878643174718531</v>
      </c>
    </row>
    <row r="73" spans="1:7" x14ac:dyDescent="0.55000000000000004">
      <c r="A73">
        <v>45</v>
      </c>
      <c r="B73">
        <v>30</v>
      </c>
      <c r="C73">
        <f t="shared" si="4"/>
        <v>3.3003300330033003</v>
      </c>
      <c r="D73">
        <v>-5.5106900000000003</v>
      </c>
      <c r="F73">
        <f t="shared" si="5"/>
        <v>0</v>
      </c>
      <c r="G73">
        <f t="shared" si="6"/>
        <v>0</v>
      </c>
    </row>
    <row r="74" spans="1:7" x14ac:dyDescent="0.55000000000000004">
      <c r="A74">
        <v>45</v>
      </c>
      <c r="B74">
        <v>35</v>
      </c>
      <c r="C74">
        <f t="shared" si="4"/>
        <v>3.2467532467532467</v>
      </c>
      <c r="D74">
        <v>-5.4570600000000002</v>
      </c>
      <c r="F74">
        <f t="shared" si="5"/>
        <v>0</v>
      </c>
      <c r="G74">
        <f t="shared" si="6"/>
        <v>0</v>
      </c>
    </row>
    <row r="75" spans="1:7" x14ac:dyDescent="0.55000000000000004">
      <c r="A75">
        <v>45</v>
      </c>
      <c r="B75">
        <v>40</v>
      </c>
      <c r="C75">
        <f t="shared" si="4"/>
        <v>3.1948881789137382</v>
      </c>
      <c r="D75">
        <v>-5.0032399999999999</v>
      </c>
      <c r="F75">
        <f t="shared" si="5"/>
        <v>0</v>
      </c>
      <c r="G75">
        <f t="shared" si="6"/>
        <v>0</v>
      </c>
    </row>
    <row r="76" spans="1:7" x14ac:dyDescent="0.55000000000000004">
      <c r="A76">
        <v>45</v>
      </c>
      <c r="B76">
        <v>45</v>
      </c>
      <c r="C76">
        <f t="shared" si="4"/>
        <v>3.1446540880503147</v>
      </c>
      <c r="D76">
        <v>-5.0285500000000001</v>
      </c>
      <c r="F76">
        <f t="shared" si="5"/>
        <v>0</v>
      </c>
      <c r="G76">
        <f t="shared" si="6"/>
        <v>0</v>
      </c>
    </row>
    <row r="77" spans="1:7" x14ac:dyDescent="0.55000000000000004">
      <c r="A77">
        <v>45</v>
      </c>
      <c r="B77">
        <v>50</v>
      </c>
      <c r="C77">
        <f t="shared" si="4"/>
        <v>3.0959752321981426</v>
      </c>
      <c r="D77">
        <v>-4.0674900000000003</v>
      </c>
      <c r="F77">
        <f t="shared" si="5"/>
        <v>0</v>
      </c>
      <c r="G77">
        <f t="shared" si="6"/>
        <v>0</v>
      </c>
    </row>
    <row r="78" spans="1:7" x14ac:dyDescent="0.55000000000000004">
      <c r="A78">
        <v>45</v>
      </c>
      <c r="B78">
        <v>55</v>
      </c>
      <c r="C78">
        <f t="shared" si="4"/>
        <v>3.0487804878048781</v>
      </c>
      <c r="D78">
        <v>-3.7035</v>
      </c>
      <c r="F78">
        <f t="shared" si="5"/>
        <v>0</v>
      </c>
      <c r="G78">
        <f t="shared" si="6"/>
        <v>0</v>
      </c>
    </row>
    <row r="79" spans="1:7" x14ac:dyDescent="0.55000000000000004">
      <c r="A79">
        <v>45</v>
      </c>
      <c r="B79">
        <v>60</v>
      </c>
      <c r="C79">
        <f t="shared" si="4"/>
        <v>3.0030030030030028</v>
      </c>
      <c r="D79">
        <v>-3.5</v>
      </c>
      <c r="F79">
        <f t="shared" si="5"/>
        <v>0</v>
      </c>
      <c r="G79">
        <f t="shared" si="6"/>
        <v>0</v>
      </c>
    </row>
    <row r="80" spans="1:7" x14ac:dyDescent="0.55000000000000004">
      <c r="A80">
        <v>45</v>
      </c>
      <c r="B80">
        <v>65</v>
      </c>
      <c r="C80">
        <f t="shared" si="4"/>
        <v>2.9585798816568047</v>
      </c>
      <c r="D80">
        <v>-3.6</v>
      </c>
      <c r="F80">
        <f t="shared" si="5"/>
        <v>0</v>
      </c>
      <c r="G80">
        <f t="shared" si="6"/>
        <v>0</v>
      </c>
    </row>
    <row r="81" spans="1:7" x14ac:dyDescent="0.55000000000000004">
      <c r="A81">
        <v>45</v>
      </c>
      <c r="B81">
        <v>70</v>
      </c>
      <c r="C81">
        <f t="shared" si="4"/>
        <v>2.9154518950437316</v>
      </c>
      <c r="D81">
        <v>-3.4119999999999999</v>
      </c>
      <c r="F81">
        <f t="shared" si="5"/>
        <v>0</v>
      </c>
      <c r="G81">
        <f t="shared" si="6"/>
        <v>0</v>
      </c>
    </row>
    <row r="82" spans="1:7" x14ac:dyDescent="0.55000000000000004">
      <c r="A82">
        <v>50</v>
      </c>
      <c r="B82">
        <v>25</v>
      </c>
      <c r="C82">
        <f t="shared" si="4"/>
        <v>3.3557046979865772</v>
      </c>
      <c r="D82">
        <v>-9.16</v>
      </c>
      <c r="E82">
        <v>-13.162000000000001</v>
      </c>
      <c r="F82">
        <f t="shared" si="5"/>
        <v>109.42886800000001</v>
      </c>
      <c r="G82">
        <f t="shared" si="6"/>
        <v>1.1341505854327565</v>
      </c>
    </row>
    <row r="83" spans="1:7" x14ac:dyDescent="0.55000000000000004">
      <c r="A83">
        <v>50</v>
      </c>
      <c r="B83">
        <v>30</v>
      </c>
      <c r="C83">
        <f t="shared" si="4"/>
        <v>3.3003300330033003</v>
      </c>
      <c r="D83">
        <v>-8.8000000000000007</v>
      </c>
      <c r="F83">
        <f t="shared" si="5"/>
        <v>0</v>
      </c>
      <c r="G83">
        <f t="shared" si="6"/>
        <v>0</v>
      </c>
    </row>
    <row r="84" spans="1:7" x14ac:dyDescent="0.55000000000000004">
      <c r="A84">
        <v>50</v>
      </c>
      <c r="B84">
        <v>35</v>
      </c>
      <c r="C84">
        <f t="shared" si="4"/>
        <v>3.2467532467532467</v>
      </c>
      <c r="D84">
        <v>-8.8000000000000007</v>
      </c>
      <c r="F84">
        <f t="shared" si="5"/>
        <v>0</v>
      </c>
      <c r="G84">
        <f t="shared" si="6"/>
        <v>0</v>
      </c>
    </row>
    <row r="85" spans="1:7" x14ac:dyDescent="0.55000000000000004">
      <c r="A85">
        <v>50</v>
      </c>
      <c r="B85">
        <v>40</v>
      </c>
      <c r="C85">
        <f t="shared" si="4"/>
        <v>3.1948881789137382</v>
      </c>
      <c r="D85">
        <v>-7.1050000000000004</v>
      </c>
      <c r="F85">
        <f t="shared" si="5"/>
        <v>0</v>
      </c>
      <c r="G85">
        <f t="shared" si="6"/>
        <v>0</v>
      </c>
    </row>
    <row r="86" spans="1:7" x14ac:dyDescent="0.55000000000000004">
      <c r="A86">
        <v>50</v>
      </c>
      <c r="B86">
        <v>45</v>
      </c>
      <c r="C86">
        <f t="shared" si="4"/>
        <v>3.1446540880503147</v>
      </c>
      <c r="D86">
        <v>-7.1050000000000004</v>
      </c>
      <c r="F86">
        <f t="shared" si="5"/>
        <v>0</v>
      </c>
      <c r="G86">
        <f t="shared" si="6"/>
        <v>0</v>
      </c>
    </row>
    <row r="87" spans="1:7" x14ac:dyDescent="0.55000000000000004">
      <c r="A87">
        <v>50</v>
      </c>
      <c r="B87">
        <v>50</v>
      </c>
      <c r="C87">
        <f t="shared" si="4"/>
        <v>3.0959752321981426</v>
      </c>
      <c r="D87">
        <v>-6.28</v>
      </c>
      <c r="F87">
        <f t="shared" si="5"/>
        <v>0</v>
      </c>
      <c r="G87">
        <f t="shared" si="6"/>
        <v>0</v>
      </c>
    </row>
    <row r="88" spans="1:7" x14ac:dyDescent="0.55000000000000004">
      <c r="A88">
        <v>50</v>
      </c>
      <c r="B88">
        <v>55</v>
      </c>
      <c r="C88">
        <f t="shared" si="4"/>
        <v>3.0487804878048781</v>
      </c>
      <c r="D88">
        <v>-5.2</v>
      </c>
      <c r="F88">
        <f t="shared" si="5"/>
        <v>0</v>
      </c>
      <c r="G88">
        <f t="shared" si="6"/>
        <v>0</v>
      </c>
    </row>
    <row r="89" spans="1:7" x14ac:dyDescent="0.55000000000000004">
      <c r="A89">
        <v>50</v>
      </c>
      <c r="B89">
        <v>60</v>
      </c>
      <c r="C89">
        <f t="shared" si="4"/>
        <v>3.0030030030030028</v>
      </c>
      <c r="D89">
        <v>-4.37</v>
      </c>
      <c r="F89">
        <f t="shared" si="5"/>
        <v>0</v>
      </c>
      <c r="G89">
        <f t="shared" si="6"/>
        <v>0</v>
      </c>
    </row>
    <row r="90" spans="1:7" x14ac:dyDescent="0.55000000000000004">
      <c r="A90">
        <v>50</v>
      </c>
      <c r="B90">
        <v>65</v>
      </c>
      <c r="C90">
        <f t="shared" si="4"/>
        <v>2.9585798816568047</v>
      </c>
      <c r="D90">
        <v>-4.29</v>
      </c>
      <c r="F90">
        <f t="shared" si="5"/>
        <v>0</v>
      </c>
      <c r="G90">
        <f t="shared" si="6"/>
        <v>0</v>
      </c>
    </row>
    <row r="91" spans="1:7" x14ac:dyDescent="0.55000000000000004">
      <c r="A91">
        <v>50</v>
      </c>
      <c r="B91">
        <v>70</v>
      </c>
      <c r="C91">
        <f t="shared" si="4"/>
        <v>2.9154518950437316</v>
      </c>
      <c r="D91">
        <v>-4.0599999999999996</v>
      </c>
      <c r="F91">
        <f t="shared" si="5"/>
        <v>0</v>
      </c>
      <c r="G91">
        <f t="shared" si="6"/>
        <v>0</v>
      </c>
    </row>
    <row r="92" spans="1:7" x14ac:dyDescent="0.55000000000000004">
      <c r="A92">
        <v>55</v>
      </c>
      <c r="B92">
        <v>25</v>
      </c>
      <c r="C92">
        <f t="shared" si="4"/>
        <v>3.3557046979865772</v>
      </c>
      <c r="D92">
        <v>-5.7455800000000004</v>
      </c>
      <c r="E92">
        <v>-3.8182999999999998</v>
      </c>
      <c r="F92">
        <f t="shared" si="5"/>
        <v>31.7453462</v>
      </c>
      <c r="G92">
        <f t="shared" si="6"/>
        <v>0.32901741227457026</v>
      </c>
    </row>
    <row r="93" spans="1:7" x14ac:dyDescent="0.55000000000000004">
      <c r="A93">
        <v>55</v>
      </c>
      <c r="B93">
        <v>30</v>
      </c>
      <c r="C93">
        <f t="shared" si="4"/>
        <v>3.3003300330033003</v>
      </c>
      <c r="D93">
        <v>-5.7082600000000001</v>
      </c>
      <c r="F93">
        <f t="shared" si="5"/>
        <v>0</v>
      </c>
      <c r="G93">
        <f t="shared" si="6"/>
        <v>0</v>
      </c>
    </row>
    <row r="94" spans="1:7" x14ac:dyDescent="0.55000000000000004">
      <c r="A94">
        <v>55</v>
      </c>
      <c r="B94">
        <v>35</v>
      </c>
      <c r="C94">
        <f t="shared" si="4"/>
        <v>3.2467532467532467</v>
      </c>
      <c r="D94">
        <v>-5.5106999999999999</v>
      </c>
      <c r="F94">
        <f t="shared" si="5"/>
        <v>0</v>
      </c>
      <c r="G94">
        <f t="shared" si="6"/>
        <v>0</v>
      </c>
    </row>
    <row r="95" spans="1:7" x14ac:dyDescent="0.55000000000000004">
      <c r="A95">
        <v>55</v>
      </c>
      <c r="B95">
        <v>40</v>
      </c>
      <c r="C95">
        <f t="shared" si="4"/>
        <v>3.1948881789137382</v>
      </c>
      <c r="D95">
        <v>-5.5948200000000003</v>
      </c>
      <c r="F95">
        <f t="shared" si="5"/>
        <v>0</v>
      </c>
      <c r="G95">
        <f t="shared" si="6"/>
        <v>0</v>
      </c>
    </row>
    <row r="96" spans="1:7" x14ac:dyDescent="0.55000000000000004">
      <c r="A96">
        <v>55</v>
      </c>
      <c r="B96">
        <v>45</v>
      </c>
      <c r="C96">
        <f t="shared" si="4"/>
        <v>3.1446540880503147</v>
      </c>
      <c r="D96">
        <v>-5.5948200000000003</v>
      </c>
      <c r="F96">
        <f t="shared" si="5"/>
        <v>0</v>
      </c>
      <c r="G96">
        <f t="shared" si="6"/>
        <v>0</v>
      </c>
    </row>
    <row r="97" spans="1:7" x14ac:dyDescent="0.55000000000000004">
      <c r="A97">
        <v>55</v>
      </c>
      <c r="B97">
        <v>50</v>
      </c>
      <c r="C97">
        <f t="shared" si="4"/>
        <v>3.0959752321981426</v>
      </c>
      <c r="D97">
        <v>-6.1159499999999998</v>
      </c>
      <c r="F97">
        <f t="shared" si="5"/>
        <v>0</v>
      </c>
      <c r="G97">
        <f t="shared" si="6"/>
        <v>0</v>
      </c>
    </row>
    <row r="98" spans="1:7" x14ac:dyDescent="0.55000000000000004">
      <c r="A98">
        <v>55</v>
      </c>
      <c r="B98">
        <v>55</v>
      </c>
      <c r="C98">
        <f t="shared" si="4"/>
        <v>3.0487804878048781</v>
      </c>
      <c r="D98">
        <v>-5.2</v>
      </c>
      <c r="F98">
        <f t="shared" si="5"/>
        <v>0</v>
      </c>
      <c r="G98">
        <f t="shared" si="6"/>
        <v>0</v>
      </c>
    </row>
    <row r="99" spans="1:7" x14ac:dyDescent="0.55000000000000004">
      <c r="A99">
        <v>55</v>
      </c>
      <c r="B99">
        <v>60</v>
      </c>
      <c r="C99">
        <f t="shared" si="4"/>
        <v>3.0030030030030028</v>
      </c>
      <c r="D99">
        <v>-4.37</v>
      </c>
      <c r="F99">
        <f t="shared" si="5"/>
        <v>0</v>
      </c>
      <c r="G99">
        <f t="shared" si="6"/>
        <v>0</v>
      </c>
    </row>
    <row r="100" spans="1:7" x14ac:dyDescent="0.55000000000000004">
      <c r="A100">
        <v>55</v>
      </c>
      <c r="B100">
        <v>65</v>
      </c>
      <c r="C100">
        <f t="shared" si="4"/>
        <v>2.9585798816568047</v>
      </c>
      <c r="D100">
        <v>-4.29</v>
      </c>
      <c r="F100">
        <f t="shared" si="5"/>
        <v>0</v>
      </c>
      <c r="G100">
        <f t="shared" si="6"/>
        <v>0</v>
      </c>
    </row>
    <row r="101" spans="1:7" x14ac:dyDescent="0.55000000000000004">
      <c r="A101">
        <v>55</v>
      </c>
      <c r="B101">
        <v>70</v>
      </c>
      <c r="C101">
        <f t="shared" si="4"/>
        <v>2.9154518950437316</v>
      </c>
      <c r="D101">
        <v>-4.0599999999999996</v>
      </c>
      <c r="F101">
        <f t="shared" si="5"/>
        <v>0</v>
      </c>
      <c r="G101">
        <f t="shared" si="6"/>
        <v>0</v>
      </c>
    </row>
    <row r="102" spans="1:7" x14ac:dyDescent="0.55000000000000004">
      <c r="A102">
        <v>60</v>
      </c>
      <c r="B102">
        <v>25</v>
      </c>
      <c r="C102">
        <f t="shared" si="4"/>
        <v>3.3557046979865772</v>
      </c>
      <c r="D102">
        <v>-5.7455800000000004</v>
      </c>
      <c r="E102">
        <v>-3.8182999999999998</v>
      </c>
      <c r="F102">
        <f t="shared" si="5"/>
        <v>31.7453462</v>
      </c>
      <c r="G102">
        <f t="shared" si="6"/>
        <v>0.32901741227457026</v>
      </c>
    </row>
    <row r="103" spans="1:7" x14ac:dyDescent="0.55000000000000004">
      <c r="A103">
        <v>60</v>
      </c>
      <c r="B103">
        <v>30</v>
      </c>
      <c r="C103">
        <f t="shared" si="4"/>
        <v>3.3003300330033003</v>
      </c>
      <c r="D103">
        <v>-5.7082600000000001</v>
      </c>
      <c r="F103">
        <f t="shared" si="5"/>
        <v>0</v>
      </c>
      <c r="G103">
        <f t="shared" si="6"/>
        <v>0</v>
      </c>
    </row>
    <row r="104" spans="1:7" x14ac:dyDescent="0.55000000000000004">
      <c r="A104">
        <v>60</v>
      </c>
      <c r="B104">
        <v>35</v>
      </c>
      <c r="C104">
        <f t="shared" si="4"/>
        <v>3.2467532467532467</v>
      </c>
      <c r="D104">
        <v>-5.5106999999999999</v>
      </c>
      <c r="F104">
        <f t="shared" si="5"/>
        <v>0</v>
      </c>
      <c r="G104">
        <f t="shared" si="6"/>
        <v>0</v>
      </c>
    </row>
    <row r="105" spans="1:7" x14ac:dyDescent="0.55000000000000004">
      <c r="A105">
        <v>60</v>
      </c>
      <c r="B105">
        <v>40</v>
      </c>
      <c r="C105">
        <f t="shared" si="4"/>
        <v>3.1948881789137382</v>
      </c>
      <c r="D105">
        <v>-5.5948200000000003</v>
      </c>
      <c r="F105">
        <f t="shared" si="5"/>
        <v>0</v>
      </c>
      <c r="G105">
        <f t="shared" si="6"/>
        <v>0</v>
      </c>
    </row>
    <row r="106" spans="1:7" x14ac:dyDescent="0.55000000000000004">
      <c r="A106">
        <v>60</v>
      </c>
      <c r="B106">
        <v>45</v>
      </c>
      <c r="C106">
        <f t="shared" si="4"/>
        <v>3.1446540880503147</v>
      </c>
      <c r="D106">
        <v>-5.5948200000000003</v>
      </c>
      <c r="F106">
        <f t="shared" si="5"/>
        <v>0</v>
      </c>
      <c r="G106">
        <f t="shared" si="6"/>
        <v>0</v>
      </c>
    </row>
    <row r="107" spans="1:7" x14ac:dyDescent="0.55000000000000004">
      <c r="A107">
        <v>60</v>
      </c>
      <c r="B107">
        <v>50</v>
      </c>
      <c r="C107">
        <f t="shared" si="4"/>
        <v>3.0959752321981426</v>
      </c>
      <c r="D107">
        <v>-6.1159499999999998</v>
      </c>
      <c r="F107">
        <f t="shared" si="5"/>
        <v>0</v>
      </c>
      <c r="G107">
        <f t="shared" si="6"/>
        <v>0</v>
      </c>
    </row>
    <row r="108" spans="1:7" x14ac:dyDescent="0.55000000000000004">
      <c r="A108">
        <v>60</v>
      </c>
      <c r="B108">
        <v>55</v>
      </c>
      <c r="C108">
        <f t="shared" si="4"/>
        <v>3.0487804878048781</v>
      </c>
      <c r="D108">
        <v>-5.2</v>
      </c>
      <c r="F108">
        <f t="shared" si="5"/>
        <v>0</v>
      </c>
      <c r="G108">
        <f t="shared" si="6"/>
        <v>0</v>
      </c>
    </row>
    <row r="109" spans="1:7" x14ac:dyDescent="0.55000000000000004">
      <c r="A109">
        <v>60</v>
      </c>
      <c r="B109">
        <v>60</v>
      </c>
      <c r="C109">
        <f t="shared" si="4"/>
        <v>3.0030030030030028</v>
      </c>
      <c r="D109">
        <v>-4.37</v>
      </c>
      <c r="F109">
        <f t="shared" si="5"/>
        <v>0</v>
      </c>
      <c r="G109">
        <f t="shared" si="6"/>
        <v>0</v>
      </c>
    </row>
    <row r="110" spans="1:7" x14ac:dyDescent="0.55000000000000004">
      <c r="A110">
        <v>60</v>
      </c>
      <c r="B110">
        <v>65</v>
      </c>
      <c r="C110">
        <f t="shared" si="4"/>
        <v>2.9585798816568047</v>
      </c>
      <c r="D110">
        <v>-4.29</v>
      </c>
      <c r="F110">
        <f t="shared" si="5"/>
        <v>0</v>
      </c>
      <c r="G110">
        <f t="shared" si="6"/>
        <v>0</v>
      </c>
    </row>
    <row r="111" spans="1:7" x14ac:dyDescent="0.55000000000000004">
      <c r="A111">
        <v>60</v>
      </c>
      <c r="B111">
        <v>70</v>
      </c>
      <c r="C111">
        <f t="shared" si="4"/>
        <v>2.9154518950437316</v>
      </c>
      <c r="D111">
        <v>-4.0599999999999996</v>
      </c>
      <c r="F111">
        <f t="shared" si="5"/>
        <v>0</v>
      </c>
      <c r="G111">
        <f t="shared" si="6"/>
        <v>0</v>
      </c>
    </row>
  </sheetData>
  <mergeCells count="2">
    <mergeCell ref="Q3:R3"/>
    <mergeCell ref="P3:P4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EC93-7E09-4340-AA85-D693148F1D24}">
  <dimension ref="A1:I27"/>
  <sheetViews>
    <sheetView tabSelected="1" zoomScale="74" zoomScaleNormal="74" workbookViewId="0">
      <selection activeCell="E13" sqref="E13"/>
    </sheetView>
  </sheetViews>
  <sheetFormatPr defaultRowHeight="14.4" x14ac:dyDescent="0.55000000000000004"/>
  <sheetData>
    <row r="1" spans="1:3" x14ac:dyDescent="0.55000000000000004">
      <c r="A1" t="s">
        <v>14</v>
      </c>
      <c r="B1" t="s">
        <v>15</v>
      </c>
    </row>
    <row r="2" spans="1:3" x14ac:dyDescent="0.55000000000000004">
      <c r="B2" t="s">
        <v>17</v>
      </c>
      <c r="C2" t="s">
        <v>24</v>
      </c>
    </row>
    <row r="3" spans="1:3" x14ac:dyDescent="0.55000000000000004">
      <c r="A3">
        <v>10</v>
      </c>
      <c r="B3">
        <v>0.82926898678679228</v>
      </c>
      <c r="C3">
        <v>-7.6086999999999998</v>
      </c>
    </row>
    <row r="4" spans="1:3" x14ac:dyDescent="0.55000000000000004">
      <c r="A4">
        <v>15</v>
      </c>
      <c r="B4">
        <v>0.74135982197456785</v>
      </c>
      <c r="C4">
        <v>-7.3279800000000002</v>
      </c>
    </row>
    <row r="5" spans="1:3" x14ac:dyDescent="0.55000000000000004">
      <c r="A5">
        <v>20</v>
      </c>
      <c r="B5">
        <v>0.57972483731002111</v>
      </c>
      <c r="C5">
        <v>-5.9696300000000004</v>
      </c>
    </row>
    <row r="6" spans="1:3" x14ac:dyDescent="0.55000000000000004">
      <c r="A6">
        <v>25</v>
      </c>
      <c r="B6">
        <v>0.67762093821491054</v>
      </c>
      <c r="C6">
        <v>-6.2578399999999998</v>
      </c>
    </row>
    <row r="7" spans="1:3" x14ac:dyDescent="0.55000000000000004">
      <c r="A7">
        <v>30</v>
      </c>
      <c r="B7">
        <v>0.51025574431686749</v>
      </c>
      <c r="C7">
        <v>-5.6806999999999999</v>
      </c>
    </row>
    <row r="8" spans="1:3" x14ac:dyDescent="0.55000000000000004">
      <c r="A8">
        <v>35</v>
      </c>
      <c r="B8">
        <v>0.42475929918190469</v>
      </c>
      <c r="C8">
        <v>-5.7211699999999999</v>
      </c>
    </row>
    <row r="9" spans="1:3" x14ac:dyDescent="0.55000000000000004">
      <c r="A9">
        <v>40</v>
      </c>
      <c r="B9">
        <v>0.29222343719633087</v>
      </c>
      <c r="C9">
        <v>-4.9496099999999998</v>
      </c>
    </row>
    <row r="10" spans="1:3" x14ac:dyDescent="0.55000000000000004">
      <c r="A10">
        <v>45</v>
      </c>
      <c r="B10">
        <v>0.51878643174718531</v>
      </c>
      <c r="C10">
        <v>-5.6910800000000004</v>
      </c>
    </row>
    <row r="11" spans="1:3" x14ac:dyDescent="0.55000000000000004">
      <c r="A11">
        <v>50</v>
      </c>
      <c r="B11">
        <v>1.1341505854327565</v>
      </c>
      <c r="C11">
        <v>-9.16</v>
      </c>
    </row>
    <row r="12" spans="1:3" x14ac:dyDescent="0.55000000000000004">
      <c r="A12">
        <v>55</v>
      </c>
      <c r="B12">
        <v>0.32901741227457026</v>
      </c>
      <c r="C12">
        <v>-5.7455800000000004</v>
      </c>
    </row>
    <row r="13" spans="1:3" x14ac:dyDescent="0.55000000000000004">
      <c r="A13">
        <v>60</v>
      </c>
      <c r="B13">
        <v>0.32901741227457026</v>
      </c>
      <c r="C13">
        <v>-5.7455800000000004</v>
      </c>
    </row>
    <row r="27" spans="9:9" x14ac:dyDescent="0.55000000000000004">
      <c r="I27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C282-5E2C-4924-AFB6-BD1A1806D6F1}">
  <dimension ref="A1:R58"/>
  <sheetViews>
    <sheetView zoomScale="54" zoomScaleNormal="54" workbookViewId="0">
      <selection activeCell="V22" sqref="V22"/>
    </sheetView>
  </sheetViews>
  <sheetFormatPr defaultRowHeight="14.4" x14ac:dyDescent="0.55000000000000004"/>
  <cols>
    <col min="6" max="7" width="14.734375" customWidth="1"/>
    <col min="15" max="16" width="14.734375" customWidth="1"/>
  </cols>
  <sheetData>
    <row r="1" spans="1:18" x14ac:dyDescent="0.55000000000000004">
      <c r="A1" t="s">
        <v>0</v>
      </c>
      <c r="B1" t="s">
        <v>1</v>
      </c>
      <c r="C1" t="s">
        <v>7</v>
      </c>
      <c r="M1" t="s">
        <v>8</v>
      </c>
      <c r="N1" t="s">
        <v>9</v>
      </c>
      <c r="O1" t="s">
        <v>10</v>
      </c>
      <c r="P1" t="s">
        <v>18</v>
      </c>
    </row>
    <row r="2" spans="1:18" x14ac:dyDescent="0.55000000000000004">
      <c r="A2">
        <v>10</v>
      </c>
      <c r="B2">
        <v>25</v>
      </c>
      <c r="C2">
        <v>-7.6328199999999997</v>
      </c>
      <c r="M2">
        <v>28</v>
      </c>
      <c r="N2">
        <v>25</v>
      </c>
      <c r="O2">
        <v>-5.8656227111344954</v>
      </c>
      <c r="P2">
        <f>AVERAGE(O2,O3,O4)</f>
        <v>-6.0099258586371702</v>
      </c>
    </row>
    <row r="3" spans="1:18" x14ac:dyDescent="0.55000000000000004">
      <c r="A3">
        <v>11</v>
      </c>
      <c r="B3">
        <v>25</v>
      </c>
      <c r="C3">
        <v>-7.6328199999999997</v>
      </c>
      <c r="M3">
        <v>28</v>
      </c>
      <c r="N3">
        <v>25</v>
      </c>
      <c r="O3">
        <v>-5.8808216465152467</v>
      </c>
    </row>
    <row r="4" spans="1:18" x14ac:dyDescent="0.55000000000000004">
      <c r="A4">
        <v>12</v>
      </c>
      <c r="B4">
        <v>25</v>
      </c>
      <c r="C4">
        <v>-7.6328199999999997</v>
      </c>
      <c r="M4">
        <v>28</v>
      </c>
      <c r="N4">
        <v>25</v>
      </c>
      <c r="O4">
        <v>-6.2833332182617676</v>
      </c>
    </row>
    <row r="5" spans="1:18" x14ac:dyDescent="0.55000000000000004">
      <c r="A5">
        <v>13</v>
      </c>
      <c r="B5">
        <v>25</v>
      </c>
      <c r="C5">
        <v>-7.6328199999999997</v>
      </c>
      <c r="M5">
        <v>31</v>
      </c>
      <c r="N5">
        <v>25</v>
      </c>
      <c r="O5">
        <v>-6.461692338773271</v>
      </c>
      <c r="P5">
        <f>AVERAGE(O5,O6,O7)</f>
        <v>-6.3390731984457469</v>
      </c>
    </row>
    <row r="6" spans="1:18" x14ac:dyDescent="0.55000000000000004">
      <c r="A6">
        <v>14</v>
      </c>
      <c r="B6">
        <v>25</v>
      </c>
      <c r="C6">
        <v>-7.34131</v>
      </c>
      <c r="M6">
        <v>31</v>
      </c>
      <c r="N6">
        <v>25</v>
      </c>
      <c r="O6">
        <v>-6.1766504484934197</v>
      </c>
    </row>
    <row r="7" spans="1:18" x14ac:dyDescent="0.55000000000000004">
      <c r="A7">
        <v>15</v>
      </c>
      <c r="B7">
        <v>25</v>
      </c>
      <c r="C7">
        <v>-7.34131</v>
      </c>
      <c r="M7">
        <v>31</v>
      </c>
      <c r="N7">
        <v>25</v>
      </c>
      <c r="O7">
        <v>-6.3788768080705518</v>
      </c>
    </row>
    <row r="8" spans="1:18" x14ac:dyDescent="0.55000000000000004">
      <c r="A8">
        <v>16</v>
      </c>
      <c r="B8">
        <v>25</v>
      </c>
      <c r="C8">
        <v>-7.34131</v>
      </c>
      <c r="M8">
        <v>40</v>
      </c>
      <c r="N8">
        <v>25</v>
      </c>
      <c r="O8">
        <v>-5.8608370485836785</v>
      </c>
      <c r="P8">
        <f>AVERAGE(O8,O9,O10)</f>
        <v>-5.4227063265810314</v>
      </c>
    </row>
    <row r="9" spans="1:18" x14ac:dyDescent="0.55000000000000004">
      <c r="A9">
        <v>17</v>
      </c>
      <c r="B9">
        <v>25</v>
      </c>
      <c r="C9">
        <v>-7.34131</v>
      </c>
      <c r="M9">
        <v>40</v>
      </c>
      <c r="N9">
        <v>25</v>
      </c>
      <c r="O9">
        <v>-5.1760686741506898</v>
      </c>
    </row>
    <row r="10" spans="1:18" x14ac:dyDescent="0.55000000000000004">
      <c r="A10">
        <v>18</v>
      </c>
      <c r="B10">
        <v>25</v>
      </c>
      <c r="C10">
        <v>-6.3226800000000001</v>
      </c>
      <c r="M10">
        <v>40</v>
      </c>
      <c r="N10">
        <v>25</v>
      </c>
      <c r="O10">
        <v>-5.2312132570087275</v>
      </c>
    </row>
    <row r="11" spans="1:18" x14ac:dyDescent="0.55000000000000004">
      <c r="A11">
        <v>19</v>
      </c>
      <c r="B11">
        <v>25</v>
      </c>
      <c r="C11">
        <v>-6.3226800000000001</v>
      </c>
    </row>
    <row r="12" spans="1:18" x14ac:dyDescent="0.55000000000000004">
      <c r="A12">
        <v>20</v>
      </c>
      <c r="B12">
        <v>25</v>
      </c>
      <c r="C12">
        <v>-6.3226800000000001</v>
      </c>
    </row>
    <row r="13" spans="1:18" x14ac:dyDescent="0.55000000000000004">
      <c r="A13">
        <v>21</v>
      </c>
      <c r="B13">
        <v>25</v>
      </c>
      <c r="C13">
        <v>-6.1241500000000002</v>
      </c>
    </row>
    <row r="14" spans="1:18" x14ac:dyDescent="0.55000000000000004">
      <c r="A14">
        <v>22</v>
      </c>
      <c r="B14">
        <v>25</v>
      </c>
      <c r="C14">
        <v>-6.1241500000000002</v>
      </c>
      <c r="N14" s="13" t="s">
        <v>14</v>
      </c>
      <c r="O14" s="12" t="s">
        <v>21</v>
      </c>
      <c r="P14" s="12"/>
      <c r="Q14" s="13" t="s">
        <v>22</v>
      </c>
      <c r="R14" s="13" t="s">
        <v>23</v>
      </c>
    </row>
    <row r="15" spans="1:18" ht="28.8" x14ac:dyDescent="0.55000000000000004">
      <c r="A15">
        <v>23</v>
      </c>
      <c r="B15">
        <v>25</v>
      </c>
      <c r="C15">
        <v>-6.26241</v>
      </c>
      <c r="N15" s="13"/>
      <c r="O15" s="1" t="s">
        <v>19</v>
      </c>
      <c r="P15" s="1" t="s">
        <v>20</v>
      </c>
      <c r="Q15" s="13"/>
      <c r="R15" s="13"/>
    </row>
    <row r="16" spans="1:18" x14ac:dyDescent="0.55000000000000004">
      <c r="A16">
        <v>24</v>
      </c>
      <c r="B16">
        <v>25</v>
      </c>
      <c r="C16">
        <v>-6.26241</v>
      </c>
      <c r="N16" s="14">
        <v>28</v>
      </c>
      <c r="O16" s="2">
        <v>-5.8656227111344954</v>
      </c>
      <c r="P16" s="2">
        <v>-5.3673299999999999</v>
      </c>
      <c r="Q16" s="14">
        <v>0.53379247651922368</v>
      </c>
      <c r="R16" s="14">
        <v>0.5902050041617668</v>
      </c>
    </row>
    <row r="17" spans="1:18" x14ac:dyDescent="0.55000000000000004">
      <c r="A17">
        <v>25</v>
      </c>
      <c r="B17">
        <v>25</v>
      </c>
      <c r="C17">
        <v>-6.26241</v>
      </c>
      <c r="N17" s="14"/>
      <c r="O17" s="2">
        <v>-5.8808216465152467</v>
      </c>
      <c r="P17" s="2">
        <v>-5.3673299999999999</v>
      </c>
      <c r="Q17" s="14"/>
      <c r="R17" s="14"/>
    </row>
    <row r="18" spans="1:18" x14ac:dyDescent="0.55000000000000004">
      <c r="A18">
        <v>26</v>
      </c>
      <c r="B18">
        <v>25</v>
      </c>
      <c r="C18">
        <v>-5.2762700000000002</v>
      </c>
      <c r="N18" s="14"/>
      <c r="O18" s="2">
        <v>-6.2833332182617676</v>
      </c>
      <c r="P18" s="2">
        <v>-5.3673299999999999</v>
      </c>
      <c r="Q18" s="14"/>
      <c r="R18" s="14"/>
    </row>
    <row r="19" spans="1:18" x14ac:dyDescent="0.55000000000000004">
      <c r="A19">
        <v>27</v>
      </c>
      <c r="B19">
        <v>25</v>
      </c>
      <c r="C19">
        <v>-5.4319899999999999</v>
      </c>
      <c r="N19" s="14">
        <v>31</v>
      </c>
      <c r="O19" s="2">
        <v>-6.461692338773271</v>
      </c>
      <c r="P19" s="2">
        <v>-5.6474900000000003</v>
      </c>
      <c r="Q19" s="14"/>
      <c r="R19" s="14"/>
    </row>
    <row r="20" spans="1:18" x14ac:dyDescent="0.55000000000000004">
      <c r="A20">
        <v>28</v>
      </c>
      <c r="B20">
        <v>25</v>
      </c>
      <c r="C20">
        <v>-5.3673299999999999</v>
      </c>
      <c r="N20" s="14"/>
      <c r="O20" s="2">
        <v>-6.1766504484934197</v>
      </c>
      <c r="P20" s="2">
        <v>-5.6474900000000003</v>
      </c>
      <c r="Q20" s="14"/>
      <c r="R20" s="14"/>
    </row>
    <row r="21" spans="1:18" x14ac:dyDescent="0.55000000000000004">
      <c r="A21">
        <v>29</v>
      </c>
      <c r="B21">
        <v>25</v>
      </c>
      <c r="C21">
        <v>-5.4198300000000001</v>
      </c>
      <c r="N21" s="14"/>
      <c r="O21" s="2">
        <v>-6.3788768080705518</v>
      </c>
      <c r="P21" s="2">
        <v>-5.6474900000000003</v>
      </c>
      <c r="Q21" s="14"/>
      <c r="R21" s="14"/>
    </row>
    <row r="22" spans="1:18" x14ac:dyDescent="0.55000000000000004">
      <c r="A22">
        <v>30</v>
      </c>
      <c r="B22">
        <v>25</v>
      </c>
      <c r="C22">
        <v>-5.7873299999999999</v>
      </c>
      <c r="N22" s="14">
        <v>40</v>
      </c>
      <c r="O22" s="2">
        <v>-5.8608370485836785</v>
      </c>
      <c r="P22" s="2">
        <v>-5.3480400000000001</v>
      </c>
      <c r="Q22" s="14"/>
      <c r="R22" s="14"/>
    </row>
    <row r="23" spans="1:18" x14ac:dyDescent="0.55000000000000004">
      <c r="A23">
        <v>31</v>
      </c>
      <c r="B23">
        <v>25</v>
      </c>
      <c r="C23">
        <v>-5.6474900000000003</v>
      </c>
      <c r="N23" s="14"/>
      <c r="O23" s="2">
        <v>-5.1760686741506898</v>
      </c>
      <c r="P23" s="2">
        <v>-5.3480400000000001</v>
      </c>
      <c r="Q23" s="14"/>
      <c r="R23" s="14"/>
    </row>
    <row r="24" spans="1:18" x14ac:dyDescent="0.55000000000000004">
      <c r="A24">
        <v>32</v>
      </c>
      <c r="B24">
        <v>25</v>
      </c>
      <c r="C24">
        <v>-5.6474900000000003</v>
      </c>
      <c r="N24" s="14"/>
      <c r="O24" s="2">
        <v>-5.2312132570087275</v>
      </c>
      <c r="P24" s="2">
        <v>-5.3480400000000001</v>
      </c>
      <c r="Q24" s="14"/>
      <c r="R24" s="14"/>
    </row>
    <row r="25" spans="1:18" x14ac:dyDescent="0.55000000000000004">
      <c r="A25">
        <v>33</v>
      </c>
      <c r="B25">
        <v>25</v>
      </c>
      <c r="C25">
        <v>-5.5799899999999996</v>
      </c>
    </row>
    <row r="26" spans="1:18" x14ac:dyDescent="0.55000000000000004">
      <c r="A26">
        <v>34</v>
      </c>
      <c r="B26">
        <v>25</v>
      </c>
      <c r="C26">
        <v>-5.5799899999999996</v>
      </c>
      <c r="O26">
        <v>0.49829271113449547</v>
      </c>
      <c r="P26">
        <v>0.24829562596976573</v>
      </c>
    </row>
    <row r="27" spans="1:18" x14ac:dyDescent="0.55000000000000004">
      <c r="A27">
        <v>35</v>
      </c>
      <c r="B27">
        <v>25</v>
      </c>
      <c r="C27">
        <v>-5.6439599999999999</v>
      </c>
      <c r="O27">
        <v>0.51349164651524681</v>
      </c>
      <c r="P27">
        <v>0.26367367104093919</v>
      </c>
    </row>
    <row r="28" spans="1:18" x14ac:dyDescent="0.55000000000000004">
      <c r="A28">
        <v>36</v>
      </c>
      <c r="B28">
        <v>25</v>
      </c>
      <c r="C28">
        <v>-5.5614600000000003</v>
      </c>
      <c r="O28">
        <v>0.91600321826176767</v>
      </c>
      <c r="P28">
        <v>0.83906189586591562</v>
      </c>
    </row>
    <row r="29" spans="1:18" x14ac:dyDescent="0.55000000000000004">
      <c r="A29">
        <v>37</v>
      </c>
      <c r="B29">
        <v>25</v>
      </c>
      <c r="C29">
        <v>-5.4440499999999998</v>
      </c>
      <c r="O29">
        <v>0.81420233877327064</v>
      </c>
      <c r="P29">
        <v>0.66292544846386381</v>
      </c>
    </row>
    <row r="30" spans="1:18" x14ac:dyDescent="0.55000000000000004">
      <c r="A30">
        <v>38</v>
      </c>
      <c r="B30">
        <v>25</v>
      </c>
      <c r="C30">
        <v>-5.4440499999999998</v>
      </c>
      <c r="O30">
        <v>0.52916044849341937</v>
      </c>
      <c r="P30">
        <v>0.28001078024975673</v>
      </c>
    </row>
    <row r="31" spans="1:18" x14ac:dyDescent="0.55000000000000004">
      <c r="A31">
        <v>39</v>
      </c>
      <c r="B31">
        <v>25</v>
      </c>
      <c r="C31">
        <v>-5.4440499999999998</v>
      </c>
      <c r="O31">
        <v>0.73138680807055145</v>
      </c>
      <c r="P31">
        <v>0.53492666301962966</v>
      </c>
    </row>
    <row r="32" spans="1:18" x14ac:dyDescent="0.55000000000000004">
      <c r="A32">
        <v>40</v>
      </c>
      <c r="B32">
        <v>25</v>
      </c>
      <c r="C32">
        <v>-5.3480400000000001</v>
      </c>
      <c r="O32">
        <v>0.51279704858367836</v>
      </c>
      <c r="P32">
        <v>0.26296081303613139</v>
      </c>
    </row>
    <row r="33" spans="1:16" x14ac:dyDescent="0.55000000000000004">
      <c r="A33">
        <v>41</v>
      </c>
      <c r="B33">
        <v>25</v>
      </c>
      <c r="C33">
        <v>-5.3638199999999996</v>
      </c>
      <c r="O33">
        <v>0.1719713258493103</v>
      </c>
      <c r="P33">
        <v>2.9574136914369661E-2</v>
      </c>
    </row>
    <row r="34" spans="1:16" x14ac:dyDescent="0.55000000000000004">
      <c r="A34">
        <v>42</v>
      </c>
      <c r="B34">
        <v>25</v>
      </c>
      <c r="C34">
        <v>-5.3638199999999996</v>
      </c>
      <c r="O34">
        <v>0.1168267429912726</v>
      </c>
      <c r="P34">
        <v>1.3648487877948862E-2</v>
      </c>
    </row>
    <row r="35" spans="1:16" x14ac:dyDescent="0.55000000000000004">
      <c r="A35">
        <v>43</v>
      </c>
      <c r="B35">
        <v>25</v>
      </c>
      <c r="C35">
        <v>-5.3638199999999996</v>
      </c>
    </row>
    <row r="36" spans="1:16" x14ac:dyDescent="0.55000000000000004">
      <c r="A36">
        <v>44</v>
      </c>
      <c r="B36">
        <v>25</v>
      </c>
      <c r="C36">
        <v>-5.7039499999999999</v>
      </c>
    </row>
    <row r="37" spans="1:16" x14ac:dyDescent="0.55000000000000004">
      <c r="A37">
        <v>45</v>
      </c>
      <c r="B37">
        <v>25</v>
      </c>
      <c r="C37">
        <v>-5.7039499999999999</v>
      </c>
    </row>
    <row r="38" spans="1:16" x14ac:dyDescent="0.55000000000000004">
      <c r="A38">
        <v>46</v>
      </c>
      <c r="B38">
        <v>25</v>
      </c>
      <c r="C38">
        <v>-5.7039499999999999</v>
      </c>
    </row>
    <row r="39" spans="1:16" x14ac:dyDescent="0.55000000000000004">
      <c r="A39">
        <v>47</v>
      </c>
      <c r="B39">
        <v>25</v>
      </c>
      <c r="C39">
        <v>-5.7039499999999999</v>
      </c>
    </row>
    <row r="40" spans="1:16" x14ac:dyDescent="0.55000000000000004">
      <c r="A40">
        <v>48</v>
      </c>
      <c r="B40">
        <v>25</v>
      </c>
      <c r="C40">
        <v>-5.7039499999999999</v>
      </c>
    </row>
    <row r="41" spans="1:16" x14ac:dyDescent="0.55000000000000004">
      <c r="A41">
        <v>49</v>
      </c>
      <c r="B41">
        <v>25</v>
      </c>
      <c r="C41">
        <v>-5.7039499999999999</v>
      </c>
    </row>
    <row r="42" spans="1:16" x14ac:dyDescent="0.55000000000000004">
      <c r="A42">
        <v>50</v>
      </c>
      <c r="B42">
        <v>25</v>
      </c>
      <c r="C42">
        <v>-9.3074999999999992</v>
      </c>
    </row>
    <row r="43" spans="1:16" x14ac:dyDescent="0.55000000000000004">
      <c r="A43">
        <v>51</v>
      </c>
      <c r="B43">
        <v>25</v>
      </c>
      <c r="C43">
        <v>-9.3074999999999992</v>
      </c>
    </row>
    <row r="44" spans="1:16" x14ac:dyDescent="0.55000000000000004">
      <c r="A44">
        <v>52</v>
      </c>
      <c r="B44">
        <v>25</v>
      </c>
      <c r="C44">
        <v>-9.3074999999999992</v>
      </c>
    </row>
    <row r="45" spans="1:16" x14ac:dyDescent="0.55000000000000004">
      <c r="A45">
        <v>53</v>
      </c>
      <c r="B45">
        <v>25</v>
      </c>
      <c r="C45">
        <v>-9.3074999999999992</v>
      </c>
    </row>
    <row r="46" spans="1:16" x14ac:dyDescent="0.55000000000000004">
      <c r="A46">
        <v>54</v>
      </c>
      <c r="B46">
        <v>25</v>
      </c>
      <c r="C46">
        <v>-9.3074999999999992</v>
      </c>
    </row>
    <row r="47" spans="1:16" x14ac:dyDescent="0.55000000000000004">
      <c r="A47">
        <v>55</v>
      </c>
      <c r="B47">
        <v>25</v>
      </c>
      <c r="C47">
        <v>-6.1482999999999999</v>
      </c>
    </row>
    <row r="48" spans="1:16" x14ac:dyDescent="0.55000000000000004">
      <c r="A48">
        <v>56</v>
      </c>
      <c r="B48">
        <v>25</v>
      </c>
      <c r="C48">
        <v>-6.1482999999999999</v>
      </c>
    </row>
    <row r="49" spans="1:6" x14ac:dyDescent="0.55000000000000004">
      <c r="A49">
        <v>57</v>
      </c>
      <c r="B49">
        <v>25</v>
      </c>
      <c r="C49">
        <v>-6.1482999999999999</v>
      </c>
    </row>
    <row r="50" spans="1:6" x14ac:dyDescent="0.55000000000000004">
      <c r="A50">
        <v>58</v>
      </c>
      <c r="B50">
        <v>25</v>
      </c>
      <c r="C50">
        <v>-6.1482999999999999</v>
      </c>
    </row>
    <row r="51" spans="1:6" x14ac:dyDescent="0.55000000000000004">
      <c r="A51">
        <v>59</v>
      </c>
      <c r="B51">
        <v>25</v>
      </c>
      <c r="C51">
        <v>-6.1482999999999999</v>
      </c>
    </row>
    <row r="52" spans="1:6" x14ac:dyDescent="0.55000000000000004">
      <c r="A52">
        <v>60</v>
      </c>
      <c r="B52">
        <v>25</v>
      </c>
      <c r="C52">
        <v>-5.8196899999999996</v>
      </c>
    </row>
    <row r="58" spans="1:6" x14ac:dyDescent="0.55000000000000004">
      <c r="F58" t="s">
        <v>25</v>
      </c>
    </row>
  </sheetData>
  <mergeCells count="9">
    <mergeCell ref="O14:P14"/>
    <mergeCell ref="Q14:Q15"/>
    <mergeCell ref="R14:R15"/>
    <mergeCell ref="N14:N15"/>
    <mergeCell ref="Q16:Q24"/>
    <mergeCell ref="R16:R24"/>
    <mergeCell ref="N16:N18"/>
    <mergeCell ref="N19:N21"/>
    <mergeCell ref="N22:N24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 results</vt:lpstr>
      <vt:lpstr>Ea results 2</vt:lpstr>
      <vt:lpstr>Ea v. conduct</vt:lpstr>
      <vt:lpstr>phase 3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Joanne Feng</cp:lastModifiedBy>
  <dcterms:created xsi:type="dcterms:W3CDTF">2020-03-06T06:14:40Z</dcterms:created>
  <dcterms:modified xsi:type="dcterms:W3CDTF">2020-05-03T21:01:49Z</dcterms:modified>
</cp:coreProperties>
</file>