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GitHub\Game Building Blocks\Randomness and Percentages\Perlin Noise\"/>
    </mc:Choice>
  </mc:AlternateContent>
  <bookViews>
    <workbookView xWindow="0" yWindow="0" windowWidth="17895" windowHeight="7965"/>
  </bookViews>
  <sheets>
    <sheet name="Notes" sheetId="4" r:id="rId1"/>
    <sheet name="Example" sheetId="3" r:id="rId2"/>
    <sheet name="Going beyond on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D23" i="5"/>
  <c r="C23" i="5"/>
  <c r="J42" i="5"/>
  <c r="J41" i="5"/>
  <c r="E33" i="5"/>
  <c r="E23" i="5"/>
  <c r="E22" i="5"/>
  <c r="E24" i="5"/>
  <c r="E25" i="5"/>
  <c r="E26" i="5"/>
  <c r="E27" i="5"/>
  <c r="E28" i="5"/>
  <c r="E29" i="5"/>
  <c r="E30" i="5"/>
  <c r="E31" i="5"/>
  <c r="E32" i="5"/>
  <c r="E34" i="5"/>
  <c r="E35" i="5"/>
  <c r="E36" i="5"/>
  <c r="E37" i="5"/>
  <c r="E38" i="5"/>
  <c r="E39" i="5"/>
  <c r="E40" i="5"/>
  <c r="E41" i="5"/>
  <c r="E42" i="5"/>
  <c r="N39" i="5"/>
  <c r="O39" i="5" s="1"/>
  <c r="N40" i="5"/>
  <c r="O40" i="5" s="1"/>
  <c r="N41" i="5"/>
  <c r="O41" i="5" s="1"/>
  <c r="N42" i="5"/>
  <c r="O42" i="5" s="1"/>
  <c r="N38" i="5"/>
  <c r="O38" i="5" s="1"/>
  <c r="N37" i="5"/>
  <c r="N34" i="5"/>
  <c r="O34" i="5" s="1"/>
  <c r="N35" i="5"/>
  <c r="O35" i="5" s="1"/>
  <c r="N36" i="5"/>
  <c r="O36" i="5" s="1"/>
  <c r="O37" i="5"/>
  <c r="N33" i="5"/>
  <c r="N32" i="5"/>
  <c r="N31" i="5"/>
  <c r="N22" i="5"/>
  <c r="N29" i="5"/>
  <c r="N30" i="5"/>
  <c r="O32" i="5"/>
  <c r="N28" i="5"/>
  <c r="O28" i="5" s="1"/>
  <c r="N27" i="5"/>
  <c r="N23" i="5"/>
  <c r="O23" i="5"/>
  <c r="N24" i="5"/>
  <c r="O24" i="5"/>
  <c r="N25" i="5"/>
  <c r="O25" i="5"/>
  <c r="N26" i="5"/>
  <c r="O26" i="5"/>
  <c r="O27" i="5"/>
  <c r="O29" i="5"/>
  <c r="O30" i="5"/>
  <c r="O31" i="5"/>
  <c r="O33" i="5"/>
  <c r="O22" i="5"/>
  <c r="M22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L29" i="5"/>
  <c r="L34" i="5" s="1"/>
  <c r="L39" i="5" s="1"/>
  <c r="L30" i="5"/>
  <c r="L35" i="5" s="1"/>
  <c r="L40" i="5" s="1"/>
  <c r="L31" i="5"/>
  <c r="L36" i="5" s="1"/>
  <c r="L41" i="5" s="1"/>
  <c r="L32" i="5"/>
  <c r="L37" i="5" s="1"/>
  <c r="L42" i="5" s="1"/>
  <c r="L33" i="5"/>
  <c r="L38" i="5" s="1"/>
  <c r="L28" i="5"/>
  <c r="L23" i="5"/>
  <c r="L24" i="5"/>
  <c r="L25" i="5"/>
  <c r="L26" i="5"/>
  <c r="L27" i="5"/>
  <c r="L22" i="5"/>
  <c r="G34" i="5"/>
  <c r="H34" i="5"/>
  <c r="I34" i="5" s="1"/>
  <c r="J34" i="5" s="1"/>
  <c r="G35" i="5"/>
  <c r="H35" i="5" s="1"/>
  <c r="I35" i="5" s="1"/>
  <c r="J35" i="5" s="1"/>
  <c r="G36" i="5"/>
  <c r="H36" i="5"/>
  <c r="I36" i="5" s="1"/>
  <c r="J36" i="5" s="1"/>
  <c r="G37" i="5"/>
  <c r="H37" i="5"/>
  <c r="I37" i="5"/>
  <c r="J37" i="5"/>
  <c r="G38" i="5"/>
  <c r="H38" i="5" s="1"/>
  <c r="I38" i="5" s="1"/>
  <c r="J38" i="5" s="1"/>
  <c r="G39" i="5"/>
  <c r="H39" i="5"/>
  <c r="I39" i="5" s="1"/>
  <c r="J39" i="5" s="1"/>
  <c r="G40" i="5"/>
  <c r="H40" i="5"/>
  <c r="I40" i="5"/>
  <c r="J40" i="5" s="1"/>
  <c r="G41" i="5"/>
  <c r="H41" i="5" s="1"/>
  <c r="I41" i="5" s="1"/>
  <c r="G42" i="5"/>
  <c r="H42" i="5"/>
  <c r="I42" i="5" s="1"/>
  <c r="J33" i="5"/>
  <c r="I33" i="5"/>
  <c r="I32" i="5"/>
  <c r="H33" i="5"/>
  <c r="G33" i="5"/>
  <c r="H24" i="5"/>
  <c r="I24" i="5" s="1"/>
  <c r="J24" i="5" s="1"/>
  <c r="H25" i="5"/>
  <c r="I25" i="5" s="1"/>
  <c r="J25" i="5" s="1"/>
  <c r="H26" i="5"/>
  <c r="I26" i="5"/>
  <c r="J26" i="5"/>
  <c r="H27" i="5"/>
  <c r="I27" i="5" s="1"/>
  <c r="J27" i="5" s="1"/>
  <c r="H28" i="5"/>
  <c r="I28" i="5"/>
  <c r="J28" i="5"/>
  <c r="H29" i="5"/>
  <c r="I29" i="5" s="1"/>
  <c r="J29" i="5" s="1"/>
  <c r="H30" i="5"/>
  <c r="I30" i="5"/>
  <c r="J30" i="5"/>
  <c r="H31" i="5"/>
  <c r="I31" i="5" s="1"/>
  <c r="J31" i="5" s="1"/>
  <c r="H32" i="5"/>
  <c r="J32" i="5"/>
  <c r="J22" i="5"/>
  <c r="I22" i="5"/>
  <c r="I23" i="5"/>
  <c r="J23" i="5" s="1"/>
  <c r="I37" i="3"/>
  <c r="H22" i="5"/>
  <c r="G22" i="5"/>
  <c r="H23" i="5"/>
  <c r="G24" i="5"/>
  <c r="G25" i="5"/>
  <c r="G26" i="5"/>
  <c r="G27" i="5"/>
  <c r="G28" i="5"/>
  <c r="G29" i="5"/>
  <c r="G30" i="5"/>
  <c r="G31" i="5"/>
  <c r="G32" i="5"/>
  <c r="G2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D102" i="3" l="1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2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28" i="3"/>
  <c r="I27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S62" i="3"/>
  <c r="S63" i="3"/>
  <c r="S64" i="3"/>
  <c r="S68" i="3"/>
  <c r="S69" i="3"/>
  <c r="S70" i="3"/>
  <c r="S71" i="3"/>
  <c r="S72" i="3"/>
  <c r="S52" i="3"/>
  <c r="L34" i="3"/>
  <c r="R53" i="3"/>
  <c r="S53" i="3" s="1"/>
  <c r="R62" i="3"/>
  <c r="R63" i="3"/>
  <c r="R64" i="3"/>
  <c r="R65" i="3"/>
  <c r="S65" i="3" s="1"/>
  <c r="R68" i="3"/>
  <c r="R69" i="3"/>
  <c r="R70" i="3"/>
  <c r="R71" i="3"/>
  <c r="R72" i="3"/>
  <c r="R52" i="3"/>
  <c r="P68" i="3"/>
  <c r="P69" i="3"/>
  <c r="P70" i="3"/>
  <c r="P71" i="3"/>
  <c r="P72" i="3"/>
  <c r="P67" i="3"/>
  <c r="O63" i="3"/>
  <c r="O64" i="3"/>
  <c r="O65" i="3"/>
  <c r="O66" i="3"/>
  <c r="R66" i="3" s="1"/>
  <c r="S66" i="3" s="1"/>
  <c r="O67" i="3"/>
  <c r="R67" i="3" s="1"/>
  <c r="S67" i="3" s="1"/>
  <c r="O62" i="3"/>
  <c r="N58" i="3"/>
  <c r="R58" i="3" s="1"/>
  <c r="S58" i="3" s="1"/>
  <c r="N59" i="3"/>
  <c r="R59" i="3" s="1"/>
  <c r="S59" i="3" s="1"/>
  <c r="N60" i="3"/>
  <c r="R60" i="3" s="1"/>
  <c r="S60" i="3" s="1"/>
  <c r="N61" i="3"/>
  <c r="R61" i="3" s="1"/>
  <c r="S61" i="3" s="1"/>
  <c r="N62" i="3"/>
  <c r="N57" i="3"/>
  <c r="M53" i="3"/>
  <c r="M54" i="3"/>
  <c r="R54" i="3" s="1"/>
  <c r="S54" i="3" s="1"/>
  <c r="M55" i="3"/>
  <c r="R55" i="3" s="1"/>
  <c r="S55" i="3" s="1"/>
  <c r="M56" i="3"/>
  <c r="R56" i="3" s="1"/>
  <c r="S56" i="3" s="1"/>
  <c r="M57" i="3"/>
  <c r="R57" i="3" s="1"/>
  <c r="S57" i="3" s="1"/>
  <c r="M52" i="3"/>
  <c r="K68" i="3"/>
  <c r="K69" i="3"/>
  <c r="K70" i="3"/>
  <c r="K71" i="3"/>
  <c r="K72" i="3"/>
  <c r="K67" i="3"/>
  <c r="J63" i="3"/>
  <c r="J64" i="3"/>
  <c r="J65" i="3"/>
  <c r="J66" i="3"/>
  <c r="J67" i="3"/>
  <c r="J62" i="3"/>
  <c r="I58" i="3"/>
  <c r="I59" i="3"/>
  <c r="I60" i="3"/>
  <c r="I61" i="3"/>
  <c r="I62" i="3"/>
  <c r="I57" i="3"/>
  <c r="H57" i="3"/>
  <c r="H56" i="3"/>
  <c r="H52" i="3"/>
  <c r="G68" i="3"/>
  <c r="G69" i="3"/>
  <c r="G70" i="3"/>
  <c r="G71" i="3"/>
  <c r="G72" i="3"/>
  <c r="G67" i="3"/>
  <c r="F63" i="3"/>
  <c r="F64" i="3"/>
  <c r="F65" i="3"/>
  <c r="F66" i="3"/>
  <c r="F67" i="3"/>
  <c r="F62" i="3"/>
  <c r="D57" i="3"/>
  <c r="D53" i="3"/>
  <c r="H53" i="3" s="1"/>
  <c r="D54" i="3"/>
  <c r="D55" i="3"/>
  <c r="H55" i="3" s="1"/>
  <c r="D56" i="3"/>
  <c r="D52" i="3"/>
  <c r="E62" i="3"/>
  <c r="E58" i="3"/>
  <c r="E59" i="3"/>
  <c r="E60" i="3"/>
  <c r="E61" i="3"/>
  <c r="E57" i="3"/>
  <c r="H54" i="3"/>
  <c r="G41" i="3"/>
  <c r="J41" i="3" s="1"/>
  <c r="K41" i="3" s="1"/>
  <c r="L41" i="3" s="1"/>
  <c r="G42" i="3"/>
  <c r="J42" i="3" s="1"/>
  <c r="K42" i="3" s="1"/>
  <c r="L42" i="3" s="1"/>
  <c r="G47" i="3"/>
  <c r="J47" i="3" s="1"/>
  <c r="K47" i="3" s="1"/>
  <c r="L47" i="3" s="1"/>
  <c r="G37" i="3"/>
  <c r="J37" i="3" s="1"/>
  <c r="F30" i="3"/>
  <c r="I30" i="3" s="1"/>
  <c r="K30" i="3" s="1"/>
  <c r="L30" i="3" s="1"/>
  <c r="F32" i="3"/>
  <c r="I32" i="3" s="1"/>
  <c r="K32" i="3" s="1"/>
  <c r="L32" i="3" s="1"/>
  <c r="F27" i="3"/>
  <c r="K27" i="3" s="1"/>
  <c r="L27" i="3" s="1"/>
  <c r="E38" i="3"/>
  <c r="G38" i="3" s="1"/>
  <c r="J38" i="3" s="1"/>
  <c r="K38" i="3" s="1"/>
  <c r="L38" i="3" s="1"/>
  <c r="E39" i="3"/>
  <c r="G39" i="3" s="1"/>
  <c r="J39" i="3" s="1"/>
  <c r="K39" i="3" s="1"/>
  <c r="L39" i="3" s="1"/>
  <c r="E40" i="3"/>
  <c r="G40" i="3" s="1"/>
  <c r="J40" i="3" s="1"/>
  <c r="K40" i="3" s="1"/>
  <c r="L40" i="3" s="1"/>
  <c r="E41" i="3"/>
  <c r="E42" i="3"/>
  <c r="E43" i="3"/>
  <c r="G43" i="3" s="1"/>
  <c r="J43" i="3" s="1"/>
  <c r="K43" i="3" s="1"/>
  <c r="L43" i="3" s="1"/>
  <c r="E44" i="3"/>
  <c r="G44" i="3" s="1"/>
  <c r="J44" i="3" s="1"/>
  <c r="K44" i="3" s="1"/>
  <c r="L44" i="3" s="1"/>
  <c r="E45" i="3"/>
  <c r="G45" i="3" s="1"/>
  <c r="J45" i="3" s="1"/>
  <c r="K45" i="3" s="1"/>
  <c r="L45" i="3" s="1"/>
  <c r="E46" i="3"/>
  <c r="G46" i="3" s="1"/>
  <c r="J46" i="3" s="1"/>
  <c r="K46" i="3" s="1"/>
  <c r="L46" i="3" s="1"/>
  <c r="E47" i="3"/>
  <c r="E37" i="3"/>
  <c r="F28" i="3"/>
  <c r="I28" i="3" s="1"/>
  <c r="K28" i="3" s="1"/>
  <c r="L28" i="3" s="1"/>
  <c r="D29" i="3"/>
  <c r="F29" i="3" s="1"/>
  <c r="I29" i="3" s="1"/>
  <c r="K29" i="3" s="1"/>
  <c r="L29" i="3" s="1"/>
  <c r="D30" i="3"/>
  <c r="D31" i="3"/>
  <c r="F31" i="3" s="1"/>
  <c r="I31" i="3" s="1"/>
  <c r="K31" i="3" s="1"/>
  <c r="L31" i="3" s="1"/>
  <c r="D32" i="3"/>
  <c r="D33" i="3"/>
  <c r="F33" i="3" s="1"/>
  <c r="I33" i="3" s="1"/>
  <c r="K33" i="3" s="1"/>
  <c r="L33" i="3" s="1"/>
  <c r="D34" i="3"/>
  <c r="F34" i="3" s="1"/>
  <c r="I34" i="3" s="1"/>
  <c r="K34" i="3" s="1"/>
  <c r="D35" i="3"/>
  <c r="F35" i="3" s="1"/>
  <c r="I35" i="3" s="1"/>
  <c r="K35" i="3" s="1"/>
  <c r="L35" i="3" s="1"/>
  <c r="D36" i="3"/>
  <c r="F36" i="3" s="1"/>
  <c r="I36" i="3" s="1"/>
  <c r="K36" i="3" s="1"/>
  <c r="L36" i="3" s="1"/>
  <c r="D37" i="3"/>
  <c r="F37" i="3" s="1"/>
  <c r="K37" i="3" s="1"/>
  <c r="L37" i="3" s="1"/>
  <c r="D27" i="3"/>
</calcChain>
</file>

<file path=xl/sharedStrings.xml><?xml version="1.0" encoding="utf-8"?>
<sst xmlns="http://schemas.openxmlformats.org/spreadsheetml/2006/main" count="78" uniqueCount="50">
  <si>
    <t>X</t>
  </si>
  <si>
    <t>Octave 0</t>
  </si>
  <si>
    <t>t</t>
  </si>
  <si>
    <t>t1</t>
  </si>
  <si>
    <t>t2</t>
  </si>
  <si>
    <t>Raw S</t>
  </si>
  <si>
    <t>St1</t>
  </si>
  <si>
    <t>St2</t>
  </si>
  <si>
    <t>RawS</t>
  </si>
  <si>
    <t>Raw Sp1</t>
  </si>
  <si>
    <t>Raw Sp2</t>
  </si>
  <si>
    <t>t3</t>
  </si>
  <si>
    <t>t4</t>
  </si>
  <si>
    <t>St3</t>
  </si>
  <si>
    <t>St4</t>
  </si>
  <si>
    <t>Raw Sp3</t>
  </si>
  <si>
    <t>Raw Sp4</t>
  </si>
  <si>
    <t>Scaled S</t>
  </si>
  <si>
    <t>Octave 1</t>
  </si>
  <si>
    <t>Octave 2</t>
  </si>
  <si>
    <t>Scaled S Oc0</t>
  </si>
  <si>
    <t>Scaled S Oc1</t>
  </si>
  <si>
    <t>Scaled S Oc2</t>
  </si>
  <si>
    <t>Total S (Oc1 + Oc 2)</t>
  </si>
  <si>
    <t xml:space="preserve">For a NPC you just calculate the value at the exact point, not the whole range </t>
  </si>
  <si>
    <t>Lower Octaves give higher varaiations</t>
  </si>
  <si>
    <t>Higher Octaves more fine Noise</t>
  </si>
  <si>
    <t>You dont need to use all Octaves, combining 3 + 5 + 9 is possible</t>
  </si>
  <si>
    <t>Separate NPCs can have different amount and type of octaves assosciated, leading to different behavior curves</t>
  </si>
  <si>
    <t>Different Noise Equations are possible</t>
  </si>
  <si>
    <t>Original Perlin</t>
  </si>
  <si>
    <t>3t^3-2t^2</t>
  </si>
  <si>
    <t>6t^5-15t^4+10t^3</t>
  </si>
  <si>
    <t>Improved Perlin</t>
  </si>
  <si>
    <t>equation</t>
  </si>
  <si>
    <t>9t^2-4t</t>
  </si>
  <si>
    <t>derivate 2</t>
  </si>
  <si>
    <t>derivate 1</t>
  </si>
  <si>
    <t>18t-4</t>
  </si>
  <si>
    <t>30t^4-60t^3+30t^2</t>
  </si>
  <si>
    <t>120t^3-180t^2+60t</t>
  </si>
  <si>
    <t>Main equation stays in the 0 to 1 range, derivates dont</t>
  </si>
  <si>
    <t>Main equation and first and second stay in the 0 to 1 range</t>
  </si>
  <si>
    <t>Any equation that is smooth works in theory, it would  be best if  it doesnt leave the 0 to 1 range</t>
  </si>
  <si>
    <t>Final</t>
  </si>
  <si>
    <t>Oct 1</t>
  </si>
  <si>
    <t>Oct 2</t>
  </si>
  <si>
    <t>s scaled</t>
  </si>
  <si>
    <t xml:space="preserve">After the first block from 0 to 1, you can change the random values for all octaves, as along as the last value of the previous, becoems the first of the new octave. </t>
  </si>
  <si>
    <t>See Going Beyond One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</si>
</sst>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Example!$K$26</c:f>
              <c:strCache>
                <c:ptCount val="1"/>
                <c:pt idx="0">
                  <c:v>Raw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Example!$B$27:$B$47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Example!$K$27:$K$47</c:f>
              <c:numCache>
                <c:formatCode>General</c:formatCode>
                <c:ptCount val="21"/>
                <c:pt idx="0">
                  <c:v>0.1</c:v>
                </c:pt>
                <c:pt idx="1">
                  <c:v>0.10428000000000001</c:v>
                </c:pt>
                <c:pt idx="2">
                  <c:v>0.12896000000000002</c:v>
                </c:pt>
                <c:pt idx="3">
                  <c:v>0.18154000000000001</c:v>
                </c:pt>
                <c:pt idx="4">
                  <c:v>0.25872000000000001</c:v>
                </c:pt>
                <c:pt idx="5">
                  <c:v>0.35</c:v>
                </c:pt>
                <c:pt idx="6">
                  <c:v>0.44128000000000001</c:v>
                </c:pt>
                <c:pt idx="7">
                  <c:v>0.51846000000000003</c:v>
                </c:pt>
                <c:pt idx="8">
                  <c:v>0.57103999999999944</c:v>
                </c:pt>
                <c:pt idx="9">
                  <c:v>0.59572000000000036</c:v>
                </c:pt>
                <c:pt idx="10">
                  <c:v>0.6</c:v>
                </c:pt>
                <c:pt idx="11">
                  <c:v>0.596576</c:v>
                </c:pt>
                <c:pt idx="12">
                  <c:v>0.57683200000000001</c:v>
                </c:pt>
                <c:pt idx="13">
                  <c:v>0.53476799999999991</c:v>
                </c:pt>
                <c:pt idx="14">
                  <c:v>0.473024</c:v>
                </c:pt>
                <c:pt idx="15">
                  <c:v>0.4</c:v>
                </c:pt>
                <c:pt idx="16">
                  <c:v>0.32697599999999988</c:v>
                </c:pt>
                <c:pt idx="17">
                  <c:v>0.26523199999999997</c:v>
                </c:pt>
                <c:pt idx="18">
                  <c:v>0.22316800000000045</c:v>
                </c:pt>
                <c:pt idx="19">
                  <c:v>0.20342399999999969</c:v>
                </c:pt>
                <c:pt idx="2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9-491C-BC95-71CEE4CE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81416"/>
        <c:axId val="424779776"/>
      </c:scatterChart>
      <c:valAx>
        <c:axId val="42478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779776"/>
        <c:crosses val="autoZero"/>
        <c:crossBetween val="midCat"/>
      </c:valAx>
      <c:valAx>
        <c:axId val="4247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78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'Going beyond one'!$C$1</c:f>
              <c:strCache>
                <c:ptCount val="1"/>
                <c:pt idx="0">
                  <c:v>Scaled S Oc1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'Going beyond one'!$A$2:$A$42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'Going beyond one'!$C$2:$C$42</c:f>
              <c:numCache>
                <c:formatCode>General</c:formatCode>
                <c:ptCount val="41"/>
                <c:pt idx="0">
                  <c:v>0.05</c:v>
                </c:pt>
                <c:pt idx="1">
                  <c:v>5.2140000000000006E-2</c:v>
                </c:pt>
                <c:pt idx="2">
                  <c:v>6.448000000000001E-2</c:v>
                </c:pt>
                <c:pt idx="3">
                  <c:v>9.0770000000000003E-2</c:v>
                </c:pt>
                <c:pt idx="4">
                  <c:v>0.12936</c:v>
                </c:pt>
                <c:pt idx="5">
                  <c:v>0.17499999999999999</c:v>
                </c:pt>
                <c:pt idx="6">
                  <c:v>0.22064</c:v>
                </c:pt>
                <c:pt idx="7">
                  <c:v>0.25923000000000002</c:v>
                </c:pt>
                <c:pt idx="8">
                  <c:v>0.28551999999999972</c:v>
                </c:pt>
                <c:pt idx="9">
                  <c:v>0.29786000000000018</c:v>
                </c:pt>
                <c:pt idx="10">
                  <c:v>0.3</c:v>
                </c:pt>
                <c:pt idx="11">
                  <c:v>0.298288</c:v>
                </c:pt>
                <c:pt idx="12">
                  <c:v>0.28841600000000001</c:v>
                </c:pt>
                <c:pt idx="13">
                  <c:v>0.26738399999999996</c:v>
                </c:pt>
                <c:pt idx="14">
                  <c:v>0.236512</c:v>
                </c:pt>
                <c:pt idx="15">
                  <c:v>0.2</c:v>
                </c:pt>
                <c:pt idx="16">
                  <c:v>0.16348799999999994</c:v>
                </c:pt>
                <c:pt idx="17">
                  <c:v>0.13261599999999998</c:v>
                </c:pt>
                <c:pt idx="18">
                  <c:v>0.11158400000000022</c:v>
                </c:pt>
                <c:pt idx="19">
                  <c:v>0.10171199999999984</c:v>
                </c:pt>
                <c:pt idx="20">
                  <c:v>0.1</c:v>
                </c:pt>
                <c:pt idx="21">
                  <c:v>9.9572000000000008E-2</c:v>
                </c:pt>
                <c:pt idx="22">
                  <c:v>9.710400000000001E-2</c:v>
                </c:pt>
                <c:pt idx="23">
                  <c:v>9.1846000000000025E-2</c:v>
                </c:pt>
                <c:pt idx="24">
                  <c:v>8.4128000000000008E-2</c:v>
                </c:pt>
                <c:pt idx="25">
                  <c:v>7.5000000000000011E-2</c:v>
                </c:pt>
                <c:pt idx="26">
                  <c:v>6.5871999999999986E-2</c:v>
                </c:pt>
                <c:pt idx="27">
                  <c:v>5.8153999999999997E-2</c:v>
                </c:pt>
                <c:pt idx="28">
                  <c:v>5.2896000000000012E-2</c:v>
                </c:pt>
                <c:pt idx="29">
                  <c:v>5.0427999999999966E-2</c:v>
                </c:pt>
                <c:pt idx="30">
                  <c:v>0.05</c:v>
                </c:pt>
                <c:pt idx="31">
                  <c:v>5.2140000000000013E-2</c:v>
                </c:pt>
                <c:pt idx="32">
                  <c:v>6.4480000000000037E-2</c:v>
                </c:pt>
                <c:pt idx="33">
                  <c:v>9.0769999999999962E-2</c:v>
                </c:pt>
                <c:pt idx="34">
                  <c:v>0.12935999999999998</c:v>
                </c:pt>
                <c:pt idx="35">
                  <c:v>0.17499999999999999</c:v>
                </c:pt>
                <c:pt idx="36">
                  <c:v>0.22064000000000009</c:v>
                </c:pt>
                <c:pt idx="37">
                  <c:v>0.25923000000000002</c:v>
                </c:pt>
                <c:pt idx="38">
                  <c:v>0.28551999999999994</c:v>
                </c:pt>
                <c:pt idx="39">
                  <c:v>0.29786000000000018</c:v>
                </c:pt>
                <c:pt idx="4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4-4037-8876-04E09956F8C0}"/>
            </c:ext>
          </c:extLst>
        </c:ser>
        <c:ser>
          <c:idx val="1"/>
          <c:order val="1"/>
          <c:tx>
            <c:strRef>
              <c:f>'Going beyond one'!$D$1</c:f>
              <c:strCache>
                <c:ptCount val="1"/>
                <c:pt idx="0">
                  <c:v>Scaled S Oc2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'Going beyond one'!$A$2:$A$42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'Going beyond one'!$D$2:$D$42</c:f>
              <c:numCache>
                <c:formatCode>General</c:formatCode>
                <c:ptCount val="41"/>
                <c:pt idx="0">
                  <c:v>2.5000000000000001E-2</c:v>
                </c:pt>
                <c:pt idx="1">
                  <c:v>3.2240000000000005E-2</c:v>
                </c:pt>
                <c:pt idx="2">
                  <c:v>6.4680000000000001E-2</c:v>
                </c:pt>
                <c:pt idx="3">
                  <c:v>0.11032</c:v>
                </c:pt>
                <c:pt idx="4">
                  <c:v>0.14275999999999986</c:v>
                </c:pt>
                <c:pt idx="5">
                  <c:v>0.15</c:v>
                </c:pt>
                <c:pt idx="6">
                  <c:v>0.144208</c:v>
                </c:pt>
                <c:pt idx="7">
                  <c:v>0.118256</c:v>
                </c:pt>
                <c:pt idx="8">
                  <c:v>8.1743999999999969E-2</c:v>
                </c:pt>
                <c:pt idx="9">
                  <c:v>5.5792000000000112E-2</c:v>
                </c:pt>
                <c:pt idx="10">
                  <c:v>0.05</c:v>
                </c:pt>
                <c:pt idx="11">
                  <c:v>5.4344000000000017E-2</c:v>
                </c:pt>
                <c:pt idx="12">
                  <c:v>7.3807999999999985E-2</c:v>
                </c:pt>
                <c:pt idx="13">
                  <c:v>0.10119200000000002</c:v>
                </c:pt>
                <c:pt idx="14">
                  <c:v>0.12065599999999999</c:v>
                </c:pt>
                <c:pt idx="15">
                  <c:v>0.125</c:v>
                </c:pt>
                <c:pt idx="16">
                  <c:v>0.12934400000000001</c:v>
                </c:pt>
                <c:pt idx="17">
                  <c:v>0.148808</c:v>
                </c:pt>
                <c:pt idx="18">
                  <c:v>0.17619200000000002</c:v>
                </c:pt>
                <c:pt idx="19">
                  <c:v>0.195656</c:v>
                </c:pt>
                <c:pt idx="20">
                  <c:v>0.2</c:v>
                </c:pt>
                <c:pt idx="21">
                  <c:v>0.189864</c:v>
                </c:pt>
                <c:pt idx="22">
                  <c:v>0.14444799999999991</c:v>
                </c:pt>
                <c:pt idx="23">
                  <c:v>8.0552000000000082E-2</c:v>
                </c:pt>
                <c:pt idx="24">
                  <c:v>3.5136000000000035E-2</c:v>
                </c:pt>
                <c:pt idx="25">
                  <c:v>2.5000000000000001E-2</c:v>
                </c:pt>
                <c:pt idx="26">
                  <c:v>3.2240000000000019E-2</c:v>
                </c:pt>
                <c:pt idx="27">
                  <c:v>6.4680000000000071E-2</c:v>
                </c:pt>
                <c:pt idx="28">
                  <c:v>0.11031999999999995</c:v>
                </c:pt>
                <c:pt idx="29">
                  <c:v>0.14275999999999997</c:v>
                </c:pt>
                <c:pt idx="30">
                  <c:v>0.15</c:v>
                </c:pt>
                <c:pt idx="31">
                  <c:v>0.144208</c:v>
                </c:pt>
                <c:pt idx="32">
                  <c:v>0.11825599999999993</c:v>
                </c:pt>
                <c:pt idx="33">
                  <c:v>8.1744000000000039E-2</c:v>
                </c:pt>
                <c:pt idx="34">
                  <c:v>5.5792000000000022E-2</c:v>
                </c:pt>
                <c:pt idx="35">
                  <c:v>0.05</c:v>
                </c:pt>
                <c:pt idx="36">
                  <c:v>0.12934400000000001</c:v>
                </c:pt>
                <c:pt idx="37">
                  <c:v>0.14880800000000005</c:v>
                </c:pt>
                <c:pt idx="38">
                  <c:v>0.17619199999999999</c:v>
                </c:pt>
                <c:pt idx="39">
                  <c:v>0.195656</c:v>
                </c:pt>
                <c:pt idx="4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4-4037-8876-04E09956F8C0}"/>
            </c:ext>
          </c:extLst>
        </c:ser>
        <c:ser>
          <c:idx val="2"/>
          <c:order val="2"/>
          <c:tx>
            <c:strRef>
              <c:f>'Going beyond one'!$E$1</c:f>
              <c:strCache>
                <c:ptCount val="1"/>
                <c:pt idx="0">
                  <c:v>Final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'Going beyond one'!$A$2:$A$42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xVal>
          <c:yVal>
            <c:numRef>
              <c:f>'Going beyond one'!$E$2:$E$42</c:f>
              <c:numCache>
                <c:formatCode>General</c:formatCode>
                <c:ptCount val="41"/>
                <c:pt idx="0">
                  <c:v>7.5000000000000011E-2</c:v>
                </c:pt>
                <c:pt idx="1">
                  <c:v>8.4380000000000011E-2</c:v>
                </c:pt>
                <c:pt idx="2">
                  <c:v>0.12916</c:v>
                </c:pt>
                <c:pt idx="3">
                  <c:v>0.20108999999999999</c:v>
                </c:pt>
                <c:pt idx="4">
                  <c:v>0.27211999999999986</c:v>
                </c:pt>
                <c:pt idx="5">
                  <c:v>0.32499999999999996</c:v>
                </c:pt>
                <c:pt idx="6">
                  <c:v>0.36484800000000001</c:v>
                </c:pt>
                <c:pt idx="7">
                  <c:v>0.37748599999999999</c:v>
                </c:pt>
                <c:pt idx="8">
                  <c:v>0.3672639999999997</c:v>
                </c:pt>
                <c:pt idx="9">
                  <c:v>0.3536520000000003</c:v>
                </c:pt>
                <c:pt idx="10">
                  <c:v>0.35</c:v>
                </c:pt>
                <c:pt idx="11">
                  <c:v>0.352632</c:v>
                </c:pt>
                <c:pt idx="12">
                  <c:v>0.36222399999999999</c:v>
                </c:pt>
                <c:pt idx="13">
                  <c:v>0.36857599999999996</c:v>
                </c:pt>
                <c:pt idx="14">
                  <c:v>0.35716799999999999</c:v>
                </c:pt>
                <c:pt idx="15">
                  <c:v>0.32500000000000001</c:v>
                </c:pt>
                <c:pt idx="16">
                  <c:v>0.29283199999999998</c:v>
                </c:pt>
                <c:pt idx="17">
                  <c:v>0.28142400000000001</c:v>
                </c:pt>
                <c:pt idx="18">
                  <c:v>0.28777600000000025</c:v>
                </c:pt>
                <c:pt idx="19">
                  <c:v>0.29736799999999985</c:v>
                </c:pt>
                <c:pt idx="20">
                  <c:v>0.30000000000000004</c:v>
                </c:pt>
                <c:pt idx="21">
                  <c:v>0.28943600000000003</c:v>
                </c:pt>
                <c:pt idx="22">
                  <c:v>0.24155199999999993</c:v>
                </c:pt>
                <c:pt idx="23">
                  <c:v>0.17239800000000011</c:v>
                </c:pt>
                <c:pt idx="24">
                  <c:v>0.11926400000000004</c:v>
                </c:pt>
                <c:pt idx="25">
                  <c:v>0.1</c:v>
                </c:pt>
                <c:pt idx="26">
                  <c:v>9.8112000000000005E-2</c:v>
                </c:pt>
                <c:pt idx="27">
                  <c:v>0.12283400000000007</c:v>
                </c:pt>
                <c:pt idx="28">
                  <c:v>0.16321599999999997</c:v>
                </c:pt>
                <c:pt idx="29">
                  <c:v>0.19318799999999994</c:v>
                </c:pt>
                <c:pt idx="30">
                  <c:v>0.2</c:v>
                </c:pt>
                <c:pt idx="31">
                  <c:v>0.19634800000000002</c:v>
                </c:pt>
                <c:pt idx="32">
                  <c:v>0.18273599999999995</c:v>
                </c:pt>
                <c:pt idx="33">
                  <c:v>0.172514</c:v>
                </c:pt>
                <c:pt idx="34">
                  <c:v>0.18515199999999998</c:v>
                </c:pt>
                <c:pt idx="35">
                  <c:v>0.22499999999999998</c:v>
                </c:pt>
                <c:pt idx="36">
                  <c:v>0.34998400000000007</c:v>
                </c:pt>
                <c:pt idx="37">
                  <c:v>0.40803800000000007</c:v>
                </c:pt>
                <c:pt idx="38">
                  <c:v>0.4617119999999999</c:v>
                </c:pt>
                <c:pt idx="39">
                  <c:v>0.49351600000000018</c:v>
                </c:pt>
                <c:pt idx="4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34-4037-8876-04E09956F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30440"/>
        <c:axId val="359731096"/>
      </c:scatterChart>
      <c:valAx>
        <c:axId val="3597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31096"/>
        <c:crosses val="autoZero"/>
        <c:crossBetween val="midCat"/>
      </c:valAx>
      <c:valAx>
        <c:axId val="35973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3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Example!$R$51</c:f>
              <c:strCache>
                <c:ptCount val="1"/>
                <c:pt idx="0">
                  <c:v>RawS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Example!$B$52:$B$72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Example!$R$52:$R$72</c:f>
              <c:numCache>
                <c:formatCode>General</c:formatCode>
                <c:ptCount val="21"/>
                <c:pt idx="0">
                  <c:v>0.1</c:v>
                </c:pt>
                <c:pt idx="1">
                  <c:v>0.12896000000000002</c:v>
                </c:pt>
                <c:pt idx="2">
                  <c:v>0.25872000000000001</c:v>
                </c:pt>
                <c:pt idx="3">
                  <c:v>0.44128000000000001</c:v>
                </c:pt>
                <c:pt idx="4">
                  <c:v>0.57103999999999944</c:v>
                </c:pt>
                <c:pt idx="5">
                  <c:v>0.6</c:v>
                </c:pt>
                <c:pt idx="6">
                  <c:v>0.57683200000000001</c:v>
                </c:pt>
                <c:pt idx="7">
                  <c:v>0.473024</c:v>
                </c:pt>
                <c:pt idx="8">
                  <c:v>0.32697599999999988</c:v>
                </c:pt>
                <c:pt idx="9">
                  <c:v>0.22316800000000045</c:v>
                </c:pt>
                <c:pt idx="10">
                  <c:v>0.2</c:v>
                </c:pt>
                <c:pt idx="11">
                  <c:v>0.21737600000000007</c:v>
                </c:pt>
                <c:pt idx="12">
                  <c:v>0.29523199999999994</c:v>
                </c:pt>
                <c:pt idx="13">
                  <c:v>0.40476800000000007</c:v>
                </c:pt>
                <c:pt idx="14">
                  <c:v>0.48262399999999994</c:v>
                </c:pt>
                <c:pt idx="15">
                  <c:v>0.5</c:v>
                </c:pt>
                <c:pt idx="16">
                  <c:v>0.51737600000000006</c:v>
                </c:pt>
                <c:pt idx="17">
                  <c:v>0.59523199999999998</c:v>
                </c:pt>
                <c:pt idx="18">
                  <c:v>0.70476800000000006</c:v>
                </c:pt>
                <c:pt idx="19">
                  <c:v>0.78262399999999999</c:v>
                </c:pt>
                <c:pt idx="2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A-4A18-959B-59001B44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45680"/>
        <c:axId val="426333216"/>
      </c:scatterChart>
      <c:valAx>
        <c:axId val="42634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333216"/>
        <c:crosses val="autoZero"/>
        <c:crossBetween val="midCat"/>
      </c:valAx>
      <c:valAx>
        <c:axId val="426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34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Example!$F$1</c:f>
              <c:strCache>
                <c:ptCount val="1"/>
                <c:pt idx="0">
                  <c:v>Scaled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Example!$B$2:$B$22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Example!$F$2:$F$22</c:f>
              <c:numCache>
                <c:formatCode>0.0000</c:formatCode>
                <c:ptCount val="21"/>
                <c:pt idx="0">
                  <c:v>0</c:v>
                </c:pt>
                <c:pt idx="1">
                  <c:v>1.1581250000000003E-3</c:v>
                </c:pt>
                <c:pt idx="2">
                  <c:v>8.5600000000000016E-3</c:v>
                </c:pt>
                <c:pt idx="3">
                  <c:v>2.6611875000000004E-2</c:v>
                </c:pt>
                <c:pt idx="4">
                  <c:v>5.7920000000000006E-2</c:v>
                </c:pt>
                <c:pt idx="5">
                  <c:v>0.103515625</c:v>
                </c:pt>
                <c:pt idx="6">
                  <c:v>0.16308</c:v>
                </c:pt>
                <c:pt idx="7">
                  <c:v>0.23516937499999996</c:v>
                </c:pt>
                <c:pt idx="8">
                  <c:v>0.31744</c:v>
                </c:pt>
                <c:pt idx="9">
                  <c:v>0.40687312500000006</c:v>
                </c:pt>
                <c:pt idx="10">
                  <c:v>0.5</c:v>
                </c:pt>
                <c:pt idx="11">
                  <c:v>0.59312687500000028</c:v>
                </c:pt>
                <c:pt idx="12">
                  <c:v>0.68256000000000006</c:v>
                </c:pt>
                <c:pt idx="13">
                  <c:v>0.76483062500000032</c:v>
                </c:pt>
                <c:pt idx="14">
                  <c:v>0.83692000000000011</c:v>
                </c:pt>
                <c:pt idx="15">
                  <c:v>0.896484375</c:v>
                </c:pt>
                <c:pt idx="16">
                  <c:v>0.94207999999999892</c:v>
                </c:pt>
                <c:pt idx="17">
                  <c:v>0.9733881249999996</c:v>
                </c:pt>
                <c:pt idx="18">
                  <c:v>0.99144000000000077</c:v>
                </c:pt>
                <c:pt idx="19">
                  <c:v>0.9988418750000001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D-4A8B-9479-77773FA25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2232"/>
        <c:axId val="426332560"/>
      </c:scatterChart>
      <c:valAx>
        <c:axId val="42633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332560"/>
        <c:crosses val="autoZero"/>
        <c:crossBetween val="midCat"/>
      </c:valAx>
      <c:valAx>
        <c:axId val="4263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332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Example!$L$26</c:f>
              <c:strCache>
                <c:ptCount val="1"/>
                <c:pt idx="0">
                  <c:v>Scaled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Example!$B$27:$B$47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Example!$L$27:$L$47</c:f>
              <c:numCache>
                <c:formatCode>General</c:formatCode>
                <c:ptCount val="21"/>
                <c:pt idx="0">
                  <c:v>0.05</c:v>
                </c:pt>
                <c:pt idx="1">
                  <c:v>5.2140000000000006E-2</c:v>
                </c:pt>
                <c:pt idx="2">
                  <c:v>6.448000000000001E-2</c:v>
                </c:pt>
                <c:pt idx="3">
                  <c:v>9.0770000000000003E-2</c:v>
                </c:pt>
                <c:pt idx="4">
                  <c:v>0.12936</c:v>
                </c:pt>
                <c:pt idx="5">
                  <c:v>0.17499999999999999</c:v>
                </c:pt>
                <c:pt idx="6">
                  <c:v>0.22064</c:v>
                </c:pt>
                <c:pt idx="7">
                  <c:v>0.25923000000000002</c:v>
                </c:pt>
                <c:pt idx="8">
                  <c:v>0.28551999999999972</c:v>
                </c:pt>
                <c:pt idx="9">
                  <c:v>0.29786000000000018</c:v>
                </c:pt>
                <c:pt idx="10">
                  <c:v>0.3</c:v>
                </c:pt>
                <c:pt idx="11">
                  <c:v>0.298288</c:v>
                </c:pt>
                <c:pt idx="12">
                  <c:v>0.28841600000000001</c:v>
                </c:pt>
                <c:pt idx="13">
                  <c:v>0.26738399999999996</c:v>
                </c:pt>
                <c:pt idx="14">
                  <c:v>0.236512</c:v>
                </c:pt>
                <c:pt idx="15">
                  <c:v>0.2</c:v>
                </c:pt>
                <c:pt idx="16">
                  <c:v>0.16348799999999994</c:v>
                </c:pt>
                <c:pt idx="17">
                  <c:v>0.13261599999999998</c:v>
                </c:pt>
                <c:pt idx="18">
                  <c:v>0.11158400000000022</c:v>
                </c:pt>
                <c:pt idx="19">
                  <c:v>0.10171199999999984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4-4918-9A57-B9175592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77152"/>
        <c:axId val="424769280"/>
      </c:scatterChart>
      <c:valAx>
        <c:axId val="424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769280"/>
        <c:crosses val="autoZero"/>
        <c:crossBetween val="midCat"/>
      </c:valAx>
      <c:valAx>
        <c:axId val="4247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Example!$S$51</c:f>
              <c:strCache>
                <c:ptCount val="1"/>
                <c:pt idx="0">
                  <c:v>Scaled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Example!$B$52:$B$72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Example!$S$52:$S$72</c:f>
              <c:numCache>
                <c:formatCode>General</c:formatCode>
                <c:ptCount val="21"/>
                <c:pt idx="0">
                  <c:v>2.5000000000000001E-2</c:v>
                </c:pt>
                <c:pt idx="1">
                  <c:v>3.2240000000000005E-2</c:v>
                </c:pt>
                <c:pt idx="2">
                  <c:v>6.4680000000000001E-2</c:v>
                </c:pt>
                <c:pt idx="3">
                  <c:v>0.11032</c:v>
                </c:pt>
                <c:pt idx="4">
                  <c:v>0.14275999999999986</c:v>
                </c:pt>
                <c:pt idx="5">
                  <c:v>0.15</c:v>
                </c:pt>
                <c:pt idx="6">
                  <c:v>0.144208</c:v>
                </c:pt>
                <c:pt idx="7">
                  <c:v>0.118256</c:v>
                </c:pt>
                <c:pt idx="8">
                  <c:v>8.1743999999999969E-2</c:v>
                </c:pt>
                <c:pt idx="9">
                  <c:v>5.5792000000000112E-2</c:v>
                </c:pt>
                <c:pt idx="10">
                  <c:v>0.05</c:v>
                </c:pt>
                <c:pt idx="11">
                  <c:v>5.4344000000000017E-2</c:v>
                </c:pt>
                <c:pt idx="12">
                  <c:v>7.3807999999999985E-2</c:v>
                </c:pt>
                <c:pt idx="13">
                  <c:v>0.10119200000000002</c:v>
                </c:pt>
                <c:pt idx="14">
                  <c:v>0.12065599999999999</c:v>
                </c:pt>
                <c:pt idx="15">
                  <c:v>0.125</c:v>
                </c:pt>
                <c:pt idx="16">
                  <c:v>0.12934400000000001</c:v>
                </c:pt>
                <c:pt idx="17">
                  <c:v>0.148808</c:v>
                </c:pt>
                <c:pt idx="18">
                  <c:v>0.17619200000000002</c:v>
                </c:pt>
                <c:pt idx="19">
                  <c:v>0.195656</c:v>
                </c:pt>
                <c:pt idx="2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1-4766-ABAD-B6A6A4F1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75488"/>
        <c:axId val="541475816"/>
      </c:scatterChart>
      <c:valAx>
        <c:axId val="5414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475816"/>
        <c:crosses val="autoZero"/>
        <c:crossBetween val="midCat"/>
      </c:valAx>
      <c:valAx>
        <c:axId val="54147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4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Example!$E$1</c:f>
              <c:strCache>
                <c:ptCount val="1"/>
                <c:pt idx="0">
                  <c:v>RawS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Example!$B$2:$B$22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Example!$D$2:$D$22</c:f>
              <c:numCache>
                <c:formatCode>0.0000</c:formatCode>
                <c:ptCount val="21"/>
                <c:pt idx="0">
                  <c:v>0</c:v>
                </c:pt>
                <c:pt idx="1">
                  <c:v>1.1581250000000003E-3</c:v>
                </c:pt>
                <c:pt idx="2">
                  <c:v>8.5600000000000016E-3</c:v>
                </c:pt>
                <c:pt idx="3">
                  <c:v>2.6611875000000004E-2</c:v>
                </c:pt>
                <c:pt idx="4">
                  <c:v>5.7920000000000006E-2</c:v>
                </c:pt>
                <c:pt idx="5">
                  <c:v>0.103515625</c:v>
                </c:pt>
                <c:pt idx="6">
                  <c:v>0.16308</c:v>
                </c:pt>
                <c:pt idx="7">
                  <c:v>0.23516937499999996</c:v>
                </c:pt>
                <c:pt idx="8">
                  <c:v>0.31744</c:v>
                </c:pt>
                <c:pt idx="9">
                  <c:v>0.40687312500000006</c:v>
                </c:pt>
                <c:pt idx="10">
                  <c:v>0.5</c:v>
                </c:pt>
                <c:pt idx="11">
                  <c:v>0.59312687500000028</c:v>
                </c:pt>
                <c:pt idx="12">
                  <c:v>0.68256000000000006</c:v>
                </c:pt>
                <c:pt idx="13">
                  <c:v>0.76483062500000032</c:v>
                </c:pt>
                <c:pt idx="14">
                  <c:v>0.83692000000000011</c:v>
                </c:pt>
                <c:pt idx="15">
                  <c:v>0.896484375</c:v>
                </c:pt>
                <c:pt idx="16">
                  <c:v>0.94207999999999892</c:v>
                </c:pt>
                <c:pt idx="17">
                  <c:v>0.9733881249999996</c:v>
                </c:pt>
                <c:pt idx="18">
                  <c:v>0.99144000000000077</c:v>
                </c:pt>
                <c:pt idx="19">
                  <c:v>0.9988418750000001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6-4FFB-AF90-23506051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56432"/>
        <c:axId val="286356760"/>
      </c:scatterChart>
      <c:valAx>
        <c:axId val="2863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356760"/>
        <c:crosses val="autoZero"/>
        <c:crossBetween val="midCat"/>
      </c:valAx>
      <c:valAx>
        <c:axId val="2863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63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Example!$D$78</c:f>
              <c:strCache>
                <c:ptCount val="1"/>
                <c:pt idx="0">
                  <c:v>RawS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Example!$C$79:$C$99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Example!$D$79:$D$99</c:f>
              <c:numCache>
                <c:formatCode>0.0000</c:formatCode>
                <c:ptCount val="21"/>
                <c:pt idx="0">
                  <c:v>0</c:v>
                </c:pt>
                <c:pt idx="1">
                  <c:v>1.1581250000000003E-3</c:v>
                </c:pt>
                <c:pt idx="2">
                  <c:v>8.5600000000000016E-3</c:v>
                </c:pt>
                <c:pt idx="3">
                  <c:v>2.6611875000000004E-2</c:v>
                </c:pt>
                <c:pt idx="4">
                  <c:v>5.7920000000000006E-2</c:v>
                </c:pt>
                <c:pt idx="5">
                  <c:v>0.103515625</c:v>
                </c:pt>
                <c:pt idx="6">
                  <c:v>0.16308</c:v>
                </c:pt>
                <c:pt idx="7">
                  <c:v>0.23516937499999996</c:v>
                </c:pt>
                <c:pt idx="8">
                  <c:v>0.31744</c:v>
                </c:pt>
                <c:pt idx="9">
                  <c:v>0.40687312500000006</c:v>
                </c:pt>
                <c:pt idx="10">
                  <c:v>0.5</c:v>
                </c:pt>
                <c:pt idx="11">
                  <c:v>0.59312687500000028</c:v>
                </c:pt>
                <c:pt idx="12">
                  <c:v>0.68256000000000006</c:v>
                </c:pt>
                <c:pt idx="13">
                  <c:v>0.76483062500000032</c:v>
                </c:pt>
                <c:pt idx="14">
                  <c:v>0.83692000000000011</c:v>
                </c:pt>
                <c:pt idx="15">
                  <c:v>0.896484375</c:v>
                </c:pt>
                <c:pt idx="16">
                  <c:v>0.94207999999999892</c:v>
                </c:pt>
                <c:pt idx="17">
                  <c:v>0.9733881249999996</c:v>
                </c:pt>
                <c:pt idx="18">
                  <c:v>0.99144000000000077</c:v>
                </c:pt>
                <c:pt idx="19">
                  <c:v>0.9988418750000001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0-4BD4-8901-6BAB28922C53}"/>
            </c:ext>
          </c:extLst>
        </c:ser>
        <c:ser>
          <c:idx val="1"/>
          <c:order val="1"/>
          <c:tx>
            <c:strRef>
              <c:f>Example!$E$78</c:f>
              <c:strCache>
                <c:ptCount val="1"/>
                <c:pt idx="0">
                  <c:v>Raw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Example!$C$79:$C$99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Example!$E$79:$E$99</c:f>
              <c:numCache>
                <c:formatCode>General</c:formatCode>
                <c:ptCount val="21"/>
                <c:pt idx="0">
                  <c:v>0.1</c:v>
                </c:pt>
                <c:pt idx="1">
                  <c:v>0.10428000000000001</c:v>
                </c:pt>
                <c:pt idx="2">
                  <c:v>0.12896000000000002</c:v>
                </c:pt>
                <c:pt idx="3">
                  <c:v>0.18154000000000001</c:v>
                </c:pt>
                <c:pt idx="4">
                  <c:v>0.25872000000000001</c:v>
                </c:pt>
                <c:pt idx="5">
                  <c:v>0.35</c:v>
                </c:pt>
                <c:pt idx="6">
                  <c:v>0.44128000000000001</c:v>
                </c:pt>
                <c:pt idx="7">
                  <c:v>0.51846000000000003</c:v>
                </c:pt>
                <c:pt idx="8">
                  <c:v>0.57103999999999944</c:v>
                </c:pt>
                <c:pt idx="9">
                  <c:v>0.59572000000000036</c:v>
                </c:pt>
                <c:pt idx="10">
                  <c:v>0.6</c:v>
                </c:pt>
                <c:pt idx="11">
                  <c:v>0.596576</c:v>
                </c:pt>
                <c:pt idx="12">
                  <c:v>0.57683200000000001</c:v>
                </c:pt>
                <c:pt idx="13">
                  <c:v>0.53476799999999991</c:v>
                </c:pt>
                <c:pt idx="14">
                  <c:v>0.473024</c:v>
                </c:pt>
                <c:pt idx="15">
                  <c:v>0.4</c:v>
                </c:pt>
                <c:pt idx="16">
                  <c:v>0.32697599999999988</c:v>
                </c:pt>
                <c:pt idx="17">
                  <c:v>0.26523199999999997</c:v>
                </c:pt>
                <c:pt idx="18">
                  <c:v>0.22316800000000045</c:v>
                </c:pt>
                <c:pt idx="19">
                  <c:v>0.20342399999999969</c:v>
                </c:pt>
                <c:pt idx="2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0-4BD4-8901-6BAB28922C53}"/>
            </c:ext>
          </c:extLst>
        </c:ser>
        <c:ser>
          <c:idx val="2"/>
          <c:order val="2"/>
          <c:tx>
            <c:strRef>
              <c:f>Example!$F$78</c:f>
              <c:strCache>
                <c:ptCount val="1"/>
                <c:pt idx="0">
                  <c:v>RawS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Example!$C$79:$C$99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Example!$F$79:$F$99</c:f>
              <c:numCache>
                <c:formatCode>General</c:formatCode>
                <c:ptCount val="21"/>
                <c:pt idx="0">
                  <c:v>0.1</c:v>
                </c:pt>
                <c:pt idx="1">
                  <c:v>0.12896000000000002</c:v>
                </c:pt>
                <c:pt idx="2">
                  <c:v>0.25872000000000001</c:v>
                </c:pt>
                <c:pt idx="3">
                  <c:v>0.44128000000000001</c:v>
                </c:pt>
                <c:pt idx="4">
                  <c:v>0.57103999999999944</c:v>
                </c:pt>
                <c:pt idx="5">
                  <c:v>0.6</c:v>
                </c:pt>
                <c:pt idx="6">
                  <c:v>0.57683200000000001</c:v>
                </c:pt>
                <c:pt idx="7">
                  <c:v>0.473024</c:v>
                </c:pt>
                <c:pt idx="8">
                  <c:v>0.32697599999999988</c:v>
                </c:pt>
                <c:pt idx="9">
                  <c:v>0.22316800000000045</c:v>
                </c:pt>
                <c:pt idx="10">
                  <c:v>0.2</c:v>
                </c:pt>
                <c:pt idx="11">
                  <c:v>0.21737600000000007</c:v>
                </c:pt>
                <c:pt idx="12">
                  <c:v>0.29523199999999994</c:v>
                </c:pt>
                <c:pt idx="13">
                  <c:v>0.40476800000000007</c:v>
                </c:pt>
                <c:pt idx="14">
                  <c:v>0.48262399999999994</c:v>
                </c:pt>
                <c:pt idx="15">
                  <c:v>0.5</c:v>
                </c:pt>
                <c:pt idx="16">
                  <c:v>0.51737600000000006</c:v>
                </c:pt>
                <c:pt idx="17">
                  <c:v>0.59523199999999998</c:v>
                </c:pt>
                <c:pt idx="18">
                  <c:v>0.70476800000000006</c:v>
                </c:pt>
                <c:pt idx="19">
                  <c:v>0.78262399999999999</c:v>
                </c:pt>
                <c:pt idx="2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0-4BD4-8901-6BAB2892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26712"/>
        <c:axId val="418919496"/>
      </c:scatterChart>
      <c:valAx>
        <c:axId val="41892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919496"/>
        <c:crosses val="autoZero"/>
        <c:crossBetween val="midCat"/>
      </c:valAx>
      <c:valAx>
        <c:axId val="4189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92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Example!$E$101</c:f>
              <c:strCache>
                <c:ptCount val="1"/>
                <c:pt idx="0">
                  <c:v>Scaled S Oc1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Example!$C$102:$C$122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Example!$E$102:$E$122</c:f>
              <c:numCache>
                <c:formatCode>General</c:formatCode>
                <c:ptCount val="21"/>
                <c:pt idx="0">
                  <c:v>0.05</c:v>
                </c:pt>
                <c:pt idx="1">
                  <c:v>5.2140000000000006E-2</c:v>
                </c:pt>
                <c:pt idx="2">
                  <c:v>6.448000000000001E-2</c:v>
                </c:pt>
                <c:pt idx="3">
                  <c:v>9.0770000000000003E-2</c:v>
                </c:pt>
                <c:pt idx="4">
                  <c:v>0.12936</c:v>
                </c:pt>
                <c:pt idx="5">
                  <c:v>0.17499999999999999</c:v>
                </c:pt>
                <c:pt idx="6">
                  <c:v>0.22064</c:v>
                </c:pt>
                <c:pt idx="7">
                  <c:v>0.25923000000000002</c:v>
                </c:pt>
                <c:pt idx="8">
                  <c:v>0.28551999999999972</c:v>
                </c:pt>
                <c:pt idx="9">
                  <c:v>0.29786000000000018</c:v>
                </c:pt>
                <c:pt idx="10">
                  <c:v>0.3</c:v>
                </c:pt>
                <c:pt idx="11">
                  <c:v>0.298288</c:v>
                </c:pt>
                <c:pt idx="12">
                  <c:v>0.28841600000000001</c:v>
                </c:pt>
                <c:pt idx="13">
                  <c:v>0.26738399999999996</c:v>
                </c:pt>
                <c:pt idx="14">
                  <c:v>0.236512</c:v>
                </c:pt>
                <c:pt idx="15">
                  <c:v>0.2</c:v>
                </c:pt>
                <c:pt idx="16">
                  <c:v>0.16348799999999994</c:v>
                </c:pt>
                <c:pt idx="17">
                  <c:v>0.13261599999999998</c:v>
                </c:pt>
                <c:pt idx="18">
                  <c:v>0.11158400000000022</c:v>
                </c:pt>
                <c:pt idx="19">
                  <c:v>0.10171199999999984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6-4EEF-AA73-616E54BEB9B8}"/>
            </c:ext>
          </c:extLst>
        </c:ser>
        <c:ser>
          <c:idx val="2"/>
          <c:order val="2"/>
          <c:tx>
            <c:strRef>
              <c:f>Example!$F$101</c:f>
              <c:strCache>
                <c:ptCount val="1"/>
                <c:pt idx="0">
                  <c:v>Scaled S Oc2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Example!$C$102:$C$122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Example!$F$102:$F$122</c:f>
              <c:numCache>
                <c:formatCode>General</c:formatCode>
                <c:ptCount val="21"/>
                <c:pt idx="0">
                  <c:v>2.5000000000000001E-2</c:v>
                </c:pt>
                <c:pt idx="1">
                  <c:v>3.2240000000000005E-2</c:v>
                </c:pt>
                <c:pt idx="2">
                  <c:v>6.4680000000000001E-2</c:v>
                </c:pt>
                <c:pt idx="3">
                  <c:v>0.11032</c:v>
                </c:pt>
                <c:pt idx="4">
                  <c:v>0.14275999999999986</c:v>
                </c:pt>
                <c:pt idx="5">
                  <c:v>0.15</c:v>
                </c:pt>
                <c:pt idx="6">
                  <c:v>0.144208</c:v>
                </c:pt>
                <c:pt idx="7">
                  <c:v>0.118256</c:v>
                </c:pt>
                <c:pt idx="8">
                  <c:v>8.1743999999999969E-2</c:v>
                </c:pt>
                <c:pt idx="9">
                  <c:v>5.5792000000000112E-2</c:v>
                </c:pt>
                <c:pt idx="10">
                  <c:v>0.05</c:v>
                </c:pt>
                <c:pt idx="11">
                  <c:v>5.4344000000000017E-2</c:v>
                </c:pt>
                <c:pt idx="12">
                  <c:v>7.3807999999999985E-2</c:v>
                </c:pt>
                <c:pt idx="13">
                  <c:v>0.10119200000000002</c:v>
                </c:pt>
                <c:pt idx="14">
                  <c:v>0.12065599999999999</c:v>
                </c:pt>
                <c:pt idx="15">
                  <c:v>0.125</c:v>
                </c:pt>
                <c:pt idx="16">
                  <c:v>0.12934400000000001</c:v>
                </c:pt>
                <c:pt idx="17">
                  <c:v>0.148808</c:v>
                </c:pt>
                <c:pt idx="18">
                  <c:v>0.17619200000000002</c:v>
                </c:pt>
                <c:pt idx="19">
                  <c:v>0.195656</c:v>
                </c:pt>
                <c:pt idx="2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6-4EEF-AA73-616E54BE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85976"/>
        <c:axId val="542792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Example!$D$101</c15:sqref>
                        </c15:formulaRef>
                      </c:ext>
                    </c:extLst>
                    <c:strCache>
                      <c:ptCount val="1"/>
                      <c:pt idx="0">
                        <c:v>Scaled S Oc0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Example!$C$102:$C$122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Example!$D$102:$D$122</c15:sqref>
                        </c15:formulaRef>
                      </c:ext>
                    </c:extLst>
                    <c:numCache>
                      <c:formatCode>0.0000</c:formatCode>
                      <c:ptCount val="21"/>
                      <c:pt idx="0">
                        <c:v>0</c:v>
                      </c:pt>
                      <c:pt idx="1">
                        <c:v>1.1581250000000003E-3</c:v>
                      </c:pt>
                      <c:pt idx="2">
                        <c:v>8.5600000000000016E-3</c:v>
                      </c:pt>
                      <c:pt idx="3">
                        <c:v>2.6611875000000004E-2</c:v>
                      </c:pt>
                      <c:pt idx="4">
                        <c:v>5.7920000000000006E-2</c:v>
                      </c:pt>
                      <c:pt idx="5">
                        <c:v>0.103515625</c:v>
                      </c:pt>
                      <c:pt idx="6">
                        <c:v>0.16308</c:v>
                      </c:pt>
                      <c:pt idx="7">
                        <c:v>0.23516937499999996</c:v>
                      </c:pt>
                      <c:pt idx="8">
                        <c:v>0.31744</c:v>
                      </c:pt>
                      <c:pt idx="9">
                        <c:v>0.40687312500000006</c:v>
                      </c:pt>
                      <c:pt idx="10">
                        <c:v>0.5</c:v>
                      </c:pt>
                      <c:pt idx="11">
                        <c:v>0.59312687500000028</c:v>
                      </c:pt>
                      <c:pt idx="12">
                        <c:v>0.68256000000000006</c:v>
                      </c:pt>
                      <c:pt idx="13">
                        <c:v>0.76483062500000032</c:v>
                      </c:pt>
                      <c:pt idx="14">
                        <c:v>0.83692000000000011</c:v>
                      </c:pt>
                      <c:pt idx="15">
                        <c:v>0.896484375</c:v>
                      </c:pt>
                      <c:pt idx="16">
                        <c:v>0.94207999999999892</c:v>
                      </c:pt>
                      <c:pt idx="17">
                        <c:v>0.9733881249999996</c:v>
                      </c:pt>
                      <c:pt idx="18">
                        <c:v>0.99144000000000077</c:v>
                      </c:pt>
                      <c:pt idx="19">
                        <c:v>0.9988418750000001</c:v>
                      </c:pt>
                      <c:pt idx="2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886-4EEF-AA73-616E54BEB9B8}"/>
                  </c:ext>
                </c:extLst>
              </c15:ser>
            </c15:filteredScatterSeries>
          </c:ext>
        </c:extLst>
      </c:scatterChart>
      <c:valAx>
        <c:axId val="54278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792536"/>
        <c:crosses val="autoZero"/>
        <c:crossBetween val="midCat"/>
      </c:valAx>
      <c:valAx>
        <c:axId val="54279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78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Example!$D$124</c:f>
              <c:strCache>
                <c:ptCount val="1"/>
                <c:pt idx="0">
                  <c:v>Total S (Oc1 + Oc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Example!$C$125:$C$145</c:f>
              <c:numCache>
                <c:formatCode>0.00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Example!$D$125:$D$145</c:f>
              <c:numCache>
                <c:formatCode>0.0000</c:formatCode>
                <c:ptCount val="21"/>
                <c:pt idx="0">
                  <c:v>7.5000000000000011E-2</c:v>
                </c:pt>
                <c:pt idx="1">
                  <c:v>8.4380000000000011E-2</c:v>
                </c:pt>
                <c:pt idx="2">
                  <c:v>0.12916</c:v>
                </c:pt>
                <c:pt idx="3">
                  <c:v>0.20108999999999999</c:v>
                </c:pt>
                <c:pt idx="4">
                  <c:v>0.27211999999999986</c:v>
                </c:pt>
                <c:pt idx="5">
                  <c:v>0.32499999999999996</c:v>
                </c:pt>
                <c:pt idx="6">
                  <c:v>0.36484800000000001</c:v>
                </c:pt>
                <c:pt idx="7">
                  <c:v>0.37748599999999999</c:v>
                </c:pt>
                <c:pt idx="8">
                  <c:v>0.3672639999999997</c:v>
                </c:pt>
                <c:pt idx="9">
                  <c:v>0.3536520000000003</c:v>
                </c:pt>
                <c:pt idx="10">
                  <c:v>0.35</c:v>
                </c:pt>
                <c:pt idx="11">
                  <c:v>0.352632</c:v>
                </c:pt>
                <c:pt idx="12">
                  <c:v>0.36222399999999999</c:v>
                </c:pt>
                <c:pt idx="13">
                  <c:v>0.36857599999999996</c:v>
                </c:pt>
                <c:pt idx="14">
                  <c:v>0.35716799999999999</c:v>
                </c:pt>
                <c:pt idx="15">
                  <c:v>0.32500000000000001</c:v>
                </c:pt>
                <c:pt idx="16">
                  <c:v>0.29283199999999998</c:v>
                </c:pt>
                <c:pt idx="17">
                  <c:v>0.28142400000000001</c:v>
                </c:pt>
                <c:pt idx="18">
                  <c:v>0.28777600000000025</c:v>
                </c:pt>
                <c:pt idx="19">
                  <c:v>0.29736799999999985</c:v>
                </c:pt>
                <c:pt idx="20">
                  <c:v>0.30000000000000004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8-4822-A49F-277DE6CA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96120"/>
        <c:axId val="419385952"/>
      </c:scatterChart>
      <c:valAx>
        <c:axId val="41939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385952"/>
        <c:crosses val="autoZero"/>
        <c:crossBetween val="midCat"/>
      </c:valAx>
      <c:valAx>
        <c:axId val="4193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39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31</xdr:row>
      <xdr:rowOff>0</xdr:rowOff>
    </xdr:from>
    <xdr:to>
      <xdr:col>18</xdr:col>
      <xdr:colOff>257175</xdr:colOff>
      <xdr:row>45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466725</xdr:colOff>
      <xdr:row>55</xdr:row>
      <xdr:rowOff>180975</xdr:rowOff>
    </xdr:from>
    <xdr:to>
      <xdr:col>17</xdr:col>
      <xdr:colOff>466725</xdr:colOff>
      <xdr:row>70</xdr:row>
      <xdr:rowOff>66675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</xdr:colOff>
      <xdr:row>4</xdr:row>
      <xdr:rowOff>66675</xdr:rowOff>
    </xdr:from>
    <xdr:to>
      <xdr:col>24</xdr:col>
      <xdr:colOff>47625</xdr:colOff>
      <xdr:row>18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466725</xdr:colOff>
      <xdr:row>30</xdr:row>
      <xdr:rowOff>161925</xdr:rowOff>
    </xdr:from>
    <xdr:to>
      <xdr:col>24</xdr:col>
      <xdr:colOff>466725</xdr:colOff>
      <xdr:row>45</xdr:row>
      <xdr:rowOff>47625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304800</xdr:colOff>
      <xdr:row>55</xdr:row>
      <xdr:rowOff>28575</xdr:rowOff>
    </xdr:from>
    <xdr:to>
      <xdr:col>24</xdr:col>
      <xdr:colOff>304800</xdr:colOff>
      <xdr:row>69</xdr:row>
      <xdr:rowOff>104775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104775</xdr:colOff>
      <xdr:row>4</xdr:row>
      <xdr:rowOff>161925</xdr:rowOff>
    </xdr:from>
    <xdr:to>
      <xdr:col>17</xdr:col>
      <xdr:colOff>104775</xdr:colOff>
      <xdr:row>19</xdr:row>
      <xdr:rowOff>47625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438150</xdr:colOff>
      <xdr:row>79</xdr:row>
      <xdr:rowOff>47625</xdr:rowOff>
    </xdr:from>
    <xdr:to>
      <xdr:col>12</xdr:col>
      <xdr:colOff>438150</xdr:colOff>
      <xdr:row>93</xdr:row>
      <xdr:rowOff>123825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452437</xdr:colOff>
      <xdr:row>100</xdr:row>
      <xdr:rowOff>0</xdr:rowOff>
    </xdr:from>
    <xdr:to>
      <xdr:col>12</xdr:col>
      <xdr:colOff>452437</xdr:colOff>
      <xdr:row>114</xdr:row>
      <xdr:rowOff>76200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61912</xdr:colOff>
      <xdr:row>123</xdr:row>
      <xdr:rowOff>76200</xdr:rowOff>
    </xdr:from>
    <xdr:to>
      <xdr:col>13</xdr:col>
      <xdr:colOff>61912</xdr:colOff>
      <xdr:row>137</xdr:row>
      <xdr:rowOff>152400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47625</xdr:rowOff>
    </xdr:from>
    <xdr:to>
      <xdr:col>12</xdr:col>
      <xdr:colOff>209550</xdr:colOff>
      <xdr:row>14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14" sqref="B14"/>
    </sheetView>
  </sheetViews>
  <sheetFormatPr baseColWidth="10" defaultRowHeight="15" x14ac:dyDescent="0.25"/>
  <sheetData>
    <row r="1" spans="1:10" x14ac:dyDescent="0.25">
      <c r="A1">
        <v>1</v>
      </c>
      <c r="B1" t="s">
        <v>24</v>
      </c>
    </row>
    <row r="2" spans="1:10" x14ac:dyDescent="0.25">
      <c r="A2">
        <v>2</v>
      </c>
      <c r="B2" t="s">
        <v>25</v>
      </c>
    </row>
    <row r="3" spans="1:10" x14ac:dyDescent="0.25">
      <c r="B3" t="s">
        <v>26</v>
      </c>
    </row>
    <row r="4" spans="1:10" x14ac:dyDescent="0.25">
      <c r="A4">
        <v>3</v>
      </c>
      <c r="B4" t="s">
        <v>27</v>
      </c>
    </row>
    <row r="5" spans="1:10" x14ac:dyDescent="0.25">
      <c r="A5">
        <v>4</v>
      </c>
      <c r="B5" t="s">
        <v>28</v>
      </c>
    </row>
    <row r="6" spans="1:10" x14ac:dyDescent="0.25">
      <c r="A6">
        <v>5</v>
      </c>
      <c r="B6" t="s">
        <v>29</v>
      </c>
    </row>
    <row r="7" spans="1:10" x14ac:dyDescent="0.25">
      <c r="D7" t="s">
        <v>34</v>
      </c>
      <c r="F7" t="s">
        <v>37</v>
      </c>
      <c r="H7" t="s">
        <v>36</v>
      </c>
    </row>
    <row r="8" spans="1:10" x14ac:dyDescent="0.25">
      <c r="B8" t="s">
        <v>30</v>
      </c>
      <c r="D8" t="s">
        <v>31</v>
      </c>
      <c r="F8" t="s">
        <v>35</v>
      </c>
      <c r="H8" t="s">
        <v>38</v>
      </c>
      <c r="J8" t="s">
        <v>41</v>
      </c>
    </row>
    <row r="9" spans="1:10" x14ac:dyDescent="0.25">
      <c r="B9" t="s">
        <v>33</v>
      </c>
      <c r="D9" t="s">
        <v>32</v>
      </c>
      <c r="F9" t="s">
        <v>39</v>
      </c>
      <c r="H9" t="s">
        <v>40</v>
      </c>
      <c r="J9" t="s">
        <v>42</v>
      </c>
    </row>
    <row r="11" spans="1:10" x14ac:dyDescent="0.25">
      <c r="B11" t="s">
        <v>43</v>
      </c>
    </row>
    <row r="12" spans="1:10" x14ac:dyDescent="0.25">
      <c r="A12">
        <v>6</v>
      </c>
      <c r="B12" t="s">
        <v>48</v>
      </c>
    </row>
    <row r="13" spans="1:10" x14ac:dyDescent="0.25">
      <c r="B13" t="s">
        <v>49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"/>
  <sheetViews>
    <sheetView topLeftCell="A22" workbookViewId="0">
      <selection activeCell="I38" sqref="I38"/>
    </sheetView>
  </sheetViews>
  <sheetFormatPr baseColWidth="10" defaultRowHeight="15" x14ac:dyDescent="0.25"/>
  <sheetData>
    <row r="1" spans="1:6" x14ac:dyDescent="0.25">
      <c r="A1" t="s">
        <v>1</v>
      </c>
      <c r="B1" t="s">
        <v>0</v>
      </c>
      <c r="D1" t="s">
        <v>2</v>
      </c>
      <c r="E1" t="s">
        <v>8</v>
      </c>
      <c r="F1" t="s">
        <v>17</v>
      </c>
    </row>
    <row r="2" spans="1:6" x14ac:dyDescent="0.25">
      <c r="B2" s="2">
        <v>0</v>
      </c>
      <c r="D2" s="1">
        <f t="shared" ref="D2:D22" si="0">6*POWER(B2,5)-15*POWER(B2,4)+10*POWER(B2,3)</f>
        <v>0</v>
      </c>
      <c r="E2" s="1">
        <f>D2</f>
        <v>0</v>
      </c>
      <c r="F2" s="1">
        <f t="shared" ref="F2:F22" si="1">D2*POWER(0.5,0)</f>
        <v>0</v>
      </c>
    </row>
    <row r="3" spans="1:6" x14ac:dyDescent="0.25">
      <c r="B3" s="2">
        <v>0.05</v>
      </c>
      <c r="D3" s="1">
        <f t="shared" si="0"/>
        <v>1.1581250000000003E-3</v>
      </c>
      <c r="E3" s="1">
        <f t="shared" ref="E3:E22" si="2">D3</f>
        <v>1.1581250000000003E-3</v>
      </c>
      <c r="F3" s="1">
        <f t="shared" si="1"/>
        <v>1.1581250000000003E-3</v>
      </c>
    </row>
    <row r="4" spans="1:6" x14ac:dyDescent="0.25">
      <c r="B4" s="2">
        <v>0.1</v>
      </c>
      <c r="D4" s="1">
        <f t="shared" si="0"/>
        <v>8.5600000000000016E-3</v>
      </c>
      <c r="E4" s="1">
        <f t="shared" si="2"/>
        <v>8.5600000000000016E-3</v>
      </c>
      <c r="F4" s="1">
        <f t="shared" si="1"/>
        <v>8.5600000000000016E-3</v>
      </c>
    </row>
    <row r="5" spans="1:6" x14ac:dyDescent="0.25">
      <c r="B5" s="2">
        <v>0.15</v>
      </c>
      <c r="D5" s="1">
        <f t="shared" si="0"/>
        <v>2.6611875000000004E-2</v>
      </c>
      <c r="E5" s="1">
        <f t="shared" si="2"/>
        <v>2.6611875000000004E-2</v>
      </c>
      <c r="F5" s="1">
        <f t="shared" si="1"/>
        <v>2.6611875000000004E-2</v>
      </c>
    </row>
    <row r="6" spans="1:6" x14ac:dyDescent="0.25">
      <c r="B6" s="2">
        <v>0.2</v>
      </c>
      <c r="D6" s="1">
        <f t="shared" si="0"/>
        <v>5.7920000000000006E-2</v>
      </c>
      <c r="E6" s="1">
        <f t="shared" si="2"/>
        <v>5.7920000000000006E-2</v>
      </c>
      <c r="F6" s="1">
        <f t="shared" si="1"/>
        <v>5.7920000000000006E-2</v>
      </c>
    </row>
    <row r="7" spans="1:6" x14ac:dyDescent="0.25">
      <c r="B7" s="2">
        <v>0.25</v>
      </c>
      <c r="D7" s="1">
        <f t="shared" si="0"/>
        <v>0.103515625</v>
      </c>
      <c r="E7" s="1">
        <f t="shared" si="2"/>
        <v>0.103515625</v>
      </c>
      <c r="F7" s="1">
        <f t="shared" si="1"/>
        <v>0.103515625</v>
      </c>
    </row>
    <row r="8" spans="1:6" x14ac:dyDescent="0.25">
      <c r="B8" s="2">
        <v>0.3</v>
      </c>
      <c r="D8" s="1">
        <f t="shared" si="0"/>
        <v>0.16308</v>
      </c>
      <c r="E8" s="1">
        <f t="shared" si="2"/>
        <v>0.16308</v>
      </c>
      <c r="F8" s="1">
        <f t="shared" si="1"/>
        <v>0.16308</v>
      </c>
    </row>
    <row r="9" spans="1:6" x14ac:dyDescent="0.25">
      <c r="B9" s="2">
        <v>0.35</v>
      </c>
      <c r="D9" s="1">
        <f t="shared" si="0"/>
        <v>0.23516937499999996</v>
      </c>
      <c r="E9" s="1">
        <f t="shared" si="2"/>
        <v>0.23516937499999996</v>
      </c>
      <c r="F9" s="1">
        <f t="shared" si="1"/>
        <v>0.23516937499999996</v>
      </c>
    </row>
    <row r="10" spans="1:6" x14ac:dyDescent="0.25">
      <c r="B10" s="2">
        <v>0.4</v>
      </c>
      <c r="D10" s="1">
        <f t="shared" si="0"/>
        <v>0.31744</v>
      </c>
      <c r="E10" s="1">
        <f t="shared" si="2"/>
        <v>0.31744</v>
      </c>
      <c r="F10" s="1">
        <f t="shared" si="1"/>
        <v>0.31744</v>
      </c>
    </row>
    <row r="11" spans="1:6" x14ac:dyDescent="0.25">
      <c r="B11" s="2">
        <v>0.45</v>
      </c>
      <c r="D11" s="1">
        <f t="shared" si="0"/>
        <v>0.40687312500000006</v>
      </c>
      <c r="E11" s="1">
        <f t="shared" si="2"/>
        <v>0.40687312500000006</v>
      </c>
      <c r="F11" s="1">
        <f t="shared" si="1"/>
        <v>0.40687312500000006</v>
      </c>
    </row>
    <row r="12" spans="1:6" x14ac:dyDescent="0.25">
      <c r="B12" s="2">
        <v>0.5</v>
      </c>
      <c r="D12" s="1">
        <f t="shared" si="0"/>
        <v>0.5</v>
      </c>
      <c r="E12" s="1">
        <f t="shared" si="2"/>
        <v>0.5</v>
      </c>
      <c r="F12" s="1">
        <f t="shared" si="1"/>
        <v>0.5</v>
      </c>
    </row>
    <row r="13" spans="1:6" x14ac:dyDescent="0.25">
      <c r="B13" s="2">
        <v>0.55000000000000004</v>
      </c>
      <c r="D13" s="1">
        <f t="shared" si="0"/>
        <v>0.59312687500000028</v>
      </c>
      <c r="E13" s="1">
        <f t="shared" si="2"/>
        <v>0.59312687500000028</v>
      </c>
      <c r="F13" s="1">
        <f t="shared" si="1"/>
        <v>0.59312687500000028</v>
      </c>
    </row>
    <row r="14" spans="1:6" x14ac:dyDescent="0.25">
      <c r="B14" s="2">
        <v>0.6</v>
      </c>
      <c r="D14" s="1">
        <f t="shared" si="0"/>
        <v>0.68256000000000006</v>
      </c>
      <c r="E14" s="1">
        <f t="shared" si="2"/>
        <v>0.68256000000000006</v>
      </c>
      <c r="F14" s="1">
        <f t="shared" si="1"/>
        <v>0.68256000000000006</v>
      </c>
    </row>
    <row r="15" spans="1:6" x14ac:dyDescent="0.25">
      <c r="B15" s="2">
        <v>0.65</v>
      </c>
      <c r="D15" s="1">
        <f t="shared" si="0"/>
        <v>0.76483062500000032</v>
      </c>
      <c r="E15" s="1">
        <f t="shared" si="2"/>
        <v>0.76483062500000032</v>
      </c>
      <c r="F15" s="1">
        <f t="shared" si="1"/>
        <v>0.76483062500000032</v>
      </c>
    </row>
    <row r="16" spans="1:6" x14ac:dyDescent="0.25">
      <c r="B16" s="2">
        <v>0.7</v>
      </c>
      <c r="D16" s="1">
        <f t="shared" si="0"/>
        <v>0.83692000000000011</v>
      </c>
      <c r="E16" s="1">
        <f t="shared" si="2"/>
        <v>0.83692000000000011</v>
      </c>
      <c r="F16" s="1">
        <f t="shared" si="1"/>
        <v>0.83692000000000011</v>
      </c>
    </row>
    <row r="17" spans="1:12" x14ac:dyDescent="0.25">
      <c r="B17" s="2">
        <v>0.75</v>
      </c>
      <c r="D17" s="1">
        <f t="shared" si="0"/>
        <v>0.896484375</v>
      </c>
      <c r="E17" s="1">
        <f t="shared" si="2"/>
        <v>0.896484375</v>
      </c>
      <c r="F17" s="1">
        <f t="shared" si="1"/>
        <v>0.896484375</v>
      </c>
    </row>
    <row r="18" spans="1:12" x14ac:dyDescent="0.25">
      <c r="B18" s="2">
        <v>0.8</v>
      </c>
      <c r="D18" s="1">
        <f t="shared" si="0"/>
        <v>0.94207999999999892</v>
      </c>
      <c r="E18" s="1">
        <f t="shared" si="2"/>
        <v>0.94207999999999892</v>
      </c>
      <c r="F18" s="1">
        <f t="shared" si="1"/>
        <v>0.94207999999999892</v>
      </c>
    </row>
    <row r="19" spans="1:12" x14ac:dyDescent="0.25">
      <c r="B19" s="2">
        <v>0.85</v>
      </c>
      <c r="D19" s="1">
        <f t="shared" si="0"/>
        <v>0.9733881249999996</v>
      </c>
      <c r="E19" s="1">
        <f t="shared" si="2"/>
        <v>0.9733881249999996</v>
      </c>
      <c r="F19" s="1">
        <f t="shared" si="1"/>
        <v>0.9733881249999996</v>
      </c>
    </row>
    <row r="20" spans="1:12" x14ac:dyDescent="0.25">
      <c r="B20" s="2">
        <v>0.9</v>
      </c>
      <c r="D20" s="1">
        <f t="shared" si="0"/>
        <v>0.99144000000000077</v>
      </c>
      <c r="E20" s="1">
        <f t="shared" si="2"/>
        <v>0.99144000000000077</v>
      </c>
      <c r="F20" s="1">
        <f t="shared" si="1"/>
        <v>0.99144000000000077</v>
      </c>
    </row>
    <row r="21" spans="1:12" x14ac:dyDescent="0.25">
      <c r="B21" s="2">
        <v>0.95</v>
      </c>
      <c r="D21" s="1">
        <f t="shared" si="0"/>
        <v>0.9988418750000001</v>
      </c>
      <c r="E21" s="1">
        <f t="shared" si="2"/>
        <v>0.9988418750000001</v>
      </c>
      <c r="F21" s="1">
        <f t="shared" si="1"/>
        <v>0.9988418750000001</v>
      </c>
    </row>
    <row r="22" spans="1:12" x14ac:dyDescent="0.25">
      <c r="B22" s="2">
        <v>1</v>
      </c>
      <c r="D22" s="1">
        <f t="shared" si="0"/>
        <v>1</v>
      </c>
      <c r="E22" s="1">
        <f t="shared" si="2"/>
        <v>1</v>
      </c>
      <c r="F22" s="1">
        <f t="shared" si="1"/>
        <v>1</v>
      </c>
    </row>
    <row r="26" spans="1:12" x14ac:dyDescent="0.25">
      <c r="A26" t="s">
        <v>18</v>
      </c>
      <c r="B26" t="s">
        <v>0</v>
      </c>
      <c r="D26" t="s">
        <v>3</v>
      </c>
      <c r="E26" t="s">
        <v>4</v>
      </c>
      <c r="F26" t="s">
        <v>6</v>
      </c>
      <c r="G26" t="s">
        <v>7</v>
      </c>
      <c r="I26" t="s">
        <v>9</v>
      </c>
      <c r="J26" t="s">
        <v>10</v>
      </c>
      <c r="K26" t="s">
        <v>5</v>
      </c>
      <c r="L26" t="s">
        <v>17</v>
      </c>
    </row>
    <row r="27" spans="1:12" x14ac:dyDescent="0.25">
      <c r="B27" s="2">
        <v>0</v>
      </c>
      <c r="C27" s="1"/>
      <c r="D27">
        <f>(B27-0)/(0.5-0)</f>
        <v>0</v>
      </c>
      <c r="F27" s="1">
        <f>6*POWER(D27,5)-15*POWER(D27,4)+10*POWER(D27,3)</f>
        <v>0</v>
      </c>
      <c r="I27">
        <f t="shared" ref="I27:I37" si="3">(1-F27)*$F$49+F27*$G$49</f>
        <v>0.1</v>
      </c>
      <c r="K27">
        <f>I27</f>
        <v>0.1</v>
      </c>
      <c r="L27">
        <f>K27*POWER(0.5,1)</f>
        <v>0.05</v>
      </c>
    </row>
    <row r="28" spans="1:12" x14ac:dyDescent="0.25">
      <c r="B28" s="2">
        <v>0.05</v>
      </c>
      <c r="C28" s="1"/>
      <c r="D28">
        <f>(B28-0)/(0.5-0)</f>
        <v>0.1</v>
      </c>
      <c r="F28" s="1">
        <f t="shared" ref="F28:G43" si="4">6*POWER(D28,5)-15*POWER(D28,4)+10*POWER(D28,3)</f>
        <v>8.5600000000000016E-3</v>
      </c>
      <c r="I28">
        <f t="shared" si="3"/>
        <v>0.10428000000000001</v>
      </c>
      <c r="K28">
        <f t="shared" ref="K28:K37" si="5">I28</f>
        <v>0.10428000000000001</v>
      </c>
      <c r="L28">
        <f t="shared" ref="L28:L47" si="6">K28*POWER(0.5,1)</f>
        <v>5.2140000000000006E-2</v>
      </c>
    </row>
    <row r="29" spans="1:12" x14ac:dyDescent="0.25">
      <c r="B29" s="2">
        <v>0.1</v>
      </c>
      <c r="C29" s="1"/>
      <c r="D29">
        <f t="shared" ref="D29:D37" si="7">(B29-0)/(0.5-0)</f>
        <v>0.2</v>
      </c>
      <c r="F29" s="1">
        <f t="shared" si="4"/>
        <v>5.7920000000000006E-2</v>
      </c>
      <c r="I29">
        <f t="shared" si="3"/>
        <v>0.12896000000000002</v>
      </c>
      <c r="K29">
        <f t="shared" si="5"/>
        <v>0.12896000000000002</v>
      </c>
      <c r="L29">
        <f t="shared" si="6"/>
        <v>6.448000000000001E-2</v>
      </c>
    </row>
    <row r="30" spans="1:12" x14ac:dyDescent="0.25">
      <c r="B30" s="2">
        <v>0.15</v>
      </c>
      <c r="C30" s="1"/>
      <c r="D30">
        <f t="shared" si="7"/>
        <v>0.3</v>
      </c>
      <c r="F30" s="1">
        <f t="shared" si="4"/>
        <v>0.16308</v>
      </c>
      <c r="I30">
        <f t="shared" si="3"/>
        <v>0.18154000000000001</v>
      </c>
      <c r="K30">
        <f t="shared" si="5"/>
        <v>0.18154000000000001</v>
      </c>
      <c r="L30">
        <f t="shared" si="6"/>
        <v>9.0770000000000003E-2</v>
      </c>
    </row>
    <row r="31" spans="1:12" x14ac:dyDescent="0.25">
      <c r="B31" s="2">
        <v>0.2</v>
      </c>
      <c r="C31" s="1"/>
      <c r="D31">
        <f t="shared" si="7"/>
        <v>0.4</v>
      </c>
      <c r="F31" s="1">
        <f t="shared" si="4"/>
        <v>0.31744</v>
      </c>
      <c r="I31">
        <f t="shared" si="3"/>
        <v>0.25872000000000001</v>
      </c>
      <c r="K31">
        <f t="shared" si="5"/>
        <v>0.25872000000000001</v>
      </c>
      <c r="L31">
        <f t="shared" si="6"/>
        <v>0.12936</v>
      </c>
    </row>
    <row r="32" spans="1:12" x14ac:dyDescent="0.25">
      <c r="B32" s="2">
        <v>0.25</v>
      </c>
      <c r="C32" s="1"/>
      <c r="D32">
        <f t="shared" si="7"/>
        <v>0.5</v>
      </c>
      <c r="F32" s="1">
        <f t="shared" si="4"/>
        <v>0.5</v>
      </c>
      <c r="I32">
        <f t="shared" si="3"/>
        <v>0.35</v>
      </c>
      <c r="K32">
        <f t="shared" si="5"/>
        <v>0.35</v>
      </c>
      <c r="L32">
        <f t="shared" si="6"/>
        <v>0.17499999999999999</v>
      </c>
    </row>
    <row r="33" spans="2:12" x14ac:dyDescent="0.25">
      <c r="B33" s="2">
        <v>0.3</v>
      </c>
      <c r="C33" s="1"/>
      <c r="D33">
        <f t="shared" si="7"/>
        <v>0.6</v>
      </c>
      <c r="F33" s="1">
        <f t="shared" si="4"/>
        <v>0.68256000000000006</v>
      </c>
      <c r="I33">
        <f t="shared" si="3"/>
        <v>0.44128000000000001</v>
      </c>
      <c r="K33">
        <f t="shared" si="5"/>
        <v>0.44128000000000001</v>
      </c>
      <c r="L33">
        <f t="shared" si="6"/>
        <v>0.22064</v>
      </c>
    </row>
    <row r="34" spans="2:12" x14ac:dyDescent="0.25">
      <c r="B34" s="2">
        <v>0.35</v>
      </c>
      <c r="C34" s="1"/>
      <c r="D34">
        <f t="shared" si="7"/>
        <v>0.7</v>
      </c>
      <c r="F34" s="1">
        <f t="shared" si="4"/>
        <v>0.83692000000000011</v>
      </c>
      <c r="I34">
        <f t="shared" si="3"/>
        <v>0.51846000000000003</v>
      </c>
      <c r="K34">
        <f t="shared" si="5"/>
        <v>0.51846000000000003</v>
      </c>
      <c r="L34">
        <f t="shared" si="6"/>
        <v>0.25923000000000002</v>
      </c>
    </row>
    <row r="35" spans="2:12" x14ac:dyDescent="0.25">
      <c r="B35" s="2">
        <v>0.4</v>
      </c>
      <c r="C35" s="1"/>
      <c r="D35">
        <f t="shared" si="7"/>
        <v>0.8</v>
      </c>
      <c r="F35" s="1">
        <f t="shared" si="4"/>
        <v>0.94207999999999892</v>
      </c>
      <c r="I35">
        <f t="shared" si="3"/>
        <v>0.57103999999999944</v>
      </c>
      <c r="K35">
        <f t="shared" si="5"/>
        <v>0.57103999999999944</v>
      </c>
      <c r="L35">
        <f t="shared" si="6"/>
        <v>0.28551999999999972</v>
      </c>
    </row>
    <row r="36" spans="2:12" x14ac:dyDescent="0.25">
      <c r="B36" s="2">
        <v>0.45</v>
      </c>
      <c r="C36" s="1"/>
      <c r="D36">
        <f t="shared" si="7"/>
        <v>0.9</v>
      </c>
      <c r="F36" s="1">
        <f t="shared" si="4"/>
        <v>0.99144000000000077</v>
      </c>
      <c r="I36">
        <f t="shared" si="3"/>
        <v>0.59572000000000036</v>
      </c>
      <c r="K36">
        <f t="shared" si="5"/>
        <v>0.59572000000000036</v>
      </c>
      <c r="L36">
        <f t="shared" si="6"/>
        <v>0.29786000000000018</v>
      </c>
    </row>
    <row r="37" spans="2:12" x14ac:dyDescent="0.25">
      <c r="B37" s="2">
        <v>0.5</v>
      </c>
      <c r="C37" s="1"/>
      <c r="D37">
        <f t="shared" si="7"/>
        <v>1</v>
      </c>
      <c r="E37">
        <f>(B37-0.5)/(1-0.5)</f>
        <v>0</v>
      </c>
      <c r="F37" s="1">
        <f t="shared" si="4"/>
        <v>1</v>
      </c>
      <c r="G37" s="1">
        <f t="shared" si="4"/>
        <v>0</v>
      </c>
      <c r="I37">
        <f>(1-F37)*$F$49+F37*$G$49</f>
        <v>0.6</v>
      </c>
      <c r="J37">
        <f>(1-G37)*$G$49+G37*$H$49</f>
        <v>0.6</v>
      </c>
      <c r="K37">
        <f t="shared" si="5"/>
        <v>0.6</v>
      </c>
      <c r="L37">
        <f t="shared" si="6"/>
        <v>0.3</v>
      </c>
    </row>
    <row r="38" spans="2:12" x14ac:dyDescent="0.25">
      <c r="B38" s="2">
        <v>0.55000000000000004</v>
      </c>
      <c r="C38" s="1"/>
      <c r="E38">
        <f t="shared" ref="E38:E47" si="8">(B38-0.5)/(1-0.5)</f>
        <v>0.10000000000000009</v>
      </c>
      <c r="G38" s="1">
        <f t="shared" si="4"/>
        <v>8.5600000000000207E-3</v>
      </c>
      <c r="J38">
        <f t="shared" ref="J38:J47" si="9">(1-G38)*$G$49+G38*$H$49</f>
        <v>0.596576</v>
      </c>
      <c r="K38">
        <f>J38</f>
        <v>0.596576</v>
      </c>
      <c r="L38">
        <f t="shared" si="6"/>
        <v>0.298288</v>
      </c>
    </row>
    <row r="39" spans="2:12" x14ac:dyDescent="0.25">
      <c r="B39" s="2">
        <v>0.6</v>
      </c>
      <c r="C39" s="1"/>
      <c r="E39">
        <f t="shared" si="8"/>
        <v>0.19999999999999996</v>
      </c>
      <c r="G39" s="1">
        <f t="shared" si="4"/>
        <v>5.7919999999999972E-2</v>
      </c>
      <c r="J39">
        <f t="shared" si="9"/>
        <v>0.57683200000000001</v>
      </c>
      <c r="K39">
        <f t="shared" ref="K39:K47" si="10">J39</f>
        <v>0.57683200000000001</v>
      </c>
      <c r="L39">
        <f t="shared" si="6"/>
        <v>0.28841600000000001</v>
      </c>
    </row>
    <row r="40" spans="2:12" x14ac:dyDescent="0.25">
      <c r="B40" s="2">
        <v>0.65</v>
      </c>
      <c r="C40" s="1"/>
      <c r="E40">
        <f t="shared" si="8"/>
        <v>0.30000000000000004</v>
      </c>
      <c r="G40" s="1">
        <f t="shared" si="4"/>
        <v>0.16308000000000006</v>
      </c>
      <c r="J40">
        <f t="shared" si="9"/>
        <v>0.53476799999999991</v>
      </c>
      <c r="K40">
        <f t="shared" si="10"/>
        <v>0.53476799999999991</v>
      </c>
      <c r="L40">
        <f t="shared" si="6"/>
        <v>0.26738399999999996</v>
      </c>
    </row>
    <row r="41" spans="2:12" x14ac:dyDescent="0.25">
      <c r="B41" s="2">
        <v>0.7</v>
      </c>
      <c r="C41" s="1"/>
      <c r="E41">
        <f t="shared" si="8"/>
        <v>0.39999999999999991</v>
      </c>
      <c r="G41" s="1">
        <f t="shared" si="4"/>
        <v>0.31743999999999989</v>
      </c>
      <c r="J41">
        <f t="shared" si="9"/>
        <v>0.473024</v>
      </c>
      <c r="K41">
        <f t="shared" si="10"/>
        <v>0.473024</v>
      </c>
      <c r="L41">
        <f t="shared" si="6"/>
        <v>0.236512</v>
      </c>
    </row>
    <row r="42" spans="2:12" x14ac:dyDescent="0.25">
      <c r="B42" s="2">
        <v>0.75</v>
      </c>
      <c r="C42" s="1"/>
      <c r="E42">
        <f t="shared" si="8"/>
        <v>0.5</v>
      </c>
      <c r="G42" s="1">
        <f t="shared" si="4"/>
        <v>0.5</v>
      </c>
      <c r="J42">
        <f t="shared" si="9"/>
        <v>0.4</v>
      </c>
      <c r="K42">
        <f t="shared" si="10"/>
        <v>0.4</v>
      </c>
      <c r="L42">
        <f t="shared" si="6"/>
        <v>0.2</v>
      </c>
    </row>
    <row r="43" spans="2:12" x14ac:dyDescent="0.25">
      <c r="B43" s="2">
        <v>0.8</v>
      </c>
      <c r="C43" s="1"/>
      <c r="E43">
        <f t="shared" si="8"/>
        <v>0.60000000000000009</v>
      </c>
      <c r="G43" s="1">
        <f t="shared" si="4"/>
        <v>0.68256000000000028</v>
      </c>
      <c r="J43">
        <f t="shared" si="9"/>
        <v>0.32697599999999988</v>
      </c>
      <c r="K43">
        <f t="shared" si="10"/>
        <v>0.32697599999999988</v>
      </c>
      <c r="L43">
        <f t="shared" si="6"/>
        <v>0.16348799999999994</v>
      </c>
    </row>
    <row r="44" spans="2:12" x14ac:dyDescent="0.25">
      <c r="B44" s="2">
        <v>0.85</v>
      </c>
      <c r="C44" s="1"/>
      <c r="E44">
        <f t="shared" si="8"/>
        <v>0.7</v>
      </c>
      <c r="G44" s="1">
        <f t="shared" ref="G44:G47" si="11">6*POWER(E44,5)-15*POWER(E44,4)+10*POWER(E44,3)</f>
        <v>0.83692000000000011</v>
      </c>
      <c r="J44">
        <f t="shared" si="9"/>
        <v>0.26523199999999997</v>
      </c>
      <c r="K44">
        <f t="shared" si="10"/>
        <v>0.26523199999999997</v>
      </c>
      <c r="L44">
        <f t="shared" si="6"/>
        <v>0.13261599999999998</v>
      </c>
    </row>
    <row r="45" spans="2:12" x14ac:dyDescent="0.25">
      <c r="B45" s="2">
        <v>0.9</v>
      </c>
      <c r="C45" s="1"/>
      <c r="E45">
        <f t="shared" si="8"/>
        <v>0.8</v>
      </c>
      <c r="G45" s="1">
        <f t="shared" si="11"/>
        <v>0.94207999999999892</v>
      </c>
      <c r="J45">
        <f t="shared" si="9"/>
        <v>0.22316800000000045</v>
      </c>
      <c r="K45">
        <f t="shared" si="10"/>
        <v>0.22316800000000045</v>
      </c>
      <c r="L45">
        <f t="shared" si="6"/>
        <v>0.11158400000000022</v>
      </c>
    </row>
    <row r="46" spans="2:12" x14ac:dyDescent="0.25">
      <c r="B46" s="2">
        <v>0.95</v>
      </c>
      <c r="C46" s="1"/>
      <c r="E46">
        <f t="shared" si="8"/>
        <v>0.89999999999999991</v>
      </c>
      <c r="G46" s="1">
        <f t="shared" si="11"/>
        <v>0.99144000000000077</v>
      </c>
      <c r="J46">
        <f t="shared" si="9"/>
        <v>0.20342399999999969</v>
      </c>
      <c r="K46">
        <f t="shared" si="10"/>
        <v>0.20342399999999969</v>
      </c>
      <c r="L46">
        <f t="shared" si="6"/>
        <v>0.10171199999999984</v>
      </c>
    </row>
    <row r="47" spans="2:12" x14ac:dyDescent="0.25">
      <c r="B47" s="2">
        <v>1</v>
      </c>
      <c r="C47" s="1"/>
      <c r="E47">
        <f t="shared" si="8"/>
        <v>1</v>
      </c>
      <c r="G47" s="1">
        <f t="shared" si="11"/>
        <v>1</v>
      </c>
      <c r="J47">
        <f t="shared" si="9"/>
        <v>0.2</v>
      </c>
      <c r="K47">
        <f t="shared" si="10"/>
        <v>0.2</v>
      </c>
      <c r="L47">
        <f t="shared" si="6"/>
        <v>0.1</v>
      </c>
    </row>
    <row r="49" spans="1:19" x14ac:dyDescent="0.25">
      <c r="F49">
        <v>0.1</v>
      </c>
      <c r="G49">
        <v>0.6</v>
      </c>
      <c r="H49">
        <v>0.2</v>
      </c>
    </row>
    <row r="51" spans="1:19" x14ac:dyDescent="0.25">
      <c r="A51" t="s">
        <v>19</v>
      </c>
      <c r="B51" t="s">
        <v>0</v>
      </c>
      <c r="D51" t="s">
        <v>3</v>
      </c>
      <c r="E51" t="s">
        <v>4</v>
      </c>
      <c r="F51" t="s">
        <v>11</v>
      </c>
      <c r="G51" t="s">
        <v>12</v>
      </c>
      <c r="H51" t="s">
        <v>6</v>
      </c>
      <c r="I51" t="s">
        <v>7</v>
      </c>
      <c r="J51" t="s">
        <v>13</v>
      </c>
      <c r="K51" t="s">
        <v>14</v>
      </c>
      <c r="M51" t="s">
        <v>9</v>
      </c>
      <c r="N51" t="s">
        <v>10</v>
      </c>
      <c r="O51" t="s">
        <v>15</v>
      </c>
      <c r="P51" t="s">
        <v>16</v>
      </c>
      <c r="R51" t="s">
        <v>8</v>
      </c>
      <c r="S51" t="s">
        <v>17</v>
      </c>
    </row>
    <row r="52" spans="1:19" x14ac:dyDescent="0.25">
      <c r="B52" s="2">
        <v>0</v>
      </c>
      <c r="C52" s="1"/>
      <c r="D52">
        <f>(B52-0)/(0.25-0)</f>
        <v>0</v>
      </c>
      <c r="H52" s="1">
        <f t="shared" ref="H52:H57" si="12">6*POWER(D52,5)-15*POWER(D52,4)+10*POWER(D52,3)</f>
        <v>0</v>
      </c>
      <c r="M52">
        <f t="shared" ref="M52:M57" si="13">(1-H52)*$H$74+H52*$I$74</f>
        <v>0.1</v>
      </c>
      <c r="R52">
        <f>MAX(M52:P52)</f>
        <v>0.1</v>
      </c>
      <c r="S52">
        <f>R52*POWER(0.5,2)</f>
        <v>2.5000000000000001E-2</v>
      </c>
    </row>
    <row r="53" spans="1:19" x14ac:dyDescent="0.25">
      <c r="B53" s="2">
        <v>0.05</v>
      </c>
      <c r="C53" s="1"/>
      <c r="D53">
        <f t="shared" ref="D53:D56" si="14">(B53-0)/(0.25-0)</f>
        <v>0.2</v>
      </c>
      <c r="H53" s="1">
        <f t="shared" si="12"/>
        <v>5.7920000000000006E-2</v>
      </c>
      <c r="M53">
        <f t="shared" si="13"/>
        <v>0.12896000000000002</v>
      </c>
      <c r="R53">
        <f t="shared" ref="R53:R72" si="15">MAX(M53:P53)</f>
        <v>0.12896000000000002</v>
      </c>
      <c r="S53">
        <f t="shared" ref="S53:S72" si="16">R53*POWER(0.5,2)</f>
        <v>3.2240000000000005E-2</v>
      </c>
    </row>
    <row r="54" spans="1:19" x14ac:dyDescent="0.25">
      <c r="B54" s="2">
        <v>0.1</v>
      </c>
      <c r="C54" s="1"/>
      <c r="D54">
        <f t="shared" si="14"/>
        <v>0.4</v>
      </c>
      <c r="H54" s="1">
        <f t="shared" si="12"/>
        <v>0.31744</v>
      </c>
      <c r="M54">
        <f t="shared" si="13"/>
        <v>0.25872000000000001</v>
      </c>
      <c r="R54">
        <f t="shared" si="15"/>
        <v>0.25872000000000001</v>
      </c>
      <c r="S54">
        <f t="shared" si="16"/>
        <v>6.4680000000000001E-2</v>
      </c>
    </row>
    <row r="55" spans="1:19" x14ac:dyDescent="0.25">
      <c r="B55" s="2">
        <v>0.15</v>
      </c>
      <c r="C55" s="1"/>
      <c r="D55">
        <f t="shared" si="14"/>
        <v>0.6</v>
      </c>
      <c r="H55" s="1">
        <f t="shared" si="12"/>
        <v>0.68256000000000006</v>
      </c>
      <c r="M55">
        <f t="shared" si="13"/>
        <v>0.44128000000000001</v>
      </c>
      <c r="R55">
        <f t="shared" si="15"/>
        <v>0.44128000000000001</v>
      </c>
      <c r="S55">
        <f t="shared" si="16"/>
        <v>0.11032</v>
      </c>
    </row>
    <row r="56" spans="1:19" x14ac:dyDescent="0.25">
      <c r="B56" s="2">
        <v>0.2</v>
      </c>
      <c r="C56" s="1"/>
      <c r="D56">
        <f t="shared" si="14"/>
        <v>0.8</v>
      </c>
      <c r="H56" s="1">
        <f t="shared" si="12"/>
        <v>0.94207999999999892</v>
      </c>
      <c r="M56">
        <f t="shared" si="13"/>
        <v>0.57103999999999944</v>
      </c>
      <c r="R56">
        <f t="shared" si="15"/>
        <v>0.57103999999999944</v>
      </c>
      <c r="S56">
        <f t="shared" si="16"/>
        <v>0.14275999999999986</v>
      </c>
    </row>
    <row r="57" spans="1:19" x14ac:dyDescent="0.25">
      <c r="B57" s="2">
        <v>0.25</v>
      </c>
      <c r="C57" s="1"/>
      <c r="D57">
        <f>(B57-0)/(0.25-0)</f>
        <v>1</v>
      </c>
      <c r="E57">
        <f>(B57-0.25)/(0.5-0.25)</f>
        <v>0</v>
      </c>
      <c r="H57" s="1">
        <f t="shared" si="12"/>
        <v>1</v>
      </c>
      <c r="I57" s="1">
        <f>6*POWER(E57,5)-15*POWER(E57,4)+10*POWER(E57,3)</f>
        <v>0</v>
      </c>
      <c r="M57">
        <f t="shared" si="13"/>
        <v>0.6</v>
      </c>
      <c r="N57">
        <f t="shared" ref="N57:N62" si="17">(1-I57)*$I$74+I57*$J$74</f>
        <v>0.6</v>
      </c>
      <c r="R57">
        <f t="shared" si="15"/>
        <v>0.6</v>
      </c>
      <c r="S57">
        <f t="shared" si="16"/>
        <v>0.15</v>
      </c>
    </row>
    <row r="58" spans="1:19" x14ac:dyDescent="0.25">
      <c r="B58" s="2">
        <v>0.3</v>
      </c>
      <c r="C58" s="1"/>
      <c r="E58">
        <f t="shared" ref="E58:E61" si="18">(B58-0.25)/(0.5-0.25)</f>
        <v>0.19999999999999996</v>
      </c>
      <c r="H58" s="1"/>
      <c r="I58" s="1">
        <f t="shared" ref="I58:K72" si="19">6*POWER(E58,5)-15*POWER(E58,4)+10*POWER(E58,3)</f>
        <v>5.7919999999999972E-2</v>
      </c>
      <c r="N58">
        <f t="shared" si="17"/>
        <v>0.57683200000000001</v>
      </c>
      <c r="R58">
        <f t="shared" si="15"/>
        <v>0.57683200000000001</v>
      </c>
      <c r="S58">
        <f t="shared" si="16"/>
        <v>0.144208</v>
      </c>
    </row>
    <row r="59" spans="1:19" x14ac:dyDescent="0.25">
      <c r="B59" s="2">
        <v>0.35</v>
      </c>
      <c r="C59" s="1"/>
      <c r="E59">
        <f t="shared" si="18"/>
        <v>0.39999999999999991</v>
      </c>
      <c r="H59" s="1"/>
      <c r="I59" s="1">
        <f t="shared" si="19"/>
        <v>0.31743999999999989</v>
      </c>
      <c r="N59">
        <f t="shared" si="17"/>
        <v>0.473024</v>
      </c>
      <c r="R59">
        <f t="shared" si="15"/>
        <v>0.473024</v>
      </c>
      <c r="S59">
        <f t="shared" si="16"/>
        <v>0.118256</v>
      </c>
    </row>
    <row r="60" spans="1:19" x14ac:dyDescent="0.25">
      <c r="B60" s="2">
        <v>0.4</v>
      </c>
      <c r="C60" s="1"/>
      <c r="E60">
        <f t="shared" si="18"/>
        <v>0.60000000000000009</v>
      </c>
      <c r="H60" s="1"/>
      <c r="I60" s="1">
        <f t="shared" si="19"/>
        <v>0.68256000000000028</v>
      </c>
      <c r="N60">
        <f t="shared" si="17"/>
        <v>0.32697599999999988</v>
      </c>
      <c r="R60">
        <f t="shared" si="15"/>
        <v>0.32697599999999988</v>
      </c>
      <c r="S60">
        <f t="shared" si="16"/>
        <v>8.1743999999999969E-2</v>
      </c>
    </row>
    <row r="61" spans="1:19" x14ac:dyDescent="0.25">
      <c r="B61" s="2">
        <v>0.45</v>
      </c>
      <c r="C61" s="1"/>
      <c r="E61">
        <f t="shared" si="18"/>
        <v>0.8</v>
      </c>
      <c r="H61" s="1"/>
      <c r="I61" s="1">
        <f t="shared" si="19"/>
        <v>0.94207999999999892</v>
      </c>
      <c r="N61">
        <f t="shared" si="17"/>
        <v>0.22316800000000045</v>
      </c>
      <c r="R61">
        <f t="shared" si="15"/>
        <v>0.22316800000000045</v>
      </c>
      <c r="S61">
        <f t="shared" si="16"/>
        <v>5.5792000000000112E-2</v>
      </c>
    </row>
    <row r="62" spans="1:19" x14ac:dyDescent="0.25">
      <c r="B62" s="2">
        <v>0.5</v>
      </c>
      <c r="C62" s="1"/>
      <c r="E62">
        <f>(B62-0.25)/(0.5-0.25)</f>
        <v>1</v>
      </c>
      <c r="F62">
        <f>(B62-0.5)/(0.75-0.5)</f>
        <v>0</v>
      </c>
      <c r="H62" s="1"/>
      <c r="I62" s="1">
        <f t="shared" si="19"/>
        <v>1</v>
      </c>
      <c r="J62" s="1">
        <f t="shared" si="19"/>
        <v>0</v>
      </c>
      <c r="N62">
        <f t="shared" si="17"/>
        <v>0.2</v>
      </c>
      <c r="O62">
        <f t="shared" ref="O62:O67" si="20">(1-J62)*$J$74+J62*$K$74</f>
        <v>0.2</v>
      </c>
      <c r="R62">
        <f t="shared" si="15"/>
        <v>0.2</v>
      </c>
      <c r="S62">
        <f t="shared" si="16"/>
        <v>0.05</v>
      </c>
    </row>
    <row r="63" spans="1:19" x14ac:dyDescent="0.25">
      <c r="B63" s="2">
        <v>0.55000000000000004</v>
      </c>
      <c r="C63" s="1"/>
      <c r="F63">
        <f t="shared" ref="F63:F67" si="21">(B63-0.5)/(0.75-0.5)</f>
        <v>0.20000000000000018</v>
      </c>
      <c r="I63" s="1"/>
      <c r="J63" s="1">
        <f t="shared" si="19"/>
        <v>5.7920000000000131E-2</v>
      </c>
      <c r="O63">
        <f t="shared" si="20"/>
        <v>0.21737600000000007</v>
      </c>
      <c r="R63">
        <f t="shared" si="15"/>
        <v>0.21737600000000007</v>
      </c>
      <c r="S63">
        <f t="shared" si="16"/>
        <v>5.4344000000000017E-2</v>
      </c>
    </row>
    <row r="64" spans="1:19" x14ac:dyDescent="0.25">
      <c r="B64" s="2">
        <v>0.6</v>
      </c>
      <c r="C64" s="1"/>
      <c r="F64">
        <f t="shared" si="21"/>
        <v>0.39999999999999991</v>
      </c>
      <c r="I64" s="1"/>
      <c r="J64" s="1">
        <f t="shared" si="19"/>
        <v>0.31743999999999989</v>
      </c>
      <c r="O64">
        <f t="shared" si="20"/>
        <v>0.29523199999999994</v>
      </c>
      <c r="R64">
        <f t="shared" si="15"/>
        <v>0.29523199999999994</v>
      </c>
      <c r="S64">
        <f t="shared" si="16"/>
        <v>7.3807999999999985E-2</v>
      </c>
    </row>
    <row r="65" spans="2:19" x14ac:dyDescent="0.25">
      <c r="B65" s="2">
        <v>0.65</v>
      </c>
      <c r="C65" s="1"/>
      <c r="F65">
        <f t="shared" si="21"/>
        <v>0.60000000000000009</v>
      </c>
      <c r="I65" s="1"/>
      <c r="J65" s="1">
        <f t="shared" si="19"/>
        <v>0.68256000000000028</v>
      </c>
      <c r="O65">
        <f t="shared" si="20"/>
        <v>0.40476800000000007</v>
      </c>
      <c r="R65">
        <f t="shared" si="15"/>
        <v>0.40476800000000007</v>
      </c>
      <c r="S65">
        <f t="shared" si="16"/>
        <v>0.10119200000000002</v>
      </c>
    </row>
    <row r="66" spans="2:19" x14ac:dyDescent="0.25">
      <c r="B66" s="2">
        <v>0.7</v>
      </c>
      <c r="C66" s="1"/>
      <c r="F66">
        <f t="shared" si="21"/>
        <v>0.79999999999999982</v>
      </c>
      <c r="I66" s="1"/>
      <c r="J66" s="1">
        <f t="shared" si="19"/>
        <v>0.94207999999999981</v>
      </c>
      <c r="O66">
        <f t="shared" si="20"/>
        <v>0.48262399999999994</v>
      </c>
      <c r="R66">
        <f t="shared" si="15"/>
        <v>0.48262399999999994</v>
      </c>
      <c r="S66">
        <f t="shared" si="16"/>
        <v>0.12065599999999999</v>
      </c>
    </row>
    <row r="67" spans="2:19" x14ac:dyDescent="0.25">
      <c r="B67" s="2">
        <v>0.75</v>
      </c>
      <c r="C67" s="1"/>
      <c r="F67">
        <f t="shared" si="21"/>
        <v>1</v>
      </c>
      <c r="G67">
        <f>(B67-0.75)/(1-0.75)</f>
        <v>0</v>
      </c>
      <c r="I67" s="1"/>
      <c r="J67" s="1">
        <f t="shared" si="19"/>
        <v>1</v>
      </c>
      <c r="K67" s="1">
        <f t="shared" si="19"/>
        <v>0</v>
      </c>
      <c r="O67">
        <f t="shared" si="20"/>
        <v>0.5</v>
      </c>
      <c r="P67">
        <f>(1-K67)*$K$74+K67*$L$74</f>
        <v>0.5</v>
      </c>
      <c r="R67">
        <f t="shared" si="15"/>
        <v>0.5</v>
      </c>
      <c r="S67">
        <f t="shared" si="16"/>
        <v>0.125</v>
      </c>
    </row>
    <row r="68" spans="2:19" x14ac:dyDescent="0.25">
      <c r="B68" s="2">
        <v>0.8</v>
      </c>
      <c r="C68" s="1"/>
      <c r="G68">
        <f t="shared" ref="G68:G72" si="22">(B68-0.75)/(1-0.75)</f>
        <v>0.20000000000000018</v>
      </c>
      <c r="I68" s="1"/>
      <c r="K68" s="1">
        <f t="shared" si="19"/>
        <v>5.7920000000000131E-2</v>
      </c>
      <c r="P68">
        <f t="shared" ref="P68:P72" si="23">(1-K68)*$K$74+K68*$L$74</f>
        <v>0.51737600000000006</v>
      </c>
      <c r="R68">
        <f t="shared" si="15"/>
        <v>0.51737600000000006</v>
      </c>
      <c r="S68">
        <f t="shared" si="16"/>
        <v>0.12934400000000001</v>
      </c>
    </row>
    <row r="69" spans="2:19" x14ac:dyDescent="0.25">
      <c r="B69" s="2">
        <v>0.85</v>
      </c>
      <c r="C69" s="1"/>
      <c r="G69">
        <f t="shared" si="22"/>
        <v>0.39999999999999991</v>
      </c>
      <c r="I69" s="1"/>
      <c r="K69" s="1">
        <f t="shared" si="19"/>
        <v>0.31743999999999989</v>
      </c>
      <c r="P69">
        <f t="shared" si="23"/>
        <v>0.59523199999999998</v>
      </c>
      <c r="R69">
        <f t="shared" si="15"/>
        <v>0.59523199999999998</v>
      </c>
      <c r="S69">
        <f t="shared" si="16"/>
        <v>0.148808</v>
      </c>
    </row>
    <row r="70" spans="2:19" x14ac:dyDescent="0.25">
      <c r="B70" s="2">
        <v>0.9</v>
      </c>
      <c r="C70" s="1"/>
      <c r="G70">
        <f t="shared" si="22"/>
        <v>0.60000000000000009</v>
      </c>
      <c r="I70" s="1"/>
      <c r="K70" s="1">
        <f t="shared" si="19"/>
        <v>0.68256000000000028</v>
      </c>
      <c r="P70">
        <f t="shared" si="23"/>
        <v>0.70476800000000006</v>
      </c>
      <c r="R70">
        <f t="shared" si="15"/>
        <v>0.70476800000000006</v>
      </c>
      <c r="S70">
        <f t="shared" si="16"/>
        <v>0.17619200000000002</v>
      </c>
    </row>
    <row r="71" spans="2:19" x14ac:dyDescent="0.25">
      <c r="B71" s="2">
        <v>0.95</v>
      </c>
      <c r="C71" s="1"/>
      <c r="G71">
        <f t="shared" si="22"/>
        <v>0.79999999999999982</v>
      </c>
      <c r="I71" s="1"/>
      <c r="K71" s="1">
        <f t="shared" si="19"/>
        <v>0.94207999999999981</v>
      </c>
      <c r="P71">
        <f t="shared" si="23"/>
        <v>0.78262399999999999</v>
      </c>
      <c r="R71">
        <f t="shared" si="15"/>
        <v>0.78262399999999999</v>
      </c>
      <c r="S71">
        <f t="shared" si="16"/>
        <v>0.195656</v>
      </c>
    </row>
    <row r="72" spans="2:19" x14ac:dyDescent="0.25">
      <c r="B72" s="2">
        <v>1</v>
      </c>
      <c r="C72" s="1"/>
      <c r="G72">
        <f t="shared" si="22"/>
        <v>1</v>
      </c>
      <c r="I72" s="1"/>
      <c r="K72" s="1">
        <f t="shared" si="19"/>
        <v>1</v>
      </c>
      <c r="P72">
        <f t="shared" si="23"/>
        <v>0.8</v>
      </c>
      <c r="R72">
        <f t="shared" si="15"/>
        <v>0.8</v>
      </c>
      <c r="S72">
        <f t="shared" si="16"/>
        <v>0.2</v>
      </c>
    </row>
    <row r="74" spans="2:19" x14ac:dyDescent="0.25">
      <c r="H74">
        <v>0.1</v>
      </c>
      <c r="I74">
        <v>0.6</v>
      </c>
      <c r="J74">
        <v>0.2</v>
      </c>
      <c r="K74">
        <v>0.5</v>
      </c>
      <c r="L74">
        <v>0.8</v>
      </c>
    </row>
    <row r="78" spans="2:19" x14ac:dyDescent="0.25">
      <c r="C78" t="s">
        <v>0</v>
      </c>
      <c r="D78" t="s">
        <v>8</v>
      </c>
      <c r="E78" t="s">
        <v>5</v>
      </c>
      <c r="F78" t="s">
        <v>8</v>
      </c>
    </row>
    <row r="79" spans="2:19" x14ac:dyDescent="0.25">
      <c r="C79" s="2">
        <v>0</v>
      </c>
      <c r="D79" s="1">
        <f>6*POWER(C79,5)-15*POWER(C79,4)+10*POWER(C79,3)</f>
        <v>0</v>
      </c>
      <c r="E79">
        <v>0.1</v>
      </c>
      <c r="F79">
        <v>0.1</v>
      </c>
    </row>
    <row r="80" spans="2:19" x14ac:dyDescent="0.25">
      <c r="C80" s="2">
        <v>0.05</v>
      </c>
      <c r="D80" s="1">
        <f t="shared" ref="D80:D99" si="24">6*POWER(C80,5)-15*POWER(C80,4)+10*POWER(C80,3)</f>
        <v>1.1581250000000003E-3</v>
      </c>
      <c r="E80">
        <v>0.10428000000000001</v>
      </c>
      <c r="F80">
        <v>0.12896000000000002</v>
      </c>
    </row>
    <row r="81" spans="3:6" x14ac:dyDescent="0.25">
      <c r="C81" s="2">
        <v>0.1</v>
      </c>
      <c r="D81" s="1">
        <f t="shared" si="24"/>
        <v>8.5600000000000016E-3</v>
      </c>
      <c r="E81">
        <v>0.12896000000000002</v>
      </c>
      <c r="F81">
        <v>0.25872000000000001</v>
      </c>
    </row>
    <row r="82" spans="3:6" x14ac:dyDescent="0.25">
      <c r="C82" s="2">
        <v>0.15</v>
      </c>
      <c r="D82" s="1">
        <f t="shared" si="24"/>
        <v>2.6611875000000004E-2</v>
      </c>
      <c r="E82">
        <v>0.18154000000000001</v>
      </c>
      <c r="F82">
        <v>0.44128000000000001</v>
      </c>
    </row>
    <row r="83" spans="3:6" x14ac:dyDescent="0.25">
      <c r="C83" s="2">
        <v>0.2</v>
      </c>
      <c r="D83" s="1">
        <f t="shared" si="24"/>
        <v>5.7920000000000006E-2</v>
      </c>
      <c r="E83">
        <v>0.25872000000000001</v>
      </c>
      <c r="F83">
        <v>0.57103999999999944</v>
      </c>
    </row>
    <row r="84" spans="3:6" x14ac:dyDescent="0.25">
      <c r="C84" s="2">
        <v>0.25</v>
      </c>
      <c r="D84" s="1">
        <f t="shared" si="24"/>
        <v>0.103515625</v>
      </c>
      <c r="E84">
        <v>0.35</v>
      </c>
      <c r="F84">
        <v>0.6</v>
      </c>
    </row>
    <row r="85" spans="3:6" x14ac:dyDescent="0.25">
      <c r="C85" s="2">
        <v>0.3</v>
      </c>
      <c r="D85" s="1">
        <f t="shared" si="24"/>
        <v>0.16308</v>
      </c>
      <c r="E85">
        <v>0.44128000000000001</v>
      </c>
      <c r="F85">
        <v>0.57683200000000001</v>
      </c>
    </row>
    <row r="86" spans="3:6" x14ac:dyDescent="0.25">
      <c r="C86" s="2">
        <v>0.35</v>
      </c>
      <c r="D86" s="1">
        <f t="shared" si="24"/>
        <v>0.23516937499999996</v>
      </c>
      <c r="E86">
        <v>0.51846000000000003</v>
      </c>
      <c r="F86">
        <v>0.473024</v>
      </c>
    </row>
    <row r="87" spans="3:6" x14ac:dyDescent="0.25">
      <c r="C87" s="2">
        <v>0.4</v>
      </c>
      <c r="D87" s="1">
        <f t="shared" si="24"/>
        <v>0.31744</v>
      </c>
      <c r="E87">
        <v>0.57103999999999944</v>
      </c>
      <c r="F87">
        <v>0.32697599999999988</v>
      </c>
    </row>
    <row r="88" spans="3:6" x14ac:dyDescent="0.25">
      <c r="C88" s="2">
        <v>0.45</v>
      </c>
      <c r="D88" s="1">
        <f t="shared" si="24"/>
        <v>0.40687312500000006</v>
      </c>
      <c r="E88">
        <v>0.59572000000000036</v>
      </c>
      <c r="F88">
        <v>0.22316800000000045</v>
      </c>
    </row>
    <row r="89" spans="3:6" x14ac:dyDescent="0.25">
      <c r="C89" s="2">
        <v>0.5</v>
      </c>
      <c r="D89" s="1">
        <f t="shared" si="24"/>
        <v>0.5</v>
      </c>
      <c r="E89">
        <v>0.6</v>
      </c>
      <c r="F89">
        <v>0.2</v>
      </c>
    </row>
    <row r="90" spans="3:6" x14ac:dyDescent="0.25">
      <c r="C90" s="2">
        <v>0.55000000000000004</v>
      </c>
      <c r="D90" s="1">
        <f t="shared" si="24"/>
        <v>0.59312687500000028</v>
      </c>
      <c r="E90">
        <v>0.596576</v>
      </c>
      <c r="F90">
        <v>0.21737600000000007</v>
      </c>
    </row>
    <row r="91" spans="3:6" x14ac:dyDescent="0.25">
      <c r="C91" s="2">
        <v>0.6</v>
      </c>
      <c r="D91" s="1">
        <f t="shared" si="24"/>
        <v>0.68256000000000006</v>
      </c>
      <c r="E91">
        <v>0.57683200000000001</v>
      </c>
      <c r="F91">
        <v>0.29523199999999994</v>
      </c>
    </row>
    <row r="92" spans="3:6" x14ac:dyDescent="0.25">
      <c r="C92" s="2">
        <v>0.65</v>
      </c>
      <c r="D92" s="1">
        <f t="shared" si="24"/>
        <v>0.76483062500000032</v>
      </c>
      <c r="E92">
        <v>0.53476799999999991</v>
      </c>
      <c r="F92">
        <v>0.40476800000000007</v>
      </c>
    </row>
    <row r="93" spans="3:6" x14ac:dyDescent="0.25">
      <c r="C93" s="2">
        <v>0.7</v>
      </c>
      <c r="D93" s="1">
        <f t="shared" si="24"/>
        <v>0.83692000000000011</v>
      </c>
      <c r="E93">
        <v>0.473024</v>
      </c>
      <c r="F93">
        <v>0.48262399999999994</v>
      </c>
    </row>
    <row r="94" spans="3:6" x14ac:dyDescent="0.25">
      <c r="C94" s="2">
        <v>0.75</v>
      </c>
      <c r="D94" s="1">
        <f t="shared" si="24"/>
        <v>0.896484375</v>
      </c>
      <c r="E94">
        <v>0.4</v>
      </c>
      <c r="F94">
        <v>0.5</v>
      </c>
    </row>
    <row r="95" spans="3:6" x14ac:dyDescent="0.25">
      <c r="C95" s="2">
        <v>0.8</v>
      </c>
      <c r="D95" s="1">
        <f t="shared" si="24"/>
        <v>0.94207999999999892</v>
      </c>
      <c r="E95">
        <v>0.32697599999999988</v>
      </c>
      <c r="F95">
        <v>0.51737600000000006</v>
      </c>
    </row>
    <row r="96" spans="3:6" x14ac:dyDescent="0.25">
      <c r="C96" s="2">
        <v>0.85</v>
      </c>
      <c r="D96" s="1">
        <f t="shared" si="24"/>
        <v>0.9733881249999996</v>
      </c>
      <c r="E96">
        <v>0.26523199999999997</v>
      </c>
      <c r="F96">
        <v>0.59523199999999998</v>
      </c>
    </row>
    <row r="97" spans="3:6" x14ac:dyDescent="0.25">
      <c r="C97" s="2">
        <v>0.9</v>
      </c>
      <c r="D97" s="1">
        <f t="shared" si="24"/>
        <v>0.99144000000000077</v>
      </c>
      <c r="E97">
        <v>0.22316800000000045</v>
      </c>
      <c r="F97">
        <v>0.70476800000000006</v>
      </c>
    </row>
    <row r="98" spans="3:6" x14ac:dyDescent="0.25">
      <c r="C98" s="2">
        <v>0.95</v>
      </c>
      <c r="D98" s="1">
        <f t="shared" si="24"/>
        <v>0.9988418750000001</v>
      </c>
      <c r="E98">
        <v>0.20342399999999969</v>
      </c>
      <c r="F98">
        <v>0.78262399999999999</v>
      </c>
    </row>
    <row r="99" spans="3:6" x14ac:dyDescent="0.25">
      <c r="C99" s="2">
        <v>1</v>
      </c>
      <c r="D99" s="1">
        <f t="shared" si="24"/>
        <v>1</v>
      </c>
      <c r="E99">
        <v>0.2</v>
      </c>
      <c r="F99">
        <v>0.8</v>
      </c>
    </row>
    <row r="101" spans="3:6" x14ac:dyDescent="0.25">
      <c r="C101" t="s">
        <v>0</v>
      </c>
      <c r="D101" t="s">
        <v>20</v>
      </c>
      <c r="E101" t="s">
        <v>21</v>
      </c>
      <c r="F101" t="s">
        <v>22</v>
      </c>
    </row>
    <row r="102" spans="3:6" x14ac:dyDescent="0.25">
      <c r="C102" s="2">
        <v>0</v>
      </c>
      <c r="D102" s="1">
        <f t="shared" ref="D102:D122" si="25">D79*POWER(0.5,0)</f>
        <v>0</v>
      </c>
      <c r="E102">
        <v>0.05</v>
      </c>
      <c r="F102">
        <v>2.5000000000000001E-2</v>
      </c>
    </row>
    <row r="103" spans="3:6" x14ac:dyDescent="0.25">
      <c r="C103" s="2">
        <v>0.05</v>
      </c>
      <c r="D103" s="1">
        <f t="shared" si="25"/>
        <v>1.1581250000000003E-3</v>
      </c>
      <c r="E103">
        <v>5.2140000000000006E-2</v>
      </c>
      <c r="F103">
        <v>3.2240000000000005E-2</v>
      </c>
    </row>
    <row r="104" spans="3:6" x14ac:dyDescent="0.25">
      <c r="C104" s="2">
        <v>0.1</v>
      </c>
      <c r="D104" s="1">
        <f t="shared" si="25"/>
        <v>8.5600000000000016E-3</v>
      </c>
      <c r="E104">
        <v>6.448000000000001E-2</v>
      </c>
      <c r="F104">
        <v>6.4680000000000001E-2</v>
      </c>
    </row>
    <row r="105" spans="3:6" x14ac:dyDescent="0.25">
      <c r="C105" s="2">
        <v>0.15</v>
      </c>
      <c r="D105" s="1">
        <f t="shared" si="25"/>
        <v>2.6611875000000004E-2</v>
      </c>
      <c r="E105">
        <v>9.0770000000000003E-2</v>
      </c>
      <c r="F105">
        <v>0.11032</v>
      </c>
    </row>
    <row r="106" spans="3:6" x14ac:dyDescent="0.25">
      <c r="C106" s="2">
        <v>0.2</v>
      </c>
      <c r="D106" s="1">
        <f t="shared" si="25"/>
        <v>5.7920000000000006E-2</v>
      </c>
      <c r="E106">
        <v>0.12936</v>
      </c>
      <c r="F106">
        <v>0.14275999999999986</v>
      </c>
    </row>
    <row r="107" spans="3:6" x14ac:dyDescent="0.25">
      <c r="C107" s="2">
        <v>0.25</v>
      </c>
      <c r="D107" s="1">
        <f t="shared" si="25"/>
        <v>0.103515625</v>
      </c>
      <c r="E107">
        <v>0.17499999999999999</v>
      </c>
      <c r="F107">
        <v>0.15</v>
      </c>
    </row>
    <row r="108" spans="3:6" x14ac:dyDescent="0.25">
      <c r="C108" s="2">
        <v>0.3</v>
      </c>
      <c r="D108" s="1">
        <f t="shared" si="25"/>
        <v>0.16308</v>
      </c>
      <c r="E108">
        <v>0.22064</v>
      </c>
      <c r="F108">
        <v>0.144208</v>
      </c>
    </row>
    <row r="109" spans="3:6" x14ac:dyDescent="0.25">
      <c r="C109" s="2">
        <v>0.35</v>
      </c>
      <c r="D109" s="1">
        <f t="shared" si="25"/>
        <v>0.23516937499999996</v>
      </c>
      <c r="E109">
        <v>0.25923000000000002</v>
      </c>
      <c r="F109">
        <v>0.118256</v>
      </c>
    </row>
    <row r="110" spans="3:6" x14ac:dyDescent="0.25">
      <c r="C110" s="2">
        <v>0.4</v>
      </c>
      <c r="D110" s="1">
        <f t="shared" si="25"/>
        <v>0.31744</v>
      </c>
      <c r="E110">
        <v>0.28551999999999972</v>
      </c>
      <c r="F110">
        <v>8.1743999999999969E-2</v>
      </c>
    </row>
    <row r="111" spans="3:6" x14ac:dyDescent="0.25">
      <c r="C111" s="2">
        <v>0.45</v>
      </c>
      <c r="D111" s="1">
        <f t="shared" si="25"/>
        <v>0.40687312500000006</v>
      </c>
      <c r="E111">
        <v>0.29786000000000018</v>
      </c>
      <c r="F111">
        <v>5.5792000000000112E-2</v>
      </c>
    </row>
    <row r="112" spans="3:6" x14ac:dyDescent="0.25">
      <c r="C112" s="2">
        <v>0.5</v>
      </c>
      <c r="D112" s="1">
        <f t="shared" si="25"/>
        <v>0.5</v>
      </c>
      <c r="E112">
        <v>0.3</v>
      </c>
      <c r="F112">
        <v>0.05</v>
      </c>
    </row>
    <row r="113" spans="3:6" x14ac:dyDescent="0.25">
      <c r="C113" s="2">
        <v>0.55000000000000004</v>
      </c>
      <c r="D113" s="1">
        <f t="shared" si="25"/>
        <v>0.59312687500000028</v>
      </c>
      <c r="E113">
        <v>0.298288</v>
      </c>
      <c r="F113">
        <v>5.4344000000000017E-2</v>
      </c>
    </row>
    <row r="114" spans="3:6" x14ac:dyDescent="0.25">
      <c r="C114" s="2">
        <v>0.6</v>
      </c>
      <c r="D114" s="1">
        <f t="shared" si="25"/>
        <v>0.68256000000000006</v>
      </c>
      <c r="E114">
        <v>0.28841600000000001</v>
      </c>
      <c r="F114">
        <v>7.3807999999999985E-2</v>
      </c>
    </row>
    <row r="115" spans="3:6" x14ac:dyDescent="0.25">
      <c r="C115" s="2">
        <v>0.65</v>
      </c>
      <c r="D115" s="1">
        <f t="shared" si="25"/>
        <v>0.76483062500000032</v>
      </c>
      <c r="E115">
        <v>0.26738399999999996</v>
      </c>
      <c r="F115">
        <v>0.10119200000000002</v>
      </c>
    </row>
    <row r="116" spans="3:6" x14ac:dyDescent="0.25">
      <c r="C116" s="2">
        <v>0.7</v>
      </c>
      <c r="D116" s="1">
        <f t="shared" si="25"/>
        <v>0.83692000000000011</v>
      </c>
      <c r="E116">
        <v>0.236512</v>
      </c>
      <c r="F116">
        <v>0.12065599999999999</v>
      </c>
    </row>
    <row r="117" spans="3:6" x14ac:dyDescent="0.25">
      <c r="C117" s="2">
        <v>0.75</v>
      </c>
      <c r="D117" s="1">
        <f t="shared" si="25"/>
        <v>0.896484375</v>
      </c>
      <c r="E117">
        <v>0.2</v>
      </c>
      <c r="F117">
        <v>0.125</v>
      </c>
    </row>
    <row r="118" spans="3:6" x14ac:dyDescent="0.25">
      <c r="C118" s="2">
        <v>0.8</v>
      </c>
      <c r="D118" s="1">
        <f t="shared" si="25"/>
        <v>0.94207999999999892</v>
      </c>
      <c r="E118">
        <v>0.16348799999999994</v>
      </c>
      <c r="F118">
        <v>0.12934400000000001</v>
      </c>
    </row>
    <row r="119" spans="3:6" x14ac:dyDescent="0.25">
      <c r="C119" s="2">
        <v>0.85</v>
      </c>
      <c r="D119" s="1">
        <f t="shared" si="25"/>
        <v>0.9733881249999996</v>
      </c>
      <c r="E119">
        <v>0.13261599999999998</v>
      </c>
      <c r="F119">
        <v>0.148808</v>
      </c>
    </row>
    <row r="120" spans="3:6" x14ac:dyDescent="0.25">
      <c r="C120" s="2">
        <v>0.9</v>
      </c>
      <c r="D120" s="1">
        <f t="shared" si="25"/>
        <v>0.99144000000000077</v>
      </c>
      <c r="E120">
        <v>0.11158400000000022</v>
      </c>
      <c r="F120">
        <v>0.17619200000000002</v>
      </c>
    </row>
    <row r="121" spans="3:6" x14ac:dyDescent="0.25">
      <c r="C121" s="2">
        <v>0.95</v>
      </c>
      <c r="D121" s="1">
        <f t="shared" si="25"/>
        <v>0.9988418750000001</v>
      </c>
      <c r="E121">
        <v>0.10171199999999984</v>
      </c>
      <c r="F121">
        <v>0.195656</v>
      </c>
    </row>
    <row r="122" spans="3:6" x14ac:dyDescent="0.25">
      <c r="C122" s="2">
        <v>1</v>
      </c>
      <c r="D122" s="1">
        <f t="shared" si="25"/>
        <v>1</v>
      </c>
      <c r="E122">
        <v>0.1</v>
      </c>
      <c r="F122">
        <v>0.2</v>
      </c>
    </row>
    <row r="124" spans="3:6" x14ac:dyDescent="0.25">
      <c r="C124" t="s">
        <v>0</v>
      </c>
      <c r="D124" t="s">
        <v>23</v>
      </c>
    </row>
    <row r="125" spans="3:6" x14ac:dyDescent="0.25">
      <c r="C125" s="2">
        <v>0</v>
      </c>
      <c r="D125" s="1">
        <f>SUM(E102:F102)</f>
        <v>7.5000000000000011E-2</v>
      </c>
    </row>
    <row r="126" spans="3:6" x14ac:dyDescent="0.25">
      <c r="C126" s="2">
        <v>0.05</v>
      </c>
      <c r="D126" s="1">
        <f t="shared" ref="D126:D145" si="26">SUM(E103:F103)</f>
        <v>8.4380000000000011E-2</v>
      </c>
    </row>
    <row r="127" spans="3:6" x14ac:dyDescent="0.25">
      <c r="C127" s="2">
        <v>0.1</v>
      </c>
      <c r="D127" s="1">
        <f t="shared" si="26"/>
        <v>0.12916</v>
      </c>
    </row>
    <row r="128" spans="3:6" x14ac:dyDescent="0.25">
      <c r="C128" s="2">
        <v>0.15</v>
      </c>
      <c r="D128" s="1">
        <f t="shared" si="26"/>
        <v>0.20108999999999999</v>
      </c>
    </row>
    <row r="129" spans="3:4" x14ac:dyDescent="0.25">
      <c r="C129" s="2">
        <v>0.2</v>
      </c>
      <c r="D129" s="1">
        <f t="shared" si="26"/>
        <v>0.27211999999999986</v>
      </c>
    </row>
    <row r="130" spans="3:4" x14ac:dyDescent="0.25">
      <c r="C130" s="2">
        <v>0.25</v>
      </c>
      <c r="D130" s="1">
        <f t="shared" si="26"/>
        <v>0.32499999999999996</v>
      </c>
    </row>
    <row r="131" spans="3:4" x14ac:dyDescent="0.25">
      <c r="C131" s="2">
        <v>0.3</v>
      </c>
      <c r="D131" s="1">
        <f t="shared" si="26"/>
        <v>0.36484800000000001</v>
      </c>
    </row>
    <row r="132" spans="3:4" x14ac:dyDescent="0.25">
      <c r="C132" s="2">
        <v>0.35</v>
      </c>
      <c r="D132" s="1">
        <f t="shared" si="26"/>
        <v>0.37748599999999999</v>
      </c>
    </row>
    <row r="133" spans="3:4" x14ac:dyDescent="0.25">
      <c r="C133" s="2">
        <v>0.4</v>
      </c>
      <c r="D133" s="1">
        <f t="shared" si="26"/>
        <v>0.3672639999999997</v>
      </c>
    </row>
    <row r="134" spans="3:4" x14ac:dyDescent="0.25">
      <c r="C134" s="2">
        <v>0.45</v>
      </c>
      <c r="D134" s="1">
        <f t="shared" si="26"/>
        <v>0.3536520000000003</v>
      </c>
    </row>
    <row r="135" spans="3:4" x14ac:dyDescent="0.25">
      <c r="C135" s="2">
        <v>0.5</v>
      </c>
      <c r="D135" s="1">
        <f t="shared" si="26"/>
        <v>0.35</v>
      </c>
    </row>
    <row r="136" spans="3:4" x14ac:dyDescent="0.25">
      <c r="C136" s="2">
        <v>0.55000000000000004</v>
      </c>
      <c r="D136" s="1">
        <f t="shared" si="26"/>
        <v>0.352632</v>
      </c>
    </row>
    <row r="137" spans="3:4" x14ac:dyDescent="0.25">
      <c r="C137" s="2">
        <v>0.6</v>
      </c>
      <c r="D137" s="1">
        <f t="shared" si="26"/>
        <v>0.36222399999999999</v>
      </c>
    </row>
    <row r="138" spans="3:4" x14ac:dyDescent="0.25">
      <c r="C138" s="2">
        <v>0.65</v>
      </c>
      <c r="D138" s="1">
        <f t="shared" si="26"/>
        <v>0.36857599999999996</v>
      </c>
    </row>
    <row r="139" spans="3:4" x14ac:dyDescent="0.25">
      <c r="C139" s="2">
        <v>0.7</v>
      </c>
      <c r="D139" s="1">
        <f t="shared" si="26"/>
        <v>0.35716799999999999</v>
      </c>
    </row>
    <row r="140" spans="3:4" x14ac:dyDescent="0.25">
      <c r="C140" s="2">
        <v>0.75</v>
      </c>
      <c r="D140" s="1">
        <f t="shared" si="26"/>
        <v>0.32500000000000001</v>
      </c>
    </row>
    <row r="141" spans="3:4" x14ac:dyDescent="0.25">
      <c r="C141" s="2">
        <v>0.8</v>
      </c>
      <c r="D141" s="1">
        <f t="shared" si="26"/>
        <v>0.29283199999999998</v>
      </c>
    </row>
    <row r="142" spans="3:4" x14ac:dyDescent="0.25">
      <c r="C142" s="2">
        <v>0.85</v>
      </c>
      <c r="D142" s="1">
        <f t="shared" si="26"/>
        <v>0.28142400000000001</v>
      </c>
    </row>
    <row r="143" spans="3:4" x14ac:dyDescent="0.25">
      <c r="C143" s="2">
        <v>0.9</v>
      </c>
      <c r="D143" s="1">
        <f t="shared" si="26"/>
        <v>0.28777600000000025</v>
      </c>
    </row>
    <row r="144" spans="3:4" x14ac:dyDescent="0.25">
      <c r="C144" s="2">
        <v>0.95</v>
      </c>
      <c r="D144" s="1">
        <f t="shared" si="26"/>
        <v>0.29736799999999985</v>
      </c>
    </row>
    <row r="145" spans="3:4" x14ac:dyDescent="0.25">
      <c r="C145" s="2">
        <v>1</v>
      </c>
      <c r="D145" s="1">
        <f t="shared" si="26"/>
        <v>0.30000000000000004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G35" sqref="G35"/>
    </sheetView>
  </sheetViews>
  <sheetFormatPr baseColWidth="10" defaultRowHeight="15" x14ac:dyDescent="0.25"/>
  <sheetData>
    <row r="1" spans="1:15" x14ac:dyDescent="0.25">
      <c r="A1" t="s">
        <v>0</v>
      </c>
      <c r="B1" t="s">
        <v>20</v>
      </c>
      <c r="C1" t="s">
        <v>21</v>
      </c>
      <c r="D1" t="s">
        <v>22</v>
      </c>
      <c r="E1" t="s">
        <v>44</v>
      </c>
    </row>
    <row r="2" spans="1:15" x14ac:dyDescent="0.25">
      <c r="A2">
        <v>0</v>
      </c>
      <c r="B2">
        <v>0</v>
      </c>
      <c r="C2">
        <v>0.05</v>
      </c>
      <c r="D2">
        <v>2.5000000000000001E-2</v>
      </c>
      <c r="E2">
        <f>SUM(C2:D2)</f>
        <v>7.5000000000000011E-2</v>
      </c>
      <c r="N2" t="s">
        <v>45</v>
      </c>
      <c r="O2" t="s">
        <v>46</v>
      </c>
    </row>
    <row r="3" spans="1:15" x14ac:dyDescent="0.25">
      <c r="A3">
        <v>0.05</v>
      </c>
      <c r="B3">
        <v>1.1581250000000003E-3</v>
      </c>
      <c r="C3">
        <v>5.2140000000000006E-2</v>
      </c>
      <c r="D3">
        <v>3.2240000000000005E-2</v>
      </c>
      <c r="E3">
        <f t="shared" ref="E3:E22" si="0">SUM(C3:D3)</f>
        <v>8.4380000000000011E-2</v>
      </c>
      <c r="N3">
        <v>0.1</v>
      </c>
      <c r="O3">
        <v>0.1</v>
      </c>
    </row>
    <row r="4" spans="1:15" x14ac:dyDescent="0.25">
      <c r="A4">
        <v>0.1</v>
      </c>
      <c r="B4">
        <v>8.5600000000000016E-3</v>
      </c>
      <c r="C4">
        <v>6.448000000000001E-2</v>
      </c>
      <c r="D4">
        <v>6.4680000000000001E-2</v>
      </c>
      <c r="E4">
        <f t="shared" si="0"/>
        <v>0.12916</v>
      </c>
      <c r="N4">
        <v>0.6</v>
      </c>
      <c r="O4">
        <v>0.6</v>
      </c>
    </row>
    <row r="5" spans="1:15" x14ac:dyDescent="0.25">
      <c r="A5">
        <v>0.15</v>
      </c>
      <c r="B5">
        <v>2.6611875000000004E-2</v>
      </c>
      <c r="C5">
        <v>9.0770000000000003E-2</v>
      </c>
      <c r="D5">
        <v>0.11032</v>
      </c>
      <c r="E5">
        <f t="shared" si="0"/>
        <v>0.20108999999999999</v>
      </c>
      <c r="N5">
        <v>0.2</v>
      </c>
      <c r="O5">
        <v>0.2</v>
      </c>
    </row>
    <row r="6" spans="1:15" x14ac:dyDescent="0.25">
      <c r="A6">
        <v>0.2</v>
      </c>
      <c r="B6">
        <v>5.7920000000000006E-2</v>
      </c>
      <c r="C6">
        <v>0.12936</v>
      </c>
      <c r="D6">
        <v>0.14275999999999986</v>
      </c>
      <c r="E6">
        <f t="shared" si="0"/>
        <v>0.27211999999999986</v>
      </c>
      <c r="O6">
        <v>0.5</v>
      </c>
    </row>
    <row r="7" spans="1:15" x14ac:dyDescent="0.25">
      <c r="A7">
        <v>0.25</v>
      </c>
      <c r="B7">
        <v>0.103515625</v>
      </c>
      <c r="C7">
        <v>0.17499999999999999</v>
      </c>
      <c r="D7">
        <v>0.15</v>
      </c>
      <c r="E7">
        <f t="shared" si="0"/>
        <v>0.32499999999999996</v>
      </c>
      <c r="O7">
        <v>0.8</v>
      </c>
    </row>
    <row r="8" spans="1:15" x14ac:dyDescent="0.25">
      <c r="A8">
        <v>0.3</v>
      </c>
      <c r="B8">
        <v>0.16308</v>
      </c>
      <c r="C8">
        <v>0.22064</v>
      </c>
      <c r="D8">
        <v>0.144208</v>
      </c>
      <c r="E8">
        <f t="shared" si="0"/>
        <v>0.36484800000000001</v>
      </c>
    </row>
    <row r="9" spans="1:15" x14ac:dyDescent="0.25">
      <c r="A9">
        <v>0.35</v>
      </c>
      <c r="B9">
        <v>0.23516937499999996</v>
      </c>
      <c r="C9">
        <v>0.25923000000000002</v>
      </c>
      <c r="D9">
        <v>0.118256</v>
      </c>
      <c r="E9">
        <f t="shared" si="0"/>
        <v>0.37748599999999999</v>
      </c>
    </row>
    <row r="10" spans="1:15" x14ac:dyDescent="0.25">
      <c r="A10">
        <v>0.4</v>
      </c>
      <c r="B10">
        <v>0.31744</v>
      </c>
      <c r="C10">
        <v>0.28551999999999972</v>
      </c>
      <c r="D10">
        <v>8.1743999999999969E-2</v>
      </c>
      <c r="E10">
        <f t="shared" si="0"/>
        <v>0.3672639999999997</v>
      </c>
    </row>
    <row r="11" spans="1:15" x14ac:dyDescent="0.25">
      <c r="A11">
        <v>0.45</v>
      </c>
      <c r="B11">
        <v>0.40687312500000006</v>
      </c>
      <c r="C11">
        <v>0.29786000000000018</v>
      </c>
      <c r="D11">
        <v>5.5792000000000112E-2</v>
      </c>
      <c r="E11">
        <f t="shared" si="0"/>
        <v>0.3536520000000003</v>
      </c>
    </row>
    <row r="12" spans="1:15" x14ac:dyDescent="0.25">
      <c r="A12">
        <v>0.5</v>
      </c>
      <c r="B12">
        <v>0.5</v>
      </c>
      <c r="C12">
        <v>0.3</v>
      </c>
      <c r="D12">
        <v>0.05</v>
      </c>
      <c r="E12">
        <f t="shared" si="0"/>
        <v>0.35</v>
      </c>
    </row>
    <row r="13" spans="1:15" x14ac:dyDescent="0.25">
      <c r="A13">
        <v>0.55000000000000004</v>
      </c>
      <c r="B13">
        <v>0.59312687500000028</v>
      </c>
      <c r="C13">
        <v>0.298288</v>
      </c>
      <c r="D13">
        <v>5.4344000000000017E-2</v>
      </c>
      <c r="E13">
        <f t="shared" si="0"/>
        <v>0.352632</v>
      </c>
    </row>
    <row r="14" spans="1:15" x14ac:dyDescent="0.25">
      <c r="A14">
        <v>0.6</v>
      </c>
      <c r="B14">
        <v>0.68256000000000006</v>
      </c>
      <c r="C14">
        <v>0.28841600000000001</v>
      </c>
      <c r="D14">
        <v>7.3807999999999985E-2</v>
      </c>
      <c r="E14">
        <f t="shared" si="0"/>
        <v>0.36222399999999999</v>
      </c>
    </row>
    <row r="15" spans="1:15" x14ac:dyDescent="0.25">
      <c r="A15">
        <v>0.65</v>
      </c>
      <c r="B15">
        <v>0.76483062500000032</v>
      </c>
      <c r="C15">
        <v>0.26738399999999996</v>
      </c>
      <c r="D15">
        <v>0.10119200000000002</v>
      </c>
      <c r="E15">
        <f t="shared" si="0"/>
        <v>0.36857599999999996</v>
      </c>
    </row>
    <row r="16" spans="1:15" x14ac:dyDescent="0.25">
      <c r="A16">
        <v>0.7</v>
      </c>
      <c r="B16">
        <v>0.83692000000000011</v>
      </c>
      <c r="C16">
        <v>0.236512</v>
      </c>
      <c r="D16">
        <v>0.12065599999999999</v>
      </c>
      <c r="E16">
        <f t="shared" si="0"/>
        <v>0.35716799999999999</v>
      </c>
    </row>
    <row r="17" spans="1:15" x14ac:dyDescent="0.25">
      <c r="A17">
        <v>0.75</v>
      </c>
      <c r="B17">
        <v>0.896484375</v>
      </c>
      <c r="C17">
        <v>0.2</v>
      </c>
      <c r="D17">
        <v>0.125</v>
      </c>
      <c r="E17">
        <f t="shared" si="0"/>
        <v>0.32500000000000001</v>
      </c>
    </row>
    <row r="18" spans="1:15" x14ac:dyDescent="0.25">
      <c r="A18">
        <v>0.8</v>
      </c>
      <c r="B18">
        <v>0.94207999999999892</v>
      </c>
      <c r="C18">
        <v>0.16348799999999994</v>
      </c>
      <c r="D18">
        <v>0.12934400000000001</v>
      </c>
      <c r="E18">
        <f t="shared" si="0"/>
        <v>0.29283199999999998</v>
      </c>
    </row>
    <row r="19" spans="1:15" x14ac:dyDescent="0.25">
      <c r="A19">
        <v>0.85</v>
      </c>
      <c r="B19">
        <v>0.9733881249999996</v>
      </c>
      <c r="C19">
        <v>0.13261599999999998</v>
      </c>
      <c r="D19">
        <v>0.148808</v>
      </c>
      <c r="E19">
        <f t="shared" si="0"/>
        <v>0.28142400000000001</v>
      </c>
    </row>
    <row r="20" spans="1:15" x14ac:dyDescent="0.25">
      <c r="A20">
        <v>0.9</v>
      </c>
      <c r="B20">
        <v>0.99144000000000077</v>
      </c>
      <c r="C20">
        <v>0.11158400000000022</v>
      </c>
      <c r="D20">
        <v>0.17619200000000002</v>
      </c>
      <c r="E20">
        <f t="shared" si="0"/>
        <v>0.28777600000000025</v>
      </c>
      <c r="H20" t="s">
        <v>18</v>
      </c>
      <c r="M20" t="s">
        <v>19</v>
      </c>
    </row>
    <row r="21" spans="1:15" x14ac:dyDescent="0.25">
      <c r="A21">
        <v>0.95</v>
      </c>
      <c r="B21">
        <v>0.9988418750000001</v>
      </c>
      <c r="C21">
        <v>0.10171199999999984</v>
      </c>
      <c r="D21">
        <v>0.195656</v>
      </c>
      <c r="E21">
        <f t="shared" si="0"/>
        <v>0.29736799999999985</v>
      </c>
      <c r="H21" t="s">
        <v>2</v>
      </c>
      <c r="I21" t="s">
        <v>5</v>
      </c>
      <c r="J21" t="s">
        <v>47</v>
      </c>
      <c r="M21" t="s">
        <v>2</v>
      </c>
      <c r="N21" t="s">
        <v>5</v>
      </c>
      <c r="O21" t="s">
        <v>47</v>
      </c>
    </row>
    <row r="22" spans="1:15" x14ac:dyDescent="0.25">
      <c r="A22">
        <v>1</v>
      </c>
      <c r="B22">
        <v>1</v>
      </c>
      <c r="C22">
        <v>0.1</v>
      </c>
      <c r="D22">
        <v>0.2</v>
      </c>
      <c r="E22">
        <f>SUM(C22:D22)</f>
        <v>0.30000000000000004</v>
      </c>
      <c r="G22">
        <f>(A22-1)/(1.5-1)</f>
        <v>0</v>
      </c>
      <c r="H22">
        <f>6*POWER(G22,5)-15*POWER(G22,4)+10*POWER(G22,3)</f>
        <v>0</v>
      </c>
      <c r="I22">
        <f>(1-H22)*$N$5+H22*$N$3</f>
        <v>0.2</v>
      </c>
      <c r="J22">
        <f>I22*POWER(0.5,1)</f>
        <v>0.1</v>
      </c>
      <c r="L22">
        <f>(A22-1)/(1.25-1)</f>
        <v>0</v>
      </c>
      <c r="M22">
        <f>6*POWER(L22,5)-15*POWER(L22,4)+10*POWER(L22,3)</f>
        <v>0</v>
      </c>
      <c r="N22">
        <f>(1-M22)*$O$7+M22*$O$3</f>
        <v>0.8</v>
      </c>
      <c r="O22">
        <f>N22*POWER(0.5,2)</f>
        <v>0.2</v>
      </c>
    </row>
    <row r="23" spans="1:15" x14ac:dyDescent="0.25">
      <c r="A23">
        <v>1.05</v>
      </c>
      <c r="C23">
        <f>J23</f>
        <v>9.9572000000000008E-2</v>
      </c>
      <c r="D23">
        <f>O23</f>
        <v>0.189864</v>
      </c>
      <c r="E23">
        <f>J23+O23</f>
        <v>0.28943600000000003</v>
      </c>
      <c r="G23">
        <f>(A23-1)/(1.5-1)</f>
        <v>0.10000000000000009</v>
      </c>
      <c r="H23">
        <f>6*POWER(G23,5)-15*POWER(G23,4)+10*POWER(G23,3)</f>
        <v>8.5600000000000207E-3</v>
      </c>
      <c r="I23">
        <f>(1-H23)*$N$5+H23*$N$3</f>
        <v>0.19914400000000002</v>
      </c>
      <c r="J23">
        <f>I23*POWER(0.5,1)</f>
        <v>9.9572000000000008E-2</v>
      </c>
      <c r="L23">
        <f t="shared" ref="L23:L33" si="1">(A23-1)/(1.25-1)</f>
        <v>0.20000000000000018</v>
      </c>
      <c r="M23">
        <f>6*POWER(L23,5)-15*POWER(L23,4)+10*POWER(L23,3)</f>
        <v>5.7920000000000131E-2</v>
      </c>
      <c r="N23">
        <f t="shared" ref="N23:N42" si="2">(1-M23)*$O$7+M23*$O$3</f>
        <v>0.75945600000000002</v>
      </c>
      <c r="O23">
        <f t="shared" ref="O23:O42" si="3">N23*POWER(0.5,2)</f>
        <v>0.189864</v>
      </c>
    </row>
    <row r="24" spans="1:15" x14ac:dyDescent="0.25">
      <c r="A24">
        <v>1.1000000000000001</v>
      </c>
      <c r="C24">
        <f t="shared" ref="C24:C42" si="4">J24</f>
        <v>9.710400000000001E-2</v>
      </c>
      <c r="D24">
        <f t="shared" ref="D24:D42" si="5">O24</f>
        <v>0.14444799999999991</v>
      </c>
      <c r="E24">
        <f t="shared" ref="E24:E42" si="6">J24+O24</f>
        <v>0.24155199999999993</v>
      </c>
      <c r="G24">
        <f t="shared" ref="G24:G33" si="7">(A24-1)/(1.5-1)</f>
        <v>0.20000000000000018</v>
      </c>
      <c r="H24">
        <f t="shared" ref="H24:H33" si="8">6*POWER(G24,5)-15*POWER(G24,4)+10*POWER(G24,3)</f>
        <v>5.7920000000000131E-2</v>
      </c>
      <c r="I24">
        <f t="shared" ref="I24:I33" si="9">(1-H24)*$N$5+H24*$N$3</f>
        <v>0.19420800000000002</v>
      </c>
      <c r="J24">
        <f t="shared" ref="J24:J33" si="10">I24*POWER(0.5,1)</f>
        <v>9.710400000000001E-2</v>
      </c>
      <c r="L24">
        <f t="shared" si="1"/>
        <v>0.40000000000000036</v>
      </c>
      <c r="M24">
        <f t="shared" ref="M24:M32" si="11">6*POWER(L24,5)-15*POWER(L24,4)+10*POWER(L24,3)</f>
        <v>0.31744000000000056</v>
      </c>
      <c r="N24">
        <f t="shared" si="2"/>
        <v>0.57779199999999964</v>
      </c>
      <c r="O24">
        <f t="shared" si="3"/>
        <v>0.14444799999999991</v>
      </c>
    </row>
    <row r="25" spans="1:15" x14ac:dyDescent="0.25">
      <c r="A25">
        <v>1.1499999999999999</v>
      </c>
      <c r="C25">
        <f t="shared" si="4"/>
        <v>9.1846000000000025E-2</v>
      </c>
      <c r="D25">
        <f t="shared" si="5"/>
        <v>8.0552000000000082E-2</v>
      </c>
      <c r="E25">
        <f t="shared" si="6"/>
        <v>0.17239800000000011</v>
      </c>
      <c r="G25">
        <f t="shared" si="7"/>
        <v>0.29999999999999982</v>
      </c>
      <c r="H25">
        <f t="shared" si="8"/>
        <v>0.16307999999999981</v>
      </c>
      <c r="I25">
        <f t="shared" si="9"/>
        <v>0.18369200000000005</v>
      </c>
      <c r="J25">
        <f t="shared" si="10"/>
        <v>9.1846000000000025E-2</v>
      </c>
      <c r="L25">
        <f t="shared" si="1"/>
        <v>0.59999999999999964</v>
      </c>
      <c r="M25">
        <f t="shared" si="11"/>
        <v>0.68255999999999961</v>
      </c>
      <c r="N25">
        <f t="shared" si="2"/>
        <v>0.32220800000000033</v>
      </c>
      <c r="O25">
        <f t="shared" si="3"/>
        <v>8.0552000000000082E-2</v>
      </c>
    </row>
    <row r="26" spans="1:15" x14ac:dyDescent="0.25">
      <c r="A26">
        <v>1.2</v>
      </c>
      <c r="C26">
        <f t="shared" si="4"/>
        <v>8.4128000000000008E-2</v>
      </c>
      <c r="D26">
        <f t="shared" si="5"/>
        <v>3.5136000000000035E-2</v>
      </c>
      <c r="E26">
        <f t="shared" si="6"/>
        <v>0.11926400000000004</v>
      </c>
      <c r="G26">
        <f t="shared" si="7"/>
        <v>0.39999999999999991</v>
      </c>
      <c r="H26">
        <f t="shared" si="8"/>
        <v>0.31743999999999989</v>
      </c>
      <c r="I26">
        <f t="shared" si="9"/>
        <v>0.16825600000000002</v>
      </c>
      <c r="J26">
        <f t="shared" si="10"/>
        <v>8.4128000000000008E-2</v>
      </c>
      <c r="L26">
        <f t="shared" si="1"/>
        <v>0.79999999999999982</v>
      </c>
      <c r="M26">
        <f t="shared" si="11"/>
        <v>0.94207999999999981</v>
      </c>
      <c r="N26">
        <f t="shared" si="2"/>
        <v>0.14054400000000014</v>
      </c>
      <c r="O26">
        <f t="shared" si="3"/>
        <v>3.5136000000000035E-2</v>
      </c>
    </row>
    <row r="27" spans="1:15" x14ac:dyDescent="0.25">
      <c r="A27">
        <v>1.25</v>
      </c>
      <c r="C27">
        <f t="shared" si="4"/>
        <v>7.5000000000000011E-2</v>
      </c>
      <c r="D27">
        <f t="shared" si="5"/>
        <v>2.5000000000000001E-2</v>
      </c>
      <c r="E27">
        <f t="shared" si="6"/>
        <v>0.1</v>
      </c>
      <c r="G27">
        <f t="shared" si="7"/>
        <v>0.5</v>
      </c>
      <c r="H27">
        <f t="shared" si="8"/>
        <v>0.5</v>
      </c>
      <c r="I27">
        <f t="shared" si="9"/>
        <v>0.15000000000000002</v>
      </c>
      <c r="J27">
        <f t="shared" si="10"/>
        <v>7.5000000000000011E-2</v>
      </c>
      <c r="L27">
        <f t="shared" si="1"/>
        <v>1</v>
      </c>
      <c r="M27">
        <f t="shared" si="11"/>
        <v>1</v>
      </c>
      <c r="N27">
        <f>(1-M27)*$O$7+M27*$O$3</f>
        <v>0.1</v>
      </c>
      <c r="O27">
        <f t="shared" si="3"/>
        <v>2.5000000000000001E-2</v>
      </c>
    </row>
    <row r="28" spans="1:15" x14ac:dyDescent="0.25">
      <c r="A28">
        <v>1.3</v>
      </c>
      <c r="C28">
        <f t="shared" si="4"/>
        <v>6.5871999999999986E-2</v>
      </c>
      <c r="D28">
        <f t="shared" si="5"/>
        <v>3.2240000000000019E-2</v>
      </c>
      <c r="E28">
        <f t="shared" si="6"/>
        <v>9.8112000000000005E-2</v>
      </c>
      <c r="G28">
        <f t="shared" si="7"/>
        <v>0.60000000000000009</v>
      </c>
      <c r="H28">
        <f t="shared" si="8"/>
        <v>0.68256000000000028</v>
      </c>
      <c r="I28">
        <f t="shared" si="9"/>
        <v>0.13174399999999997</v>
      </c>
      <c r="J28">
        <f t="shared" si="10"/>
        <v>6.5871999999999986E-2</v>
      </c>
      <c r="L28">
        <f>L23</f>
        <v>0.20000000000000018</v>
      </c>
      <c r="M28">
        <f t="shared" si="11"/>
        <v>5.7920000000000131E-2</v>
      </c>
      <c r="N28">
        <f>(1-M28)*$O$3+M28*$O$4</f>
        <v>0.12896000000000007</v>
      </c>
      <c r="O28">
        <f t="shared" si="3"/>
        <v>3.2240000000000019E-2</v>
      </c>
    </row>
    <row r="29" spans="1:15" x14ac:dyDescent="0.25">
      <c r="A29">
        <v>1.35</v>
      </c>
      <c r="C29">
        <f t="shared" si="4"/>
        <v>5.8153999999999997E-2</v>
      </c>
      <c r="D29">
        <f t="shared" si="5"/>
        <v>6.4680000000000071E-2</v>
      </c>
      <c r="E29">
        <f t="shared" si="6"/>
        <v>0.12283400000000007</v>
      </c>
      <c r="G29">
        <f t="shared" si="7"/>
        <v>0.70000000000000018</v>
      </c>
      <c r="H29">
        <f t="shared" si="8"/>
        <v>0.83692000000000011</v>
      </c>
      <c r="I29">
        <f t="shared" si="9"/>
        <v>0.11630799999999999</v>
      </c>
      <c r="J29">
        <f t="shared" si="10"/>
        <v>5.8153999999999997E-2</v>
      </c>
      <c r="L29">
        <f t="shared" ref="L29:L42" si="12">L24</f>
        <v>0.40000000000000036</v>
      </c>
      <c r="M29">
        <f t="shared" si="11"/>
        <v>0.31744000000000056</v>
      </c>
      <c r="N29">
        <f t="shared" ref="N29:N42" si="13">(1-M29)*$O$3+M29*$O$4</f>
        <v>0.25872000000000028</v>
      </c>
      <c r="O29">
        <f t="shared" si="3"/>
        <v>6.4680000000000071E-2</v>
      </c>
    </row>
    <row r="30" spans="1:15" x14ac:dyDescent="0.25">
      <c r="A30">
        <v>1.4</v>
      </c>
      <c r="C30">
        <f t="shared" si="4"/>
        <v>5.2896000000000012E-2</v>
      </c>
      <c r="D30">
        <f t="shared" si="5"/>
        <v>0.11031999999999995</v>
      </c>
      <c r="E30">
        <f t="shared" si="6"/>
        <v>0.16321599999999997</v>
      </c>
      <c r="G30">
        <f t="shared" si="7"/>
        <v>0.79999999999999982</v>
      </c>
      <c r="H30">
        <f t="shared" si="8"/>
        <v>0.94207999999999981</v>
      </c>
      <c r="I30">
        <f t="shared" si="9"/>
        <v>0.10579200000000002</v>
      </c>
      <c r="J30">
        <f t="shared" si="10"/>
        <v>5.2896000000000012E-2</v>
      </c>
      <c r="L30">
        <f t="shared" si="12"/>
        <v>0.59999999999999964</v>
      </c>
      <c r="M30">
        <f t="shared" si="11"/>
        <v>0.68255999999999961</v>
      </c>
      <c r="N30">
        <f t="shared" si="13"/>
        <v>0.44127999999999978</v>
      </c>
      <c r="O30">
        <f t="shared" si="3"/>
        <v>0.11031999999999995</v>
      </c>
    </row>
    <row r="31" spans="1:15" x14ac:dyDescent="0.25">
      <c r="A31">
        <v>1.45</v>
      </c>
      <c r="C31">
        <f t="shared" si="4"/>
        <v>5.0427999999999966E-2</v>
      </c>
      <c r="D31">
        <f t="shared" si="5"/>
        <v>0.14275999999999997</v>
      </c>
      <c r="E31">
        <f t="shared" si="6"/>
        <v>0.19318799999999994</v>
      </c>
      <c r="G31">
        <f t="shared" si="7"/>
        <v>0.89999999999999991</v>
      </c>
      <c r="H31">
        <f t="shared" si="8"/>
        <v>0.99144000000000077</v>
      </c>
      <c r="I31">
        <f t="shared" si="9"/>
        <v>0.10085599999999993</v>
      </c>
      <c r="J31">
        <f t="shared" si="10"/>
        <v>5.0427999999999966E-2</v>
      </c>
      <c r="L31">
        <f t="shared" si="12"/>
        <v>0.79999999999999982</v>
      </c>
      <c r="M31">
        <f t="shared" si="11"/>
        <v>0.94207999999999981</v>
      </c>
      <c r="N31">
        <f>(1-M31)*$O$3+M31*$O$4</f>
        <v>0.57103999999999988</v>
      </c>
      <c r="O31">
        <f t="shared" si="3"/>
        <v>0.14275999999999997</v>
      </c>
    </row>
    <row r="32" spans="1:15" x14ac:dyDescent="0.25">
      <c r="A32">
        <v>1.5</v>
      </c>
      <c r="C32">
        <f t="shared" si="4"/>
        <v>0.05</v>
      </c>
      <c r="D32">
        <f t="shared" si="5"/>
        <v>0.15</v>
      </c>
      <c r="E32">
        <f t="shared" si="6"/>
        <v>0.2</v>
      </c>
      <c r="G32">
        <f t="shared" si="7"/>
        <v>1</v>
      </c>
      <c r="H32">
        <f t="shared" si="8"/>
        <v>1</v>
      </c>
      <c r="I32">
        <f>(1-H32)*$N$5+H32*$N$3</f>
        <v>0.1</v>
      </c>
      <c r="J32">
        <f t="shared" si="10"/>
        <v>0.05</v>
      </c>
      <c r="L32">
        <f t="shared" si="12"/>
        <v>1</v>
      </c>
      <c r="M32">
        <f t="shared" si="11"/>
        <v>1</v>
      </c>
      <c r="N32">
        <f>(1-M32)*$O$3+M32*$O$4</f>
        <v>0.6</v>
      </c>
      <c r="O32">
        <f t="shared" si="3"/>
        <v>0.15</v>
      </c>
    </row>
    <row r="33" spans="1:15" x14ac:dyDescent="0.25">
      <c r="A33">
        <v>1.55</v>
      </c>
      <c r="C33">
        <f t="shared" si="4"/>
        <v>5.2140000000000013E-2</v>
      </c>
      <c r="D33">
        <f t="shared" si="5"/>
        <v>0.144208</v>
      </c>
      <c r="E33">
        <f>J33+O33</f>
        <v>0.19634800000000002</v>
      </c>
      <c r="G33">
        <f>(A33-1.5)/(2-1.5)</f>
        <v>0.10000000000000009</v>
      </c>
      <c r="H33">
        <f>6*POWER(G33,5)-15*POWER(G33,4)+10*POWER(G33,3)</f>
        <v>8.5600000000000207E-3</v>
      </c>
      <c r="I33">
        <f>(1-H33)*$N$3+H33*$N$4</f>
        <v>0.10428000000000003</v>
      </c>
      <c r="J33">
        <f>I33*POWER(0.5,1)</f>
        <v>5.2140000000000013E-2</v>
      </c>
      <c r="L33">
        <f t="shared" si="12"/>
        <v>0.20000000000000018</v>
      </c>
      <c r="M33">
        <f>6*POWER(L33,5)-15*POWER(L33,4)+10*POWER(L33,3)</f>
        <v>5.7920000000000131E-2</v>
      </c>
      <c r="N33">
        <f>(1-M33)*$O$4+M33*$O$5</f>
        <v>0.57683200000000001</v>
      </c>
      <c r="O33">
        <f t="shared" si="3"/>
        <v>0.144208</v>
      </c>
    </row>
    <row r="34" spans="1:15" x14ac:dyDescent="0.25">
      <c r="A34">
        <v>1.6</v>
      </c>
      <c r="C34">
        <f t="shared" si="4"/>
        <v>6.4480000000000037E-2</v>
      </c>
      <c r="D34">
        <f t="shared" si="5"/>
        <v>0.11825599999999993</v>
      </c>
      <c r="E34">
        <f t="shared" si="6"/>
        <v>0.18273599999999995</v>
      </c>
      <c r="G34">
        <f t="shared" ref="G34:G42" si="14">(A34-1.5)/(2-1.5)</f>
        <v>0.20000000000000018</v>
      </c>
      <c r="H34">
        <f t="shared" ref="H34:H42" si="15">6*POWER(G34,5)-15*POWER(G34,4)+10*POWER(G34,3)</f>
        <v>5.7920000000000131E-2</v>
      </c>
      <c r="I34">
        <f t="shared" ref="I34:I42" si="16">(1-H34)*$N$3+H34*$N$4</f>
        <v>0.12896000000000007</v>
      </c>
      <c r="J34">
        <f t="shared" ref="J34:J42" si="17">I34*POWER(0.5,1)</f>
        <v>6.4480000000000037E-2</v>
      </c>
      <c r="L34">
        <f t="shared" si="12"/>
        <v>0.40000000000000036</v>
      </c>
      <c r="M34">
        <f t="shared" ref="M34:M42" si="18">6*POWER(L34,5)-15*POWER(L34,4)+10*POWER(L34,3)</f>
        <v>0.31744000000000056</v>
      </c>
      <c r="N34">
        <f t="shared" ref="N34:N37" si="19">(1-M34)*$O$4+M34*$O$5</f>
        <v>0.47302399999999972</v>
      </c>
      <c r="O34">
        <f t="shared" si="3"/>
        <v>0.11825599999999993</v>
      </c>
    </row>
    <row r="35" spans="1:15" x14ac:dyDescent="0.25">
      <c r="A35">
        <v>1.65</v>
      </c>
      <c r="C35">
        <f t="shared" si="4"/>
        <v>9.0769999999999962E-2</v>
      </c>
      <c r="D35">
        <f t="shared" si="5"/>
        <v>8.1744000000000039E-2</v>
      </c>
      <c r="E35">
        <f t="shared" si="6"/>
        <v>0.172514</v>
      </c>
      <c r="G35">
        <f t="shared" si="14"/>
        <v>0.29999999999999982</v>
      </c>
      <c r="H35">
        <f t="shared" si="15"/>
        <v>0.16307999999999981</v>
      </c>
      <c r="I35">
        <f t="shared" si="16"/>
        <v>0.18153999999999992</v>
      </c>
      <c r="J35">
        <f t="shared" si="17"/>
        <v>9.0769999999999962E-2</v>
      </c>
      <c r="L35">
        <f t="shared" si="12"/>
        <v>0.59999999999999964</v>
      </c>
      <c r="M35">
        <f t="shared" si="18"/>
        <v>0.68255999999999961</v>
      </c>
      <c r="N35">
        <f t="shared" si="19"/>
        <v>0.32697600000000016</v>
      </c>
      <c r="O35">
        <f t="shared" si="3"/>
        <v>8.1744000000000039E-2</v>
      </c>
    </row>
    <row r="36" spans="1:15" x14ac:dyDescent="0.25">
      <c r="A36">
        <v>1.7</v>
      </c>
      <c r="C36">
        <f t="shared" si="4"/>
        <v>0.12935999999999998</v>
      </c>
      <c r="D36">
        <f t="shared" si="5"/>
        <v>5.5792000000000022E-2</v>
      </c>
      <c r="E36">
        <f t="shared" si="6"/>
        <v>0.18515199999999998</v>
      </c>
      <c r="G36">
        <f t="shared" si="14"/>
        <v>0.39999999999999991</v>
      </c>
      <c r="H36">
        <f t="shared" si="15"/>
        <v>0.31743999999999989</v>
      </c>
      <c r="I36">
        <f t="shared" si="16"/>
        <v>0.25871999999999995</v>
      </c>
      <c r="J36">
        <f t="shared" si="17"/>
        <v>0.12935999999999998</v>
      </c>
      <c r="L36">
        <f t="shared" si="12"/>
        <v>0.79999999999999982</v>
      </c>
      <c r="M36">
        <f t="shared" si="18"/>
        <v>0.94207999999999981</v>
      </c>
      <c r="N36">
        <f t="shared" si="19"/>
        <v>0.22316800000000009</v>
      </c>
      <c r="O36">
        <f t="shared" si="3"/>
        <v>5.5792000000000022E-2</v>
      </c>
    </row>
    <row r="37" spans="1:15" x14ac:dyDescent="0.25">
      <c r="A37">
        <v>1.75</v>
      </c>
      <c r="C37">
        <f t="shared" si="4"/>
        <v>0.17499999999999999</v>
      </c>
      <c r="D37">
        <f t="shared" si="5"/>
        <v>0.05</v>
      </c>
      <c r="E37">
        <f t="shared" si="6"/>
        <v>0.22499999999999998</v>
      </c>
      <c r="G37">
        <f t="shared" si="14"/>
        <v>0.5</v>
      </c>
      <c r="H37">
        <f t="shared" si="15"/>
        <v>0.5</v>
      </c>
      <c r="I37">
        <f t="shared" si="16"/>
        <v>0.35</v>
      </c>
      <c r="J37">
        <f t="shared" si="17"/>
        <v>0.17499999999999999</v>
      </c>
      <c r="L37">
        <f t="shared" si="12"/>
        <v>1</v>
      </c>
      <c r="M37">
        <f t="shared" si="18"/>
        <v>1</v>
      </c>
      <c r="N37">
        <f>(1-M37)*$O$4+M37*$O$5</f>
        <v>0.2</v>
      </c>
      <c r="O37">
        <f t="shared" si="3"/>
        <v>0.05</v>
      </c>
    </row>
    <row r="38" spans="1:15" x14ac:dyDescent="0.25">
      <c r="A38">
        <v>1.8</v>
      </c>
      <c r="C38">
        <f t="shared" si="4"/>
        <v>0.22064000000000009</v>
      </c>
      <c r="D38">
        <f t="shared" si="5"/>
        <v>0.12934400000000001</v>
      </c>
      <c r="E38">
        <f t="shared" si="6"/>
        <v>0.34998400000000007</v>
      </c>
      <c r="G38">
        <f t="shared" si="14"/>
        <v>0.60000000000000009</v>
      </c>
      <c r="H38">
        <f t="shared" si="15"/>
        <v>0.68256000000000028</v>
      </c>
      <c r="I38">
        <f t="shared" si="16"/>
        <v>0.44128000000000017</v>
      </c>
      <c r="J38">
        <f t="shared" si="17"/>
        <v>0.22064000000000009</v>
      </c>
      <c r="L38">
        <f t="shared" si="12"/>
        <v>0.20000000000000018</v>
      </c>
      <c r="M38">
        <f t="shared" si="18"/>
        <v>5.7920000000000131E-2</v>
      </c>
      <c r="N38">
        <f>(1-M38)*$O$6+M38*$O$7</f>
        <v>0.51737600000000006</v>
      </c>
      <c r="O38">
        <f t="shared" si="3"/>
        <v>0.12934400000000001</v>
      </c>
    </row>
    <row r="39" spans="1:15" x14ac:dyDescent="0.25">
      <c r="A39">
        <v>1.85</v>
      </c>
      <c r="C39">
        <f t="shared" si="4"/>
        <v>0.25923000000000002</v>
      </c>
      <c r="D39">
        <f t="shared" si="5"/>
        <v>0.14880800000000005</v>
      </c>
      <c r="E39">
        <f t="shared" si="6"/>
        <v>0.40803800000000007</v>
      </c>
      <c r="G39">
        <f t="shared" si="14"/>
        <v>0.70000000000000018</v>
      </c>
      <c r="H39">
        <f t="shared" si="15"/>
        <v>0.83692000000000011</v>
      </c>
      <c r="I39">
        <f t="shared" si="16"/>
        <v>0.51846000000000003</v>
      </c>
      <c r="J39">
        <f t="shared" si="17"/>
        <v>0.25923000000000002</v>
      </c>
      <c r="L39">
        <f t="shared" si="12"/>
        <v>0.40000000000000036</v>
      </c>
      <c r="M39">
        <f t="shared" si="18"/>
        <v>0.31744000000000056</v>
      </c>
      <c r="N39">
        <f t="shared" ref="N39:N42" si="20">(1-M39)*$O$6+M39*$O$7</f>
        <v>0.59523200000000021</v>
      </c>
      <c r="O39">
        <f t="shared" si="3"/>
        <v>0.14880800000000005</v>
      </c>
    </row>
    <row r="40" spans="1:15" x14ac:dyDescent="0.25">
      <c r="A40">
        <v>1.9</v>
      </c>
      <c r="C40">
        <f t="shared" si="4"/>
        <v>0.28551999999999994</v>
      </c>
      <c r="D40">
        <f t="shared" si="5"/>
        <v>0.17619199999999999</v>
      </c>
      <c r="E40">
        <f t="shared" si="6"/>
        <v>0.4617119999999999</v>
      </c>
      <c r="G40">
        <f t="shared" si="14"/>
        <v>0.79999999999999982</v>
      </c>
      <c r="H40">
        <f t="shared" si="15"/>
        <v>0.94207999999999981</v>
      </c>
      <c r="I40">
        <f t="shared" si="16"/>
        <v>0.57103999999999988</v>
      </c>
      <c r="J40">
        <f t="shared" si="17"/>
        <v>0.28551999999999994</v>
      </c>
      <c r="L40">
        <f t="shared" si="12"/>
        <v>0.59999999999999964</v>
      </c>
      <c r="M40">
        <f t="shared" si="18"/>
        <v>0.68255999999999961</v>
      </c>
      <c r="N40">
        <f t="shared" si="20"/>
        <v>0.70476799999999995</v>
      </c>
      <c r="O40">
        <f t="shared" si="3"/>
        <v>0.17619199999999999</v>
      </c>
    </row>
    <row r="41" spans="1:15" x14ac:dyDescent="0.25">
      <c r="A41">
        <v>1.95</v>
      </c>
      <c r="C41">
        <f t="shared" si="4"/>
        <v>0.29786000000000018</v>
      </c>
      <c r="D41">
        <f t="shared" si="5"/>
        <v>0.195656</v>
      </c>
      <c r="E41">
        <f t="shared" si="6"/>
        <v>0.49351600000000018</v>
      </c>
      <c r="G41">
        <f t="shared" si="14"/>
        <v>0.89999999999999991</v>
      </c>
      <c r="H41">
        <f t="shared" si="15"/>
        <v>0.99144000000000077</v>
      </c>
      <c r="I41">
        <f t="shared" si="16"/>
        <v>0.59572000000000036</v>
      </c>
      <c r="J41">
        <f>I41*POWER(0.5,1)</f>
        <v>0.29786000000000018</v>
      </c>
      <c r="L41">
        <f t="shared" si="12"/>
        <v>0.79999999999999982</v>
      </c>
      <c r="M41">
        <f t="shared" si="18"/>
        <v>0.94207999999999981</v>
      </c>
      <c r="N41">
        <f t="shared" si="20"/>
        <v>0.78262399999999999</v>
      </c>
      <c r="O41">
        <f t="shared" si="3"/>
        <v>0.195656</v>
      </c>
    </row>
    <row r="42" spans="1:15" x14ac:dyDescent="0.25">
      <c r="A42">
        <v>2</v>
      </c>
      <c r="C42">
        <f t="shared" si="4"/>
        <v>0.3</v>
      </c>
      <c r="D42">
        <f t="shared" si="5"/>
        <v>0.2</v>
      </c>
      <c r="E42">
        <f t="shared" si="6"/>
        <v>0.5</v>
      </c>
      <c r="G42">
        <f t="shared" si="14"/>
        <v>1</v>
      </c>
      <c r="H42">
        <f t="shared" si="15"/>
        <v>1</v>
      </c>
      <c r="I42">
        <f t="shared" si="16"/>
        <v>0.6</v>
      </c>
      <c r="J42">
        <f>I42*POWER(0.5,1)</f>
        <v>0.3</v>
      </c>
      <c r="L42">
        <f t="shared" si="12"/>
        <v>1</v>
      </c>
      <c r="M42">
        <f t="shared" si="18"/>
        <v>1</v>
      </c>
      <c r="N42">
        <f t="shared" si="20"/>
        <v>0.8</v>
      </c>
      <c r="O42">
        <f t="shared" si="3"/>
        <v>0.2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Notes</vt:lpstr>
      <vt:lpstr>Example</vt:lpstr>
      <vt:lpstr>Going beyond one</vt:lpstr>
    </vt:vector>
  </TitlesOfParts>
  <Company>bfw Unternehmen für Bildung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Milani Martin</dc:creator>
  <cp:lastModifiedBy>Andre Milani Martin</cp:lastModifiedBy>
  <dcterms:created xsi:type="dcterms:W3CDTF">2025-07-16T06:52:19Z</dcterms:created>
  <dcterms:modified xsi:type="dcterms:W3CDTF">2025-07-16T10:44:05Z</dcterms:modified>
</cp:coreProperties>
</file>